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88B4FF3-4613-4C61-AD20-1DBE78F3580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C12" i="1" l="1"/>
  <c r="U907" i="1"/>
  <c r="U886" i="1"/>
  <c r="U872" i="1"/>
  <c r="U858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W544" i="1" l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9" i="1"/>
  <c r="V409" i="1"/>
  <c r="W408" i="1"/>
  <c r="V408" i="1"/>
  <c r="W407" i="1"/>
  <c r="V407" i="1"/>
  <c r="W406" i="1"/>
  <c r="V406" i="1"/>
  <c r="W405" i="1"/>
  <c r="V405" i="1"/>
  <c r="W404" i="1"/>
  <c r="V404" i="1"/>
  <c r="W403" i="1"/>
  <c r="V403" i="1"/>
  <c r="W402" i="1"/>
  <c r="V402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W383" i="1"/>
  <c r="V383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93" i="1"/>
  <c r="V293" i="1"/>
  <c r="W292" i="1"/>
  <c r="V292" i="1"/>
  <c r="W291" i="1"/>
  <c r="V291" i="1"/>
  <c r="W290" i="1"/>
  <c r="V290" i="1"/>
  <c r="W289" i="1"/>
  <c r="V289" i="1"/>
  <c r="W288" i="1"/>
  <c r="V288" i="1"/>
  <c r="W287" i="1"/>
  <c r="V287" i="1"/>
  <c r="W286" i="1"/>
  <c r="V286" i="1"/>
  <c r="W285" i="1"/>
  <c r="V285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AB160" i="1" l="1"/>
  <c r="A12" i="1" l="1"/>
  <c r="AA167" i="1" l="1"/>
  <c r="AC167" i="1" s="1"/>
  <c r="AA161" i="1"/>
  <c r="AC161" i="1" s="1"/>
  <c r="Q12" i="1"/>
  <c r="B1" i="1"/>
  <c r="AA160" i="1"/>
  <c r="AC160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G12" i="1"/>
  <c r="H12" i="1" s="1"/>
  <c r="AA164" i="1"/>
  <c r="AC164" i="1" s="1"/>
  <c r="AA162" i="1"/>
  <c r="AC162" i="1" s="1"/>
  <c r="R12" i="1" l="1"/>
  <c r="C13" i="1" s="1"/>
  <c r="W19" i="1"/>
  <c r="AF18" i="1" s="1"/>
  <c r="AA168" i="1"/>
  <c r="AC168" i="1" s="1"/>
  <c r="G13" i="1"/>
  <c r="W16" i="1"/>
  <c r="X13" i="1"/>
  <c r="AA163" i="1"/>
  <c r="AC163" i="1" s="1"/>
  <c r="D12" i="1"/>
  <c r="E12" i="1" s="1"/>
  <c r="W13" i="1"/>
  <c r="AF12" i="1" s="1"/>
  <c r="T12" i="1" s="1"/>
  <c r="T13" i="1" s="1"/>
  <c r="D13" i="1"/>
  <c r="E13" i="1" s="1"/>
  <c r="W12" i="1"/>
  <c r="J12" i="1"/>
  <c r="J13" i="1" s="1"/>
  <c r="K13" i="1" s="1"/>
  <c r="L13" i="1" s="1"/>
  <c r="W14" i="1"/>
  <c r="A14" i="1"/>
  <c r="D14" i="1" s="1"/>
  <c r="AA165" i="1"/>
  <c r="AC165" i="1" s="1"/>
  <c r="W17" i="1" s="1"/>
  <c r="AA14" i="1" l="1"/>
  <c r="E14" i="1"/>
  <c r="F15" i="1" s="1"/>
  <c r="W20" i="1"/>
  <c r="AF19" i="1" s="1"/>
  <c r="Y17" i="1"/>
  <c r="X14" i="1"/>
  <c r="W15" i="1"/>
  <c r="Y16" i="1" s="1"/>
  <c r="F13" i="1"/>
  <c r="H13" i="1" s="1"/>
  <c r="F14" i="1"/>
  <c r="Y13" i="1"/>
  <c r="Z13" i="1" s="1"/>
  <c r="AA166" i="1"/>
  <c r="AC166" i="1" s="1"/>
  <c r="W18" i="1" s="1"/>
  <c r="Y18" i="1" s="1"/>
  <c r="AF13" i="1"/>
  <c r="Y14" i="1"/>
  <c r="Z14" i="1" s="1"/>
  <c r="AF15" i="1"/>
  <c r="A15" i="1"/>
  <c r="D15" i="1" s="1"/>
  <c r="AC13" i="1" l="1"/>
  <c r="E15" i="1"/>
  <c r="AA15" i="1"/>
  <c r="X15" i="1" s="1"/>
  <c r="Z16" i="1" s="1"/>
  <c r="Y20" i="1"/>
  <c r="AF17" i="1"/>
  <c r="Y19" i="1"/>
  <c r="Y15" i="1"/>
  <c r="Z15" i="1" s="1"/>
  <c r="AF14" i="1"/>
  <c r="AC14" i="1"/>
  <c r="AF16" i="1"/>
  <c r="A16" i="1"/>
  <c r="D16" i="1" l="1"/>
  <c r="E16" i="1" s="1"/>
  <c r="F17" i="1" s="1"/>
  <c r="F16" i="1"/>
  <c r="AC15" i="1"/>
  <c r="AA16" i="1"/>
  <c r="X16" i="1" s="1"/>
  <c r="Z17" i="1" s="1"/>
  <c r="AC16" i="1"/>
  <c r="A17" i="1"/>
  <c r="D17" i="1" s="1"/>
  <c r="E17" i="1" l="1"/>
  <c r="AA17" i="1"/>
  <c r="X17" i="1" s="1"/>
  <c r="Z18" i="1" s="1"/>
  <c r="A18" i="1"/>
  <c r="D18" i="1" l="1"/>
  <c r="E18" i="1" s="1"/>
  <c r="F19" i="1" s="1"/>
  <c r="F18" i="1"/>
  <c r="AC17" i="1"/>
  <c r="AA18" i="1"/>
  <c r="X18" i="1" s="1"/>
  <c r="Z19" i="1" s="1"/>
  <c r="A19" i="1"/>
  <c r="D19" i="1" s="1"/>
  <c r="AC18" i="1" l="1"/>
  <c r="E19" i="1"/>
  <c r="AA19" i="1"/>
  <c r="X19" i="1" s="1"/>
  <c r="Z20" i="1" s="1"/>
  <c r="A20" i="1"/>
  <c r="AA20" i="1" l="1"/>
  <c r="D20" i="1"/>
  <c r="E20" i="1" s="1"/>
  <c r="F21" i="1" s="1"/>
  <c r="F20" i="1"/>
  <c r="AC19" i="1"/>
  <c r="X20" i="1"/>
  <c r="A21" i="1"/>
  <c r="D21" i="1" s="1"/>
  <c r="E21" i="1" l="1"/>
  <c r="AC20" i="1"/>
  <c r="A22" i="1"/>
  <c r="D22" i="1" l="1"/>
  <c r="E22" i="1" s="1"/>
  <c r="F23" i="1" s="1"/>
  <c r="F22" i="1"/>
  <c r="A23" i="1"/>
  <c r="D23" i="1" l="1"/>
  <c r="E23" i="1" s="1"/>
  <c r="F24" i="1" s="1"/>
  <c r="A24" i="1"/>
  <c r="D24" i="1" l="1"/>
  <c r="E24" i="1" s="1"/>
  <c r="F25" i="1" s="1"/>
  <c r="A25" i="1"/>
  <c r="D25" i="1" l="1"/>
  <c r="E25" i="1" s="1"/>
  <c r="F26" i="1" s="1"/>
  <c r="A26" i="1"/>
  <c r="D26" i="1" l="1"/>
  <c r="E26" i="1" s="1"/>
  <c r="F27" i="1" s="1"/>
  <c r="A27" i="1"/>
  <c r="D27" i="1" l="1"/>
  <c r="E27" i="1" s="1"/>
  <c r="F28" i="1" s="1"/>
  <c r="A28" i="1"/>
  <c r="D28" i="1" l="1"/>
  <c r="E28" i="1" s="1"/>
  <c r="F29" i="1" s="1"/>
  <c r="A29" i="1"/>
  <c r="D29" i="1" l="1"/>
  <c r="E29" i="1" s="1"/>
  <c r="F30" i="1" s="1"/>
  <c r="A30" i="1"/>
  <c r="D30" i="1" l="1"/>
  <c r="E30" i="1" s="1"/>
  <c r="F31" i="1" s="1"/>
  <c r="A31" i="1"/>
  <c r="D31" i="1" l="1"/>
  <c r="E31" i="1" s="1"/>
  <c r="F32" i="1" s="1"/>
  <c r="A32" i="1"/>
  <c r="D32" i="1" l="1"/>
  <c r="E32" i="1" s="1"/>
  <c r="F33" i="1" s="1"/>
  <c r="A33" i="1"/>
  <c r="D33" i="1" s="1"/>
  <c r="E33" i="1" l="1"/>
  <c r="A34" i="1"/>
  <c r="D34" i="1" l="1"/>
  <c r="E34" i="1" s="1"/>
  <c r="F35" i="1" s="1"/>
  <c r="F34" i="1"/>
  <c r="A35" i="1"/>
  <c r="D35" i="1" l="1"/>
  <c r="E35" i="1" s="1"/>
  <c r="F36" i="1" s="1"/>
  <c r="A36" i="1"/>
  <c r="D36" i="1" l="1"/>
  <c r="E36" i="1" s="1"/>
  <c r="F37" i="1" s="1"/>
  <c r="A37" i="1"/>
  <c r="D37" i="1" l="1"/>
  <c r="E37" i="1" s="1"/>
  <c r="F38" i="1" s="1"/>
  <c r="A38" i="1"/>
  <c r="D38" i="1" l="1"/>
  <c r="E38" i="1" s="1"/>
  <c r="F39" i="1" s="1"/>
  <c r="M13" i="1"/>
  <c r="N13" i="1" s="1"/>
  <c r="P13" i="1" s="1"/>
  <c r="B13" i="1" s="1"/>
  <c r="M12" i="1"/>
  <c r="N12" i="1" s="1"/>
  <c r="P12" i="1" s="1"/>
  <c r="A39" i="1"/>
  <c r="D39" i="1" l="1"/>
  <c r="E39" i="1" s="1"/>
  <c r="F40" i="1" s="1"/>
  <c r="A40" i="1"/>
  <c r="D40" i="1" l="1"/>
  <c r="E40" i="1" s="1"/>
  <c r="F41" i="1" s="1"/>
  <c r="A41" i="1"/>
  <c r="D41" i="1" l="1"/>
  <c r="E41" i="1" s="1"/>
  <c r="F42" i="1" s="1"/>
  <c r="A42" i="1"/>
  <c r="D42" i="1" s="1"/>
  <c r="E42" i="1" l="1"/>
  <c r="A43" i="1"/>
  <c r="D43" i="1" l="1"/>
  <c r="E43" i="1" s="1"/>
  <c r="F44" i="1" s="1"/>
  <c r="F43" i="1"/>
  <c r="A44" i="1"/>
  <c r="D44" i="1" s="1"/>
  <c r="E44" i="1" l="1"/>
  <c r="A45" i="1"/>
  <c r="D45" i="1" l="1"/>
  <c r="E45" i="1" s="1"/>
  <c r="F46" i="1" s="1"/>
  <c r="F45" i="1"/>
  <c r="A46" i="1"/>
  <c r="D46" i="1" s="1"/>
  <c r="E46" i="1" l="1"/>
  <c r="A47" i="1"/>
  <c r="D47" i="1" l="1"/>
  <c r="E47" i="1" s="1"/>
  <c r="F48" i="1" s="1"/>
  <c r="F47" i="1"/>
  <c r="A48" i="1"/>
  <c r="D48" i="1" l="1"/>
  <c r="E48" i="1" s="1"/>
  <c r="F49" i="1" s="1"/>
  <c r="A49" i="1"/>
  <c r="D49" i="1" l="1"/>
  <c r="E49" i="1" s="1"/>
  <c r="F50" i="1" s="1"/>
  <c r="A50" i="1"/>
  <c r="D50" i="1" l="1"/>
  <c r="E50" i="1" s="1"/>
  <c r="F51" i="1" s="1"/>
  <c r="A51" i="1"/>
  <c r="D51" i="1" l="1"/>
  <c r="E51" i="1" s="1"/>
  <c r="F52" i="1" s="1"/>
  <c r="A52" i="1"/>
  <c r="D52" i="1" l="1"/>
  <c r="E52" i="1" s="1"/>
  <c r="F53" i="1" s="1"/>
  <c r="A53" i="1"/>
  <c r="D53" i="1" l="1"/>
  <c r="E53" i="1" s="1"/>
  <c r="F54" i="1" s="1"/>
  <c r="A54" i="1"/>
  <c r="D54" i="1" l="1"/>
  <c r="E54" i="1" s="1"/>
  <c r="F55" i="1" s="1"/>
  <c r="A55" i="1"/>
  <c r="D55" i="1" l="1"/>
  <c r="E55" i="1" s="1"/>
  <c r="F56" i="1" s="1"/>
  <c r="A56" i="1"/>
  <c r="D56" i="1" l="1"/>
  <c r="E56" i="1" s="1"/>
  <c r="F57" i="1" s="1"/>
  <c r="A57" i="1"/>
  <c r="D57" i="1" l="1"/>
  <c r="E57" i="1" s="1"/>
  <c r="F58" i="1" s="1"/>
  <c r="A58" i="1"/>
  <c r="D58" i="1" l="1"/>
  <c r="E58" i="1" s="1"/>
  <c r="F59" i="1" s="1"/>
  <c r="A59" i="1"/>
  <c r="D59" i="1" l="1"/>
  <c r="E59" i="1" s="1"/>
  <c r="F60" i="1" s="1"/>
  <c r="A60" i="1"/>
  <c r="D60" i="1" l="1"/>
  <c r="E60" i="1" s="1"/>
  <c r="F61" i="1" s="1"/>
  <c r="A61" i="1"/>
  <c r="D61" i="1" l="1"/>
  <c r="E61" i="1" s="1"/>
  <c r="F62" i="1" s="1"/>
  <c r="A62" i="1"/>
  <c r="D62" i="1" l="1"/>
  <c r="E62" i="1" s="1"/>
  <c r="F63" i="1" s="1"/>
  <c r="A63" i="1"/>
  <c r="D63" i="1" l="1"/>
  <c r="E63" i="1" s="1"/>
  <c r="F64" i="1" s="1"/>
  <c r="A64" i="1"/>
  <c r="D64" i="1" l="1"/>
  <c r="E64" i="1" s="1"/>
  <c r="F65" i="1" s="1"/>
  <c r="A65" i="1"/>
  <c r="D65" i="1" l="1"/>
  <c r="E65" i="1" s="1"/>
  <c r="F66" i="1" s="1"/>
  <c r="A66" i="1"/>
  <c r="D66" i="1" l="1"/>
  <c r="E66" i="1" s="1"/>
  <c r="F67" i="1" s="1"/>
  <c r="O64" i="1"/>
  <c r="O62" i="1"/>
  <c r="O58" i="1"/>
  <c r="A67" i="1"/>
  <c r="O66" i="1"/>
  <c r="D67" i="1" l="1"/>
  <c r="E67" i="1" s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O67" i="1"/>
  <c r="D68" i="1" l="1"/>
  <c r="E68" i="1" s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l="1"/>
  <c r="E69" i="1" s="1"/>
  <c r="F70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Q22" i="1"/>
  <c r="R22" i="1" s="1"/>
  <c r="Q55" i="1"/>
  <c r="R55" i="1" s="1"/>
  <c r="Q48" i="1"/>
  <c r="R48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O69" i="1"/>
  <c r="Q68" i="1"/>
  <c r="R68" i="1" s="1"/>
  <c r="D70" i="1" l="1"/>
  <c r="E70" i="1" s="1"/>
  <c r="F71" i="1" s="1"/>
  <c r="R13" i="1"/>
  <c r="C14" i="1" s="1"/>
  <c r="C15" i="1" s="1"/>
  <c r="C16" i="1" s="1"/>
  <c r="C17" i="1" s="1"/>
  <c r="C18" i="1" s="1"/>
  <c r="C19" i="1" s="1"/>
  <c r="C20" i="1" s="1"/>
  <c r="G15" i="1"/>
  <c r="H14" i="1"/>
  <c r="M14" i="1"/>
  <c r="J15" i="1"/>
  <c r="S70" i="1"/>
  <c r="Q69" i="1"/>
  <c r="R69" i="1" s="1"/>
  <c r="T70" i="1"/>
  <c r="A71" i="1"/>
  <c r="O70" i="1"/>
  <c r="R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D71" i="1"/>
  <c r="E71" i="1" s="1"/>
  <c r="F72" i="1" s="1"/>
  <c r="K15" i="1"/>
  <c r="L15" i="1" s="1"/>
  <c r="M15" i="1" s="1"/>
  <c r="J16" i="1"/>
  <c r="N14" i="1"/>
  <c r="P14" i="1" s="1"/>
  <c r="B14" i="1" s="1"/>
  <c r="H15" i="1"/>
  <c r="G16" i="1"/>
  <c r="T71" i="1"/>
  <c r="S71" i="1"/>
  <c r="Q70" i="1"/>
  <c r="R70" i="1" s="1"/>
  <c r="A72" i="1"/>
  <c r="O71" i="1"/>
  <c r="R47" i="1" l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D72" i="1"/>
  <c r="E72" i="1" s="1"/>
  <c r="F73" i="1" s="1"/>
  <c r="H16" i="1"/>
  <c r="G17" i="1"/>
  <c r="N15" i="1"/>
  <c r="P15" i="1" s="1"/>
  <c r="B15" i="1" s="1"/>
  <c r="K16" i="1"/>
  <c r="L16" i="1" s="1"/>
  <c r="M16" i="1" s="1"/>
  <c r="J17" i="1"/>
  <c r="Q71" i="1"/>
  <c r="R71" i="1" s="1"/>
  <c r="T72" i="1"/>
  <c r="S72" i="1"/>
  <c r="A73" i="1"/>
  <c r="O72" i="1"/>
  <c r="D73" i="1" l="1"/>
  <c r="E73" i="1" s="1"/>
  <c r="F74" i="1" s="1"/>
  <c r="K17" i="1"/>
  <c r="L17" i="1" s="1"/>
  <c r="M17" i="1" s="1"/>
  <c r="J18" i="1"/>
  <c r="H17" i="1"/>
  <c r="G18" i="1"/>
  <c r="N16" i="1"/>
  <c r="P16" i="1" s="1"/>
  <c r="B16" i="1" s="1"/>
  <c r="Q72" i="1"/>
  <c r="R72" i="1" s="1"/>
  <c r="S73" i="1"/>
  <c r="T73" i="1"/>
  <c r="C60" i="1"/>
  <c r="A74" i="1"/>
  <c r="O73" i="1"/>
  <c r="D74" i="1" l="1"/>
  <c r="E74" i="1" s="1"/>
  <c r="F75" i="1" s="1"/>
  <c r="H18" i="1"/>
  <c r="G19" i="1"/>
  <c r="N17" i="1"/>
  <c r="P17" i="1" s="1"/>
  <c r="B17" i="1" s="1"/>
  <c r="J19" i="1"/>
  <c r="K18" i="1"/>
  <c r="L18" i="1" s="1"/>
  <c r="M18" i="1" s="1"/>
  <c r="A75" i="1"/>
  <c r="O74" i="1"/>
  <c r="C61" i="1"/>
  <c r="S74" i="1"/>
  <c r="T74" i="1"/>
  <c r="Q73" i="1"/>
  <c r="R73" i="1" s="1"/>
  <c r="D75" i="1" l="1"/>
  <c r="E75" i="1" s="1"/>
  <c r="F76" i="1" s="1"/>
  <c r="N18" i="1"/>
  <c r="P18" i="1" s="1"/>
  <c r="B18" i="1" s="1"/>
  <c r="K19" i="1"/>
  <c r="L19" i="1" s="1"/>
  <c r="M19" i="1" s="1"/>
  <c r="J20" i="1"/>
  <c r="H19" i="1"/>
  <c r="G20" i="1"/>
  <c r="C62" i="1"/>
  <c r="T75" i="1"/>
  <c r="S75" i="1"/>
  <c r="Q74" i="1"/>
  <c r="O75" i="1"/>
  <c r="A76" i="1"/>
  <c r="D76" i="1" l="1"/>
  <c r="E76" i="1" s="1"/>
  <c r="F77" i="1" s="1"/>
  <c r="N19" i="1"/>
  <c r="P19" i="1" s="1"/>
  <c r="B19" i="1" s="1"/>
  <c r="H20" i="1"/>
  <c r="G21" i="1"/>
  <c r="K20" i="1"/>
  <c r="L20" i="1" s="1"/>
  <c r="M20" i="1" s="1"/>
  <c r="J21" i="1"/>
  <c r="T76" i="1"/>
  <c r="S76" i="1"/>
  <c r="Q75" i="1"/>
  <c r="R75" i="1" s="1"/>
  <c r="O76" i="1"/>
  <c r="A77" i="1"/>
  <c r="C63" i="1"/>
  <c r="D77" i="1" l="1"/>
  <c r="E77" i="1" s="1"/>
  <c r="F78" i="1" s="1"/>
  <c r="H21" i="1"/>
  <c r="G22" i="1"/>
  <c r="K21" i="1"/>
  <c r="L21" i="1" s="1"/>
  <c r="M21" i="1" s="1"/>
  <c r="J22" i="1"/>
  <c r="N20" i="1"/>
  <c r="P20" i="1" s="1"/>
  <c r="B20" i="1" s="1"/>
  <c r="C64" i="1"/>
  <c r="A78" i="1"/>
  <c r="O77" i="1"/>
  <c r="Q76" i="1"/>
  <c r="R76" i="1" s="1"/>
  <c r="T77" i="1"/>
  <c r="S77" i="1"/>
  <c r="D78" i="1" l="1"/>
  <c r="E78" i="1" s="1"/>
  <c r="F79" i="1" s="1"/>
  <c r="H22" i="1"/>
  <c r="G23" i="1"/>
  <c r="K22" i="1"/>
  <c r="L22" i="1" s="1"/>
  <c r="M22" i="1" s="1"/>
  <c r="J23" i="1"/>
  <c r="N21" i="1"/>
  <c r="P21" i="1" s="1"/>
  <c r="B21" i="1" s="1"/>
  <c r="C65" i="1"/>
  <c r="Q77" i="1"/>
  <c r="S78" i="1"/>
  <c r="T78" i="1"/>
  <c r="O78" i="1"/>
  <c r="A79" i="1"/>
  <c r="D79" i="1" l="1"/>
  <c r="E79" i="1" s="1"/>
  <c r="F80" i="1" s="1"/>
  <c r="K23" i="1"/>
  <c r="L23" i="1" s="1"/>
  <c r="M23" i="1" s="1"/>
  <c r="J24" i="1"/>
  <c r="H23" i="1"/>
  <c r="G24" i="1"/>
  <c r="N22" i="1"/>
  <c r="P22" i="1" s="1"/>
  <c r="B22" i="1" s="1"/>
  <c r="O79" i="1"/>
  <c r="A80" i="1"/>
  <c r="C66" i="1"/>
  <c r="T79" i="1"/>
  <c r="Q78" i="1"/>
  <c r="R78" i="1" s="1"/>
  <c r="S79" i="1"/>
  <c r="D80" i="1" l="1"/>
  <c r="E80" i="1" s="1"/>
  <c r="F81" i="1" s="1"/>
  <c r="N23" i="1"/>
  <c r="P23" i="1" s="1"/>
  <c r="B23" i="1" s="1"/>
  <c r="H24" i="1"/>
  <c r="G25" i="1"/>
  <c r="K24" i="1"/>
  <c r="L24" i="1" s="1"/>
  <c r="M24" i="1" s="1"/>
  <c r="J25" i="1"/>
  <c r="T80" i="1"/>
  <c r="S80" i="1"/>
  <c r="Q79" i="1"/>
  <c r="R79" i="1" s="1"/>
  <c r="C67" i="1"/>
  <c r="A81" i="1"/>
  <c r="O80" i="1"/>
  <c r="D81" i="1" l="1"/>
  <c r="E81" i="1" s="1"/>
  <c r="F82" i="1" s="1"/>
  <c r="K25" i="1"/>
  <c r="L25" i="1" s="1"/>
  <c r="M25" i="1" s="1"/>
  <c r="J26" i="1"/>
  <c r="H25" i="1"/>
  <c r="G26" i="1"/>
  <c r="N24" i="1"/>
  <c r="P24" i="1" s="1"/>
  <c r="B24" i="1" s="1"/>
  <c r="A82" i="1"/>
  <c r="O81" i="1"/>
  <c r="Q80" i="1"/>
  <c r="R80" i="1" s="1"/>
  <c r="T81" i="1"/>
  <c r="S81" i="1"/>
  <c r="C68" i="1"/>
  <c r="D82" i="1" l="1"/>
  <c r="E82" i="1" s="1"/>
  <c r="F83" i="1" s="1"/>
  <c r="H26" i="1"/>
  <c r="G27" i="1"/>
  <c r="N25" i="1"/>
  <c r="P25" i="1" s="1"/>
  <c r="B25" i="1" s="1"/>
  <c r="K26" i="1"/>
  <c r="L26" i="1" s="1"/>
  <c r="M26" i="1" s="1"/>
  <c r="J27" i="1"/>
  <c r="S82" i="1"/>
  <c r="Q81" i="1"/>
  <c r="R81" i="1" s="1"/>
  <c r="T82" i="1"/>
  <c r="A83" i="1"/>
  <c r="O82" i="1"/>
  <c r="C69" i="1"/>
  <c r="D83" i="1" l="1"/>
  <c r="E83" i="1" s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A84" i="1"/>
  <c r="T83" i="1"/>
  <c r="Q82" i="1"/>
  <c r="R82" i="1" s="1"/>
  <c r="S83" i="1"/>
  <c r="D84" i="1" l="1"/>
  <c r="E84" i="1" s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S84" i="1"/>
  <c r="T84" i="1"/>
  <c r="A85" i="1"/>
  <c r="O84" i="1"/>
  <c r="C71" i="1"/>
  <c r="D85" i="1" l="1"/>
  <c r="E85" i="1" s="1"/>
  <c r="F86" i="1" s="1"/>
  <c r="H29" i="1"/>
  <c r="G30" i="1"/>
  <c r="K29" i="1"/>
  <c r="L29" i="1" s="1"/>
  <c r="M29" i="1" s="1"/>
  <c r="J30" i="1"/>
  <c r="N28" i="1"/>
  <c r="P28" i="1" s="1"/>
  <c r="B28" i="1" s="1"/>
  <c r="T85" i="1"/>
  <c r="S85" i="1"/>
  <c r="Q84" i="1"/>
  <c r="R84" i="1" s="1"/>
  <c r="C72" i="1"/>
  <c r="A86" i="1"/>
  <c r="O85" i="1"/>
  <c r="D86" i="1" l="1"/>
  <c r="E86" i="1" s="1"/>
  <c r="F87" i="1" s="1"/>
  <c r="K30" i="1"/>
  <c r="L30" i="1" s="1"/>
  <c r="M30" i="1" s="1"/>
  <c r="J31" i="1"/>
  <c r="H30" i="1"/>
  <c r="G31" i="1"/>
  <c r="N29" i="1"/>
  <c r="P29" i="1" s="1"/>
  <c r="B29" i="1" s="1"/>
  <c r="O86" i="1"/>
  <c r="A87" i="1"/>
  <c r="S86" i="1"/>
  <c r="Q85" i="1"/>
  <c r="R85" i="1" s="1"/>
  <c r="T86" i="1"/>
  <c r="C73" i="1"/>
  <c r="D87" i="1" l="1"/>
  <c r="E87" i="1" s="1"/>
  <c r="F88" i="1" s="1"/>
  <c r="H31" i="1"/>
  <c r="G32" i="1"/>
  <c r="N30" i="1"/>
  <c r="P30" i="1" s="1"/>
  <c r="B30" i="1" s="1"/>
  <c r="K31" i="1"/>
  <c r="L31" i="1" s="1"/>
  <c r="M31" i="1" s="1"/>
  <c r="J32" i="1"/>
  <c r="O87" i="1"/>
  <c r="A88" i="1"/>
  <c r="C74" i="1"/>
  <c r="R74" i="1" s="1"/>
  <c r="Q86" i="1"/>
  <c r="R86" i="1" s="1"/>
  <c r="T87" i="1"/>
  <c r="S87" i="1"/>
  <c r="D88" i="1" l="1"/>
  <c r="E88" i="1" s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A89" i="1"/>
  <c r="T88" i="1"/>
  <c r="S88" i="1"/>
  <c r="Q87" i="1"/>
  <c r="R87" i="1" s="1"/>
  <c r="D89" i="1" l="1"/>
  <c r="E89" i="1" s="1"/>
  <c r="F90" i="1" s="1"/>
  <c r="H33" i="1"/>
  <c r="G34" i="1"/>
  <c r="N32" i="1"/>
  <c r="P32" i="1" s="1"/>
  <c r="B32" i="1" s="1"/>
  <c r="K33" i="1"/>
  <c r="L33" i="1" s="1"/>
  <c r="M33" i="1" s="1"/>
  <c r="J34" i="1"/>
  <c r="O89" i="1"/>
  <c r="A90" i="1"/>
  <c r="C76" i="1"/>
  <c r="S89" i="1"/>
  <c r="T89" i="1"/>
  <c r="Q88" i="1"/>
  <c r="R88" i="1" s="1"/>
  <c r="D90" i="1" l="1"/>
  <c r="E90" i="1" s="1"/>
  <c r="F91" i="1" s="1"/>
  <c r="H34" i="1"/>
  <c r="G35" i="1"/>
  <c r="K34" i="1"/>
  <c r="L34" i="1" s="1"/>
  <c r="M34" i="1" s="1"/>
  <c r="J35" i="1"/>
  <c r="N33" i="1"/>
  <c r="P33" i="1" s="1"/>
  <c r="B33" i="1" s="1"/>
  <c r="A91" i="1"/>
  <c r="O90" i="1"/>
  <c r="S90" i="1"/>
  <c r="T90" i="1"/>
  <c r="Q89" i="1"/>
  <c r="R89" i="1" s="1"/>
  <c r="C77" i="1"/>
  <c r="R77" i="1" s="1"/>
  <c r="D91" i="1" l="1"/>
  <c r="E91" i="1" s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O91" i="1"/>
  <c r="T91" i="1"/>
  <c r="Q90" i="1"/>
  <c r="R90" i="1" s="1"/>
  <c r="S91" i="1"/>
  <c r="D92" i="1" l="1"/>
  <c r="E92" i="1" s="1"/>
  <c r="F93" i="1" s="1"/>
  <c r="H36" i="1"/>
  <c r="G37" i="1"/>
  <c r="K36" i="1"/>
  <c r="L36" i="1" s="1"/>
  <c r="M36" i="1" s="1"/>
  <c r="J37" i="1"/>
  <c r="N35" i="1"/>
  <c r="P35" i="1" s="1"/>
  <c r="B35" i="1" s="1"/>
  <c r="A93" i="1"/>
  <c r="O92" i="1"/>
  <c r="T92" i="1"/>
  <c r="Q91" i="1"/>
  <c r="R91" i="1" s="1"/>
  <c r="S92" i="1"/>
  <c r="C79" i="1"/>
  <c r="D93" i="1" l="1"/>
  <c r="E93" i="1" s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T93" i="1"/>
  <c r="S93" i="1"/>
  <c r="O93" i="1"/>
  <c r="A94" i="1"/>
  <c r="D94" i="1" l="1"/>
  <c r="E94" i="1" s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O94" i="1"/>
  <c r="Q93" i="1"/>
  <c r="R93" i="1" s="1"/>
  <c r="S94" i="1"/>
  <c r="T94" i="1"/>
  <c r="D95" i="1" l="1"/>
  <c r="E95" i="1" s="1"/>
  <c r="F96" i="1" s="1"/>
  <c r="H39" i="1"/>
  <c r="G40" i="1"/>
  <c r="K39" i="1"/>
  <c r="L39" i="1" s="1"/>
  <c r="M39" i="1" s="1"/>
  <c r="J40" i="1"/>
  <c r="N38" i="1"/>
  <c r="P38" i="1" s="1"/>
  <c r="B38" i="1" s="1"/>
  <c r="T95" i="1"/>
  <c r="Q94" i="1"/>
  <c r="R94" i="1" s="1"/>
  <c r="S95" i="1"/>
  <c r="C82" i="1"/>
  <c r="O95" i="1"/>
  <c r="A96" i="1"/>
  <c r="D96" i="1" l="1"/>
  <c r="E96" i="1" s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T96" i="1"/>
  <c r="S96" i="1"/>
  <c r="A97" i="1"/>
  <c r="O96" i="1"/>
  <c r="C83" i="1"/>
  <c r="D97" i="1" l="1"/>
  <c r="E97" i="1" s="1"/>
  <c r="F98" i="1" s="1"/>
  <c r="N40" i="1"/>
  <c r="P40" i="1" s="1"/>
  <c r="B40" i="1" s="1"/>
  <c r="H41" i="1"/>
  <c r="G42" i="1"/>
  <c r="K41" i="1"/>
  <c r="L41" i="1" s="1"/>
  <c r="M41" i="1" s="1"/>
  <c r="J42" i="1"/>
  <c r="S97" i="1"/>
  <c r="Q96" i="1"/>
  <c r="R96" i="1" s="1"/>
  <c r="T97" i="1"/>
  <c r="C84" i="1"/>
  <c r="O97" i="1"/>
  <c r="A98" i="1"/>
  <c r="D98" i="1" l="1"/>
  <c r="E98" i="1" s="1"/>
  <c r="F99" i="1" s="1"/>
  <c r="K42" i="1"/>
  <c r="L42" i="1" s="1"/>
  <c r="M42" i="1" s="1"/>
  <c r="J43" i="1"/>
  <c r="G43" i="1"/>
  <c r="H42" i="1"/>
  <c r="N41" i="1"/>
  <c r="P41" i="1" s="1"/>
  <c r="B41" i="1" s="1"/>
  <c r="A99" i="1"/>
  <c r="O98" i="1"/>
  <c r="C85" i="1"/>
  <c r="S98" i="1"/>
  <c r="Q97" i="1"/>
  <c r="R97" i="1" s="1"/>
  <c r="T98" i="1"/>
  <c r="D99" i="1" l="1"/>
  <c r="E99" i="1" s="1"/>
  <c r="F100" i="1" s="1"/>
  <c r="N42" i="1"/>
  <c r="P42" i="1" s="1"/>
  <c r="B42" i="1" s="1"/>
  <c r="G44" i="1"/>
  <c r="H43" i="1"/>
  <c r="K43" i="1"/>
  <c r="L43" i="1" s="1"/>
  <c r="M43" i="1" s="1"/>
  <c r="J44" i="1"/>
  <c r="C86" i="1"/>
  <c r="S99" i="1"/>
  <c r="T99" i="1"/>
  <c r="Q98" i="1"/>
  <c r="R98" i="1" s="1"/>
  <c r="O99" i="1"/>
  <c r="A100" i="1"/>
  <c r="D100" i="1" l="1"/>
  <c r="E100" i="1" s="1"/>
  <c r="F101" i="1" s="1"/>
  <c r="K44" i="1"/>
  <c r="L44" i="1" s="1"/>
  <c r="M44" i="1" s="1"/>
  <c r="J45" i="1"/>
  <c r="N43" i="1"/>
  <c r="P43" i="1" s="1"/>
  <c r="B43" i="1" s="1"/>
  <c r="G45" i="1"/>
  <c r="H44" i="1"/>
  <c r="A101" i="1"/>
  <c r="O100" i="1"/>
  <c r="C87" i="1"/>
  <c r="Q99" i="1"/>
  <c r="R99" i="1" s="1"/>
  <c r="S100" i="1"/>
  <c r="T100" i="1"/>
  <c r="D101" i="1" l="1"/>
  <c r="E101" i="1" s="1"/>
  <c r="F102" i="1" s="1"/>
  <c r="N44" i="1"/>
  <c r="P44" i="1" s="1"/>
  <c r="B44" i="1" s="1"/>
  <c r="H45" i="1"/>
  <c r="G46" i="1"/>
  <c r="J46" i="1"/>
  <c r="K45" i="1"/>
  <c r="L45" i="1" s="1"/>
  <c r="M45" i="1" s="1"/>
  <c r="C88" i="1"/>
  <c r="T101" i="1"/>
  <c r="S101" i="1"/>
  <c r="Q100" i="1"/>
  <c r="R100" i="1" s="1"/>
  <c r="A102" i="1"/>
  <c r="O101" i="1"/>
  <c r="D102" i="1" l="1"/>
  <c r="E102" i="1" s="1"/>
  <c r="F103" i="1" s="1"/>
  <c r="J47" i="1"/>
  <c r="K46" i="1"/>
  <c r="L46" i="1" s="1"/>
  <c r="M46" i="1" s="1"/>
  <c r="G47" i="1"/>
  <c r="H46" i="1"/>
  <c r="N45" i="1"/>
  <c r="P45" i="1" s="1"/>
  <c r="B45" i="1" s="1"/>
  <c r="T102" i="1"/>
  <c r="S102" i="1"/>
  <c r="Q101" i="1"/>
  <c r="R101" i="1" s="1"/>
  <c r="C89" i="1"/>
  <c r="A103" i="1"/>
  <c r="O102" i="1"/>
  <c r="D103" i="1" l="1"/>
  <c r="E103" i="1" s="1"/>
  <c r="F104" i="1" s="1"/>
  <c r="N46" i="1"/>
  <c r="P46" i="1" s="1"/>
  <c r="B46" i="1" s="1"/>
  <c r="G48" i="1"/>
  <c r="H47" i="1"/>
  <c r="J48" i="1"/>
  <c r="K47" i="1"/>
  <c r="L47" i="1" s="1"/>
  <c r="M47" i="1" s="1"/>
  <c r="C90" i="1"/>
  <c r="T103" i="1"/>
  <c r="S103" i="1"/>
  <c r="Q102" i="1"/>
  <c r="R102" i="1" s="1"/>
  <c r="A104" i="1"/>
  <c r="O103" i="1"/>
  <c r="D104" i="1" l="1"/>
  <c r="E104" i="1" s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S104" i="1"/>
  <c r="T104" i="1"/>
  <c r="C91" i="1"/>
  <c r="O104" i="1"/>
  <c r="A105" i="1"/>
  <c r="D105" i="1" l="1"/>
  <c r="E105" i="1" s="1"/>
  <c r="F106" i="1" s="1"/>
  <c r="N48" i="1"/>
  <c r="P48" i="1" s="1"/>
  <c r="B48" i="1" s="1"/>
  <c r="G50" i="1"/>
  <c r="H49" i="1"/>
  <c r="J50" i="1"/>
  <c r="K49" i="1"/>
  <c r="L49" i="1" s="1"/>
  <c r="M49" i="1" s="1"/>
  <c r="O105" i="1"/>
  <c r="A106" i="1"/>
  <c r="C92" i="1"/>
  <c r="Q104" i="1"/>
  <c r="R104" i="1" s="1"/>
  <c r="S105" i="1"/>
  <c r="T105" i="1"/>
  <c r="D106" i="1" l="1"/>
  <c r="E106" i="1" s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A107" i="1"/>
  <c r="S106" i="1"/>
  <c r="Q105" i="1"/>
  <c r="R105" i="1" s="1"/>
  <c r="T106" i="1"/>
  <c r="D107" i="1" l="1"/>
  <c r="E107" i="1" s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O107" i="1"/>
  <c r="T107" i="1"/>
  <c r="Q106" i="1"/>
  <c r="R106" i="1" s="1"/>
  <c r="S107" i="1"/>
  <c r="D108" i="1" l="1"/>
  <c r="E108" i="1" s="1"/>
  <c r="F109" i="1" s="1"/>
  <c r="K52" i="1"/>
  <c r="L52" i="1" s="1"/>
  <c r="M52" i="1" s="1"/>
  <c r="J53" i="1"/>
  <c r="G53" i="1"/>
  <c r="H52" i="1"/>
  <c r="N51" i="1"/>
  <c r="P51" i="1" s="1"/>
  <c r="B51" i="1" s="1"/>
  <c r="O108" i="1"/>
  <c r="A109" i="1"/>
  <c r="C95" i="1"/>
  <c r="S108" i="1"/>
  <c r="T108" i="1"/>
  <c r="Q107" i="1"/>
  <c r="R107" i="1" s="1"/>
  <c r="D109" i="1" l="1"/>
  <c r="E109" i="1" s="1"/>
  <c r="F110" i="1" s="1"/>
  <c r="N52" i="1"/>
  <c r="P52" i="1" s="1"/>
  <c r="B52" i="1" s="1"/>
  <c r="H53" i="1"/>
  <c r="G54" i="1"/>
  <c r="J54" i="1"/>
  <c r="K53" i="1"/>
  <c r="L53" i="1" s="1"/>
  <c r="M53" i="1" s="1"/>
  <c r="S109" i="1"/>
  <c r="Q108" i="1"/>
  <c r="R108" i="1" s="1"/>
  <c r="T109" i="1"/>
  <c r="C96" i="1"/>
  <c r="A110" i="1"/>
  <c r="O109" i="1"/>
  <c r="D110" i="1" l="1"/>
  <c r="E110" i="1" s="1"/>
  <c r="F111" i="1" s="1"/>
  <c r="J55" i="1"/>
  <c r="K54" i="1"/>
  <c r="L54" i="1" s="1"/>
  <c r="M54" i="1" s="1"/>
  <c r="G55" i="1"/>
  <c r="H54" i="1"/>
  <c r="N53" i="1"/>
  <c r="P53" i="1" s="1"/>
  <c r="B53" i="1" s="1"/>
  <c r="T110" i="1"/>
  <c r="S110" i="1"/>
  <c r="Q109" i="1"/>
  <c r="C97" i="1"/>
  <c r="A111" i="1"/>
  <c r="O110" i="1"/>
  <c r="D111" i="1" l="1"/>
  <c r="E111" i="1" s="1"/>
  <c r="F112" i="1" s="1"/>
  <c r="N54" i="1"/>
  <c r="P54" i="1" s="1"/>
  <c r="B54" i="1" s="1"/>
  <c r="G56" i="1"/>
  <c r="H55" i="1"/>
  <c r="K55" i="1"/>
  <c r="L55" i="1" s="1"/>
  <c r="M55" i="1" s="1"/>
  <c r="J56" i="1"/>
  <c r="S111" i="1"/>
  <c r="T111" i="1"/>
  <c r="Q110" i="1"/>
  <c r="R110" i="1" s="1"/>
  <c r="C98" i="1"/>
  <c r="A112" i="1"/>
  <c r="O111" i="1"/>
  <c r="D112" i="1" l="1"/>
  <c r="E112" i="1" s="1"/>
  <c r="F113" i="1" s="1"/>
  <c r="K56" i="1"/>
  <c r="L56" i="1" s="1"/>
  <c r="M56" i="1" s="1"/>
  <c r="J57" i="1"/>
  <c r="N55" i="1"/>
  <c r="P55" i="1" s="1"/>
  <c r="B55" i="1" s="1"/>
  <c r="G57" i="1"/>
  <c r="H56" i="1"/>
  <c r="T112" i="1"/>
  <c r="S112" i="1"/>
  <c r="Q111" i="1"/>
  <c r="R111" i="1" s="1"/>
  <c r="A113" i="1"/>
  <c r="O112" i="1"/>
  <c r="C99" i="1"/>
  <c r="D113" i="1" l="1"/>
  <c r="E113" i="1" s="1"/>
  <c r="F114" i="1" s="1"/>
  <c r="N56" i="1"/>
  <c r="P56" i="1" s="1"/>
  <c r="B56" i="1" s="1"/>
  <c r="H57" i="1"/>
  <c r="G58" i="1"/>
  <c r="J58" i="1"/>
  <c r="K57" i="1"/>
  <c r="L57" i="1" s="1"/>
  <c r="M57" i="1" s="1"/>
  <c r="S113" i="1"/>
  <c r="T113" i="1"/>
  <c r="Q112" i="1"/>
  <c r="R112" i="1" s="1"/>
  <c r="O113" i="1"/>
  <c r="A114" i="1"/>
  <c r="C100" i="1"/>
  <c r="D114" i="1" l="1"/>
  <c r="E114" i="1" s="1"/>
  <c r="F115" i="1" s="1"/>
  <c r="H58" i="1"/>
  <c r="G59" i="1"/>
  <c r="K58" i="1"/>
  <c r="L58" i="1" s="1"/>
  <c r="M58" i="1" s="1"/>
  <c r="J59" i="1"/>
  <c r="N57" i="1"/>
  <c r="P57" i="1" s="1"/>
  <c r="B57" i="1" s="1"/>
  <c r="S114" i="1"/>
  <c r="T114" i="1"/>
  <c r="Q113" i="1"/>
  <c r="R113" i="1" s="1"/>
  <c r="O114" i="1"/>
  <c r="A115" i="1"/>
  <c r="C101" i="1"/>
  <c r="D115" i="1" l="1"/>
  <c r="E115" i="1" s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T115" i="1"/>
  <c r="S115" i="1"/>
  <c r="A116" i="1"/>
  <c r="O115" i="1"/>
  <c r="D116" i="1" l="1"/>
  <c r="E116" i="1" s="1"/>
  <c r="F117" i="1" s="1"/>
  <c r="G61" i="1"/>
  <c r="H60" i="1"/>
  <c r="N59" i="1"/>
  <c r="P59" i="1" s="1"/>
  <c r="B59" i="1" s="1"/>
  <c r="K60" i="1"/>
  <c r="L60" i="1" s="1"/>
  <c r="M60" i="1" s="1"/>
  <c r="J61" i="1"/>
  <c r="A117" i="1"/>
  <c r="O116" i="1"/>
  <c r="C103" i="1"/>
  <c r="Q115" i="1"/>
  <c r="R115" i="1" s="1"/>
  <c r="S116" i="1"/>
  <c r="T116" i="1"/>
  <c r="D117" i="1" l="1"/>
  <c r="E117" i="1" s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T117" i="1"/>
  <c r="S117" i="1"/>
  <c r="A118" i="1"/>
  <c r="O117" i="1"/>
  <c r="D118" i="1" l="1"/>
  <c r="E118" i="1" s="1"/>
  <c r="F119" i="1" s="1"/>
  <c r="H62" i="1"/>
  <c r="G63" i="1"/>
  <c r="N61" i="1"/>
  <c r="P61" i="1" s="1"/>
  <c r="B61" i="1" s="1"/>
  <c r="K62" i="1"/>
  <c r="L62" i="1" s="1"/>
  <c r="M62" i="1" s="1"/>
  <c r="J63" i="1"/>
  <c r="A119" i="1"/>
  <c r="O118" i="1"/>
  <c r="Q117" i="1"/>
  <c r="R117" i="1" s="1"/>
  <c r="T118" i="1"/>
  <c r="S118" i="1"/>
  <c r="C105" i="1"/>
  <c r="D119" i="1" l="1"/>
  <c r="E119" i="1" s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T119" i="1"/>
  <c r="S119" i="1"/>
  <c r="A120" i="1"/>
  <c r="O119" i="1"/>
  <c r="D120" i="1" l="1"/>
  <c r="E120" i="1" s="1"/>
  <c r="F121" i="1" s="1"/>
  <c r="N63" i="1"/>
  <c r="P63" i="1" s="1"/>
  <c r="B63" i="1" s="1"/>
  <c r="G65" i="1"/>
  <c r="H64" i="1"/>
  <c r="K64" i="1"/>
  <c r="L64" i="1" s="1"/>
  <c r="M64" i="1" s="1"/>
  <c r="J65" i="1"/>
  <c r="C107" i="1"/>
  <c r="S120" i="1"/>
  <c r="Q119" i="1"/>
  <c r="R119" i="1" s="1"/>
  <c r="T120" i="1"/>
  <c r="O120" i="1"/>
  <c r="A121" i="1"/>
  <c r="D121" i="1" l="1"/>
  <c r="E121" i="1" s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S121" i="1"/>
  <c r="T121" i="1"/>
  <c r="C108" i="1"/>
  <c r="O121" i="1"/>
  <c r="A122" i="1"/>
  <c r="D122" i="1" l="1"/>
  <c r="E122" i="1" s="1"/>
  <c r="F123" i="1" s="1"/>
  <c r="N65" i="1"/>
  <c r="P65" i="1" s="1"/>
  <c r="B65" i="1" s="1"/>
  <c r="H66" i="1"/>
  <c r="G67" i="1"/>
  <c r="J67" i="1"/>
  <c r="K66" i="1"/>
  <c r="L66" i="1" s="1"/>
  <c r="M66" i="1" s="1"/>
  <c r="A123" i="1"/>
  <c r="O122" i="1"/>
  <c r="T122" i="1"/>
  <c r="Q121" i="1"/>
  <c r="R121" i="1" s="1"/>
  <c r="S122" i="1"/>
  <c r="C109" i="1"/>
  <c r="R109" i="1" s="1"/>
  <c r="D123" i="1" l="1"/>
  <c r="E123" i="1" s="1"/>
  <c r="F124" i="1" s="1"/>
  <c r="H67" i="1"/>
  <c r="G68" i="1"/>
  <c r="J68" i="1"/>
  <c r="K67" i="1"/>
  <c r="L67" i="1" s="1"/>
  <c r="M67" i="1" s="1"/>
  <c r="N66" i="1"/>
  <c r="P66" i="1" s="1"/>
  <c r="B66" i="1" s="1"/>
  <c r="T123" i="1"/>
  <c r="S123" i="1"/>
  <c r="Q122" i="1"/>
  <c r="R122" i="1" s="1"/>
  <c r="C110" i="1"/>
  <c r="O123" i="1"/>
  <c r="A124" i="1"/>
  <c r="D124" i="1" l="1"/>
  <c r="E124" i="1" s="1"/>
  <c r="F125" i="1" s="1"/>
  <c r="J69" i="1"/>
  <c r="K68" i="1"/>
  <c r="L68" i="1" s="1"/>
  <c r="M68" i="1" s="1"/>
  <c r="G69" i="1"/>
  <c r="H68" i="1"/>
  <c r="N67" i="1"/>
  <c r="P67" i="1" s="1"/>
  <c r="B67" i="1" s="1"/>
  <c r="A125" i="1"/>
  <c r="O124" i="1"/>
  <c r="C111" i="1"/>
  <c r="Q123" i="1"/>
  <c r="R123" i="1" s="1"/>
  <c r="S124" i="1"/>
  <c r="T124" i="1"/>
  <c r="D125" i="1" l="1"/>
  <c r="E125" i="1" s="1"/>
  <c r="F126" i="1" s="1"/>
  <c r="N68" i="1"/>
  <c r="P68" i="1" s="1"/>
  <c r="B68" i="1" s="1"/>
  <c r="H69" i="1"/>
  <c r="G70" i="1"/>
  <c r="J70" i="1"/>
  <c r="K69" i="1"/>
  <c r="L69" i="1" s="1"/>
  <c r="M69" i="1" s="1"/>
  <c r="S125" i="1"/>
  <c r="T125" i="1"/>
  <c r="Q124" i="1"/>
  <c r="R124" i="1" s="1"/>
  <c r="C112" i="1"/>
  <c r="A126" i="1"/>
  <c r="O125" i="1"/>
  <c r="D126" i="1" l="1"/>
  <c r="E126" i="1" s="1"/>
  <c r="F127" i="1" s="1"/>
  <c r="J71" i="1"/>
  <c r="K70" i="1"/>
  <c r="L70" i="1" s="1"/>
  <c r="M70" i="1" s="1"/>
  <c r="H70" i="1"/>
  <c r="G71" i="1"/>
  <c r="N69" i="1"/>
  <c r="P69" i="1" s="1"/>
  <c r="B69" i="1" s="1"/>
  <c r="S126" i="1"/>
  <c r="Q125" i="1"/>
  <c r="R125" i="1" s="1"/>
  <c r="T126" i="1"/>
  <c r="A127" i="1"/>
  <c r="O126" i="1"/>
  <c r="C113" i="1"/>
  <c r="D127" i="1" l="1"/>
  <c r="E127" i="1" s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T127" i="1"/>
  <c r="S127" i="1"/>
  <c r="C114" i="1"/>
  <c r="O127" i="1"/>
  <c r="A128" i="1"/>
  <c r="D128" i="1" l="1"/>
  <c r="E128" i="1" s="1"/>
  <c r="F129" i="1" s="1"/>
  <c r="K72" i="1"/>
  <c r="L72" i="1" s="1"/>
  <c r="M72" i="1" s="1"/>
  <c r="J73" i="1"/>
  <c r="H72" i="1"/>
  <c r="G73" i="1"/>
  <c r="N71" i="1"/>
  <c r="P71" i="1" s="1"/>
  <c r="B71" i="1" s="1"/>
  <c r="A129" i="1"/>
  <c r="O128" i="1"/>
  <c r="Q127" i="1"/>
  <c r="R127" i="1" s="1"/>
  <c r="T128" i="1"/>
  <c r="S128" i="1"/>
  <c r="C115" i="1"/>
  <c r="D129" i="1" l="1"/>
  <c r="E129" i="1" s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S129" i="1"/>
  <c r="T129" i="1"/>
  <c r="O129" i="1"/>
  <c r="A130" i="1"/>
  <c r="D130" i="1" l="1"/>
  <c r="E130" i="1" s="1"/>
  <c r="F131" i="1" s="1"/>
  <c r="J75" i="1"/>
  <c r="K74" i="1"/>
  <c r="L74" i="1" s="1"/>
  <c r="M74" i="1" s="1"/>
  <c r="H74" i="1"/>
  <c r="G75" i="1"/>
  <c r="N73" i="1"/>
  <c r="P73" i="1" s="1"/>
  <c r="B73" i="1" s="1"/>
  <c r="A131" i="1"/>
  <c r="O130" i="1"/>
  <c r="C117" i="1"/>
  <c r="S130" i="1"/>
  <c r="Q129" i="1"/>
  <c r="R129" i="1" s="1"/>
  <c r="T130" i="1"/>
  <c r="D131" i="1" l="1"/>
  <c r="E131" i="1" s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T131" i="1"/>
  <c r="S131" i="1"/>
  <c r="C118" i="1"/>
  <c r="O131" i="1"/>
  <c r="A132" i="1"/>
  <c r="D132" i="1" l="1"/>
  <c r="E132" i="1" s="1"/>
  <c r="F133" i="1" s="1"/>
  <c r="H76" i="1"/>
  <c r="G77" i="1"/>
  <c r="K76" i="1"/>
  <c r="L76" i="1" s="1"/>
  <c r="M76" i="1" s="1"/>
  <c r="J77" i="1"/>
  <c r="N75" i="1"/>
  <c r="P75" i="1" s="1"/>
  <c r="B75" i="1" s="1"/>
  <c r="A133" i="1"/>
  <c r="O132" i="1"/>
  <c r="C119" i="1"/>
  <c r="Q131" i="1"/>
  <c r="R131" i="1" s="1"/>
  <c r="T132" i="1"/>
  <c r="S132" i="1"/>
  <c r="D133" i="1" l="1"/>
  <c r="E133" i="1" s="1"/>
  <c r="F134" i="1" s="1"/>
  <c r="J78" i="1"/>
  <c r="K77" i="1"/>
  <c r="L77" i="1" s="1"/>
  <c r="M77" i="1" s="1"/>
  <c r="G78" i="1"/>
  <c r="H77" i="1"/>
  <c r="N76" i="1"/>
  <c r="P76" i="1" s="1"/>
  <c r="B76" i="1" s="1"/>
  <c r="S133" i="1"/>
  <c r="T133" i="1"/>
  <c r="Q132" i="1"/>
  <c r="R132" i="1" s="1"/>
  <c r="C120" i="1"/>
  <c r="A134" i="1"/>
  <c r="O133" i="1"/>
  <c r="D134" i="1" l="1"/>
  <c r="E134" i="1" s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A135" i="1"/>
  <c r="Q133" i="1"/>
  <c r="R133" i="1" s="1"/>
  <c r="S134" i="1"/>
  <c r="T134" i="1"/>
  <c r="D135" i="1" l="1"/>
  <c r="E135" i="1" s="1"/>
  <c r="F136" i="1" s="1"/>
  <c r="K79" i="1"/>
  <c r="L79" i="1" s="1"/>
  <c r="M79" i="1" s="1"/>
  <c r="J80" i="1"/>
  <c r="H79" i="1"/>
  <c r="G80" i="1"/>
  <c r="N78" i="1"/>
  <c r="P78" i="1" s="1"/>
  <c r="B78" i="1" s="1"/>
  <c r="Q134" i="1"/>
  <c r="T135" i="1"/>
  <c r="S135" i="1"/>
  <c r="C122" i="1"/>
  <c r="O135" i="1"/>
  <c r="A136" i="1"/>
  <c r="D136" i="1" l="1"/>
  <c r="E136" i="1" s="1"/>
  <c r="F137" i="1" s="1"/>
  <c r="H80" i="1"/>
  <c r="G81" i="1"/>
  <c r="N79" i="1"/>
  <c r="P79" i="1" s="1"/>
  <c r="B79" i="1" s="1"/>
  <c r="K80" i="1"/>
  <c r="L80" i="1" s="1"/>
  <c r="M80" i="1" s="1"/>
  <c r="J81" i="1"/>
  <c r="S136" i="1"/>
  <c r="T136" i="1"/>
  <c r="Q135" i="1"/>
  <c r="R135" i="1" s="1"/>
  <c r="A137" i="1"/>
  <c r="O136" i="1"/>
  <c r="C123" i="1"/>
  <c r="D137" i="1" l="1"/>
  <c r="E137" i="1" s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T137" i="1"/>
  <c r="S137" i="1"/>
  <c r="O137" i="1"/>
  <c r="A138" i="1"/>
  <c r="D138" i="1" l="1"/>
  <c r="E138" i="1" s="1"/>
  <c r="F139" i="1" s="1"/>
  <c r="H82" i="1"/>
  <c r="G83" i="1"/>
  <c r="N81" i="1"/>
  <c r="P81" i="1" s="1"/>
  <c r="B81" i="1" s="1"/>
  <c r="J83" i="1"/>
  <c r="K82" i="1"/>
  <c r="L82" i="1" s="1"/>
  <c r="M82" i="1" s="1"/>
  <c r="A139" i="1"/>
  <c r="O138" i="1"/>
  <c r="C125" i="1"/>
  <c r="Q137" i="1"/>
  <c r="R137" i="1" s="1"/>
  <c r="S138" i="1"/>
  <c r="T138" i="1"/>
  <c r="D139" i="1" l="1"/>
  <c r="E139" i="1" s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S139" i="1"/>
  <c r="T139" i="1"/>
  <c r="O139" i="1"/>
  <c r="A140" i="1"/>
  <c r="C126" i="1"/>
  <c r="D140" i="1" l="1"/>
  <c r="E140" i="1" s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O140" i="1"/>
  <c r="S140" i="1"/>
  <c r="Q139" i="1"/>
  <c r="T140" i="1"/>
  <c r="D141" i="1" l="1"/>
  <c r="E141" i="1" s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S141" i="1"/>
  <c r="T141" i="1"/>
  <c r="O141" i="1"/>
  <c r="A142" i="1"/>
  <c r="C128" i="1"/>
  <c r="D142" i="1" l="1"/>
  <c r="E142" i="1" s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O142" i="1"/>
  <c r="S142" i="1"/>
  <c r="Q141" i="1"/>
  <c r="R141" i="1" s="1"/>
  <c r="T142" i="1"/>
  <c r="D143" i="1" l="1"/>
  <c r="E143" i="1" s="1"/>
  <c r="F144" i="1" s="1"/>
  <c r="N86" i="1"/>
  <c r="P86" i="1" s="1"/>
  <c r="B86" i="1" s="1"/>
  <c r="G88" i="1"/>
  <c r="H87" i="1"/>
  <c r="K87" i="1"/>
  <c r="L87" i="1" s="1"/>
  <c r="M87" i="1" s="1"/>
  <c r="J88" i="1"/>
  <c r="T143" i="1"/>
  <c r="Q142" i="1"/>
  <c r="R142" i="1" s="1"/>
  <c r="S143" i="1"/>
  <c r="O143" i="1"/>
  <c r="A144" i="1"/>
  <c r="C130" i="1"/>
  <c r="D144" i="1" l="1"/>
  <c r="E144" i="1" s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O144" i="1"/>
  <c r="Q143" i="1"/>
  <c r="R143" i="1" s="1"/>
  <c r="T144" i="1"/>
  <c r="S144" i="1"/>
  <c r="D145" i="1" l="1"/>
  <c r="E145" i="1" s="1"/>
  <c r="F146" i="1" s="1"/>
  <c r="N88" i="1"/>
  <c r="P88" i="1" s="1"/>
  <c r="B88" i="1" s="1"/>
  <c r="G90" i="1"/>
  <c r="H89" i="1"/>
  <c r="J90" i="1"/>
  <c r="K89" i="1"/>
  <c r="L89" i="1" s="1"/>
  <c r="M89" i="1" s="1"/>
  <c r="A146" i="1"/>
  <c r="O145" i="1"/>
  <c r="C132" i="1"/>
  <c r="T145" i="1"/>
  <c r="Q144" i="1"/>
  <c r="R144" i="1" s="1"/>
  <c r="S145" i="1"/>
  <c r="D146" i="1" l="1"/>
  <c r="E146" i="1" s="1"/>
  <c r="F147" i="1" s="1"/>
  <c r="J91" i="1"/>
  <c r="K90" i="1"/>
  <c r="L90" i="1" s="1"/>
  <c r="M90" i="1" s="1"/>
  <c r="N89" i="1"/>
  <c r="P89" i="1" s="1"/>
  <c r="B89" i="1" s="1"/>
  <c r="G91" i="1"/>
  <c r="H90" i="1"/>
  <c r="C133" i="1"/>
  <c r="S146" i="1"/>
  <c r="Q145" i="1"/>
  <c r="R145" i="1" s="1"/>
  <c r="T146" i="1"/>
  <c r="A147" i="1"/>
  <c r="O146" i="1"/>
  <c r="D147" i="1" l="1"/>
  <c r="E147" i="1" s="1"/>
  <c r="F148" i="1" s="1"/>
  <c r="N90" i="1"/>
  <c r="P90" i="1" s="1"/>
  <c r="B90" i="1" s="1"/>
  <c r="H91" i="1"/>
  <c r="G92" i="1"/>
  <c r="J92" i="1"/>
  <c r="K91" i="1"/>
  <c r="L91" i="1" s="1"/>
  <c r="M91" i="1" s="1"/>
  <c r="O147" i="1"/>
  <c r="A148" i="1"/>
  <c r="C134" i="1"/>
  <c r="R134" i="1" s="1"/>
  <c r="Q146" i="1"/>
  <c r="R146" i="1" s="1"/>
  <c r="S147" i="1"/>
  <c r="T147" i="1"/>
  <c r="D148" i="1" l="1"/>
  <c r="E148" i="1" s="1"/>
  <c r="F149" i="1" s="1"/>
  <c r="K92" i="1"/>
  <c r="L92" i="1" s="1"/>
  <c r="M92" i="1" s="1"/>
  <c r="J93" i="1"/>
  <c r="G93" i="1"/>
  <c r="H92" i="1"/>
  <c r="N91" i="1"/>
  <c r="P91" i="1" s="1"/>
  <c r="B91" i="1" s="1"/>
  <c r="A149" i="1"/>
  <c r="O148" i="1"/>
  <c r="C135" i="1"/>
  <c r="S148" i="1"/>
  <c r="Q147" i="1"/>
  <c r="R147" i="1" s="1"/>
  <c r="T148" i="1"/>
  <c r="D149" i="1" l="1"/>
  <c r="E149" i="1" s="1"/>
  <c r="F150" i="1" s="1"/>
  <c r="N92" i="1"/>
  <c r="P92" i="1" s="1"/>
  <c r="B92" i="1" s="1"/>
  <c r="H93" i="1"/>
  <c r="G94" i="1"/>
  <c r="K93" i="1"/>
  <c r="L93" i="1" s="1"/>
  <c r="M93" i="1" s="1"/>
  <c r="J94" i="1"/>
  <c r="O149" i="1"/>
  <c r="A150" i="1"/>
  <c r="C136" i="1"/>
  <c r="Q148" i="1"/>
  <c r="R148" i="1" s="1"/>
  <c r="T149" i="1"/>
  <c r="S149" i="1"/>
  <c r="D150" i="1" l="1"/>
  <c r="E150" i="1" s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T150" i="1"/>
  <c r="S150" i="1"/>
  <c r="C137" i="1"/>
  <c r="O150" i="1"/>
  <c r="A151" i="1"/>
  <c r="D151" i="1" l="1"/>
  <c r="E151" i="1" s="1"/>
  <c r="F152" i="1" s="1"/>
  <c r="N94" i="1"/>
  <c r="P94" i="1" s="1"/>
  <c r="B94" i="1" s="1"/>
  <c r="J96" i="1"/>
  <c r="K95" i="1"/>
  <c r="L95" i="1" s="1"/>
  <c r="M95" i="1" s="1"/>
  <c r="G96" i="1"/>
  <c r="H95" i="1"/>
  <c r="O151" i="1"/>
  <c r="A152" i="1"/>
  <c r="S151" i="1"/>
  <c r="T151" i="1"/>
  <c r="Q150" i="1"/>
  <c r="R150" i="1" s="1"/>
  <c r="C138" i="1"/>
  <c r="D152" i="1" l="1"/>
  <c r="E152" i="1" s="1"/>
  <c r="F153" i="1" s="1"/>
  <c r="G97" i="1"/>
  <c r="H96" i="1"/>
  <c r="K96" i="1"/>
  <c r="L96" i="1" s="1"/>
  <c r="M96" i="1" s="1"/>
  <c r="J97" i="1"/>
  <c r="N95" i="1"/>
  <c r="P95" i="1" s="1"/>
  <c r="B95" i="1" s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K97" i="1"/>
  <c r="L97" i="1" s="1"/>
  <c r="M97" i="1" s="1"/>
  <c r="J98" i="1"/>
  <c r="N96" i="1"/>
  <c r="P96" i="1" s="1"/>
  <c r="B96" i="1" s="1"/>
  <c r="G98" i="1"/>
  <c r="H97" i="1"/>
  <c r="S153" i="1"/>
  <c r="Q152" i="1"/>
  <c r="R152" i="1" s="1"/>
  <c r="T153" i="1"/>
  <c r="C140" i="1"/>
  <c r="O153" i="1"/>
  <c r="A154" i="1"/>
  <c r="D154" i="1" l="1"/>
  <c r="E154" i="1" s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T154" i="1"/>
  <c r="S154" i="1"/>
  <c r="C141" i="1"/>
  <c r="A155" i="1"/>
  <c r="O154" i="1"/>
  <c r="D155" i="1" l="1"/>
  <c r="E155" i="1" s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O155" i="1"/>
  <c r="S155" i="1"/>
  <c r="Q154" i="1"/>
  <c r="R154" i="1" s="1"/>
  <c r="T155" i="1"/>
  <c r="D156" i="1" l="1"/>
  <c r="E156" i="1" s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A157" i="1"/>
  <c r="Q155" i="1"/>
  <c r="R155" i="1" s="1"/>
  <c r="T156" i="1"/>
  <c r="S156" i="1"/>
  <c r="D157" i="1" l="1"/>
  <c r="E157" i="1" s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A158" i="1"/>
  <c r="C144" i="1"/>
  <c r="T157" i="1"/>
  <c r="Q156" i="1"/>
  <c r="R156" i="1" s="1"/>
  <c r="S157" i="1"/>
  <c r="D158" i="1" l="1"/>
  <c r="E158" i="1" s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O158" i="1"/>
  <c r="C145" i="1"/>
  <c r="Q157" i="1"/>
  <c r="R157" i="1" s="1"/>
  <c r="T158" i="1"/>
  <c r="S158" i="1"/>
  <c r="D159" i="1" l="1"/>
  <c r="E159" i="1" s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A160" i="1"/>
  <c r="C146" i="1"/>
  <c r="T159" i="1"/>
  <c r="Q158" i="1"/>
  <c r="R158" i="1" s="1"/>
  <c r="S159" i="1"/>
  <c r="D160" i="1" l="1"/>
  <c r="E160" i="1" s="1"/>
  <c r="F161" i="1" s="1"/>
  <c r="K104" i="1"/>
  <c r="L104" i="1" s="1"/>
  <c r="M104" i="1" s="1"/>
  <c r="J105" i="1"/>
  <c r="N103" i="1"/>
  <c r="P103" i="1" s="1"/>
  <c r="B103" i="1" s="1"/>
  <c r="G105" i="1"/>
  <c r="H104" i="1"/>
  <c r="S160" i="1"/>
  <c r="Q159" i="1"/>
  <c r="R159" i="1" s="1"/>
  <c r="T160" i="1"/>
  <c r="C147" i="1"/>
  <c r="A161" i="1"/>
  <c r="O160" i="1"/>
  <c r="D161" i="1" l="1"/>
  <c r="E161" i="1" s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S161" i="1"/>
  <c r="T161" i="1"/>
  <c r="Q160" i="1"/>
  <c r="R160" i="1" s="1"/>
  <c r="O161" i="1"/>
  <c r="A162" i="1"/>
  <c r="D162" i="1" l="1"/>
  <c r="E162" i="1" s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O162" i="1"/>
  <c r="C149" i="1"/>
  <c r="S162" i="1"/>
  <c r="T162" i="1"/>
  <c r="Q161" i="1"/>
  <c r="R161" i="1" s="1"/>
  <c r="D163" i="1" l="1"/>
  <c r="E163" i="1" s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T163" i="1"/>
  <c r="S163" i="1"/>
  <c r="C150" i="1"/>
  <c r="O163" i="1"/>
  <c r="A164" i="1"/>
  <c r="D164" i="1" l="1"/>
  <c r="E164" i="1" s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A165" i="1"/>
  <c r="Q163" i="1"/>
  <c r="R163" i="1" s="1"/>
  <c r="T164" i="1"/>
  <c r="S164" i="1"/>
  <c r="C151" i="1"/>
  <c r="D165" i="1" l="1"/>
  <c r="E165" i="1" s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A166" i="1"/>
  <c r="Q164" i="1"/>
  <c r="R164" i="1" s="1"/>
  <c r="T165" i="1"/>
  <c r="S165" i="1"/>
  <c r="D166" i="1" l="1"/>
  <c r="E166" i="1" s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O166" i="1"/>
  <c r="S166" i="1"/>
  <c r="Q165" i="1"/>
  <c r="R165" i="1" s="1"/>
  <c r="T166" i="1"/>
  <c r="C153" i="1"/>
  <c r="D167" i="1" l="1"/>
  <c r="E167" i="1" s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O167" i="1"/>
  <c r="C154" i="1"/>
  <c r="Q166" i="1"/>
  <c r="R166" i="1" s="1"/>
  <c r="S167" i="1"/>
  <c r="T167" i="1"/>
  <c r="D168" i="1" l="1"/>
  <c r="E168" i="1" s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S168" i="1"/>
  <c r="T168" i="1"/>
  <c r="C155" i="1"/>
  <c r="O168" i="1"/>
  <c r="A169" i="1"/>
  <c r="D169" i="1" l="1"/>
  <c r="E169" i="1" s="1"/>
  <c r="F170" i="1" s="1"/>
  <c r="K113" i="1"/>
  <c r="L113" i="1" s="1"/>
  <c r="M113" i="1" s="1"/>
  <c r="J114" i="1"/>
  <c r="N112" i="1"/>
  <c r="P112" i="1" s="1"/>
  <c r="B112" i="1" s="1"/>
  <c r="G114" i="1"/>
  <c r="H113" i="1"/>
  <c r="S169" i="1"/>
  <c r="T169" i="1"/>
  <c r="Q168" i="1"/>
  <c r="R168" i="1" s="1"/>
  <c r="O169" i="1"/>
  <c r="A170" i="1"/>
  <c r="C156" i="1"/>
  <c r="D170" i="1" l="1"/>
  <c r="E170" i="1" s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A171" i="1"/>
  <c r="Q169" i="1"/>
  <c r="T170" i="1"/>
  <c r="S170" i="1"/>
  <c r="D171" i="1" l="1"/>
  <c r="E171" i="1" s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T171" i="1"/>
  <c r="Q170" i="1"/>
  <c r="R170" i="1" s="1"/>
  <c r="S171" i="1"/>
  <c r="A172" i="1"/>
  <c r="O171" i="1"/>
  <c r="D172" i="1" l="1"/>
  <c r="E172" i="1" s="1"/>
  <c r="F173" i="1" s="1"/>
  <c r="N115" i="1"/>
  <c r="P115" i="1" s="1"/>
  <c r="B115" i="1" s="1"/>
  <c r="H116" i="1"/>
  <c r="G117" i="1"/>
  <c r="J117" i="1"/>
  <c r="K116" i="1"/>
  <c r="L116" i="1" s="1"/>
  <c r="M116" i="1" s="1"/>
  <c r="T172" i="1"/>
  <c r="S172" i="1"/>
  <c r="Q171" i="1"/>
  <c r="R171" i="1" s="1"/>
  <c r="C159" i="1"/>
  <c r="O172" i="1"/>
  <c r="A173" i="1"/>
  <c r="D173" i="1" l="1"/>
  <c r="E173" i="1" s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O173" i="1"/>
  <c r="S173" i="1"/>
  <c r="T173" i="1"/>
  <c r="Q172" i="1"/>
  <c r="R172" i="1" s="1"/>
  <c r="D174" i="1" l="1"/>
  <c r="E174" i="1" s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T174" i="1"/>
  <c r="S174" i="1"/>
  <c r="O174" i="1"/>
  <c r="A175" i="1"/>
  <c r="D175" i="1" l="1"/>
  <c r="E175" i="1" s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O175" i="1"/>
  <c r="Q174" i="1"/>
  <c r="R174" i="1" s="1"/>
  <c r="T175" i="1"/>
  <c r="S175" i="1"/>
  <c r="C162" i="1"/>
  <c r="D176" i="1" l="1"/>
  <c r="E176" i="1" s="1"/>
  <c r="F177" i="1" s="1"/>
  <c r="N119" i="1"/>
  <c r="P119" i="1" s="1"/>
  <c r="B119" i="1" s="1"/>
  <c r="H120" i="1"/>
  <c r="G121" i="1"/>
  <c r="J121" i="1"/>
  <c r="K120" i="1"/>
  <c r="L120" i="1" s="1"/>
  <c r="M120" i="1" s="1"/>
  <c r="T176" i="1"/>
  <c r="S176" i="1"/>
  <c r="Q175" i="1"/>
  <c r="R175" i="1" s="1"/>
  <c r="C163" i="1"/>
  <c r="O176" i="1"/>
  <c r="A177" i="1"/>
  <c r="D177" i="1" l="1"/>
  <c r="E177" i="1" s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O177" i="1"/>
  <c r="S177" i="1"/>
  <c r="Q176" i="1"/>
  <c r="R176" i="1" s="1"/>
  <c r="T177" i="1"/>
  <c r="C164" i="1"/>
  <c r="D178" i="1" l="1"/>
  <c r="E178" i="1" s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A179" i="1"/>
  <c r="C165" i="1"/>
  <c r="Q177" i="1"/>
  <c r="R177" i="1" s="1"/>
  <c r="T178" i="1"/>
  <c r="S178" i="1"/>
  <c r="D179" i="1" l="1"/>
  <c r="E179" i="1" s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O179" i="1"/>
  <c r="Q178" i="1"/>
  <c r="R178" i="1" s="1"/>
  <c r="T179" i="1"/>
  <c r="S179" i="1"/>
  <c r="D180" i="1" l="1"/>
  <c r="E180" i="1" s="1"/>
  <c r="F181" i="1" s="1"/>
  <c r="G125" i="1"/>
  <c r="H124" i="1"/>
  <c r="N123" i="1"/>
  <c r="P123" i="1" s="1"/>
  <c r="B123" i="1" s="1"/>
  <c r="J125" i="1"/>
  <c r="K124" i="1"/>
  <c r="L124" i="1" s="1"/>
  <c r="M124" i="1" s="1"/>
  <c r="S180" i="1"/>
  <c r="Q179" i="1"/>
  <c r="R179" i="1" s="1"/>
  <c r="T180" i="1"/>
  <c r="O180" i="1"/>
  <c r="A181" i="1"/>
  <c r="C167" i="1"/>
  <c r="D181" i="1" l="1"/>
  <c r="E181" i="1" s="1"/>
  <c r="F182" i="1" s="1"/>
  <c r="J126" i="1"/>
  <c r="K125" i="1"/>
  <c r="L125" i="1" s="1"/>
  <c r="M125" i="1" s="1"/>
  <c r="N124" i="1"/>
  <c r="P124" i="1" s="1"/>
  <c r="B124" i="1" s="1"/>
  <c r="G126" i="1"/>
  <c r="H125" i="1"/>
  <c r="T181" i="1"/>
  <c r="S181" i="1"/>
  <c r="Q180" i="1"/>
  <c r="R180" i="1" s="1"/>
  <c r="C168" i="1"/>
  <c r="A182" i="1"/>
  <c r="O181" i="1"/>
  <c r="D182" i="1" l="1"/>
  <c r="E182" i="1" s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T182" i="1"/>
  <c r="S182" i="1"/>
  <c r="O182" i="1"/>
  <c r="A183" i="1"/>
  <c r="C169" i="1"/>
  <c r="R169" i="1" s="1"/>
  <c r="D183" i="1" l="1"/>
  <c r="E183" i="1" s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O183" i="1"/>
  <c r="Q182" i="1"/>
  <c r="R182" i="1" s="1"/>
  <c r="S183" i="1"/>
  <c r="T183" i="1"/>
  <c r="D184" i="1" l="1"/>
  <c r="E184" i="1" s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T184" i="1"/>
  <c r="S184" i="1"/>
  <c r="O184" i="1"/>
  <c r="A185" i="1"/>
  <c r="C171" i="1"/>
  <c r="D185" i="1" l="1"/>
  <c r="E185" i="1" s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T185" i="1"/>
  <c r="S185" i="1"/>
  <c r="C172" i="1"/>
  <c r="A186" i="1"/>
  <c r="O185" i="1"/>
  <c r="D186" i="1" l="1"/>
  <c r="E186" i="1" s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T186" i="1"/>
  <c r="S186" i="1"/>
  <c r="A187" i="1"/>
  <c r="O186" i="1"/>
  <c r="C173" i="1"/>
  <c r="D187" i="1" l="1"/>
  <c r="E187" i="1" s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T187" i="1"/>
  <c r="S187" i="1"/>
  <c r="A188" i="1"/>
  <c r="O187" i="1"/>
  <c r="D188" i="1" l="1"/>
  <c r="E188" i="1" s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O188" i="1"/>
  <c r="C175" i="1"/>
  <c r="Q187" i="1"/>
  <c r="R187" i="1" s="1"/>
  <c r="S188" i="1"/>
  <c r="T188" i="1"/>
  <c r="D189" i="1" l="1"/>
  <c r="E189" i="1" s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T189" i="1"/>
  <c r="S189" i="1"/>
  <c r="C176" i="1"/>
  <c r="A190" i="1"/>
  <c r="O189" i="1"/>
  <c r="D190" i="1" l="1"/>
  <c r="E190" i="1" s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S190" i="1"/>
  <c r="T190" i="1"/>
  <c r="A191" i="1"/>
  <c r="O190" i="1"/>
  <c r="C177" i="1"/>
  <c r="D191" i="1" l="1"/>
  <c r="E191" i="1" s="1"/>
  <c r="F192" i="1" s="1"/>
  <c r="K135" i="1"/>
  <c r="L135" i="1" s="1"/>
  <c r="M135" i="1" s="1"/>
  <c r="J136" i="1"/>
  <c r="N134" i="1"/>
  <c r="P134" i="1" s="1"/>
  <c r="B134" i="1" s="1"/>
  <c r="H135" i="1"/>
  <c r="G136" i="1"/>
  <c r="C178" i="1"/>
  <c r="A192" i="1"/>
  <c r="O191" i="1"/>
  <c r="Q190" i="1"/>
  <c r="R190" i="1" s="1"/>
  <c r="T191" i="1"/>
  <c r="S191" i="1"/>
  <c r="D192" i="1" l="1"/>
  <c r="E192" i="1" s="1"/>
  <c r="F193" i="1" s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S192" i="1"/>
  <c r="T192" i="1"/>
  <c r="O192" i="1"/>
  <c r="A193" i="1"/>
  <c r="C179" i="1"/>
  <c r="D193" i="1" l="1"/>
  <c r="E193" i="1" s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A194" i="1"/>
  <c r="T193" i="1"/>
  <c r="Q192" i="1"/>
  <c r="R192" i="1" s="1"/>
  <c r="S193" i="1"/>
  <c r="D194" i="1" l="1"/>
  <c r="E194" i="1" s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A195" i="1"/>
  <c r="Q193" i="1"/>
  <c r="R193" i="1" s="1"/>
  <c r="T194" i="1"/>
  <c r="S194" i="1"/>
  <c r="C181" i="1"/>
  <c r="D195" i="1" l="1"/>
  <c r="E195" i="1" s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O195" i="1"/>
  <c r="Q194" i="1"/>
  <c r="R194" i="1" s="1"/>
  <c r="T195" i="1"/>
  <c r="S195" i="1"/>
  <c r="D196" i="1" l="1"/>
  <c r="E196" i="1" s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T196" i="1"/>
  <c r="S196" i="1"/>
  <c r="A197" i="1"/>
  <c r="O196" i="1"/>
  <c r="C183" i="1"/>
  <c r="D197" i="1" l="1"/>
  <c r="E197" i="1" s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T197" i="1"/>
  <c r="S197" i="1"/>
  <c r="C184" i="1"/>
  <c r="O197" i="1"/>
  <c r="A198" i="1"/>
  <c r="D198" i="1" l="1"/>
  <c r="E198" i="1" s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O198" i="1"/>
  <c r="Q197" i="1"/>
  <c r="R197" i="1" s="1"/>
  <c r="S198" i="1"/>
  <c r="T198" i="1"/>
  <c r="C185" i="1"/>
  <c r="D199" i="1" l="1"/>
  <c r="E199" i="1" s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O199" i="1"/>
  <c r="C186" i="1"/>
  <c r="Q198" i="1"/>
  <c r="R198" i="1" s="1"/>
  <c r="S199" i="1"/>
  <c r="T199" i="1"/>
  <c r="D200" i="1" l="1"/>
  <c r="E200" i="1" s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O200" i="1"/>
  <c r="C187" i="1"/>
  <c r="Q199" i="1"/>
  <c r="R199" i="1" s="1"/>
  <c r="S200" i="1"/>
  <c r="T200" i="1"/>
  <c r="D201" i="1" l="1"/>
  <c r="E201" i="1" s="1"/>
  <c r="F202" i="1" s="1"/>
  <c r="G146" i="1"/>
  <c r="H145" i="1"/>
  <c r="K145" i="1"/>
  <c r="L145" i="1" s="1"/>
  <c r="M145" i="1" s="1"/>
  <c r="J146" i="1"/>
  <c r="N144" i="1"/>
  <c r="P144" i="1" s="1"/>
  <c r="C188" i="1"/>
  <c r="A202" i="1"/>
  <c r="O201" i="1"/>
  <c r="Q200" i="1"/>
  <c r="T201" i="1"/>
  <c r="S201" i="1"/>
  <c r="D202" i="1" l="1"/>
  <c r="E202" i="1" s="1"/>
  <c r="F203" i="1" s="1"/>
  <c r="B144" i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S202" i="1"/>
  <c r="T202" i="1"/>
  <c r="A203" i="1"/>
  <c r="O202" i="1"/>
  <c r="C189" i="1"/>
  <c r="D203" i="1" l="1"/>
  <c r="E203" i="1" s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T203" i="1"/>
  <c r="S203" i="1"/>
  <c r="C190" i="1"/>
  <c r="O203" i="1"/>
  <c r="A204" i="1"/>
  <c r="D204" i="1" l="1"/>
  <c r="E204" i="1" s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O204" i="1"/>
  <c r="Q203" i="1"/>
  <c r="R203" i="1" s="1"/>
  <c r="T204" i="1"/>
  <c r="S204" i="1"/>
  <c r="C191" i="1"/>
  <c r="D205" i="1" l="1"/>
  <c r="E205" i="1" s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T205" i="1"/>
  <c r="S205" i="1"/>
  <c r="C192" i="1"/>
  <c r="A206" i="1"/>
  <c r="O205" i="1"/>
  <c r="D206" i="1" l="1"/>
  <c r="E206" i="1" s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T206" i="1"/>
  <c r="S206" i="1"/>
  <c r="A207" i="1"/>
  <c r="O206" i="1"/>
  <c r="D207" i="1" l="1"/>
  <c r="E207" i="1" s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S207" i="1"/>
  <c r="T207" i="1"/>
  <c r="A208" i="1"/>
  <c r="O207" i="1"/>
  <c r="D208" i="1" l="1"/>
  <c r="E208" i="1" s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T208" i="1"/>
  <c r="S208" i="1"/>
  <c r="O208" i="1"/>
  <c r="A209" i="1"/>
  <c r="C195" i="1"/>
  <c r="D209" i="1" l="1"/>
  <c r="E209" i="1" s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R208" i="1" s="1"/>
  <c r="T209" i="1"/>
  <c r="S209" i="1"/>
  <c r="C196" i="1"/>
  <c r="R196" i="1" s="1"/>
  <c r="A210" i="1"/>
  <c r="O209" i="1"/>
  <c r="D210" i="1" l="1"/>
  <c r="E210" i="1" s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T210" i="1"/>
  <c r="S210" i="1"/>
  <c r="A211" i="1"/>
  <c r="O210" i="1"/>
  <c r="C197" i="1"/>
  <c r="D211" i="1" l="1"/>
  <c r="E211" i="1" s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T211" i="1"/>
  <c r="S211" i="1"/>
  <c r="C198" i="1"/>
  <c r="A212" i="1"/>
  <c r="O211" i="1"/>
  <c r="D212" i="1" l="1"/>
  <c r="E212" i="1" s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T212" i="1"/>
  <c r="S212" i="1"/>
  <c r="A213" i="1"/>
  <c r="O212" i="1"/>
  <c r="C199" i="1"/>
  <c r="D213" i="1" l="1"/>
  <c r="E213" i="1" s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R200" i="1" s="1"/>
  <c r="A214" i="1"/>
  <c r="O213" i="1"/>
  <c r="Q212" i="1"/>
  <c r="R212" i="1" s="1"/>
  <c r="S213" i="1"/>
  <c r="T213" i="1"/>
  <c r="D214" i="1" l="1"/>
  <c r="E214" i="1" s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S214" i="1"/>
  <c r="T214" i="1"/>
  <c r="O214" i="1"/>
  <c r="A215" i="1"/>
  <c r="C201" i="1"/>
  <c r="D215" i="1" l="1"/>
  <c r="E215" i="1" s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O215" i="1"/>
  <c r="C202" i="1"/>
  <c r="Q214" i="1"/>
  <c r="R214" i="1" s="1"/>
  <c r="S215" i="1"/>
  <c r="T215" i="1"/>
  <c r="D216" i="1" l="1"/>
  <c r="E216" i="1" s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T216" i="1"/>
  <c r="S216" i="1"/>
  <c r="O216" i="1"/>
  <c r="A217" i="1"/>
  <c r="C203" i="1"/>
  <c r="D217" i="1" l="1"/>
  <c r="E217" i="1" s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O217" i="1"/>
  <c r="Q216" i="1"/>
  <c r="R216" i="1" s="1"/>
  <c r="S217" i="1"/>
  <c r="T217" i="1"/>
  <c r="D218" i="1" l="1"/>
  <c r="E218" i="1" s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A219" i="1"/>
  <c r="C205" i="1"/>
  <c r="Q217" i="1"/>
  <c r="R217" i="1" s="1"/>
  <c r="S218" i="1"/>
  <c r="T218" i="1"/>
  <c r="D219" i="1" l="1"/>
  <c r="E219" i="1" s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O219" i="1"/>
  <c r="C206" i="1"/>
  <c r="Q218" i="1"/>
  <c r="R218" i="1" s="1"/>
  <c r="T219" i="1"/>
  <c r="S219" i="1"/>
  <c r="D220" i="1" l="1"/>
  <c r="E220" i="1" s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S220" i="1"/>
  <c r="T220" i="1"/>
  <c r="C207" i="1"/>
  <c r="A221" i="1"/>
  <c r="O220" i="1"/>
  <c r="D221" i="1" l="1"/>
  <c r="E221" i="1" s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S221" i="1"/>
  <c r="T221" i="1"/>
  <c r="A222" i="1"/>
  <c r="O221" i="1"/>
  <c r="C208" i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S222" i="1"/>
  <c r="T222" i="1"/>
  <c r="C209" i="1"/>
  <c r="A223" i="1"/>
  <c r="A224" i="1" s="1"/>
  <c r="O222" i="1"/>
  <c r="D223" i="1" l="1"/>
  <c r="E223" i="1" s="1"/>
  <c r="K167" i="1"/>
  <c r="L167" i="1" s="1"/>
  <c r="M167" i="1" s="1"/>
  <c r="J168" i="1"/>
  <c r="N166" i="1"/>
  <c r="P166" i="1" s="1"/>
  <c r="B166" i="1" s="1"/>
  <c r="G168" i="1"/>
  <c r="H167" i="1"/>
  <c r="O223" i="1"/>
  <c r="C210" i="1"/>
  <c r="Q222" i="1"/>
  <c r="R222" i="1" s="1"/>
  <c r="T223" i="1"/>
  <c r="S223" i="1"/>
  <c r="N167" i="1" l="1"/>
  <c r="P167" i="1" s="1"/>
  <c r="B167" i="1" s="1"/>
  <c r="G169" i="1"/>
  <c r="H168" i="1"/>
  <c r="K168" i="1"/>
  <c r="L168" i="1" s="1"/>
  <c r="M168" i="1" s="1"/>
  <c r="J169" i="1"/>
  <c r="C211" i="1"/>
  <c r="Q223" i="1"/>
  <c r="J170" i="1" l="1"/>
  <c r="K169" i="1"/>
  <c r="L169" i="1" s="1"/>
  <c r="M169" i="1" s="1"/>
  <c r="N168" i="1"/>
  <c r="P168" i="1" s="1"/>
  <c r="B168" i="1" s="1"/>
  <c r="G170" i="1"/>
  <c r="H169" i="1"/>
  <c r="C212" i="1"/>
  <c r="N169" i="1" l="1"/>
  <c r="P169" i="1" s="1"/>
  <c r="B169" i="1" s="1"/>
  <c r="G171" i="1"/>
  <c r="H170" i="1"/>
  <c r="J171" i="1"/>
  <c r="K170" i="1"/>
  <c r="L170" i="1" s="1"/>
  <c r="M170" i="1" s="1"/>
  <c r="C213" i="1"/>
  <c r="J172" i="1" l="1"/>
  <c r="K171" i="1"/>
  <c r="L171" i="1" s="1"/>
  <c r="M171" i="1" s="1"/>
  <c r="N170" i="1"/>
  <c r="P170" i="1" s="1"/>
  <c r="B170" i="1" s="1"/>
  <c r="H171" i="1"/>
  <c r="G172" i="1"/>
  <c r="C214" i="1"/>
  <c r="G173" i="1" l="1"/>
  <c r="H172" i="1"/>
  <c r="N171" i="1"/>
  <c r="P171" i="1" s="1"/>
  <c r="B171" i="1" s="1"/>
  <c r="J173" i="1"/>
  <c r="K172" i="1"/>
  <c r="L172" i="1" s="1"/>
  <c r="M172" i="1" s="1"/>
  <c r="C215" i="1"/>
  <c r="J174" i="1" l="1"/>
  <c r="K173" i="1"/>
  <c r="L173" i="1" s="1"/>
  <c r="M173" i="1" s="1"/>
  <c r="N172" i="1"/>
  <c r="P172" i="1" s="1"/>
  <c r="B172" i="1" s="1"/>
  <c r="G174" i="1"/>
  <c r="H173" i="1"/>
  <c r="C216" i="1"/>
  <c r="N173" i="1" l="1"/>
  <c r="P173" i="1" s="1"/>
  <c r="B173" i="1" s="1"/>
  <c r="G175" i="1"/>
  <c r="H174" i="1"/>
  <c r="K174" i="1"/>
  <c r="L174" i="1" s="1"/>
  <c r="M174" i="1" s="1"/>
  <c r="J175" i="1"/>
  <c r="C217" i="1"/>
  <c r="K175" i="1" l="1"/>
  <c r="L175" i="1" s="1"/>
  <c r="M175" i="1" s="1"/>
  <c r="J176" i="1"/>
  <c r="N174" i="1"/>
  <c r="P174" i="1" s="1"/>
  <c r="B174" i="1" s="1"/>
  <c r="H175" i="1"/>
  <c r="G176" i="1"/>
  <c r="C218" i="1"/>
  <c r="G177" i="1" l="1"/>
  <c r="H176" i="1"/>
  <c r="N175" i="1"/>
  <c r="P175" i="1" s="1"/>
  <c r="J177" i="1"/>
  <c r="K176" i="1"/>
  <c r="L176" i="1" s="1"/>
  <c r="M176" i="1" s="1"/>
  <c r="C219" i="1"/>
  <c r="B175" i="1" l="1"/>
  <c r="K177" i="1"/>
  <c r="L177" i="1" s="1"/>
  <c r="M177" i="1" s="1"/>
  <c r="J178" i="1"/>
  <c r="N176" i="1"/>
  <c r="P176" i="1" s="1"/>
  <c r="B176" i="1" s="1"/>
  <c r="G178" i="1"/>
  <c r="H177" i="1"/>
  <c r="C220" i="1"/>
  <c r="N177" i="1" l="1"/>
  <c r="P177" i="1" s="1"/>
  <c r="B177" i="1" s="1"/>
  <c r="G179" i="1"/>
  <c r="H178" i="1"/>
  <c r="K178" i="1"/>
  <c r="L178" i="1" s="1"/>
  <c r="M178" i="1" s="1"/>
  <c r="J179" i="1"/>
  <c r="C221" i="1"/>
  <c r="K179" i="1" l="1"/>
  <c r="L179" i="1" s="1"/>
  <c r="M179" i="1" s="1"/>
  <c r="J180" i="1"/>
  <c r="N178" i="1"/>
  <c r="P178" i="1" s="1"/>
  <c r="B178" i="1" s="1"/>
  <c r="G180" i="1"/>
  <c r="H179" i="1"/>
  <c r="C222" i="1"/>
  <c r="N179" i="1" l="1"/>
  <c r="P179" i="1" s="1"/>
  <c r="B179" i="1" s="1"/>
  <c r="G181" i="1"/>
  <c r="H180" i="1"/>
  <c r="J181" i="1"/>
  <c r="K180" i="1"/>
  <c r="L180" i="1" s="1"/>
  <c r="M180" i="1" s="1"/>
  <c r="C223" i="1"/>
  <c r="R223" i="1" s="1"/>
  <c r="C224" i="1" l="1"/>
  <c r="J182" i="1"/>
  <c r="K181" i="1"/>
  <c r="L181" i="1" s="1"/>
  <c r="M181" i="1" s="1"/>
  <c r="N180" i="1"/>
  <c r="P180" i="1" s="1"/>
  <c r="B180" i="1" s="1"/>
  <c r="G182" i="1"/>
  <c r="H181" i="1"/>
  <c r="N181" i="1" l="1"/>
  <c r="P181" i="1" s="1"/>
  <c r="B181" i="1" s="1"/>
  <c r="H182" i="1"/>
  <c r="G183" i="1"/>
  <c r="J183" i="1"/>
  <c r="K182" i="1"/>
  <c r="L182" i="1" s="1"/>
  <c r="M182" i="1" s="1"/>
  <c r="K183" i="1" l="1"/>
  <c r="L183" i="1" s="1"/>
  <c r="M183" i="1" s="1"/>
  <c r="J184" i="1"/>
  <c r="H183" i="1"/>
  <c r="G184" i="1"/>
  <c r="N182" i="1"/>
  <c r="P182" i="1" s="1"/>
  <c r="B182" i="1" s="1"/>
  <c r="H184" i="1" l="1"/>
  <c r="G185" i="1"/>
  <c r="N183" i="1"/>
  <c r="P183" i="1" s="1"/>
  <c r="B183" i="1" s="1"/>
  <c r="J185" i="1"/>
  <c r="K184" i="1"/>
  <c r="L184" i="1" s="1"/>
  <c r="M184" i="1" s="1"/>
  <c r="K185" i="1" l="1"/>
  <c r="L185" i="1" s="1"/>
  <c r="M185" i="1" s="1"/>
  <c r="J186" i="1"/>
  <c r="H185" i="1"/>
  <c r="G186" i="1"/>
  <c r="N184" i="1"/>
  <c r="P184" i="1" s="1"/>
  <c r="B184" i="1" s="1"/>
  <c r="G187" i="1" l="1"/>
  <c r="H186" i="1"/>
  <c r="N185" i="1"/>
  <c r="P185" i="1" s="1"/>
  <c r="B185" i="1" s="1"/>
  <c r="J187" i="1"/>
  <c r="K186" i="1"/>
  <c r="L186" i="1" s="1"/>
  <c r="M186" i="1" s="1"/>
  <c r="J188" i="1" l="1"/>
  <c r="K187" i="1"/>
  <c r="L187" i="1" s="1"/>
  <c r="M187" i="1" s="1"/>
  <c r="N186" i="1"/>
  <c r="P186" i="1" s="1"/>
  <c r="B186" i="1" s="1"/>
  <c r="G188" i="1"/>
  <c r="H187" i="1"/>
  <c r="N187" i="1" l="1"/>
  <c r="P187" i="1" s="1"/>
  <c r="B187" i="1" s="1"/>
  <c r="H188" i="1"/>
  <c r="G189" i="1"/>
  <c r="J189" i="1"/>
  <c r="K188" i="1"/>
  <c r="L188" i="1" s="1"/>
  <c r="M188" i="1" s="1"/>
  <c r="K189" i="1" l="1"/>
  <c r="L189" i="1" s="1"/>
  <c r="M189" i="1" s="1"/>
  <c r="J190" i="1"/>
  <c r="G190" i="1"/>
  <c r="H189" i="1"/>
  <c r="N188" i="1"/>
  <c r="P188" i="1" s="1"/>
  <c r="B188" i="1" s="1"/>
  <c r="N189" i="1" l="1"/>
  <c r="P189" i="1" s="1"/>
  <c r="B189" i="1" s="1"/>
  <c r="G191" i="1"/>
  <c r="H190" i="1"/>
  <c r="J191" i="1"/>
  <c r="K190" i="1"/>
  <c r="L190" i="1" s="1"/>
  <c r="M190" i="1" s="1"/>
  <c r="K191" i="1" l="1"/>
  <c r="L191" i="1" s="1"/>
  <c r="M191" i="1" s="1"/>
  <c r="J192" i="1"/>
  <c r="N190" i="1"/>
  <c r="P190" i="1" s="1"/>
  <c r="B190" i="1" s="1"/>
  <c r="H191" i="1"/>
  <c r="G192" i="1"/>
  <c r="H192" i="1" l="1"/>
  <c r="G193" i="1"/>
  <c r="N191" i="1"/>
  <c r="P191" i="1" s="1"/>
  <c r="B191" i="1" s="1"/>
  <c r="K192" i="1"/>
  <c r="L192" i="1" s="1"/>
  <c r="M192" i="1" s="1"/>
  <c r="J193" i="1"/>
  <c r="J194" i="1" l="1"/>
  <c r="K193" i="1"/>
  <c r="L193" i="1" s="1"/>
  <c r="M193" i="1" s="1"/>
  <c r="H193" i="1"/>
  <c r="G194" i="1"/>
  <c r="N192" i="1"/>
  <c r="P192" i="1" s="1"/>
  <c r="B192" i="1" s="1"/>
  <c r="G195" i="1" l="1"/>
  <c r="H194" i="1"/>
  <c r="N193" i="1"/>
  <c r="P193" i="1" s="1"/>
  <c r="B193" i="1" s="1"/>
  <c r="J195" i="1"/>
  <c r="K194" i="1"/>
  <c r="L194" i="1" s="1"/>
  <c r="M194" i="1" s="1"/>
  <c r="N194" i="1" l="1"/>
  <c r="P194" i="1" s="1"/>
  <c r="B194" i="1" s="1"/>
  <c r="K195" i="1"/>
  <c r="L195" i="1" s="1"/>
  <c r="M195" i="1" s="1"/>
  <c r="J196" i="1"/>
  <c r="G196" i="1"/>
  <c r="H195" i="1"/>
  <c r="H196" i="1" l="1"/>
  <c r="G197" i="1"/>
  <c r="N195" i="1"/>
  <c r="P195" i="1" s="1"/>
  <c r="B195" i="1" s="1"/>
  <c r="K196" i="1"/>
  <c r="L196" i="1" s="1"/>
  <c r="M196" i="1" s="1"/>
  <c r="J197" i="1"/>
  <c r="N196" i="1" l="1"/>
  <c r="P196" i="1" s="1"/>
  <c r="B196" i="1" s="1"/>
  <c r="K197" i="1"/>
  <c r="L197" i="1" s="1"/>
  <c r="M197" i="1" s="1"/>
  <c r="J198" i="1"/>
  <c r="G198" i="1"/>
  <c r="H197" i="1"/>
  <c r="N197" i="1" l="1"/>
  <c r="P197" i="1" s="1"/>
  <c r="B197" i="1" s="1"/>
  <c r="G199" i="1"/>
  <c r="H198" i="1"/>
  <c r="K198" i="1"/>
  <c r="L198" i="1" s="1"/>
  <c r="M198" i="1" s="1"/>
  <c r="J199" i="1"/>
  <c r="N198" i="1" l="1"/>
  <c r="P198" i="1" s="1"/>
  <c r="B198" i="1" s="1"/>
  <c r="J200" i="1"/>
  <c r="K199" i="1"/>
  <c r="L199" i="1" s="1"/>
  <c r="M199" i="1" s="1"/>
  <c r="H199" i="1"/>
  <c r="G200" i="1"/>
  <c r="N199" i="1" l="1"/>
  <c r="P199" i="1" s="1"/>
  <c r="B199" i="1" s="1"/>
  <c r="G201" i="1"/>
  <c r="H200" i="1"/>
  <c r="J201" i="1"/>
  <c r="K200" i="1"/>
  <c r="L200" i="1" s="1"/>
  <c r="M200" i="1" s="1"/>
  <c r="N200" i="1" l="1"/>
  <c r="P200" i="1" s="1"/>
  <c r="B200" i="1" s="1"/>
  <c r="J202" i="1"/>
  <c r="K201" i="1"/>
  <c r="L201" i="1" s="1"/>
  <c r="M201" i="1" s="1"/>
  <c r="G202" i="1"/>
  <c r="H201" i="1"/>
  <c r="N201" i="1" l="1"/>
  <c r="P201" i="1" s="1"/>
  <c r="B201" i="1" s="1"/>
  <c r="H202" i="1"/>
  <c r="G203" i="1"/>
  <c r="K202" i="1"/>
  <c r="L202" i="1" s="1"/>
  <c r="M202" i="1" s="1"/>
  <c r="J203" i="1"/>
  <c r="N202" i="1" l="1"/>
  <c r="P202" i="1" s="1"/>
  <c r="B202" i="1" s="1"/>
  <c r="K203" i="1"/>
  <c r="L203" i="1" s="1"/>
  <c r="M203" i="1" s="1"/>
  <c r="J204" i="1"/>
  <c r="G204" i="1"/>
  <c r="H203" i="1"/>
  <c r="N203" i="1" l="1"/>
  <c r="P203" i="1" s="1"/>
  <c r="B203" i="1" s="1"/>
  <c r="H204" i="1"/>
  <c r="G205" i="1"/>
  <c r="K204" i="1"/>
  <c r="L204" i="1" s="1"/>
  <c r="M204" i="1" s="1"/>
  <c r="J205" i="1"/>
  <c r="N204" i="1" l="1"/>
  <c r="P204" i="1" s="1"/>
  <c r="B204" i="1" s="1"/>
  <c r="K205" i="1"/>
  <c r="L205" i="1" s="1"/>
  <c r="M205" i="1" s="1"/>
  <c r="J206" i="1"/>
  <c r="G206" i="1"/>
  <c r="H205" i="1"/>
  <c r="N205" i="1" l="1"/>
  <c r="P205" i="1" s="1"/>
  <c r="B205" i="1" s="1"/>
  <c r="H206" i="1"/>
  <c r="G207" i="1"/>
  <c r="K206" i="1"/>
  <c r="L206" i="1" s="1"/>
  <c r="M206" i="1" s="1"/>
  <c r="J207" i="1"/>
  <c r="N206" i="1" l="1"/>
  <c r="P206" i="1" s="1"/>
  <c r="B206" i="1" s="1"/>
  <c r="K207" i="1"/>
  <c r="L207" i="1" s="1"/>
  <c r="M207" i="1" s="1"/>
  <c r="J208" i="1"/>
  <c r="G208" i="1"/>
  <c r="H207" i="1"/>
  <c r="N207" i="1" l="1"/>
  <c r="P207" i="1" s="1"/>
  <c r="H208" i="1"/>
  <c r="G209" i="1"/>
  <c r="K208" i="1"/>
  <c r="L208" i="1" s="1"/>
  <c r="M208" i="1" s="1"/>
  <c r="J209" i="1"/>
  <c r="B207" i="1" l="1"/>
  <c r="N208" i="1"/>
  <c r="P208" i="1" s="1"/>
  <c r="B208" i="1" s="1"/>
  <c r="J210" i="1"/>
  <c r="K209" i="1"/>
  <c r="L209" i="1" s="1"/>
  <c r="M209" i="1" s="1"/>
  <c r="G210" i="1"/>
  <c r="H209" i="1"/>
  <c r="N209" i="1" l="1"/>
  <c r="P209" i="1" s="1"/>
  <c r="B209" i="1" s="1"/>
  <c r="G211" i="1"/>
  <c r="H210" i="1"/>
  <c r="J211" i="1"/>
  <c r="K210" i="1"/>
  <c r="L210" i="1" s="1"/>
  <c r="M210" i="1" s="1"/>
  <c r="N210" i="1" l="1"/>
  <c r="P210" i="1" s="1"/>
  <c r="B210" i="1" s="1"/>
  <c r="K211" i="1"/>
  <c r="L211" i="1" s="1"/>
  <c r="M211" i="1" s="1"/>
  <c r="J212" i="1"/>
  <c r="H211" i="1"/>
  <c r="G212" i="1"/>
  <c r="H212" i="1" l="1"/>
  <c r="G213" i="1"/>
  <c r="N211" i="1"/>
  <c r="P211" i="1" s="1"/>
  <c r="B211" i="1" s="1"/>
  <c r="J213" i="1"/>
  <c r="K212" i="1"/>
  <c r="L212" i="1" s="1"/>
  <c r="M212" i="1" s="1"/>
  <c r="N212" i="1" l="1"/>
  <c r="P212" i="1" s="1"/>
  <c r="B212" i="1" s="1"/>
  <c r="J214" i="1"/>
  <c r="K213" i="1"/>
  <c r="L213" i="1" s="1"/>
  <c r="M213" i="1" s="1"/>
  <c r="H213" i="1"/>
  <c r="G214" i="1"/>
  <c r="G215" i="1" l="1"/>
  <c r="H214" i="1"/>
  <c r="N213" i="1"/>
  <c r="P213" i="1" s="1"/>
  <c r="B213" i="1" s="1"/>
  <c r="J215" i="1"/>
  <c r="K214" i="1"/>
  <c r="L214" i="1" s="1"/>
  <c r="M214" i="1" s="1"/>
  <c r="N214" i="1" l="1"/>
  <c r="P214" i="1" s="1"/>
  <c r="B214" i="1" s="1"/>
  <c r="J216" i="1"/>
  <c r="K215" i="1"/>
  <c r="L215" i="1" s="1"/>
  <c r="M215" i="1" s="1"/>
  <c r="G216" i="1"/>
  <c r="H215" i="1"/>
  <c r="N215" i="1" l="1"/>
  <c r="P215" i="1" s="1"/>
  <c r="B215" i="1" s="1"/>
  <c r="H216" i="1"/>
  <c r="G217" i="1"/>
  <c r="J217" i="1"/>
  <c r="K216" i="1"/>
  <c r="L216" i="1" s="1"/>
  <c r="M216" i="1" s="1"/>
  <c r="N216" i="1" l="1"/>
  <c r="P216" i="1" s="1"/>
  <c r="B216" i="1" s="1"/>
  <c r="K217" i="1"/>
  <c r="L217" i="1" s="1"/>
  <c r="M217" i="1" s="1"/>
  <c r="J218" i="1"/>
  <c r="G218" i="1"/>
  <c r="H217" i="1"/>
  <c r="N217" i="1" l="1"/>
  <c r="P217" i="1" s="1"/>
  <c r="B217" i="1" s="1"/>
  <c r="G219" i="1"/>
  <c r="H218" i="1"/>
  <c r="K218" i="1"/>
  <c r="L218" i="1" s="1"/>
  <c r="M218" i="1" s="1"/>
  <c r="J219" i="1"/>
  <c r="J220" i="1" l="1"/>
  <c r="K219" i="1"/>
  <c r="L219" i="1" s="1"/>
  <c r="M219" i="1" s="1"/>
  <c r="N218" i="1"/>
  <c r="P218" i="1" s="1"/>
  <c r="B218" i="1" s="1"/>
  <c r="H219" i="1"/>
  <c r="G220" i="1"/>
  <c r="G221" i="1" l="1"/>
  <c r="H220" i="1"/>
  <c r="N219" i="1"/>
  <c r="P219" i="1" s="1"/>
  <c r="B219" i="1" s="1"/>
  <c r="J221" i="1"/>
  <c r="K220" i="1"/>
  <c r="L220" i="1" s="1"/>
  <c r="M220" i="1" s="1"/>
  <c r="N220" i="1" l="1"/>
  <c r="P220" i="1" s="1"/>
  <c r="B220" i="1" s="1"/>
  <c r="K221" i="1"/>
  <c r="L221" i="1" s="1"/>
  <c r="M221" i="1" s="1"/>
  <c r="J222" i="1"/>
  <c r="G222" i="1"/>
  <c r="H221" i="1"/>
  <c r="N221" i="1" l="1"/>
  <c r="P221" i="1" s="1"/>
  <c r="B221" i="1" s="1"/>
  <c r="H222" i="1"/>
  <c r="G223" i="1"/>
  <c r="K222" i="1"/>
  <c r="L222" i="1" s="1"/>
  <c r="M222" i="1" s="1"/>
  <c r="J223" i="1"/>
  <c r="N222" i="1" l="1"/>
  <c r="P222" i="1" s="1"/>
  <c r="B222" i="1" s="1"/>
  <c r="K223" i="1"/>
  <c r="L223" i="1" s="1"/>
  <c r="M223" i="1" s="1"/>
  <c r="H223" i="1"/>
  <c r="N223" i="1" l="1"/>
  <c r="P223" i="1" s="1"/>
  <c r="B223" i="1" s="1"/>
  <c r="B12" i="1" l="1"/>
</calcChain>
</file>

<file path=xl/sharedStrings.xml><?xml version="1.0" encoding="utf-8"?>
<sst xmlns="http://schemas.openxmlformats.org/spreadsheetml/2006/main" count="118" uniqueCount="69">
  <si>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</si>
  <si>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</si>
  <si>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</si>
  <si>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</si>
  <si>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</si>
  <si>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</si>
  <si>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</si>
  <si>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</si>
  <si>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</si>
  <si>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</si>
  <si>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</si>
  <si>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</si>
  <si>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</si>
  <si>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</si>
  <si>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</si>
  <si>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</si>
  <si>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</si>
  <si>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</si>
  <si>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</si>
  <si>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</si>
  <si>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</si>
  <si>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</si>
  <si>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</si>
  <si>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</si>
  <si>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</si>
  <si>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</si>
  <si>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</si>
  <si>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</si>
  <si>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</si>
  <si>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</si>
  <si>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</si>
  <si>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</si>
  <si>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</si>
  <si>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</si>
  <si>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</si>
  <si>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</si>
  <si>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</si>
  <si>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</si>
  <si>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</si>
  <si>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</si>
  <si>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</si>
  <si>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</si>
  <si>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</si>
  <si>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</si>
  <si>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</si>
  <si>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</si>
  <si>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</si>
  <si>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</si>
  <si>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</si>
  <si>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</si>
  <si>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</si>
  <si>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</si>
  <si>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</si>
  <si>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</si>
  <si>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</si>
  <si>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INTEGRAL</t>
  </si>
  <si>
    <t>A+J=</t>
  </si>
  <si>
    <t>[CRONOGRAMA]</t>
  </si>
  <si>
    <t>DATA VENCIMENTO</t>
  </si>
  <si>
    <t>1ª EMI / 1ª SER</t>
  </si>
  <si>
    <t>ACQO11</t>
  </si>
  <si>
    <t>BRACQODBS018</t>
  </si>
  <si>
    <t>ACQIO HOLDING PARTICIPAÇÕES S.A. - 1ª EMISSÃO DE DEBÊNTURES - 1ª SÉRIE - R$ 24.000.000,00 - 24.000 debêntures</t>
  </si>
  <si>
    <t>ACQIO HOLDING</t>
  </si>
  <si>
    <t>AGD</t>
  </si>
  <si>
    <t>AGD 14/07/2023</t>
  </si>
  <si>
    <t>QUANTIDADE</t>
  </si>
  <si>
    <t>DATA REPAC</t>
  </si>
  <si>
    <t>DI + 4,00%  A.A.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</si>
</sst>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4" formatCode="&quot;R$&quot;#,##0.00"/>
    <numFmt numFmtId="175" formatCode="&quot;R$&quot;#,##0.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3" fillId="6" borderId="1" xfId="2" applyNumberFormat="1" applyBorder="1" applyAlignment="1">
      <alignment horizontal="center"/>
    </xf>
    <xf numFmtId="14" fontId="17" fillId="5" borderId="0" xfId="1" applyNumberFormat="1" applyFont="1" applyAlignment="1">
      <alignment horizontal="center"/>
    </xf>
    <xf numFmtId="165" fontId="17" fillId="5" borderId="0" xfId="1" applyNumberFormat="1" applyFont="1" applyAlignment="1">
      <alignment horizontal="center" vertical="center"/>
    </xf>
    <xf numFmtId="165" fontId="17" fillId="5" borderId="0" xfId="1" applyNumberFormat="1" applyFont="1" applyAlignment="1">
      <alignment horizontal="center"/>
    </xf>
    <xf numFmtId="10" fontId="17" fillId="5" borderId="0" xfId="1" applyNumberFormat="1" applyFont="1" applyAlignment="1">
      <alignment horizontal="center"/>
    </xf>
    <xf numFmtId="166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center"/>
    </xf>
    <xf numFmtId="3" fontId="17" fillId="5" borderId="0" xfId="1" applyNumberFormat="1" applyFont="1" applyAlignment="1">
      <alignment horizontal="center"/>
    </xf>
    <xf numFmtId="168" fontId="17" fillId="5" borderId="0" xfId="1" applyNumberFormat="1" applyFont="1" applyAlignment="1">
      <alignment horizontal="center"/>
    </xf>
    <xf numFmtId="171" fontId="17" fillId="5" borderId="0" xfId="1" applyNumberFormat="1" applyFont="1" applyAlignment="1">
      <alignment horizontal="center"/>
    </xf>
    <xf numFmtId="0" fontId="17" fillId="5" borderId="0" xfId="1" applyFont="1" applyAlignment="1">
      <alignment horizontal="right"/>
    </xf>
    <xf numFmtId="4" fontId="17" fillId="5" borderId="0" xfId="1" applyNumberFormat="1" applyFont="1" applyAlignment="1">
      <alignment horizontal="center"/>
    </xf>
    <xf numFmtId="174" fontId="17" fillId="5" borderId="0" xfId="1" applyNumberFormat="1" applyFont="1" applyAlignment="1">
      <alignment horizontal="center"/>
    </xf>
    <xf numFmtId="175" fontId="17" fillId="5" borderId="0" xfId="1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66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/>
    </xf>
    <xf numFmtId="14" fontId="15" fillId="6" borderId="1" xfId="2" applyNumberFormat="1" applyFont="1" applyBorder="1" applyAlignment="1">
      <alignment horizontal="center"/>
    </xf>
    <xf numFmtId="3" fontId="13" fillId="6" borderId="0" xfId="2" applyNumberFormat="1" applyAlignment="1">
      <alignment horizontal="center"/>
    </xf>
    <xf numFmtId="14" fontId="18" fillId="6" borderId="0" xfId="2" applyNumberFormat="1" applyFont="1" applyAlignment="1">
      <alignment horizontal="center"/>
    </xf>
    <xf numFmtId="165" fontId="18" fillId="6" borderId="0" xfId="2" applyNumberFormat="1" applyFont="1" applyAlignment="1">
      <alignment horizontal="center" vertical="center"/>
    </xf>
    <xf numFmtId="10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center"/>
    </xf>
    <xf numFmtId="3" fontId="18" fillId="6" borderId="0" xfId="2" applyNumberFormat="1" applyFont="1" applyAlignment="1">
      <alignment horizontal="center"/>
    </xf>
    <xf numFmtId="168" fontId="18" fillId="6" borderId="0" xfId="2" applyNumberFormat="1" applyFont="1" applyAlignment="1">
      <alignment horizontal="center"/>
    </xf>
    <xf numFmtId="171" fontId="18" fillId="6" borderId="0" xfId="2" applyNumberFormat="1" applyFont="1" applyAlignment="1">
      <alignment horizontal="center"/>
    </xf>
    <xf numFmtId="0" fontId="18" fillId="6" borderId="0" xfId="2" applyFont="1" applyAlignment="1">
      <alignment horizontal="right"/>
    </xf>
    <xf numFmtId="166" fontId="8" fillId="0" borderId="0" xfId="0" applyNumberFormat="1" applyFon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523875</xdr:colOff>
      <xdr:row>2</xdr:row>
      <xdr:rowOff>0</xdr:rowOff>
    </xdr:from>
    <xdr:to>
      <xdr:col>21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438150</xdr:colOff>
      <xdr:row>1</xdr:row>
      <xdr:rowOff>161925</xdr:rowOff>
    </xdr:from>
    <xdr:to>
      <xdr:col>27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219075</xdr:colOff>
      <xdr:row>0</xdr:row>
      <xdr:rowOff>57150</xdr:rowOff>
    </xdr:from>
    <xdr:to>
      <xdr:col>0</xdr:col>
      <xdr:colOff>1162050</xdr:colOff>
      <xdr:row>2</xdr:row>
      <xdr:rowOff>131581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A76EAE8-35C6-487B-AFA7-5B3856E5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7150"/>
          <a:ext cx="942975" cy="4554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7000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9.710937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19" width="22.140625" style="7" bestFit="1" customWidth="1"/>
    <col min="20" max="20" width="17.140625" style="7" bestFit="1" customWidth="1"/>
    <col min="21" max="21" width="19.85546875" style="7" bestFit="1" customWidth="1"/>
    <col min="22" max="22" width="18.85546875" style="7" customWidth="1"/>
    <col min="23" max="23" width="20.140625" style="31" customWidth="1"/>
    <col min="24" max="24" width="23.85546875" style="7" bestFit="1" customWidth="1"/>
    <col min="25" max="25" width="12" style="7" customWidth="1"/>
    <col min="26" max="26" width="16.28515625" style="7" customWidth="1"/>
    <col min="27" max="27" width="22.28515625" style="7" customWidth="1"/>
    <col min="28" max="28" width="21.140625" style="7" bestFit="1" customWidth="1"/>
    <col min="29" max="29" width="18.5703125" style="7" customWidth="1"/>
    <col min="30" max="30" width="11.85546875" style="7" bestFit="1" customWidth="1"/>
    <col min="31" max="31" width="13.5703125" style="7" customWidth="1"/>
    <col min="32" max="32" width="13.7109375" style="7" customWidth="1"/>
    <col min="33" max="131" width="20.140625" style="7" customWidth="1"/>
    <col min="132" max="171" width="12.42578125" style="7" customWidth="1"/>
    <col min="172" max="172" width="20.140625" style="8" customWidth="1"/>
    <col min="173" max="173" width="21.42578125" style="8" customWidth="1"/>
    <col min="174" max="174" width="22.7109375" style="8" customWidth="1"/>
    <col min="175" max="175" width="13.7109375" style="8" customWidth="1"/>
    <col min="176" max="176" width="15" style="8" customWidth="1"/>
    <col min="177" max="179" width="17.5703125" style="8" customWidth="1"/>
    <col min="180" max="180" width="16.28515625" style="8" customWidth="1"/>
    <col min="181" max="181" width="15" style="8" customWidth="1"/>
    <col min="182" max="183" width="12.42578125" style="8" customWidth="1"/>
    <col min="184" max="185" width="17.5703125" style="8" customWidth="1"/>
    <col min="186" max="186" width="7.28515625" style="8" customWidth="1"/>
    <col min="187" max="187" width="21.42578125" style="8" customWidth="1"/>
    <col min="188" max="188" width="17.5703125" style="8" customWidth="1"/>
    <col min="189" max="189" width="20.140625" style="8" customWidth="1"/>
    <col min="190" max="190" width="16.28515625" style="8" customWidth="1"/>
    <col min="191" max="191" width="17.5703125" style="8" customWidth="1"/>
    <col min="192" max="192" width="6" style="8" customWidth="1"/>
    <col min="193" max="194" width="18.85546875" style="8" customWidth="1"/>
    <col min="195" max="196" width="20.140625" style="8" customWidth="1"/>
    <col min="197" max="197" width="6" style="8" customWidth="1"/>
    <col min="198" max="198" width="12.42578125" style="8" customWidth="1"/>
    <col min="199" max="199" width="18.85546875" style="8" customWidth="1"/>
    <col min="200" max="201" width="15" style="8" customWidth="1"/>
    <col min="202" max="202" width="7.28515625" style="8" customWidth="1"/>
    <col min="203" max="203" width="11.140625" style="8" customWidth="1"/>
    <col min="204" max="204" width="13.7109375" style="8" customWidth="1"/>
    <col min="205" max="205" width="18.85546875" style="8" customWidth="1"/>
    <col min="206" max="206" width="17.5703125" style="8" customWidth="1"/>
    <col min="207" max="207" width="25.28515625" style="8" customWidth="1"/>
    <col min="208" max="208" width="20.140625" style="8" customWidth="1"/>
    <col min="209" max="209" width="15" style="8" customWidth="1"/>
    <col min="210" max="210" width="17.5703125" style="8" customWidth="1"/>
    <col min="211" max="211" width="16.28515625" style="8" customWidth="1"/>
    <col min="212" max="213" width="15" style="8" customWidth="1"/>
    <col min="214" max="214" width="17.5703125" style="8" customWidth="1"/>
    <col min="215" max="215" width="20.140625" style="8" customWidth="1"/>
    <col min="216" max="216" width="16.28515625" style="8" customWidth="1"/>
    <col min="217" max="218" width="25.28515625" style="8" customWidth="1"/>
    <col min="219" max="219" width="18.85546875" style="8" customWidth="1"/>
    <col min="220" max="221" width="20.140625" style="8" customWidth="1"/>
    <col min="222" max="222" width="11.140625" style="8" customWidth="1"/>
    <col min="223" max="223" width="29.140625" style="8" customWidth="1"/>
    <col min="224" max="224" width="34.28515625" style="8" customWidth="1"/>
    <col min="225" max="226" width="9.85546875" style="8" customWidth="1"/>
    <col min="227" max="227" width="17.5703125" style="8" customWidth="1"/>
    <col min="228" max="228" width="18.85546875" style="8" customWidth="1"/>
    <col min="229" max="229" width="9.85546875" style="8" customWidth="1"/>
    <col min="230" max="231" width="6" style="8" customWidth="1"/>
    <col min="232" max="232" width="13.7109375" style="8" customWidth="1"/>
    <col min="233" max="234" width="15" style="8" customWidth="1"/>
    <col min="235" max="235" width="17.5703125" style="8" customWidth="1"/>
    <col min="236" max="236" width="9.85546875" style="8" customWidth="1"/>
    <col min="237" max="237" width="7.28515625" style="8" customWidth="1"/>
    <col min="238" max="238" width="6" style="8" customWidth="1"/>
    <col min="239" max="244" width="17.5703125" style="8" customWidth="1"/>
    <col min="245" max="387" width="20.140625" style="8" customWidth="1"/>
    <col min="388" max="427" width="12.42578125" style="8" customWidth="1"/>
    <col min="428" max="428" width="20.140625" style="8" customWidth="1"/>
    <col min="429" max="429" width="21.42578125" style="8" customWidth="1"/>
    <col min="430" max="430" width="22.7109375" style="8" customWidth="1"/>
    <col min="431" max="431" width="13.7109375" style="8" customWidth="1"/>
    <col min="432" max="432" width="15" style="8" customWidth="1"/>
    <col min="433" max="435" width="17.5703125" style="8" customWidth="1"/>
    <col min="436" max="436" width="16.28515625" style="8" customWidth="1"/>
    <col min="437" max="437" width="15" style="8" customWidth="1"/>
    <col min="438" max="439" width="12.42578125" style="8" customWidth="1"/>
    <col min="440" max="441" width="17.5703125" style="8" customWidth="1"/>
    <col min="442" max="442" width="7.28515625" style="8" customWidth="1"/>
    <col min="443" max="443" width="21.42578125" style="8" customWidth="1"/>
    <col min="444" max="444" width="17.5703125" style="8" customWidth="1"/>
    <col min="445" max="445" width="20.140625" style="8" customWidth="1"/>
    <col min="446" max="446" width="16.28515625" style="8" customWidth="1"/>
    <col min="447" max="447" width="17.5703125" style="8" customWidth="1"/>
    <col min="448" max="448" width="6" style="8" customWidth="1"/>
    <col min="449" max="450" width="18.85546875" style="8" customWidth="1"/>
    <col min="451" max="452" width="20.140625" style="8" customWidth="1"/>
    <col min="453" max="453" width="6" style="8" customWidth="1"/>
    <col min="454" max="454" width="12.42578125" style="8" customWidth="1"/>
    <col min="455" max="455" width="18.85546875" style="8" customWidth="1"/>
    <col min="456" max="457" width="15" style="8" customWidth="1"/>
    <col min="458" max="458" width="7.28515625" style="8" customWidth="1"/>
    <col min="459" max="459" width="11.140625" style="8" customWidth="1"/>
    <col min="460" max="460" width="13.7109375" style="8" customWidth="1"/>
    <col min="461" max="461" width="18.85546875" style="8" customWidth="1"/>
    <col min="462" max="462" width="17.5703125" style="8" customWidth="1"/>
    <col min="463" max="463" width="25.28515625" style="8" customWidth="1"/>
    <col min="464" max="464" width="20.140625" style="8" customWidth="1"/>
    <col min="465" max="465" width="15" style="8" customWidth="1"/>
    <col min="466" max="466" width="17.5703125" style="8" customWidth="1"/>
    <col min="467" max="467" width="16.28515625" style="8" customWidth="1"/>
    <col min="468" max="469" width="15" style="8" customWidth="1"/>
    <col min="470" max="470" width="17.5703125" style="8" customWidth="1"/>
    <col min="471" max="471" width="20.140625" style="8" customWidth="1"/>
    <col min="472" max="472" width="16.28515625" style="8" customWidth="1"/>
    <col min="473" max="474" width="25.28515625" style="8" customWidth="1"/>
    <col min="475" max="475" width="18.85546875" style="8" customWidth="1"/>
    <col min="476" max="477" width="20.140625" style="8" customWidth="1"/>
    <col min="478" max="478" width="11.140625" style="8" customWidth="1"/>
    <col min="479" max="479" width="29.140625" style="8" customWidth="1"/>
    <col min="480" max="480" width="34.28515625" style="8" customWidth="1"/>
    <col min="481" max="482" width="9.85546875" style="8" customWidth="1"/>
    <col min="483" max="483" width="17.5703125" style="8" customWidth="1"/>
    <col min="484" max="484" width="18.85546875" style="8" customWidth="1"/>
    <col min="485" max="485" width="9.85546875" style="8" customWidth="1"/>
    <col min="486" max="487" width="6" style="8" customWidth="1"/>
    <col min="488" max="488" width="13.7109375" style="8" customWidth="1"/>
    <col min="489" max="490" width="15" style="8" customWidth="1"/>
    <col min="491" max="491" width="17.5703125" style="8" customWidth="1"/>
    <col min="492" max="492" width="9.85546875" style="8" customWidth="1"/>
    <col min="493" max="493" width="7.28515625" style="8" customWidth="1"/>
    <col min="494" max="494" width="6" style="8" customWidth="1"/>
    <col min="495" max="500" width="17.5703125" style="8" customWidth="1"/>
    <col min="501" max="643" width="20.140625" style="8" customWidth="1"/>
    <col min="644" max="683" width="12.42578125" style="8" customWidth="1"/>
    <col min="684" max="684" width="20.140625" style="8" customWidth="1"/>
    <col min="685" max="685" width="21.42578125" style="8" customWidth="1"/>
    <col min="686" max="686" width="22.7109375" style="8" customWidth="1"/>
    <col min="687" max="687" width="13.7109375" style="8" customWidth="1"/>
    <col min="688" max="688" width="15" style="8" customWidth="1"/>
    <col min="689" max="691" width="17.5703125" style="8" customWidth="1"/>
    <col min="692" max="692" width="16.28515625" style="8" customWidth="1"/>
    <col min="693" max="693" width="15" style="8" customWidth="1"/>
    <col min="694" max="695" width="12.42578125" style="8" customWidth="1"/>
    <col min="696" max="697" width="17.5703125" style="8" customWidth="1"/>
    <col min="698" max="698" width="7.28515625" style="8" customWidth="1"/>
    <col min="699" max="699" width="21.42578125" style="8" customWidth="1"/>
    <col min="700" max="700" width="17.5703125" style="8" customWidth="1"/>
    <col min="701" max="701" width="20.140625" style="8" customWidth="1"/>
    <col min="702" max="702" width="16.28515625" style="8" customWidth="1"/>
    <col min="703" max="703" width="17.5703125" style="8" customWidth="1"/>
    <col min="704" max="704" width="6" style="8" customWidth="1"/>
    <col min="705" max="706" width="18.85546875" style="8" customWidth="1"/>
    <col min="707" max="708" width="20.140625" style="8" customWidth="1"/>
    <col min="709" max="709" width="6" style="8" customWidth="1"/>
    <col min="710" max="710" width="12.42578125" style="8" customWidth="1"/>
    <col min="711" max="711" width="18.85546875" style="8" customWidth="1"/>
    <col min="712" max="713" width="15" style="8" customWidth="1"/>
    <col min="714" max="714" width="7.28515625" style="8" customWidth="1"/>
    <col min="715" max="715" width="11.140625" style="8" customWidth="1"/>
    <col min="716" max="716" width="13.7109375" style="8" customWidth="1"/>
    <col min="717" max="717" width="18.85546875" style="8" customWidth="1"/>
    <col min="718" max="718" width="17.5703125" style="8" customWidth="1"/>
    <col min="719" max="719" width="25.28515625" style="8" customWidth="1"/>
    <col min="720" max="720" width="20.140625" style="8" customWidth="1"/>
    <col min="721" max="721" width="15" style="8" customWidth="1"/>
    <col min="722" max="722" width="17.5703125" style="8" customWidth="1"/>
    <col min="723" max="723" width="16.28515625" style="8" customWidth="1"/>
    <col min="724" max="725" width="15" style="8" customWidth="1"/>
    <col min="726" max="726" width="17.5703125" style="8" customWidth="1"/>
    <col min="727" max="727" width="20.140625" style="8" customWidth="1"/>
    <col min="728" max="728" width="16.28515625" style="8" customWidth="1"/>
    <col min="729" max="730" width="25.28515625" style="8" customWidth="1"/>
    <col min="731" max="731" width="18.85546875" style="8" customWidth="1"/>
    <col min="732" max="733" width="20.140625" style="8" customWidth="1"/>
    <col min="734" max="734" width="11.140625" style="8" customWidth="1"/>
    <col min="735" max="735" width="29.140625" style="8" customWidth="1"/>
    <col min="736" max="736" width="34.28515625" style="8" customWidth="1"/>
    <col min="737" max="738" width="9.85546875" style="8" customWidth="1"/>
    <col min="739" max="739" width="17.5703125" style="8" customWidth="1"/>
    <col min="740" max="740" width="18.85546875" style="8" customWidth="1"/>
    <col min="741" max="741" width="9.85546875" style="8" customWidth="1"/>
    <col min="742" max="743" width="6" style="8" customWidth="1"/>
    <col min="744" max="744" width="13.7109375" style="8" customWidth="1"/>
    <col min="745" max="746" width="15" style="8" customWidth="1"/>
    <col min="747" max="747" width="17.5703125" style="8" customWidth="1"/>
    <col min="748" max="748" width="9.85546875" style="8" customWidth="1"/>
    <col min="749" max="749" width="7.28515625" style="8" customWidth="1"/>
    <col min="750" max="750" width="6" style="8" customWidth="1"/>
    <col min="751" max="756" width="17.5703125" style="8" customWidth="1"/>
    <col min="757" max="899" width="20.140625" style="8" customWidth="1"/>
    <col min="900" max="939" width="12.42578125" style="8" customWidth="1"/>
    <col min="940" max="940" width="20.140625" style="8" customWidth="1"/>
    <col min="941" max="941" width="21.42578125" style="8" customWidth="1"/>
    <col min="942" max="942" width="22.7109375" style="8" customWidth="1"/>
    <col min="943" max="943" width="13.7109375" style="8" customWidth="1"/>
    <col min="944" max="944" width="15" style="8" customWidth="1"/>
    <col min="945" max="947" width="17.5703125" style="8" customWidth="1"/>
    <col min="948" max="948" width="16.28515625" style="8" customWidth="1"/>
    <col min="949" max="949" width="15" style="8" customWidth="1"/>
    <col min="950" max="951" width="12.42578125" style="8" customWidth="1"/>
    <col min="952" max="953" width="17.5703125" style="8" customWidth="1"/>
    <col min="954" max="954" width="7.28515625" style="8" customWidth="1"/>
    <col min="955" max="955" width="21.42578125" style="8" customWidth="1"/>
    <col min="956" max="956" width="17.5703125" style="8" customWidth="1"/>
    <col min="957" max="957" width="20.140625" style="8" customWidth="1"/>
    <col min="958" max="958" width="16.28515625" style="8" customWidth="1"/>
    <col min="959" max="959" width="17.5703125" style="8" customWidth="1"/>
    <col min="960" max="960" width="6" style="8" customWidth="1"/>
    <col min="961" max="962" width="18.85546875" style="8" customWidth="1"/>
    <col min="963" max="964" width="20.140625" style="8" customWidth="1"/>
    <col min="965" max="965" width="6" style="8" customWidth="1"/>
    <col min="966" max="966" width="12.42578125" style="8" customWidth="1"/>
    <col min="967" max="967" width="18.85546875" style="8" customWidth="1"/>
    <col min="968" max="969" width="15" style="8" customWidth="1"/>
    <col min="970" max="970" width="7.28515625" style="8" customWidth="1"/>
    <col min="971" max="971" width="11.140625" style="8" customWidth="1"/>
    <col min="972" max="972" width="13.7109375" style="8" customWidth="1"/>
    <col min="973" max="973" width="18.85546875" style="8" customWidth="1"/>
    <col min="974" max="974" width="17.5703125" style="8" customWidth="1"/>
    <col min="975" max="975" width="25.28515625" style="8" customWidth="1"/>
    <col min="976" max="976" width="20.140625" style="8" customWidth="1"/>
    <col min="977" max="977" width="15" style="8" customWidth="1"/>
    <col min="978" max="978" width="17.5703125" style="8" customWidth="1"/>
    <col min="979" max="979" width="16.28515625" style="8" customWidth="1"/>
    <col min="980" max="981" width="15" style="8" customWidth="1"/>
    <col min="982" max="982" width="17.5703125" style="8" customWidth="1"/>
    <col min="983" max="983" width="20.140625" style="8" customWidth="1"/>
    <col min="984" max="984" width="16.28515625" style="8" customWidth="1"/>
    <col min="985" max="986" width="25.28515625" style="8" customWidth="1"/>
    <col min="987" max="987" width="18.85546875" style="8" customWidth="1"/>
    <col min="988" max="989" width="20.140625" style="8" customWidth="1"/>
    <col min="990" max="990" width="11.140625" style="8" customWidth="1"/>
    <col min="991" max="991" width="29.140625" style="8" customWidth="1"/>
    <col min="992" max="992" width="34.28515625" style="8" customWidth="1"/>
    <col min="993" max="994" width="9.85546875" style="8" customWidth="1"/>
    <col min="995" max="995" width="17.5703125" style="8" customWidth="1"/>
    <col min="996" max="996" width="18.85546875" style="8" customWidth="1"/>
    <col min="997" max="997" width="9.85546875" style="8" customWidth="1"/>
    <col min="998" max="999" width="6" style="8" customWidth="1"/>
    <col min="1000" max="1000" width="13.7109375" style="8" customWidth="1"/>
    <col min="1001" max="1002" width="15" style="8" customWidth="1"/>
    <col min="1003" max="1003" width="17.5703125" style="8" customWidth="1"/>
    <col min="1004" max="1004" width="9.85546875" style="8" customWidth="1"/>
    <col min="1005" max="1005" width="7.28515625" style="8" customWidth="1"/>
    <col min="1006" max="1006" width="6" style="8" customWidth="1"/>
    <col min="1007" max="1012" width="17.5703125" style="8" customWidth="1"/>
    <col min="1013" max="1155" width="20.140625" style="8" customWidth="1"/>
    <col min="1156" max="1195" width="12.42578125" style="8" customWidth="1"/>
    <col min="1196" max="1196" width="20.140625" style="8" customWidth="1"/>
    <col min="1197" max="1197" width="21.42578125" style="8" customWidth="1"/>
    <col min="1198" max="1198" width="22.7109375" style="8" customWidth="1"/>
    <col min="1199" max="1199" width="13.7109375" style="8" customWidth="1"/>
    <col min="1200" max="1200" width="15" style="8" customWidth="1"/>
    <col min="1201" max="1203" width="17.5703125" style="8" customWidth="1"/>
    <col min="1204" max="1204" width="16.28515625" style="8" customWidth="1"/>
    <col min="1205" max="1205" width="15" style="8" customWidth="1"/>
    <col min="1206" max="1207" width="12.42578125" style="8" customWidth="1"/>
    <col min="1208" max="1209" width="17.5703125" style="8" customWidth="1"/>
    <col min="1210" max="1210" width="7.28515625" style="8" customWidth="1"/>
    <col min="1211" max="1211" width="21.42578125" style="8" customWidth="1"/>
    <col min="1212" max="1212" width="17.5703125" style="8" customWidth="1"/>
    <col min="1213" max="1213" width="20.140625" style="8" customWidth="1"/>
    <col min="1214" max="1214" width="16.28515625" style="8" customWidth="1"/>
    <col min="1215" max="1215" width="17.5703125" style="8" customWidth="1"/>
    <col min="1216" max="1216" width="6" style="8" customWidth="1"/>
    <col min="1217" max="1218" width="18.85546875" style="8" customWidth="1"/>
    <col min="1219" max="1220" width="20.140625" style="8" customWidth="1"/>
    <col min="1221" max="1221" width="6" style="8" customWidth="1"/>
    <col min="1222" max="1222" width="12.42578125" style="8" customWidth="1"/>
    <col min="1223" max="1223" width="18.85546875" style="8" customWidth="1"/>
    <col min="1224" max="1225" width="15" style="8" customWidth="1"/>
    <col min="1226" max="1226" width="7.28515625" style="8" customWidth="1"/>
    <col min="1227" max="1227" width="11.140625" style="8" customWidth="1"/>
    <col min="1228" max="1228" width="13.7109375" style="8" customWidth="1"/>
    <col min="1229" max="1229" width="18.85546875" style="8" customWidth="1"/>
    <col min="1230" max="1230" width="17.5703125" style="8" customWidth="1"/>
    <col min="1231" max="1231" width="25.28515625" style="8" customWidth="1"/>
    <col min="1232" max="1232" width="20.140625" style="8" customWidth="1"/>
    <col min="1233" max="1233" width="15" style="8" customWidth="1"/>
    <col min="1234" max="1234" width="17.5703125" style="8" customWidth="1"/>
    <col min="1235" max="1235" width="16.28515625" style="8" customWidth="1"/>
    <col min="1236" max="1237" width="15" style="8" customWidth="1"/>
    <col min="1238" max="1238" width="17.5703125" style="8" customWidth="1"/>
    <col min="1239" max="1239" width="20.140625" style="8" customWidth="1"/>
    <col min="1240" max="1240" width="16.28515625" style="8" customWidth="1"/>
    <col min="1241" max="1242" width="25.28515625" style="8" customWidth="1"/>
    <col min="1243" max="1243" width="18.85546875" style="8" customWidth="1"/>
    <col min="1244" max="1245" width="20.140625" style="8" customWidth="1"/>
    <col min="1246" max="1246" width="11.140625" style="8" customWidth="1"/>
    <col min="1247" max="1247" width="29.140625" style="8" customWidth="1"/>
    <col min="1248" max="1248" width="34.28515625" style="8" customWidth="1"/>
    <col min="1249" max="1250" width="9.85546875" style="8" customWidth="1"/>
    <col min="1251" max="1251" width="17.5703125" style="8" customWidth="1"/>
    <col min="1252" max="1252" width="18.85546875" style="8" customWidth="1"/>
    <col min="1253" max="1253" width="9.85546875" style="8" customWidth="1"/>
    <col min="1254" max="1255" width="6" style="8" customWidth="1"/>
    <col min="1256" max="1256" width="13.7109375" style="8" customWidth="1"/>
    <col min="1257" max="1258" width="15" style="8" customWidth="1"/>
    <col min="1259" max="1259" width="17.5703125" style="8" customWidth="1"/>
    <col min="1260" max="1260" width="9.85546875" style="8" customWidth="1"/>
    <col min="1261" max="1261" width="7.28515625" style="8" customWidth="1"/>
    <col min="1262" max="1262" width="6" style="8" customWidth="1"/>
    <col min="1263" max="1268" width="17.5703125" style="8" customWidth="1"/>
    <col min="1269" max="1411" width="20.140625" style="8" customWidth="1"/>
    <col min="1412" max="1451" width="12.42578125" style="8" customWidth="1"/>
    <col min="1452" max="1452" width="20.140625" style="8" customWidth="1"/>
    <col min="1453" max="1453" width="21.42578125" style="8" customWidth="1"/>
    <col min="1454" max="1454" width="22.7109375" style="8" customWidth="1"/>
    <col min="1455" max="1455" width="13.7109375" style="8" customWidth="1"/>
    <col min="1456" max="1456" width="15" style="8" customWidth="1"/>
    <col min="1457" max="1459" width="17.5703125" style="8" customWidth="1"/>
    <col min="1460" max="1460" width="16.28515625" style="8" customWidth="1"/>
    <col min="1461" max="1461" width="15" style="8" customWidth="1"/>
    <col min="1462" max="1463" width="12.42578125" style="8" customWidth="1"/>
    <col min="1464" max="1465" width="17.5703125" style="8" customWidth="1"/>
    <col min="1466" max="1466" width="7.28515625" style="8" customWidth="1"/>
    <col min="1467" max="1467" width="21.42578125" style="8" customWidth="1"/>
    <col min="1468" max="1468" width="17.5703125" style="8" customWidth="1"/>
    <col min="1469" max="1469" width="20.140625" style="8" customWidth="1"/>
    <col min="1470" max="1470" width="16.28515625" style="8" customWidth="1"/>
    <col min="1471" max="1471" width="17.5703125" style="8" customWidth="1"/>
    <col min="1472" max="1472" width="6" style="8" customWidth="1"/>
    <col min="1473" max="1474" width="18.85546875" style="8" customWidth="1"/>
    <col min="1475" max="1476" width="20.140625" style="8" customWidth="1"/>
    <col min="1477" max="1477" width="6" style="8" customWidth="1"/>
    <col min="1478" max="1478" width="12.42578125" style="8" customWidth="1"/>
    <col min="1479" max="1479" width="18.85546875" style="8" customWidth="1"/>
    <col min="1480" max="1481" width="15" style="8" customWidth="1"/>
    <col min="1482" max="1482" width="7.28515625" style="8" customWidth="1"/>
    <col min="1483" max="1483" width="11.140625" style="8" customWidth="1"/>
    <col min="1484" max="1484" width="13.7109375" style="8" customWidth="1"/>
    <col min="1485" max="1485" width="18.85546875" style="8" customWidth="1"/>
    <col min="1486" max="1486" width="17.5703125" style="8" customWidth="1"/>
    <col min="1487" max="1487" width="25.28515625" style="8" customWidth="1"/>
    <col min="1488" max="1488" width="20.140625" style="8" customWidth="1"/>
    <col min="1489" max="1489" width="15" style="8" customWidth="1"/>
    <col min="1490" max="1490" width="17.5703125" style="8" customWidth="1"/>
    <col min="1491" max="1491" width="16.28515625" style="8" customWidth="1"/>
    <col min="1492" max="1493" width="15" style="8" customWidth="1"/>
    <col min="1494" max="1494" width="17.5703125" style="8" customWidth="1"/>
    <col min="1495" max="1495" width="20.140625" style="8" customWidth="1"/>
    <col min="1496" max="1496" width="16.28515625" style="8" customWidth="1"/>
    <col min="1497" max="1498" width="25.28515625" style="8" customWidth="1"/>
    <col min="1499" max="1499" width="18.85546875" style="8" customWidth="1"/>
    <col min="1500" max="1501" width="20.140625" style="8" customWidth="1"/>
    <col min="1502" max="1502" width="11.140625" style="8" customWidth="1"/>
    <col min="1503" max="1503" width="29.140625" style="8" customWidth="1"/>
    <col min="1504" max="1504" width="34.28515625" style="8" customWidth="1"/>
    <col min="1505" max="1506" width="9.85546875" style="8" customWidth="1"/>
    <col min="1507" max="1507" width="17.5703125" style="8" customWidth="1"/>
    <col min="1508" max="1508" width="18.85546875" style="8" customWidth="1"/>
    <col min="1509" max="1509" width="9.85546875" style="8" customWidth="1"/>
    <col min="1510" max="1511" width="6" style="8" customWidth="1"/>
    <col min="1512" max="1512" width="13.7109375" style="8" customWidth="1"/>
    <col min="1513" max="1514" width="15" style="8" customWidth="1"/>
    <col min="1515" max="1515" width="17.5703125" style="8" customWidth="1"/>
    <col min="1516" max="1516" width="9.85546875" style="8" customWidth="1"/>
    <col min="1517" max="1517" width="7.28515625" style="8" customWidth="1"/>
    <col min="1518" max="1518" width="6" style="8" customWidth="1"/>
    <col min="1519" max="1524" width="17.5703125" style="8" customWidth="1"/>
    <col min="1525" max="1667" width="20.140625" style="8" customWidth="1"/>
    <col min="1668" max="1707" width="12.42578125" style="8" customWidth="1"/>
    <col min="1708" max="1708" width="20.140625" style="8" customWidth="1"/>
    <col min="1709" max="1709" width="21.42578125" style="8" customWidth="1"/>
    <col min="1710" max="1710" width="22.7109375" style="8" customWidth="1"/>
    <col min="1711" max="1711" width="13.7109375" style="8" customWidth="1"/>
    <col min="1712" max="1712" width="15" style="8" customWidth="1"/>
    <col min="1713" max="1715" width="17.5703125" style="8" customWidth="1"/>
    <col min="1716" max="1716" width="16.28515625" style="8" customWidth="1"/>
    <col min="1717" max="1717" width="15" style="8" customWidth="1"/>
    <col min="1718" max="1719" width="12.42578125" style="8" customWidth="1"/>
    <col min="1720" max="1721" width="17.5703125" style="8" customWidth="1"/>
    <col min="1722" max="1722" width="7.28515625" style="8" customWidth="1"/>
    <col min="1723" max="1723" width="21.42578125" style="8" customWidth="1"/>
    <col min="1724" max="1724" width="17.5703125" style="8" customWidth="1"/>
    <col min="1725" max="1725" width="20.140625" style="8" customWidth="1"/>
    <col min="1726" max="1726" width="16.28515625" style="8" customWidth="1"/>
    <col min="1727" max="1727" width="17.5703125" style="8" customWidth="1"/>
    <col min="1728" max="1728" width="6" style="8" customWidth="1"/>
    <col min="1729" max="1730" width="18.85546875" style="8" customWidth="1"/>
    <col min="1731" max="1732" width="20.140625" style="8" customWidth="1"/>
    <col min="1733" max="1733" width="6" style="8" customWidth="1"/>
    <col min="1734" max="1734" width="12.42578125" style="8" customWidth="1"/>
    <col min="1735" max="1735" width="18.85546875" style="8" customWidth="1"/>
    <col min="1736" max="1737" width="15" style="8" customWidth="1"/>
    <col min="1738" max="1738" width="7.28515625" style="8" customWidth="1"/>
    <col min="1739" max="1739" width="11.140625" style="8" customWidth="1"/>
    <col min="1740" max="1740" width="13.7109375" style="8" customWidth="1"/>
    <col min="1741" max="1741" width="18.85546875" style="8" customWidth="1"/>
    <col min="1742" max="1742" width="17.5703125" style="8" customWidth="1"/>
    <col min="1743" max="1743" width="25.28515625" style="8" customWidth="1"/>
    <col min="1744" max="1744" width="20.140625" style="8" customWidth="1"/>
    <col min="1745" max="1745" width="15" style="8" customWidth="1"/>
    <col min="1746" max="1746" width="17.5703125" style="8" customWidth="1"/>
    <col min="1747" max="1747" width="16.28515625" style="8" customWidth="1"/>
    <col min="1748" max="1749" width="15" style="8" customWidth="1"/>
    <col min="1750" max="1750" width="17.5703125" style="8" customWidth="1"/>
    <col min="1751" max="1751" width="20.140625" style="8" customWidth="1"/>
    <col min="1752" max="1752" width="16.28515625" style="8" customWidth="1"/>
    <col min="1753" max="1754" width="25.28515625" style="8" customWidth="1"/>
    <col min="1755" max="1755" width="18.85546875" style="8" customWidth="1"/>
    <col min="1756" max="1757" width="20.140625" style="8" customWidth="1"/>
    <col min="1758" max="1758" width="11.140625" style="8" customWidth="1"/>
    <col min="1759" max="1759" width="29.140625" style="8" customWidth="1"/>
    <col min="1760" max="1760" width="34.28515625" style="8" customWidth="1"/>
    <col min="1761" max="1762" width="9.85546875" style="8" customWidth="1"/>
    <col min="1763" max="1763" width="17.5703125" style="8" customWidth="1"/>
    <col min="1764" max="1764" width="18.85546875" style="8" customWidth="1"/>
    <col min="1765" max="1765" width="9.85546875" style="8" customWidth="1"/>
    <col min="1766" max="1767" width="6" style="8" customWidth="1"/>
    <col min="1768" max="1768" width="13.7109375" style="8" customWidth="1"/>
    <col min="1769" max="1770" width="15" style="8" customWidth="1"/>
    <col min="1771" max="1771" width="17.5703125" style="8" customWidth="1"/>
    <col min="1772" max="1772" width="9.85546875" style="8" customWidth="1"/>
    <col min="1773" max="1773" width="7.28515625" style="8" customWidth="1"/>
    <col min="1774" max="1774" width="6" style="8" customWidth="1"/>
    <col min="1775" max="1780" width="17.5703125" style="8" customWidth="1"/>
    <col min="1781" max="1923" width="20.140625" style="8" customWidth="1"/>
    <col min="1924" max="1963" width="12.42578125" style="8" customWidth="1"/>
    <col min="1964" max="1964" width="20.140625" style="8" customWidth="1"/>
    <col min="1965" max="1965" width="21.42578125" style="8" customWidth="1"/>
    <col min="1966" max="1966" width="22.7109375" style="8" customWidth="1"/>
    <col min="1967" max="1967" width="13.7109375" style="8" customWidth="1"/>
    <col min="1968" max="1968" width="15" style="8" customWidth="1"/>
    <col min="1969" max="1971" width="17.5703125" style="8" customWidth="1"/>
    <col min="1972" max="1972" width="16.28515625" style="8" customWidth="1"/>
    <col min="1973" max="1973" width="15" style="8" customWidth="1"/>
    <col min="1974" max="1975" width="12.42578125" style="8" customWidth="1"/>
    <col min="1976" max="1977" width="17.5703125" style="8" customWidth="1"/>
    <col min="1978" max="1978" width="7.28515625" style="8" customWidth="1"/>
    <col min="1979" max="1979" width="21.42578125" style="8" customWidth="1"/>
    <col min="1980" max="1980" width="17.5703125" style="8" customWidth="1"/>
    <col min="1981" max="1981" width="20.140625" style="8" customWidth="1"/>
    <col min="1982" max="1982" width="16.28515625" style="8" customWidth="1"/>
    <col min="1983" max="1983" width="17.5703125" style="8" customWidth="1"/>
    <col min="1984" max="1984" width="6" style="8" customWidth="1"/>
    <col min="1985" max="1986" width="18.85546875" style="8" customWidth="1"/>
    <col min="1987" max="1988" width="20.140625" style="8" customWidth="1"/>
    <col min="1989" max="1989" width="6" style="8" customWidth="1"/>
    <col min="1990" max="1990" width="12.42578125" style="8" customWidth="1"/>
    <col min="1991" max="1991" width="18.85546875" style="8" customWidth="1"/>
    <col min="1992" max="1993" width="15" style="8" customWidth="1"/>
    <col min="1994" max="1994" width="7.28515625" style="8" customWidth="1"/>
    <col min="1995" max="1995" width="11.140625" style="8" customWidth="1"/>
    <col min="1996" max="1996" width="13.7109375" style="8" customWidth="1"/>
    <col min="1997" max="1997" width="18.85546875" style="8" customWidth="1"/>
    <col min="1998" max="1998" width="17.5703125" style="8" customWidth="1"/>
    <col min="1999" max="1999" width="25.28515625" style="8" customWidth="1"/>
    <col min="2000" max="2000" width="20.140625" style="8" customWidth="1"/>
    <col min="2001" max="2001" width="15" style="8" customWidth="1"/>
    <col min="2002" max="2002" width="17.5703125" style="8" customWidth="1"/>
    <col min="2003" max="2003" width="16.28515625" style="8" customWidth="1"/>
    <col min="2004" max="2005" width="15" style="8" customWidth="1"/>
    <col min="2006" max="2006" width="17.5703125" style="8" customWidth="1"/>
    <col min="2007" max="2007" width="20.140625" style="8" customWidth="1"/>
    <col min="2008" max="2008" width="16.28515625" style="8" customWidth="1"/>
    <col min="2009" max="2010" width="25.28515625" style="8" customWidth="1"/>
    <col min="2011" max="2011" width="18.85546875" style="8" customWidth="1"/>
    <col min="2012" max="2013" width="20.140625" style="8" customWidth="1"/>
    <col min="2014" max="2014" width="11.140625" style="8" customWidth="1"/>
    <col min="2015" max="2015" width="29.140625" style="8" customWidth="1"/>
    <col min="2016" max="2016" width="34.28515625" style="8" customWidth="1"/>
    <col min="2017" max="2018" width="9.85546875" style="8" customWidth="1"/>
    <col min="2019" max="2019" width="17.5703125" style="8" customWidth="1"/>
    <col min="2020" max="2020" width="18.85546875" style="8" customWidth="1"/>
    <col min="2021" max="2021" width="9.85546875" style="8" customWidth="1"/>
    <col min="2022" max="2023" width="6" style="8" customWidth="1"/>
    <col min="2024" max="2024" width="13.7109375" style="8" customWidth="1"/>
    <col min="2025" max="2026" width="15" style="8" customWidth="1"/>
    <col min="2027" max="2027" width="17.5703125" style="8" customWidth="1"/>
    <col min="2028" max="2028" width="9.85546875" style="8" customWidth="1"/>
    <col min="2029" max="2029" width="7.28515625" style="8" customWidth="1"/>
    <col min="2030" max="2030" width="6" style="8" customWidth="1"/>
    <col min="2031" max="2036" width="17.5703125" style="8" customWidth="1"/>
    <col min="2037" max="2179" width="20.140625" style="8" customWidth="1"/>
    <col min="2180" max="2219" width="12.42578125" style="8" customWidth="1"/>
    <col min="2220" max="2220" width="20.140625" style="8" customWidth="1"/>
    <col min="2221" max="2221" width="21.42578125" style="8" customWidth="1"/>
    <col min="2222" max="2222" width="22.7109375" style="8" customWidth="1"/>
    <col min="2223" max="2223" width="13.7109375" style="8" customWidth="1"/>
    <col min="2224" max="2224" width="15" style="8" customWidth="1"/>
    <col min="2225" max="2227" width="17.5703125" style="8" customWidth="1"/>
    <col min="2228" max="2228" width="16.28515625" style="8" customWidth="1"/>
    <col min="2229" max="2229" width="15" style="8" customWidth="1"/>
    <col min="2230" max="2231" width="12.42578125" style="8" customWidth="1"/>
    <col min="2232" max="2233" width="17.5703125" style="8" customWidth="1"/>
    <col min="2234" max="2234" width="7.28515625" style="8" customWidth="1"/>
    <col min="2235" max="2235" width="21.42578125" style="8" customWidth="1"/>
    <col min="2236" max="2236" width="17.5703125" style="8" customWidth="1"/>
    <col min="2237" max="2237" width="20.140625" style="8" customWidth="1"/>
    <col min="2238" max="2238" width="16.28515625" style="8" customWidth="1"/>
    <col min="2239" max="2239" width="17.5703125" style="8" customWidth="1"/>
    <col min="2240" max="2240" width="6" style="8" customWidth="1"/>
    <col min="2241" max="2242" width="18.85546875" style="8" customWidth="1"/>
    <col min="2243" max="2244" width="20.140625" style="8" customWidth="1"/>
    <col min="2245" max="2245" width="6" style="8" customWidth="1"/>
    <col min="2246" max="2246" width="12.42578125" style="8" customWidth="1"/>
    <col min="2247" max="2247" width="18.85546875" style="8" customWidth="1"/>
    <col min="2248" max="2249" width="15" style="8" customWidth="1"/>
    <col min="2250" max="2250" width="7.28515625" style="8" customWidth="1"/>
    <col min="2251" max="2251" width="11.140625" style="8" customWidth="1"/>
    <col min="2252" max="2252" width="13.7109375" style="8" customWidth="1"/>
    <col min="2253" max="2253" width="18.85546875" style="8" customWidth="1"/>
    <col min="2254" max="2254" width="17.5703125" style="8" customWidth="1"/>
    <col min="2255" max="2255" width="25.28515625" style="8" customWidth="1"/>
    <col min="2256" max="2256" width="20.140625" style="8" customWidth="1"/>
    <col min="2257" max="2257" width="15" style="8" customWidth="1"/>
    <col min="2258" max="2258" width="17.5703125" style="8" customWidth="1"/>
    <col min="2259" max="2259" width="16.28515625" style="8" customWidth="1"/>
    <col min="2260" max="2261" width="15" style="8" customWidth="1"/>
    <col min="2262" max="2262" width="17.5703125" style="8" customWidth="1"/>
    <col min="2263" max="2263" width="20.140625" style="8" customWidth="1"/>
    <col min="2264" max="2264" width="16.28515625" style="8" customWidth="1"/>
    <col min="2265" max="2266" width="25.28515625" style="8" customWidth="1"/>
    <col min="2267" max="2267" width="18.85546875" style="8" customWidth="1"/>
    <col min="2268" max="2269" width="20.140625" style="8" customWidth="1"/>
    <col min="2270" max="2270" width="11.140625" style="8" customWidth="1"/>
    <col min="2271" max="2271" width="29.140625" style="8" customWidth="1"/>
    <col min="2272" max="2272" width="34.28515625" style="8" customWidth="1"/>
    <col min="2273" max="2274" width="9.85546875" style="8" customWidth="1"/>
    <col min="2275" max="2275" width="17.5703125" style="8" customWidth="1"/>
    <col min="2276" max="2276" width="18.85546875" style="8" customWidth="1"/>
    <col min="2277" max="2277" width="9.85546875" style="8" customWidth="1"/>
    <col min="2278" max="2279" width="6" style="8" customWidth="1"/>
    <col min="2280" max="2280" width="13.7109375" style="8" customWidth="1"/>
    <col min="2281" max="2282" width="15" style="8" customWidth="1"/>
    <col min="2283" max="2283" width="17.5703125" style="8" customWidth="1"/>
    <col min="2284" max="2284" width="9.85546875" style="8" customWidth="1"/>
    <col min="2285" max="2285" width="7.28515625" style="8" customWidth="1"/>
    <col min="2286" max="2286" width="6" style="8" customWidth="1"/>
    <col min="2287" max="2292" width="17.5703125" style="8" customWidth="1"/>
    <col min="2293" max="2435" width="20.140625" style="8" customWidth="1"/>
    <col min="2436" max="2475" width="12.42578125" style="8" customWidth="1"/>
    <col min="2476" max="2476" width="20.140625" style="8" customWidth="1"/>
    <col min="2477" max="2477" width="21.42578125" style="8" customWidth="1"/>
    <col min="2478" max="2478" width="22.7109375" style="8" customWidth="1"/>
    <col min="2479" max="2479" width="13.7109375" style="8" customWidth="1"/>
    <col min="2480" max="2480" width="15" style="8" customWidth="1"/>
    <col min="2481" max="2483" width="17.5703125" style="8" customWidth="1"/>
    <col min="2484" max="2484" width="16.28515625" style="8" customWidth="1"/>
    <col min="2485" max="2485" width="15" style="8" customWidth="1"/>
    <col min="2486" max="2487" width="12.42578125" style="8" customWidth="1"/>
    <col min="2488" max="2489" width="17.5703125" style="8" customWidth="1"/>
    <col min="2490" max="2490" width="7.28515625" style="8" customWidth="1"/>
    <col min="2491" max="2491" width="21.42578125" style="8" customWidth="1"/>
    <col min="2492" max="2492" width="17.5703125" style="8" customWidth="1"/>
    <col min="2493" max="2493" width="20.140625" style="8" customWidth="1"/>
    <col min="2494" max="2494" width="16.28515625" style="8" customWidth="1"/>
    <col min="2495" max="2495" width="17.5703125" style="8" customWidth="1"/>
    <col min="2496" max="2496" width="6" style="8" customWidth="1"/>
    <col min="2497" max="2498" width="18.85546875" style="8" customWidth="1"/>
    <col min="2499" max="2500" width="20.140625" style="8" customWidth="1"/>
    <col min="2501" max="2501" width="6" style="8" customWidth="1"/>
    <col min="2502" max="2502" width="12.42578125" style="8" customWidth="1"/>
    <col min="2503" max="2503" width="18.85546875" style="8" customWidth="1"/>
    <col min="2504" max="2505" width="15" style="8" customWidth="1"/>
    <col min="2506" max="2506" width="7.28515625" style="8" customWidth="1"/>
    <col min="2507" max="2507" width="11.140625" style="8" customWidth="1"/>
    <col min="2508" max="2508" width="13.7109375" style="8" customWidth="1"/>
    <col min="2509" max="2509" width="18.85546875" style="8" customWidth="1"/>
    <col min="2510" max="2510" width="17.5703125" style="8" customWidth="1"/>
    <col min="2511" max="2511" width="25.28515625" style="8" customWidth="1"/>
    <col min="2512" max="2512" width="20.140625" style="8" customWidth="1"/>
    <col min="2513" max="2513" width="15" style="8" customWidth="1"/>
    <col min="2514" max="2514" width="17.5703125" style="8" customWidth="1"/>
    <col min="2515" max="2515" width="16.28515625" style="8" customWidth="1"/>
    <col min="2516" max="2517" width="15" style="8" customWidth="1"/>
    <col min="2518" max="2518" width="17.5703125" style="8" customWidth="1"/>
    <col min="2519" max="2519" width="20.140625" style="8" customWidth="1"/>
    <col min="2520" max="2520" width="16.28515625" style="8" customWidth="1"/>
    <col min="2521" max="2522" width="25.28515625" style="8" customWidth="1"/>
    <col min="2523" max="2523" width="18.85546875" style="8" customWidth="1"/>
    <col min="2524" max="2525" width="20.140625" style="8" customWidth="1"/>
    <col min="2526" max="2526" width="11.140625" style="8" customWidth="1"/>
    <col min="2527" max="2527" width="29.140625" style="8" customWidth="1"/>
    <col min="2528" max="2528" width="34.28515625" style="8" customWidth="1"/>
    <col min="2529" max="2530" width="9.85546875" style="8" customWidth="1"/>
    <col min="2531" max="2531" width="17.5703125" style="8" customWidth="1"/>
    <col min="2532" max="2532" width="18.85546875" style="8" customWidth="1"/>
    <col min="2533" max="2533" width="9.85546875" style="8" customWidth="1"/>
    <col min="2534" max="2535" width="6" style="8" customWidth="1"/>
    <col min="2536" max="2536" width="13.7109375" style="8" customWidth="1"/>
    <col min="2537" max="2538" width="15" style="8" customWidth="1"/>
    <col min="2539" max="2539" width="17.5703125" style="8" customWidth="1"/>
    <col min="2540" max="2540" width="9.85546875" style="8" customWidth="1"/>
    <col min="2541" max="2541" width="7.28515625" style="8" customWidth="1"/>
    <col min="2542" max="2542" width="6" style="8" customWidth="1"/>
    <col min="2543" max="2548" width="17.5703125" style="8" customWidth="1"/>
    <col min="2549" max="2691" width="20.140625" style="8" customWidth="1"/>
    <col min="2692" max="2731" width="12.42578125" style="8" customWidth="1"/>
    <col min="2732" max="2732" width="20.140625" style="8" customWidth="1"/>
    <col min="2733" max="2733" width="21.42578125" style="8" customWidth="1"/>
    <col min="2734" max="2734" width="22.7109375" style="8" customWidth="1"/>
    <col min="2735" max="2735" width="13.7109375" style="8" customWidth="1"/>
    <col min="2736" max="2736" width="15" style="8" customWidth="1"/>
    <col min="2737" max="2739" width="17.5703125" style="8" customWidth="1"/>
    <col min="2740" max="2740" width="16.28515625" style="8" customWidth="1"/>
    <col min="2741" max="2741" width="15" style="8" customWidth="1"/>
    <col min="2742" max="2743" width="12.42578125" style="8" customWidth="1"/>
    <col min="2744" max="2745" width="17.5703125" style="8" customWidth="1"/>
    <col min="2746" max="2746" width="7.28515625" style="8" customWidth="1"/>
    <col min="2747" max="2747" width="21.42578125" style="8" customWidth="1"/>
    <col min="2748" max="2748" width="17.5703125" style="8" customWidth="1"/>
    <col min="2749" max="2749" width="20.140625" style="8" customWidth="1"/>
    <col min="2750" max="2750" width="16.28515625" style="8" customWidth="1"/>
    <col min="2751" max="2751" width="17.5703125" style="8" customWidth="1"/>
    <col min="2752" max="2752" width="6" style="8" customWidth="1"/>
    <col min="2753" max="2754" width="18.85546875" style="8" customWidth="1"/>
    <col min="2755" max="2756" width="20.140625" style="8" customWidth="1"/>
    <col min="2757" max="2757" width="6" style="8" customWidth="1"/>
    <col min="2758" max="2758" width="12.42578125" style="8" customWidth="1"/>
    <col min="2759" max="2759" width="18.85546875" style="8" customWidth="1"/>
    <col min="2760" max="2761" width="15" style="8" customWidth="1"/>
    <col min="2762" max="2762" width="7.28515625" style="8" customWidth="1"/>
    <col min="2763" max="2763" width="11.140625" style="8" customWidth="1"/>
    <col min="2764" max="2764" width="13.7109375" style="8" customWidth="1"/>
    <col min="2765" max="2765" width="18.85546875" style="8" customWidth="1"/>
    <col min="2766" max="2766" width="17.5703125" style="8" customWidth="1"/>
    <col min="2767" max="2767" width="25.28515625" style="8" customWidth="1"/>
    <col min="2768" max="2768" width="20.140625" style="8" customWidth="1"/>
    <col min="2769" max="2769" width="15" style="8" customWidth="1"/>
    <col min="2770" max="2770" width="17.5703125" style="8" customWidth="1"/>
    <col min="2771" max="2771" width="16.28515625" style="8" customWidth="1"/>
    <col min="2772" max="2773" width="15" style="8" customWidth="1"/>
    <col min="2774" max="2774" width="17.5703125" style="8" customWidth="1"/>
    <col min="2775" max="2775" width="20.140625" style="8" customWidth="1"/>
    <col min="2776" max="2776" width="16.28515625" style="8" customWidth="1"/>
    <col min="2777" max="2778" width="25.28515625" style="8" customWidth="1"/>
    <col min="2779" max="2779" width="18.85546875" style="8" customWidth="1"/>
    <col min="2780" max="2781" width="20.140625" style="8" customWidth="1"/>
    <col min="2782" max="2782" width="11.140625" style="8" customWidth="1"/>
    <col min="2783" max="2783" width="29.140625" style="8" customWidth="1"/>
    <col min="2784" max="2784" width="34.28515625" style="8" customWidth="1"/>
    <col min="2785" max="2786" width="9.85546875" style="8" customWidth="1"/>
    <col min="2787" max="2787" width="17.5703125" style="8" customWidth="1"/>
    <col min="2788" max="2788" width="18.85546875" style="8" customWidth="1"/>
    <col min="2789" max="2789" width="9.85546875" style="8" customWidth="1"/>
    <col min="2790" max="2791" width="6" style="8" customWidth="1"/>
    <col min="2792" max="2792" width="13.7109375" style="8" customWidth="1"/>
    <col min="2793" max="2794" width="15" style="8" customWidth="1"/>
    <col min="2795" max="2795" width="17.5703125" style="8" customWidth="1"/>
    <col min="2796" max="2796" width="9.85546875" style="8" customWidth="1"/>
    <col min="2797" max="2797" width="7.28515625" style="8" customWidth="1"/>
    <col min="2798" max="2798" width="6" style="8" customWidth="1"/>
    <col min="2799" max="2804" width="17.5703125" style="8" customWidth="1"/>
    <col min="2805" max="2947" width="20.140625" style="8" customWidth="1"/>
    <col min="2948" max="2987" width="12.42578125" style="8" customWidth="1"/>
    <col min="2988" max="2988" width="20.140625" style="8" customWidth="1"/>
    <col min="2989" max="2989" width="21.42578125" style="8" customWidth="1"/>
    <col min="2990" max="2990" width="22.7109375" style="8" customWidth="1"/>
    <col min="2991" max="2991" width="13.7109375" style="8" customWidth="1"/>
    <col min="2992" max="2992" width="15" style="8" customWidth="1"/>
    <col min="2993" max="2995" width="17.5703125" style="8" customWidth="1"/>
    <col min="2996" max="2996" width="16.28515625" style="8" customWidth="1"/>
    <col min="2997" max="2997" width="15" style="8" customWidth="1"/>
    <col min="2998" max="2999" width="12.42578125" style="8" customWidth="1"/>
    <col min="3000" max="3001" width="17.5703125" style="8" customWidth="1"/>
    <col min="3002" max="3002" width="7.28515625" style="8" customWidth="1"/>
    <col min="3003" max="3003" width="21.42578125" style="8" customWidth="1"/>
    <col min="3004" max="3004" width="17.5703125" style="8" customWidth="1"/>
    <col min="3005" max="3005" width="20.140625" style="8" customWidth="1"/>
    <col min="3006" max="3006" width="16.28515625" style="8" customWidth="1"/>
    <col min="3007" max="3007" width="17.5703125" style="8" customWidth="1"/>
    <col min="3008" max="3008" width="6" style="8" customWidth="1"/>
    <col min="3009" max="3010" width="18.85546875" style="8" customWidth="1"/>
    <col min="3011" max="3012" width="20.140625" style="8" customWidth="1"/>
    <col min="3013" max="3013" width="6" style="8" customWidth="1"/>
    <col min="3014" max="3014" width="12.42578125" style="8" customWidth="1"/>
    <col min="3015" max="3015" width="18.85546875" style="8" customWidth="1"/>
    <col min="3016" max="3017" width="15" style="8" customWidth="1"/>
    <col min="3018" max="3018" width="7.28515625" style="8" customWidth="1"/>
    <col min="3019" max="3019" width="11.140625" style="8" customWidth="1"/>
    <col min="3020" max="3020" width="13.7109375" style="8" customWidth="1"/>
    <col min="3021" max="3021" width="18.85546875" style="8" customWidth="1"/>
    <col min="3022" max="3022" width="17.5703125" style="8" customWidth="1"/>
    <col min="3023" max="3023" width="25.28515625" style="8" customWidth="1"/>
    <col min="3024" max="3024" width="20.140625" style="8" customWidth="1"/>
    <col min="3025" max="3025" width="15" style="8" customWidth="1"/>
    <col min="3026" max="3026" width="17.5703125" style="8" customWidth="1"/>
    <col min="3027" max="3027" width="16.28515625" style="8" customWidth="1"/>
    <col min="3028" max="3029" width="15" style="8" customWidth="1"/>
    <col min="3030" max="3030" width="17.5703125" style="8" customWidth="1"/>
    <col min="3031" max="3031" width="20.140625" style="8" customWidth="1"/>
    <col min="3032" max="3032" width="16.28515625" style="8" customWidth="1"/>
    <col min="3033" max="3034" width="25.28515625" style="8" customWidth="1"/>
    <col min="3035" max="3035" width="18.85546875" style="8" customWidth="1"/>
    <col min="3036" max="3037" width="20.140625" style="8" customWidth="1"/>
    <col min="3038" max="3038" width="11.140625" style="8" customWidth="1"/>
    <col min="3039" max="3039" width="29.140625" style="8" customWidth="1"/>
    <col min="3040" max="3040" width="34.28515625" style="8" customWidth="1"/>
    <col min="3041" max="3042" width="9.85546875" style="8" customWidth="1"/>
    <col min="3043" max="3043" width="17.5703125" style="8" customWidth="1"/>
    <col min="3044" max="3044" width="18.85546875" style="8" customWidth="1"/>
    <col min="3045" max="3045" width="9.85546875" style="8" customWidth="1"/>
    <col min="3046" max="3047" width="6" style="8" customWidth="1"/>
    <col min="3048" max="3048" width="13.7109375" style="8" customWidth="1"/>
    <col min="3049" max="3050" width="15" style="8" customWidth="1"/>
    <col min="3051" max="3051" width="17.5703125" style="8" customWidth="1"/>
    <col min="3052" max="3052" width="9.85546875" style="8" customWidth="1"/>
    <col min="3053" max="3053" width="7.28515625" style="8" customWidth="1"/>
    <col min="3054" max="3054" width="6" style="8" customWidth="1"/>
    <col min="3055" max="3060" width="17.5703125" style="8" customWidth="1"/>
    <col min="3061" max="3203" width="20.140625" style="8" customWidth="1"/>
    <col min="3204" max="3243" width="12.42578125" style="8" customWidth="1"/>
    <col min="3244" max="3244" width="20.140625" style="8" customWidth="1"/>
    <col min="3245" max="3245" width="21.42578125" style="8" customWidth="1"/>
    <col min="3246" max="3246" width="22.7109375" style="8" customWidth="1"/>
    <col min="3247" max="3247" width="13.7109375" style="8" customWidth="1"/>
    <col min="3248" max="3248" width="15" style="8" customWidth="1"/>
    <col min="3249" max="3251" width="17.5703125" style="8" customWidth="1"/>
    <col min="3252" max="3252" width="16.28515625" style="8" customWidth="1"/>
    <col min="3253" max="3253" width="15" style="8" customWidth="1"/>
    <col min="3254" max="3255" width="12.42578125" style="8" customWidth="1"/>
    <col min="3256" max="3257" width="17.5703125" style="8" customWidth="1"/>
    <col min="3258" max="3258" width="7.28515625" style="8" customWidth="1"/>
    <col min="3259" max="3259" width="21.42578125" style="8" customWidth="1"/>
    <col min="3260" max="3260" width="17.5703125" style="8" customWidth="1"/>
    <col min="3261" max="3261" width="20.140625" style="8" customWidth="1"/>
    <col min="3262" max="3262" width="16.28515625" style="8" customWidth="1"/>
    <col min="3263" max="3263" width="17.5703125" style="8" customWidth="1"/>
    <col min="3264" max="3264" width="6" style="8" customWidth="1"/>
    <col min="3265" max="3266" width="18.85546875" style="8" customWidth="1"/>
    <col min="3267" max="3268" width="20.140625" style="8" customWidth="1"/>
    <col min="3269" max="3269" width="6" style="8" customWidth="1"/>
    <col min="3270" max="3270" width="12.42578125" style="8" customWidth="1"/>
    <col min="3271" max="3271" width="18.85546875" style="8" customWidth="1"/>
    <col min="3272" max="3273" width="15" style="8" customWidth="1"/>
    <col min="3274" max="3274" width="7.28515625" style="8" customWidth="1"/>
    <col min="3275" max="3275" width="11.140625" style="8" customWidth="1"/>
    <col min="3276" max="3276" width="13.7109375" style="8" customWidth="1"/>
    <col min="3277" max="3277" width="18.85546875" style="8" customWidth="1"/>
    <col min="3278" max="3278" width="17.5703125" style="8" customWidth="1"/>
    <col min="3279" max="3279" width="25.28515625" style="8" customWidth="1"/>
    <col min="3280" max="3280" width="20.140625" style="8" customWidth="1"/>
    <col min="3281" max="3281" width="15" style="8" customWidth="1"/>
    <col min="3282" max="3282" width="17.5703125" style="8" customWidth="1"/>
    <col min="3283" max="3283" width="16.28515625" style="8" customWidth="1"/>
    <col min="3284" max="3285" width="15" style="8" customWidth="1"/>
    <col min="3286" max="3286" width="17.5703125" style="8" customWidth="1"/>
    <col min="3287" max="3287" width="20.140625" style="8" customWidth="1"/>
    <col min="3288" max="3288" width="16.28515625" style="8" customWidth="1"/>
    <col min="3289" max="3290" width="25.28515625" style="8" customWidth="1"/>
    <col min="3291" max="3291" width="18.85546875" style="8" customWidth="1"/>
    <col min="3292" max="3293" width="20.140625" style="8" customWidth="1"/>
    <col min="3294" max="3294" width="11.140625" style="8" customWidth="1"/>
    <col min="3295" max="3295" width="29.140625" style="8" customWidth="1"/>
    <col min="3296" max="3296" width="34.28515625" style="8" customWidth="1"/>
    <col min="3297" max="3298" width="9.85546875" style="8" customWidth="1"/>
    <col min="3299" max="3299" width="17.5703125" style="8" customWidth="1"/>
    <col min="3300" max="3300" width="18.85546875" style="8" customWidth="1"/>
    <col min="3301" max="3301" width="9.85546875" style="8" customWidth="1"/>
    <col min="3302" max="3303" width="6" style="8" customWidth="1"/>
    <col min="3304" max="3304" width="13.7109375" style="8" customWidth="1"/>
    <col min="3305" max="3306" width="15" style="8" customWidth="1"/>
    <col min="3307" max="3307" width="17.5703125" style="8" customWidth="1"/>
    <col min="3308" max="3308" width="9.85546875" style="8" customWidth="1"/>
    <col min="3309" max="3309" width="7.28515625" style="8" customWidth="1"/>
    <col min="3310" max="3310" width="6" style="8" customWidth="1"/>
    <col min="3311" max="3316" width="17.5703125" style="8" customWidth="1"/>
    <col min="3317" max="3459" width="20.140625" style="8" customWidth="1"/>
    <col min="3460" max="3499" width="12.42578125" style="8" customWidth="1"/>
    <col min="3500" max="3500" width="20.140625" style="8" customWidth="1"/>
    <col min="3501" max="3501" width="21.42578125" style="8" customWidth="1"/>
    <col min="3502" max="3502" width="22.7109375" style="8" customWidth="1"/>
    <col min="3503" max="3503" width="13.7109375" style="8" customWidth="1"/>
    <col min="3504" max="3504" width="15" style="8" customWidth="1"/>
    <col min="3505" max="3507" width="17.5703125" style="8" customWidth="1"/>
    <col min="3508" max="3508" width="16.28515625" style="8" customWidth="1"/>
    <col min="3509" max="3509" width="15" style="8" customWidth="1"/>
    <col min="3510" max="3511" width="12.42578125" style="8" customWidth="1"/>
    <col min="3512" max="3513" width="17.5703125" style="8" customWidth="1"/>
    <col min="3514" max="3514" width="7.28515625" style="8" customWidth="1"/>
    <col min="3515" max="3515" width="21.42578125" style="8" customWidth="1"/>
    <col min="3516" max="3516" width="17.5703125" style="8" customWidth="1"/>
    <col min="3517" max="3517" width="20.140625" style="8" customWidth="1"/>
    <col min="3518" max="3518" width="16.28515625" style="8" customWidth="1"/>
    <col min="3519" max="3519" width="17.5703125" style="8" customWidth="1"/>
    <col min="3520" max="3520" width="6" style="8" customWidth="1"/>
    <col min="3521" max="3522" width="18.85546875" style="8" customWidth="1"/>
    <col min="3523" max="3524" width="20.140625" style="8" customWidth="1"/>
    <col min="3525" max="3525" width="6" style="8" customWidth="1"/>
    <col min="3526" max="3526" width="12.42578125" style="8" customWidth="1"/>
    <col min="3527" max="3527" width="18.85546875" style="8" customWidth="1"/>
    <col min="3528" max="3529" width="15" style="8" customWidth="1"/>
    <col min="3530" max="3530" width="7.28515625" style="8" customWidth="1"/>
    <col min="3531" max="3531" width="11.140625" style="8" customWidth="1"/>
    <col min="3532" max="3532" width="13.7109375" style="8" customWidth="1"/>
    <col min="3533" max="3533" width="18.85546875" style="8" customWidth="1"/>
    <col min="3534" max="3534" width="17.5703125" style="8" customWidth="1"/>
    <col min="3535" max="3535" width="25.28515625" style="8" customWidth="1"/>
    <col min="3536" max="3536" width="20.140625" style="8" customWidth="1"/>
    <col min="3537" max="3537" width="15" style="8" customWidth="1"/>
    <col min="3538" max="3538" width="17.5703125" style="8" customWidth="1"/>
    <col min="3539" max="3539" width="16.28515625" style="8" customWidth="1"/>
    <col min="3540" max="3541" width="15" style="8" customWidth="1"/>
    <col min="3542" max="3542" width="17.5703125" style="8" customWidth="1"/>
    <col min="3543" max="3543" width="20.140625" style="8" customWidth="1"/>
    <col min="3544" max="3544" width="16.28515625" style="8" customWidth="1"/>
    <col min="3545" max="3546" width="25.28515625" style="8" customWidth="1"/>
    <col min="3547" max="3547" width="18.85546875" style="8" customWidth="1"/>
    <col min="3548" max="3549" width="20.140625" style="8" customWidth="1"/>
    <col min="3550" max="3550" width="11.140625" style="8" customWidth="1"/>
    <col min="3551" max="3551" width="29.140625" style="8" customWidth="1"/>
    <col min="3552" max="3552" width="34.28515625" style="8" customWidth="1"/>
    <col min="3553" max="3554" width="9.85546875" style="8" customWidth="1"/>
    <col min="3555" max="3555" width="17.5703125" style="8" customWidth="1"/>
    <col min="3556" max="3556" width="18.85546875" style="8" customWidth="1"/>
    <col min="3557" max="3557" width="9.85546875" style="8" customWidth="1"/>
    <col min="3558" max="3559" width="6" style="8" customWidth="1"/>
    <col min="3560" max="3560" width="13.7109375" style="8" customWidth="1"/>
    <col min="3561" max="3562" width="15" style="8" customWidth="1"/>
    <col min="3563" max="3563" width="17.5703125" style="8" customWidth="1"/>
    <col min="3564" max="3564" width="9.85546875" style="8" customWidth="1"/>
    <col min="3565" max="3565" width="7.28515625" style="8" customWidth="1"/>
    <col min="3566" max="3566" width="6" style="8" customWidth="1"/>
    <col min="3567" max="3572" width="17.5703125" style="8" customWidth="1"/>
    <col min="3573" max="3715" width="20.140625" style="8" customWidth="1"/>
    <col min="3716" max="3755" width="12.42578125" style="8" customWidth="1"/>
    <col min="3756" max="3756" width="20.140625" style="8" customWidth="1"/>
    <col min="3757" max="3757" width="21.42578125" style="8" customWidth="1"/>
    <col min="3758" max="3758" width="22.7109375" style="8" customWidth="1"/>
    <col min="3759" max="3759" width="13.7109375" style="8" customWidth="1"/>
    <col min="3760" max="3760" width="15" style="8" customWidth="1"/>
    <col min="3761" max="3763" width="17.5703125" style="8" customWidth="1"/>
    <col min="3764" max="3764" width="16.28515625" style="8" customWidth="1"/>
    <col min="3765" max="3765" width="15" style="8" customWidth="1"/>
    <col min="3766" max="3767" width="12.42578125" style="8" customWidth="1"/>
    <col min="3768" max="3769" width="17.5703125" style="8" customWidth="1"/>
    <col min="3770" max="3770" width="7.28515625" style="8" customWidth="1"/>
    <col min="3771" max="3771" width="21.42578125" style="8" customWidth="1"/>
    <col min="3772" max="3772" width="17.5703125" style="8" customWidth="1"/>
    <col min="3773" max="3773" width="20.140625" style="8" customWidth="1"/>
    <col min="3774" max="3774" width="16.28515625" style="8" customWidth="1"/>
    <col min="3775" max="3775" width="17.5703125" style="8" customWidth="1"/>
    <col min="3776" max="3776" width="6" style="8" customWidth="1"/>
    <col min="3777" max="3778" width="18.85546875" style="8" customWidth="1"/>
    <col min="3779" max="3780" width="20.140625" style="8" customWidth="1"/>
    <col min="3781" max="3781" width="6" style="8" customWidth="1"/>
    <col min="3782" max="3782" width="12.42578125" style="8" customWidth="1"/>
    <col min="3783" max="3783" width="18.85546875" style="8" customWidth="1"/>
    <col min="3784" max="3785" width="15" style="8" customWidth="1"/>
    <col min="3786" max="3786" width="7.28515625" style="8" customWidth="1"/>
    <col min="3787" max="3787" width="11.140625" style="8" customWidth="1"/>
    <col min="3788" max="3788" width="13.7109375" style="8" customWidth="1"/>
    <col min="3789" max="3789" width="18.85546875" style="8" customWidth="1"/>
    <col min="3790" max="3790" width="17.5703125" style="8" customWidth="1"/>
    <col min="3791" max="3791" width="25.28515625" style="8" customWidth="1"/>
    <col min="3792" max="3792" width="20.140625" style="8" customWidth="1"/>
    <col min="3793" max="3793" width="15" style="8" customWidth="1"/>
    <col min="3794" max="3794" width="17.5703125" style="8" customWidth="1"/>
    <col min="3795" max="3795" width="16.28515625" style="8" customWidth="1"/>
    <col min="3796" max="3797" width="15" style="8" customWidth="1"/>
    <col min="3798" max="3798" width="17.5703125" style="8" customWidth="1"/>
    <col min="3799" max="3799" width="20.140625" style="8" customWidth="1"/>
    <col min="3800" max="3800" width="16.28515625" style="8" customWidth="1"/>
    <col min="3801" max="3802" width="25.28515625" style="8" customWidth="1"/>
    <col min="3803" max="3803" width="18.85546875" style="8" customWidth="1"/>
    <col min="3804" max="3805" width="20.140625" style="8" customWidth="1"/>
    <col min="3806" max="3806" width="11.140625" style="8" customWidth="1"/>
    <col min="3807" max="3807" width="29.140625" style="8" customWidth="1"/>
    <col min="3808" max="3808" width="34.28515625" style="8" customWidth="1"/>
    <col min="3809" max="3810" width="9.85546875" style="8" customWidth="1"/>
    <col min="3811" max="3811" width="17.5703125" style="8" customWidth="1"/>
    <col min="3812" max="3812" width="18.85546875" style="8" customWidth="1"/>
    <col min="3813" max="3813" width="9.85546875" style="8" customWidth="1"/>
    <col min="3814" max="3815" width="6" style="8" customWidth="1"/>
    <col min="3816" max="3816" width="13.7109375" style="8" customWidth="1"/>
    <col min="3817" max="3818" width="15" style="8" customWidth="1"/>
    <col min="3819" max="3819" width="17.5703125" style="8" customWidth="1"/>
    <col min="3820" max="3820" width="9.85546875" style="8" customWidth="1"/>
    <col min="3821" max="3821" width="7.28515625" style="8" customWidth="1"/>
    <col min="3822" max="3822" width="6" style="8" customWidth="1"/>
    <col min="3823" max="3828" width="17.5703125" style="8" customWidth="1"/>
    <col min="3829" max="3971" width="20.140625" style="8" customWidth="1"/>
    <col min="3972" max="4011" width="12.42578125" style="8" customWidth="1"/>
    <col min="4012" max="4012" width="20.140625" style="8" customWidth="1"/>
    <col min="4013" max="4013" width="21.42578125" style="8" customWidth="1"/>
    <col min="4014" max="4014" width="22.7109375" style="8" customWidth="1"/>
    <col min="4015" max="4015" width="13.7109375" style="8" customWidth="1"/>
    <col min="4016" max="4016" width="15" style="8" customWidth="1"/>
    <col min="4017" max="4019" width="17.5703125" style="8" customWidth="1"/>
    <col min="4020" max="4020" width="16.28515625" style="8" customWidth="1"/>
    <col min="4021" max="4021" width="15" style="8" customWidth="1"/>
    <col min="4022" max="4023" width="12.42578125" style="8" customWidth="1"/>
    <col min="4024" max="4025" width="17.5703125" style="8" customWidth="1"/>
    <col min="4026" max="4026" width="7.28515625" style="8" customWidth="1"/>
    <col min="4027" max="4027" width="21.42578125" style="8" customWidth="1"/>
    <col min="4028" max="4028" width="17.5703125" style="8" customWidth="1"/>
    <col min="4029" max="4029" width="20.140625" style="8" customWidth="1"/>
    <col min="4030" max="4030" width="16.28515625" style="8" customWidth="1"/>
    <col min="4031" max="4031" width="17.5703125" style="8" customWidth="1"/>
    <col min="4032" max="4032" width="6" style="8" customWidth="1"/>
    <col min="4033" max="4034" width="18.85546875" style="8" customWidth="1"/>
    <col min="4035" max="4036" width="20.140625" style="8" customWidth="1"/>
    <col min="4037" max="4037" width="6" style="8" customWidth="1"/>
    <col min="4038" max="4038" width="12.42578125" style="8" customWidth="1"/>
    <col min="4039" max="4039" width="18.85546875" style="8" customWidth="1"/>
    <col min="4040" max="4041" width="15" style="8" customWidth="1"/>
    <col min="4042" max="4042" width="7.28515625" style="8" customWidth="1"/>
    <col min="4043" max="4043" width="11.140625" style="8" customWidth="1"/>
    <col min="4044" max="4044" width="13.7109375" style="8" customWidth="1"/>
    <col min="4045" max="4045" width="18.85546875" style="8" customWidth="1"/>
    <col min="4046" max="4046" width="17.5703125" style="8" customWidth="1"/>
    <col min="4047" max="4047" width="25.28515625" style="8" customWidth="1"/>
    <col min="4048" max="4048" width="20.140625" style="8" customWidth="1"/>
    <col min="4049" max="4049" width="15" style="8" customWidth="1"/>
    <col min="4050" max="4050" width="17.5703125" style="8" customWidth="1"/>
    <col min="4051" max="4051" width="16.28515625" style="8" customWidth="1"/>
    <col min="4052" max="4053" width="15" style="8" customWidth="1"/>
    <col min="4054" max="4054" width="17.5703125" style="8" customWidth="1"/>
    <col min="4055" max="4055" width="20.140625" style="8" customWidth="1"/>
    <col min="4056" max="4056" width="16.28515625" style="8" customWidth="1"/>
    <col min="4057" max="4058" width="25.28515625" style="8" customWidth="1"/>
    <col min="4059" max="4059" width="18.85546875" style="8" customWidth="1"/>
    <col min="4060" max="4061" width="20.140625" style="8" customWidth="1"/>
    <col min="4062" max="4062" width="11.140625" style="8" customWidth="1"/>
    <col min="4063" max="4063" width="29.140625" style="8" customWidth="1"/>
    <col min="4064" max="4064" width="34.28515625" style="8" customWidth="1"/>
    <col min="4065" max="4066" width="9.85546875" style="8" customWidth="1"/>
    <col min="4067" max="4067" width="17.5703125" style="8" customWidth="1"/>
    <col min="4068" max="4068" width="18.85546875" style="8" customWidth="1"/>
    <col min="4069" max="4069" width="9.85546875" style="8" customWidth="1"/>
    <col min="4070" max="4071" width="6" style="8" customWidth="1"/>
    <col min="4072" max="4072" width="13.7109375" style="8" customWidth="1"/>
    <col min="4073" max="4074" width="15" style="8" customWidth="1"/>
    <col min="4075" max="4075" width="17.5703125" style="8" customWidth="1"/>
    <col min="4076" max="4076" width="9.85546875" style="8" customWidth="1"/>
    <col min="4077" max="4077" width="7.28515625" style="8" customWidth="1"/>
    <col min="4078" max="4078" width="6" style="8" customWidth="1"/>
    <col min="4079" max="4084" width="17.5703125" style="8" customWidth="1"/>
    <col min="4085" max="4227" width="20.140625" style="8" customWidth="1"/>
    <col min="4228" max="4267" width="12.42578125" style="8" customWidth="1"/>
    <col min="4268" max="4268" width="20.140625" style="8" customWidth="1"/>
    <col min="4269" max="4269" width="21.42578125" style="8" customWidth="1"/>
    <col min="4270" max="4270" width="22.7109375" style="8" customWidth="1"/>
    <col min="4271" max="4271" width="13.7109375" style="8" customWidth="1"/>
    <col min="4272" max="4272" width="15" style="8" customWidth="1"/>
    <col min="4273" max="4275" width="17.5703125" style="8" customWidth="1"/>
    <col min="4276" max="4276" width="16.28515625" style="8" customWidth="1"/>
    <col min="4277" max="4277" width="15" style="8" customWidth="1"/>
    <col min="4278" max="4279" width="12.42578125" style="8" customWidth="1"/>
    <col min="4280" max="4281" width="17.5703125" style="8" customWidth="1"/>
    <col min="4282" max="4282" width="7.28515625" style="8" customWidth="1"/>
    <col min="4283" max="4283" width="21.42578125" style="8" customWidth="1"/>
    <col min="4284" max="4284" width="17.5703125" style="8" customWidth="1"/>
    <col min="4285" max="4285" width="20.140625" style="8" customWidth="1"/>
    <col min="4286" max="4286" width="16.28515625" style="8" customWidth="1"/>
    <col min="4287" max="4287" width="17.5703125" style="8" customWidth="1"/>
    <col min="4288" max="4288" width="6" style="8" customWidth="1"/>
    <col min="4289" max="4290" width="18.85546875" style="8" customWidth="1"/>
    <col min="4291" max="4292" width="20.140625" style="8" customWidth="1"/>
    <col min="4293" max="4293" width="6" style="8" customWidth="1"/>
    <col min="4294" max="4294" width="12.42578125" style="8" customWidth="1"/>
    <col min="4295" max="4295" width="18.85546875" style="8" customWidth="1"/>
    <col min="4296" max="4297" width="15" style="8" customWidth="1"/>
    <col min="4298" max="4298" width="7.28515625" style="8" customWidth="1"/>
    <col min="4299" max="4299" width="11.140625" style="8" customWidth="1"/>
    <col min="4300" max="4300" width="13.7109375" style="8" customWidth="1"/>
    <col min="4301" max="4301" width="18.85546875" style="8" customWidth="1"/>
    <col min="4302" max="4302" width="17.5703125" style="8" customWidth="1"/>
    <col min="4303" max="4303" width="25.28515625" style="8" customWidth="1"/>
    <col min="4304" max="4304" width="20.140625" style="8" customWidth="1"/>
    <col min="4305" max="4305" width="15" style="8" customWidth="1"/>
    <col min="4306" max="4306" width="17.5703125" style="8" customWidth="1"/>
    <col min="4307" max="4307" width="16.28515625" style="8" customWidth="1"/>
    <col min="4308" max="4309" width="15" style="8" customWidth="1"/>
    <col min="4310" max="4310" width="17.5703125" style="8" customWidth="1"/>
    <col min="4311" max="4311" width="20.140625" style="8" customWidth="1"/>
    <col min="4312" max="4312" width="16.28515625" style="8" customWidth="1"/>
    <col min="4313" max="4314" width="25.28515625" style="8" customWidth="1"/>
    <col min="4315" max="4315" width="18.85546875" style="8" customWidth="1"/>
    <col min="4316" max="4317" width="20.140625" style="8" customWidth="1"/>
    <col min="4318" max="4318" width="11.140625" style="8" customWidth="1"/>
    <col min="4319" max="4319" width="29.140625" style="8" customWidth="1"/>
    <col min="4320" max="4320" width="34.28515625" style="8" customWidth="1"/>
    <col min="4321" max="4322" width="9.85546875" style="8" customWidth="1"/>
    <col min="4323" max="4323" width="17.5703125" style="8" customWidth="1"/>
    <col min="4324" max="4324" width="18.85546875" style="8" customWidth="1"/>
    <col min="4325" max="4325" width="9.85546875" style="8" customWidth="1"/>
    <col min="4326" max="4327" width="6" style="8" customWidth="1"/>
    <col min="4328" max="4328" width="13.7109375" style="8" customWidth="1"/>
    <col min="4329" max="4330" width="15" style="8" customWidth="1"/>
    <col min="4331" max="4331" width="17.5703125" style="8" customWidth="1"/>
    <col min="4332" max="4332" width="9.85546875" style="8" customWidth="1"/>
    <col min="4333" max="4333" width="7.28515625" style="8" customWidth="1"/>
    <col min="4334" max="4334" width="6" style="8" customWidth="1"/>
    <col min="4335" max="4340" width="17.5703125" style="8" customWidth="1"/>
    <col min="4341" max="4483" width="20.140625" style="8" customWidth="1"/>
    <col min="4484" max="4523" width="12.42578125" style="8" customWidth="1"/>
    <col min="4524" max="4524" width="20.140625" style="8" customWidth="1"/>
    <col min="4525" max="4525" width="21.42578125" style="8" customWidth="1"/>
    <col min="4526" max="4526" width="22.7109375" style="8" customWidth="1"/>
    <col min="4527" max="4527" width="13.7109375" style="8" customWidth="1"/>
    <col min="4528" max="4528" width="15" style="8" customWidth="1"/>
    <col min="4529" max="4531" width="17.5703125" style="8" customWidth="1"/>
    <col min="4532" max="4532" width="16.28515625" style="8" customWidth="1"/>
    <col min="4533" max="4533" width="15" style="8" customWidth="1"/>
    <col min="4534" max="4535" width="12.42578125" style="8" customWidth="1"/>
    <col min="4536" max="4537" width="17.5703125" style="8" customWidth="1"/>
    <col min="4538" max="4538" width="7.28515625" style="8" customWidth="1"/>
    <col min="4539" max="4539" width="21.42578125" style="8" customWidth="1"/>
    <col min="4540" max="4540" width="17.5703125" style="8" customWidth="1"/>
    <col min="4541" max="4541" width="20.140625" style="8" customWidth="1"/>
    <col min="4542" max="4542" width="16.28515625" style="8" customWidth="1"/>
    <col min="4543" max="4543" width="17.5703125" style="8" customWidth="1"/>
    <col min="4544" max="4544" width="6" style="8" customWidth="1"/>
    <col min="4545" max="4546" width="18.85546875" style="8" customWidth="1"/>
    <col min="4547" max="4548" width="20.140625" style="8" customWidth="1"/>
    <col min="4549" max="4549" width="6" style="8" customWidth="1"/>
    <col min="4550" max="4550" width="12.42578125" style="8" customWidth="1"/>
    <col min="4551" max="4551" width="18.85546875" style="8" customWidth="1"/>
    <col min="4552" max="4553" width="15" style="8" customWidth="1"/>
    <col min="4554" max="4554" width="7.28515625" style="8" customWidth="1"/>
    <col min="4555" max="4555" width="11.140625" style="8" customWidth="1"/>
    <col min="4556" max="4556" width="13.7109375" style="8" customWidth="1"/>
    <col min="4557" max="4557" width="18.85546875" style="8" customWidth="1"/>
    <col min="4558" max="4558" width="17.5703125" style="8" customWidth="1"/>
    <col min="4559" max="4559" width="25.28515625" style="8" customWidth="1"/>
    <col min="4560" max="4560" width="20.140625" style="8" customWidth="1"/>
    <col min="4561" max="4561" width="15" style="8" customWidth="1"/>
    <col min="4562" max="4562" width="17.5703125" style="8" customWidth="1"/>
    <col min="4563" max="4563" width="16.28515625" style="8" customWidth="1"/>
    <col min="4564" max="4565" width="15" style="8" customWidth="1"/>
    <col min="4566" max="4566" width="17.5703125" style="8" customWidth="1"/>
    <col min="4567" max="4567" width="20.140625" style="8" customWidth="1"/>
    <col min="4568" max="4568" width="16.28515625" style="8" customWidth="1"/>
    <col min="4569" max="4570" width="25.28515625" style="8" customWidth="1"/>
    <col min="4571" max="4571" width="18.85546875" style="8" customWidth="1"/>
    <col min="4572" max="4573" width="20.140625" style="8" customWidth="1"/>
    <col min="4574" max="4574" width="11.140625" style="8" customWidth="1"/>
    <col min="4575" max="4575" width="29.140625" style="8" customWidth="1"/>
    <col min="4576" max="4576" width="34.28515625" style="8" customWidth="1"/>
    <col min="4577" max="4578" width="9.85546875" style="8" customWidth="1"/>
    <col min="4579" max="4579" width="17.5703125" style="8" customWidth="1"/>
    <col min="4580" max="4580" width="18.85546875" style="8" customWidth="1"/>
    <col min="4581" max="4581" width="9.85546875" style="8" customWidth="1"/>
    <col min="4582" max="4583" width="6" style="8" customWidth="1"/>
    <col min="4584" max="4584" width="13.7109375" style="8" customWidth="1"/>
    <col min="4585" max="4586" width="15" style="8" customWidth="1"/>
    <col min="4587" max="4587" width="17.5703125" style="8" customWidth="1"/>
    <col min="4588" max="4588" width="9.85546875" style="8" customWidth="1"/>
    <col min="4589" max="4589" width="7.28515625" style="8" customWidth="1"/>
    <col min="4590" max="4590" width="6" style="8" customWidth="1"/>
    <col min="4591" max="4596" width="17.5703125" style="8" customWidth="1"/>
    <col min="4597" max="4739" width="20.140625" style="8" customWidth="1"/>
    <col min="4740" max="4779" width="12.42578125" style="8" customWidth="1"/>
    <col min="4780" max="4780" width="20.140625" style="8" customWidth="1"/>
    <col min="4781" max="4781" width="21.42578125" style="8" customWidth="1"/>
    <col min="4782" max="4782" width="22.7109375" style="8" customWidth="1"/>
    <col min="4783" max="4783" width="13.7109375" style="8" customWidth="1"/>
    <col min="4784" max="4784" width="15" style="8" customWidth="1"/>
    <col min="4785" max="4787" width="17.5703125" style="8" customWidth="1"/>
    <col min="4788" max="4788" width="16.28515625" style="8" customWidth="1"/>
    <col min="4789" max="4789" width="15" style="8" customWidth="1"/>
    <col min="4790" max="4791" width="12.42578125" style="8" customWidth="1"/>
    <col min="4792" max="4793" width="17.5703125" style="8" customWidth="1"/>
    <col min="4794" max="4794" width="7.28515625" style="8" customWidth="1"/>
    <col min="4795" max="4795" width="21.42578125" style="8" customWidth="1"/>
    <col min="4796" max="4796" width="17.5703125" style="8" customWidth="1"/>
    <col min="4797" max="4797" width="20.140625" style="8" customWidth="1"/>
    <col min="4798" max="4798" width="16.28515625" style="8" customWidth="1"/>
    <col min="4799" max="4799" width="17.5703125" style="8" customWidth="1"/>
    <col min="4800" max="4800" width="6" style="8" customWidth="1"/>
    <col min="4801" max="4802" width="18.85546875" style="8" customWidth="1"/>
    <col min="4803" max="4804" width="20.140625" style="8" customWidth="1"/>
    <col min="4805" max="4805" width="6" style="8" customWidth="1"/>
    <col min="4806" max="4806" width="12.42578125" style="8" customWidth="1"/>
    <col min="4807" max="4807" width="18.85546875" style="8" customWidth="1"/>
    <col min="4808" max="4809" width="15" style="8" customWidth="1"/>
    <col min="4810" max="4810" width="7.28515625" style="8" customWidth="1"/>
    <col min="4811" max="4811" width="11.140625" style="8" customWidth="1"/>
    <col min="4812" max="4812" width="13.7109375" style="8" customWidth="1"/>
    <col min="4813" max="4813" width="18.85546875" style="8" customWidth="1"/>
    <col min="4814" max="4814" width="17.5703125" style="8" customWidth="1"/>
    <col min="4815" max="4815" width="25.28515625" style="8" customWidth="1"/>
    <col min="4816" max="4816" width="20.140625" style="8" customWidth="1"/>
    <col min="4817" max="4817" width="15" style="8" customWidth="1"/>
    <col min="4818" max="4818" width="17.5703125" style="8" customWidth="1"/>
    <col min="4819" max="4819" width="16.28515625" style="8" customWidth="1"/>
    <col min="4820" max="4821" width="15" style="8" customWidth="1"/>
    <col min="4822" max="4822" width="17.5703125" style="8" customWidth="1"/>
    <col min="4823" max="4823" width="20.140625" style="8" customWidth="1"/>
    <col min="4824" max="4824" width="16.28515625" style="8" customWidth="1"/>
    <col min="4825" max="4826" width="25.28515625" style="8" customWidth="1"/>
    <col min="4827" max="4827" width="18.85546875" style="8" customWidth="1"/>
    <col min="4828" max="4829" width="20.140625" style="8" customWidth="1"/>
    <col min="4830" max="4830" width="11.140625" style="8" customWidth="1"/>
    <col min="4831" max="4831" width="29.140625" style="8" customWidth="1"/>
    <col min="4832" max="4832" width="34.28515625" style="8" customWidth="1"/>
    <col min="4833" max="4834" width="9.85546875" style="8" customWidth="1"/>
    <col min="4835" max="4835" width="17.5703125" style="8" customWidth="1"/>
    <col min="4836" max="4836" width="18.85546875" style="8" customWidth="1"/>
    <col min="4837" max="4837" width="9.85546875" style="8" customWidth="1"/>
    <col min="4838" max="4839" width="6" style="8" customWidth="1"/>
    <col min="4840" max="4840" width="13.7109375" style="8" customWidth="1"/>
    <col min="4841" max="4842" width="15" style="8" customWidth="1"/>
    <col min="4843" max="4843" width="17.5703125" style="8" customWidth="1"/>
    <col min="4844" max="4844" width="9.85546875" style="8" customWidth="1"/>
    <col min="4845" max="4845" width="7.28515625" style="8" customWidth="1"/>
    <col min="4846" max="4846" width="6" style="8" customWidth="1"/>
    <col min="4847" max="4852" width="17.5703125" style="8" customWidth="1"/>
    <col min="4853" max="4995" width="20.140625" style="8" customWidth="1"/>
    <col min="4996" max="5035" width="12.42578125" style="8" customWidth="1"/>
    <col min="5036" max="5036" width="20.140625" style="8" customWidth="1"/>
    <col min="5037" max="5037" width="21.42578125" style="8" customWidth="1"/>
    <col min="5038" max="5038" width="22.7109375" style="8" customWidth="1"/>
    <col min="5039" max="5039" width="13.7109375" style="8" customWidth="1"/>
    <col min="5040" max="5040" width="15" style="8" customWidth="1"/>
    <col min="5041" max="5043" width="17.5703125" style="8" customWidth="1"/>
    <col min="5044" max="5044" width="16.28515625" style="8" customWidth="1"/>
    <col min="5045" max="5045" width="15" style="8" customWidth="1"/>
    <col min="5046" max="5047" width="12.42578125" style="8" customWidth="1"/>
    <col min="5048" max="5049" width="17.5703125" style="8" customWidth="1"/>
    <col min="5050" max="5050" width="7.28515625" style="8" customWidth="1"/>
    <col min="5051" max="5051" width="21.42578125" style="8" customWidth="1"/>
    <col min="5052" max="5052" width="17.5703125" style="8" customWidth="1"/>
    <col min="5053" max="5053" width="20.140625" style="8" customWidth="1"/>
    <col min="5054" max="5054" width="16.28515625" style="8" customWidth="1"/>
    <col min="5055" max="5055" width="17.5703125" style="8" customWidth="1"/>
    <col min="5056" max="5056" width="6" style="8" customWidth="1"/>
    <col min="5057" max="5058" width="18.85546875" style="8" customWidth="1"/>
    <col min="5059" max="5060" width="20.140625" style="8" customWidth="1"/>
    <col min="5061" max="5061" width="6" style="8" customWidth="1"/>
    <col min="5062" max="5062" width="12.42578125" style="8" customWidth="1"/>
    <col min="5063" max="5063" width="18.85546875" style="8" customWidth="1"/>
    <col min="5064" max="5065" width="15" style="8" customWidth="1"/>
    <col min="5066" max="5066" width="7.28515625" style="8" customWidth="1"/>
    <col min="5067" max="5067" width="11.140625" style="8" customWidth="1"/>
    <col min="5068" max="5068" width="13.7109375" style="8" customWidth="1"/>
    <col min="5069" max="5069" width="18.85546875" style="8" customWidth="1"/>
    <col min="5070" max="5070" width="17.5703125" style="8" customWidth="1"/>
    <col min="5071" max="5071" width="25.28515625" style="8" customWidth="1"/>
    <col min="5072" max="5072" width="20.140625" style="8" customWidth="1"/>
    <col min="5073" max="5073" width="15" style="8" customWidth="1"/>
    <col min="5074" max="5074" width="17.5703125" style="8" customWidth="1"/>
    <col min="5075" max="5075" width="16.28515625" style="8" customWidth="1"/>
    <col min="5076" max="5077" width="15" style="8" customWidth="1"/>
    <col min="5078" max="5078" width="17.5703125" style="8" customWidth="1"/>
    <col min="5079" max="5079" width="20.140625" style="8" customWidth="1"/>
    <col min="5080" max="5080" width="16.28515625" style="8" customWidth="1"/>
    <col min="5081" max="5082" width="25.28515625" style="8" customWidth="1"/>
    <col min="5083" max="5083" width="18.85546875" style="8" customWidth="1"/>
    <col min="5084" max="5085" width="20.140625" style="8" customWidth="1"/>
    <col min="5086" max="5086" width="11.140625" style="8" customWidth="1"/>
    <col min="5087" max="5087" width="29.140625" style="8" customWidth="1"/>
    <col min="5088" max="5088" width="34.28515625" style="8" customWidth="1"/>
    <col min="5089" max="5090" width="9.85546875" style="8" customWidth="1"/>
    <col min="5091" max="5091" width="17.5703125" style="8" customWidth="1"/>
    <col min="5092" max="5092" width="18.85546875" style="8" customWidth="1"/>
    <col min="5093" max="5093" width="9.85546875" style="8" customWidth="1"/>
    <col min="5094" max="5095" width="6" style="8" customWidth="1"/>
    <col min="5096" max="5096" width="13.7109375" style="8" customWidth="1"/>
    <col min="5097" max="5098" width="15" style="8" customWidth="1"/>
    <col min="5099" max="5099" width="17.5703125" style="8" customWidth="1"/>
    <col min="5100" max="5100" width="9.85546875" style="8" customWidth="1"/>
    <col min="5101" max="5101" width="7.28515625" style="8" customWidth="1"/>
    <col min="5102" max="5102" width="6" style="8" customWidth="1"/>
    <col min="5103" max="5108" width="17.5703125" style="8" customWidth="1"/>
    <col min="5109" max="5251" width="20.140625" style="8" customWidth="1"/>
    <col min="5252" max="5291" width="12.42578125" style="8" customWidth="1"/>
    <col min="5292" max="5292" width="20.140625" style="8" customWidth="1"/>
    <col min="5293" max="5293" width="21.42578125" style="8" customWidth="1"/>
    <col min="5294" max="5294" width="22.7109375" style="8" customWidth="1"/>
    <col min="5295" max="5295" width="13.7109375" style="8" customWidth="1"/>
    <col min="5296" max="5296" width="15" style="8" customWidth="1"/>
    <col min="5297" max="5299" width="17.5703125" style="8" customWidth="1"/>
    <col min="5300" max="5300" width="16.28515625" style="8" customWidth="1"/>
    <col min="5301" max="5301" width="15" style="8" customWidth="1"/>
    <col min="5302" max="5303" width="12.42578125" style="8" customWidth="1"/>
    <col min="5304" max="5305" width="17.5703125" style="8" customWidth="1"/>
    <col min="5306" max="5306" width="7.28515625" style="8" customWidth="1"/>
    <col min="5307" max="5307" width="21.42578125" style="8" customWidth="1"/>
    <col min="5308" max="5308" width="17.5703125" style="8" customWidth="1"/>
    <col min="5309" max="5309" width="20.140625" style="8" customWidth="1"/>
    <col min="5310" max="5310" width="16.28515625" style="8" customWidth="1"/>
    <col min="5311" max="5311" width="17.5703125" style="8" customWidth="1"/>
    <col min="5312" max="5312" width="6" style="8" customWidth="1"/>
    <col min="5313" max="5314" width="18.85546875" style="8" customWidth="1"/>
    <col min="5315" max="5316" width="20.140625" style="8" customWidth="1"/>
    <col min="5317" max="5317" width="6" style="8" customWidth="1"/>
    <col min="5318" max="5318" width="12.42578125" style="8" customWidth="1"/>
    <col min="5319" max="5319" width="18.85546875" style="8" customWidth="1"/>
    <col min="5320" max="5321" width="15" style="8" customWidth="1"/>
    <col min="5322" max="5322" width="7.28515625" style="8" customWidth="1"/>
    <col min="5323" max="5323" width="11.140625" style="8" customWidth="1"/>
    <col min="5324" max="5324" width="13.7109375" style="8" customWidth="1"/>
    <col min="5325" max="5325" width="18.85546875" style="8" customWidth="1"/>
    <col min="5326" max="5326" width="17.5703125" style="8" customWidth="1"/>
    <col min="5327" max="5327" width="25.28515625" style="8" customWidth="1"/>
    <col min="5328" max="5328" width="20.140625" style="8" customWidth="1"/>
    <col min="5329" max="5329" width="15" style="8" customWidth="1"/>
    <col min="5330" max="5330" width="17.5703125" style="8" customWidth="1"/>
    <col min="5331" max="5331" width="16.28515625" style="8" customWidth="1"/>
    <col min="5332" max="5333" width="15" style="8" customWidth="1"/>
    <col min="5334" max="5334" width="17.5703125" style="8" customWidth="1"/>
    <col min="5335" max="5335" width="20.140625" style="8" customWidth="1"/>
    <col min="5336" max="5336" width="16.28515625" style="8" customWidth="1"/>
    <col min="5337" max="5338" width="25.28515625" style="8" customWidth="1"/>
    <col min="5339" max="5339" width="18.85546875" style="8" customWidth="1"/>
    <col min="5340" max="5341" width="20.140625" style="8" customWidth="1"/>
    <col min="5342" max="5342" width="11.140625" style="8" customWidth="1"/>
    <col min="5343" max="5343" width="29.140625" style="8" customWidth="1"/>
    <col min="5344" max="5344" width="34.28515625" style="8" customWidth="1"/>
    <col min="5345" max="5346" width="9.85546875" style="8" customWidth="1"/>
    <col min="5347" max="5347" width="17.5703125" style="8" customWidth="1"/>
    <col min="5348" max="5348" width="18.85546875" style="8" customWidth="1"/>
    <col min="5349" max="5349" width="9.85546875" style="8" customWidth="1"/>
    <col min="5350" max="5351" width="6" style="8" customWidth="1"/>
    <col min="5352" max="5352" width="13.7109375" style="8" customWidth="1"/>
    <col min="5353" max="5354" width="15" style="8" customWidth="1"/>
    <col min="5355" max="5355" width="17.5703125" style="8" customWidth="1"/>
    <col min="5356" max="5356" width="9.85546875" style="8" customWidth="1"/>
    <col min="5357" max="5357" width="7.28515625" style="8" customWidth="1"/>
    <col min="5358" max="5358" width="6" style="8" customWidth="1"/>
    <col min="5359" max="5364" width="17.5703125" style="8" customWidth="1"/>
    <col min="5365" max="5507" width="20.140625" style="8" customWidth="1"/>
    <col min="5508" max="5547" width="12.42578125" style="8" customWidth="1"/>
    <col min="5548" max="5548" width="20.140625" style="8" customWidth="1"/>
    <col min="5549" max="5549" width="21.42578125" style="8" customWidth="1"/>
    <col min="5550" max="5550" width="22.7109375" style="8" customWidth="1"/>
    <col min="5551" max="5551" width="13.7109375" style="8" customWidth="1"/>
    <col min="5552" max="5552" width="15" style="8" customWidth="1"/>
    <col min="5553" max="5555" width="17.5703125" style="8" customWidth="1"/>
    <col min="5556" max="5556" width="16.28515625" style="8" customWidth="1"/>
    <col min="5557" max="5557" width="15" style="8" customWidth="1"/>
    <col min="5558" max="5559" width="12.42578125" style="8" customWidth="1"/>
    <col min="5560" max="5561" width="17.5703125" style="8" customWidth="1"/>
    <col min="5562" max="5562" width="7.28515625" style="8" customWidth="1"/>
    <col min="5563" max="5563" width="21.42578125" style="8" customWidth="1"/>
    <col min="5564" max="5564" width="17.5703125" style="8" customWidth="1"/>
    <col min="5565" max="5565" width="20.140625" style="8" customWidth="1"/>
    <col min="5566" max="5566" width="16.28515625" style="8" customWidth="1"/>
    <col min="5567" max="5567" width="17.5703125" style="8" customWidth="1"/>
    <col min="5568" max="5568" width="6" style="8" customWidth="1"/>
    <col min="5569" max="5570" width="18.85546875" style="8" customWidth="1"/>
    <col min="5571" max="5572" width="20.140625" style="8" customWidth="1"/>
    <col min="5573" max="5573" width="6" style="8" customWidth="1"/>
    <col min="5574" max="5574" width="12.42578125" style="8" customWidth="1"/>
    <col min="5575" max="5575" width="18.85546875" style="8" customWidth="1"/>
    <col min="5576" max="5577" width="15" style="8" customWidth="1"/>
    <col min="5578" max="5578" width="7.28515625" style="8" customWidth="1"/>
    <col min="5579" max="5579" width="11.140625" style="8" customWidth="1"/>
    <col min="5580" max="5580" width="13.7109375" style="8" customWidth="1"/>
    <col min="5581" max="5581" width="18.85546875" style="8" customWidth="1"/>
    <col min="5582" max="5582" width="17.5703125" style="8" customWidth="1"/>
    <col min="5583" max="5583" width="25.28515625" style="8" customWidth="1"/>
    <col min="5584" max="5584" width="20.140625" style="8" customWidth="1"/>
    <col min="5585" max="5585" width="15" style="8" customWidth="1"/>
    <col min="5586" max="5586" width="17.5703125" style="8" customWidth="1"/>
    <col min="5587" max="5587" width="16.28515625" style="8" customWidth="1"/>
    <col min="5588" max="5589" width="15" style="8" customWidth="1"/>
    <col min="5590" max="5590" width="17.5703125" style="8" customWidth="1"/>
    <col min="5591" max="5591" width="20.140625" style="8" customWidth="1"/>
    <col min="5592" max="5592" width="16.28515625" style="8" customWidth="1"/>
    <col min="5593" max="5594" width="25.28515625" style="8" customWidth="1"/>
    <col min="5595" max="5595" width="18.85546875" style="8" customWidth="1"/>
    <col min="5596" max="5597" width="20.140625" style="8" customWidth="1"/>
    <col min="5598" max="5598" width="11.140625" style="8" customWidth="1"/>
    <col min="5599" max="5599" width="29.140625" style="8" customWidth="1"/>
    <col min="5600" max="5600" width="34.28515625" style="8" customWidth="1"/>
    <col min="5601" max="5602" width="9.85546875" style="8" customWidth="1"/>
    <col min="5603" max="5603" width="17.5703125" style="8" customWidth="1"/>
    <col min="5604" max="5604" width="18.85546875" style="8" customWidth="1"/>
    <col min="5605" max="5605" width="9.85546875" style="8" customWidth="1"/>
    <col min="5606" max="5607" width="6" style="8" customWidth="1"/>
    <col min="5608" max="5608" width="13.7109375" style="8" customWidth="1"/>
    <col min="5609" max="5610" width="15" style="8" customWidth="1"/>
    <col min="5611" max="5611" width="17.5703125" style="8" customWidth="1"/>
    <col min="5612" max="5612" width="9.85546875" style="8" customWidth="1"/>
    <col min="5613" max="5613" width="7.28515625" style="8" customWidth="1"/>
    <col min="5614" max="5614" width="6" style="8" customWidth="1"/>
    <col min="5615" max="5620" width="17.5703125" style="8" customWidth="1"/>
    <col min="5621" max="5763" width="20.140625" style="8" customWidth="1"/>
    <col min="5764" max="5803" width="12.42578125" style="8" customWidth="1"/>
    <col min="5804" max="5804" width="20.140625" style="8" customWidth="1"/>
    <col min="5805" max="5805" width="21.42578125" style="8" customWidth="1"/>
    <col min="5806" max="5806" width="22.7109375" style="8" customWidth="1"/>
    <col min="5807" max="5807" width="13.7109375" style="8" customWidth="1"/>
    <col min="5808" max="5808" width="15" style="8" customWidth="1"/>
    <col min="5809" max="5811" width="17.5703125" style="8" customWidth="1"/>
    <col min="5812" max="5812" width="16.28515625" style="8" customWidth="1"/>
    <col min="5813" max="5813" width="15" style="8" customWidth="1"/>
    <col min="5814" max="5815" width="12.42578125" style="8" customWidth="1"/>
    <col min="5816" max="5817" width="17.5703125" style="8" customWidth="1"/>
    <col min="5818" max="5818" width="7.28515625" style="8" customWidth="1"/>
    <col min="5819" max="5819" width="21.42578125" style="8" customWidth="1"/>
    <col min="5820" max="5820" width="17.5703125" style="8" customWidth="1"/>
    <col min="5821" max="5821" width="20.140625" style="8" customWidth="1"/>
    <col min="5822" max="5822" width="16.28515625" style="8" customWidth="1"/>
    <col min="5823" max="5823" width="17.5703125" style="8" customWidth="1"/>
    <col min="5824" max="5824" width="6" style="8" customWidth="1"/>
    <col min="5825" max="5826" width="18.85546875" style="8" customWidth="1"/>
    <col min="5827" max="5828" width="20.140625" style="8" customWidth="1"/>
    <col min="5829" max="5829" width="6" style="8" customWidth="1"/>
    <col min="5830" max="5830" width="12.42578125" style="8" customWidth="1"/>
    <col min="5831" max="5831" width="18.85546875" style="8" customWidth="1"/>
    <col min="5832" max="5833" width="15" style="8" customWidth="1"/>
    <col min="5834" max="5834" width="7.28515625" style="8" customWidth="1"/>
    <col min="5835" max="5835" width="11.140625" style="8" customWidth="1"/>
    <col min="5836" max="5836" width="13.7109375" style="8" customWidth="1"/>
    <col min="5837" max="5837" width="18.85546875" style="8" customWidth="1"/>
    <col min="5838" max="5838" width="17.5703125" style="8" customWidth="1"/>
    <col min="5839" max="5839" width="25.28515625" style="8" customWidth="1"/>
    <col min="5840" max="5840" width="20.140625" style="8" customWidth="1"/>
    <col min="5841" max="5841" width="15" style="8" customWidth="1"/>
    <col min="5842" max="5842" width="17.5703125" style="8" customWidth="1"/>
    <col min="5843" max="5843" width="16.28515625" style="8" customWidth="1"/>
    <col min="5844" max="5845" width="15" style="8" customWidth="1"/>
    <col min="5846" max="5846" width="17.5703125" style="8" customWidth="1"/>
    <col min="5847" max="5847" width="20.140625" style="8" customWidth="1"/>
    <col min="5848" max="5848" width="16.28515625" style="8" customWidth="1"/>
    <col min="5849" max="5850" width="25.28515625" style="8" customWidth="1"/>
    <col min="5851" max="5851" width="18.85546875" style="8" customWidth="1"/>
    <col min="5852" max="5853" width="20.140625" style="8" customWidth="1"/>
    <col min="5854" max="5854" width="11.140625" style="8" customWidth="1"/>
    <col min="5855" max="5855" width="29.140625" style="8" customWidth="1"/>
    <col min="5856" max="5856" width="34.28515625" style="8" customWidth="1"/>
    <col min="5857" max="5858" width="9.85546875" style="8" customWidth="1"/>
    <col min="5859" max="5859" width="17.5703125" style="8" customWidth="1"/>
    <col min="5860" max="5860" width="18.85546875" style="8" customWidth="1"/>
    <col min="5861" max="5861" width="9.85546875" style="8" customWidth="1"/>
    <col min="5862" max="5863" width="6" style="8" customWidth="1"/>
    <col min="5864" max="5864" width="13.7109375" style="8" customWidth="1"/>
    <col min="5865" max="5866" width="15" style="8" customWidth="1"/>
    <col min="5867" max="5867" width="17.5703125" style="8" customWidth="1"/>
    <col min="5868" max="5868" width="9.85546875" style="8" customWidth="1"/>
    <col min="5869" max="5869" width="7.28515625" style="8" customWidth="1"/>
    <col min="5870" max="5870" width="6" style="8" customWidth="1"/>
    <col min="5871" max="5876" width="17.5703125" style="8" customWidth="1"/>
    <col min="5877" max="6019" width="20.140625" style="8" customWidth="1"/>
    <col min="6020" max="6059" width="12.42578125" style="8" customWidth="1"/>
    <col min="6060" max="6060" width="20.140625" style="8" customWidth="1"/>
    <col min="6061" max="6061" width="21.42578125" style="8" customWidth="1"/>
    <col min="6062" max="6062" width="22.7109375" style="8" customWidth="1"/>
    <col min="6063" max="6063" width="13.7109375" style="8" customWidth="1"/>
    <col min="6064" max="6064" width="15" style="8" customWidth="1"/>
    <col min="6065" max="6067" width="17.5703125" style="8" customWidth="1"/>
    <col min="6068" max="6068" width="16.28515625" style="8" customWidth="1"/>
    <col min="6069" max="6069" width="15" style="8" customWidth="1"/>
    <col min="6070" max="6071" width="12.42578125" style="8" customWidth="1"/>
    <col min="6072" max="6073" width="17.5703125" style="8" customWidth="1"/>
    <col min="6074" max="6074" width="7.28515625" style="8" customWidth="1"/>
    <col min="6075" max="6075" width="21.42578125" style="8" customWidth="1"/>
    <col min="6076" max="6076" width="17.5703125" style="8" customWidth="1"/>
    <col min="6077" max="6077" width="20.140625" style="8" customWidth="1"/>
    <col min="6078" max="6078" width="16.28515625" style="8" customWidth="1"/>
    <col min="6079" max="6079" width="17.5703125" style="8" customWidth="1"/>
    <col min="6080" max="6080" width="6" style="8" customWidth="1"/>
    <col min="6081" max="6082" width="18.85546875" style="8" customWidth="1"/>
    <col min="6083" max="6084" width="20.140625" style="8" customWidth="1"/>
    <col min="6085" max="6085" width="6" style="8" customWidth="1"/>
    <col min="6086" max="6086" width="12.42578125" style="8" customWidth="1"/>
    <col min="6087" max="6087" width="18.85546875" style="8" customWidth="1"/>
    <col min="6088" max="6089" width="15" style="8" customWidth="1"/>
    <col min="6090" max="6090" width="7.28515625" style="8" customWidth="1"/>
    <col min="6091" max="6091" width="11.140625" style="8" customWidth="1"/>
    <col min="6092" max="6092" width="13.7109375" style="8" customWidth="1"/>
    <col min="6093" max="6093" width="18.85546875" style="8" customWidth="1"/>
    <col min="6094" max="6094" width="17.5703125" style="8" customWidth="1"/>
    <col min="6095" max="6095" width="25.28515625" style="8" customWidth="1"/>
    <col min="6096" max="6096" width="20.140625" style="8" customWidth="1"/>
    <col min="6097" max="6097" width="15" style="8" customWidth="1"/>
    <col min="6098" max="6098" width="17.5703125" style="8" customWidth="1"/>
    <col min="6099" max="6099" width="16.28515625" style="8" customWidth="1"/>
    <col min="6100" max="6101" width="15" style="8" customWidth="1"/>
    <col min="6102" max="6102" width="17.5703125" style="8" customWidth="1"/>
    <col min="6103" max="6103" width="20.140625" style="8" customWidth="1"/>
    <col min="6104" max="6104" width="16.28515625" style="8" customWidth="1"/>
    <col min="6105" max="6106" width="25.28515625" style="8" customWidth="1"/>
    <col min="6107" max="6107" width="18.85546875" style="8" customWidth="1"/>
    <col min="6108" max="6109" width="20.140625" style="8" customWidth="1"/>
    <col min="6110" max="6110" width="11.140625" style="8" customWidth="1"/>
    <col min="6111" max="6111" width="29.140625" style="8" customWidth="1"/>
    <col min="6112" max="6112" width="34.28515625" style="8" customWidth="1"/>
    <col min="6113" max="6114" width="9.85546875" style="8" customWidth="1"/>
    <col min="6115" max="6115" width="17.5703125" style="8" customWidth="1"/>
    <col min="6116" max="6116" width="18.85546875" style="8" customWidth="1"/>
    <col min="6117" max="6117" width="9.85546875" style="8" customWidth="1"/>
    <col min="6118" max="6119" width="6" style="8" customWidth="1"/>
    <col min="6120" max="6120" width="13.7109375" style="8" customWidth="1"/>
    <col min="6121" max="6122" width="15" style="8" customWidth="1"/>
    <col min="6123" max="6123" width="17.5703125" style="8" customWidth="1"/>
    <col min="6124" max="6124" width="9.85546875" style="8" customWidth="1"/>
    <col min="6125" max="6125" width="7.28515625" style="8" customWidth="1"/>
    <col min="6126" max="6126" width="6" style="8" customWidth="1"/>
    <col min="6127" max="6132" width="17.5703125" style="8" customWidth="1"/>
    <col min="6133" max="6275" width="20.140625" style="8" customWidth="1"/>
    <col min="6276" max="6315" width="12.42578125" style="8" customWidth="1"/>
    <col min="6316" max="6316" width="20.140625" style="8" customWidth="1"/>
    <col min="6317" max="6317" width="21.42578125" style="8" customWidth="1"/>
    <col min="6318" max="6318" width="22.7109375" style="8" customWidth="1"/>
    <col min="6319" max="6319" width="13.7109375" style="8" customWidth="1"/>
    <col min="6320" max="6320" width="15" style="8" customWidth="1"/>
    <col min="6321" max="6323" width="17.5703125" style="8" customWidth="1"/>
    <col min="6324" max="6324" width="16.28515625" style="8" customWidth="1"/>
    <col min="6325" max="6325" width="15" style="8" customWidth="1"/>
    <col min="6326" max="6327" width="12.42578125" style="8" customWidth="1"/>
    <col min="6328" max="6329" width="17.5703125" style="8" customWidth="1"/>
    <col min="6330" max="6330" width="7.28515625" style="8" customWidth="1"/>
    <col min="6331" max="6331" width="21.42578125" style="8" customWidth="1"/>
    <col min="6332" max="6332" width="17.5703125" style="8" customWidth="1"/>
    <col min="6333" max="6333" width="20.140625" style="8" customWidth="1"/>
    <col min="6334" max="6334" width="16.28515625" style="8" customWidth="1"/>
    <col min="6335" max="6335" width="17.5703125" style="8" customWidth="1"/>
    <col min="6336" max="6336" width="6" style="8" customWidth="1"/>
    <col min="6337" max="6338" width="18.85546875" style="8" customWidth="1"/>
    <col min="6339" max="6340" width="20.140625" style="8" customWidth="1"/>
    <col min="6341" max="6341" width="6" style="8" customWidth="1"/>
    <col min="6342" max="6342" width="12.42578125" style="8" customWidth="1"/>
    <col min="6343" max="6343" width="18.85546875" style="8" customWidth="1"/>
    <col min="6344" max="6345" width="15" style="8" customWidth="1"/>
    <col min="6346" max="6346" width="7.28515625" style="8" customWidth="1"/>
    <col min="6347" max="6347" width="11.140625" style="8" customWidth="1"/>
    <col min="6348" max="6348" width="13.7109375" style="8" customWidth="1"/>
    <col min="6349" max="6349" width="18.85546875" style="8" customWidth="1"/>
    <col min="6350" max="6350" width="17.5703125" style="8" customWidth="1"/>
    <col min="6351" max="6351" width="25.28515625" style="8" customWidth="1"/>
    <col min="6352" max="6352" width="20.140625" style="8" customWidth="1"/>
    <col min="6353" max="6353" width="15" style="8" customWidth="1"/>
    <col min="6354" max="6354" width="17.5703125" style="8" customWidth="1"/>
    <col min="6355" max="6355" width="16.28515625" style="8" customWidth="1"/>
    <col min="6356" max="6357" width="15" style="8" customWidth="1"/>
    <col min="6358" max="6358" width="17.5703125" style="8" customWidth="1"/>
    <col min="6359" max="6359" width="20.140625" style="8" customWidth="1"/>
    <col min="6360" max="6360" width="16.28515625" style="8" customWidth="1"/>
    <col min="6361" max="6362" width="25.28515625" style="8" customWidth="1"/>
    <col min="6363" max="6363" width="18.85546875" style="8" customWidth="1"/>
    <col min="6364" max="6365" width="20.140625" style="8" customWidth="1"/>
    <col min="6366" max="6366" width="11.140625" style="8" customWidth="1"/>
    <col min="6367" max="6367" width="29.140625" style="8" customWidth="1"/>
    <col min="6368" max="6368" width="34.28515625" style="8" customWidth="1"/>
    <col min="6369" max="6370" width="9.85546875" style="8" customWidth="1"/>
    <col min="6371" max="6371" width="17.5703125" style="8" customWidth="1"/>
    <col min="6372" max="6372" width="18.85546875" style="8" customWidth="1"/>
    <col min="6373" max="6373" width="9.85546875" style="8" customWidth="1"/>
    <col min="6374" max="6375" width="6" style="8" customWidth="1"/>
    <col min="6376" max="6376" width="13.7109375" style="8" customWidth="1"/>
    <col min="6377" max="6378" width="15" style="8" customWidth="1"/>
    <col min="6379" max="6379" width="17.5703125" style="8" customWidth="1"/>
    <col min="6380" max="6380" width="9.85546875" style="8" customWidth="1"/>
    <col min="6381" max="6381" width="7.28515625" style="8" customWidth="1"/>
    <col min="6382" max="6382" width="6" style="8" customWidth="1"/>
    <col min="6383" max="6388" width="17.5703125" style="8" customWidth="1"/>
    <col min="6389" max="6531" width="20.140625" style="8" customWidth="1"/>
    <col min="6532" max="6571" width="12.42578125" style="8" customWidth="1"/>
    <col min="6572" max="6572" width="20.140625" style="8" customWidth="1"/>
    <col min="6573" max="6573" width="21.42578125" style="8" customWidth="1"/>
    <col min="6574" max="6574" width="22.7109375" style="8" customWidth="1"/>
    <col min="6575" max="6575" width="13.7109375" style="8" customWidth="1"/>
    <col min="6576" max="6576" width="15" style="8" customWidth="1"/>
    <col min="6577" max="6579" width="17.5703125" style="8" customWidth="1"/>
    <col min="6580" max="6580" width="16.28515625" style="8" customWidth="1"/>
    <col min="6581" max="6581" width="15" style="8" customWidth="1"/>
    <col min="6582" max="6583" width="12.42578125" style="8" customWidth="1"/>
    <col min="6584" max="6585" width="17.5703125" style="8" customWidth="1"/>
    <col min="6586" max="6586" width="7.28515625" style="8" customWidth="1"/>
    <col min="6587" max="6587" width="21.42578125" style="8" customWidth="1"/>
    <col min="6588" max="6588" width="17.5703125" style="8" customWidth="1"/>
    <col min="6589" max="6589" width="20.140625" style="8" customWidth="1"/>
    <col min="6590" max="6590" width="16.28515625" style="8" customWidth="1"/>
    <col min="6591" max="6591" width="17.5703125" style="8" customWidth="1"/>
    <col min="6592" max="6592" width="6" style="8" customWidth="1"/>
    <col min="6593" max="6594" width="18.85546875" style="8" customWidth="1"/>
    <col min="6595" max="6596" width="20.140625" style="8" customWidth="1"/>
    <col min="6597" max="6597" width="6" style="8" customWidth="1"/>
    <col min="6598" max="6598" width="12.42578125" style="8" customWidth="1"/>
    <col min="6599" max="6599" width="18.85546875" style="8" customWidth="1"/>
    <col min="6600" max="6601" width="15" style="8" customWidth="1"/>
    <col min="6602" max="6602" width="7.28515625" style="8" customWidth="1"/>
    <col min="6603" max="6603" width="11.140625" style="8" customWidth="1"/>
    <col min="6604" max="6604" width="13.7109375" style="8" customWidth="1"/>
    <col min="6605" max="6605" width="18.85546875" style="8" customWidth="1"/>
    <col min="6606" max="6606" width="17.5703125" style="8" customWidth="1"/>
    <col min="6607" max="6607" width="25.28515625" style="8" customWidth="1"/>
    <col min="6608" max="6608" width="20.140625" style="8" customWidth="1"/>
    <col min="6609" max="6609" width="15" style="8" customWidth="1"/>
    <col min="6610" max="6610" width="17.5703125" style="8" customWidth="1"/>
    <col min="6611" max="6611" width="16.28515625" style="8" customWidth="1"/>
    <col min="6612" max="6613" width="15" style="8" customWidth="1"/>
    <col min="6614" max="6614" width="17.5703125" style="8" customWidth="1"/>
    <col min="6615" max="6615" width="20.140625" style="8" customWidth="1"/>
    <col min="6616" max="6616" width="16.28515625" style="8" customWidth="1"/>
    <col min="6617" max="6618" width="25.28515625" style="8" customWidth="1"/>
    <col min="6619" max="6619" width="18.85546875" style="8" customWidth="1"/>
    <col min="6620" max="6621" width="20.140625" style="8" customWidth="1"/>
    <col min="6622" max="6622" width="11.140625" style="8" customWidth="1"/>
    <col min="6623" max="6623" width="29.140625" style="8" customWidth="1"/>
    <col min="6624" max="6624" width="34.28515625" style="8" customWidth="1"/>
    <col min="6625" max="6626" width="9.85546875" style="8" customWidth="1"/>
    <col min="6627" max="6627" width="17.5703125" style="8" customWidth="1"/>
    <col min="6628" max="6628" width="18.85546875" style="8" customWidth="1"/>
    <col min="6629" max="6629" width="9.85546875" style="8" customWidth="1"/>
    <col min="6630" max="6631" width="6" style="8" customWidth="1"/>
    <col min="6632" max="6632" width="13.7109375" style="8" customWidth="1"/>
    <col min="6633" max="6634" width="15" style="8" customWidth="1"/>
    <col min="6635" max="6635" width="17.5703125" style="8" customWidth="1"/>
    <col min="6636" max="6636" width="9.85546875" style="8" customWidth="1"/>
    <col min="6637" max="6637" width="7.28515625" style="8" customWidth="1"/>
    <col min="6638" max="6638" width="6" style="8" customWidth="1"/>
    <col min="6639" max="6644" width="17.5703125" style="8" customWidth="1"/>
    <col min="6645" max="6787" width="20.140625" style="8" customWidth="1"/>
    <col min="6788" max="6827" width="12.42578125" style="8" customWidth="1"/>
    <col min="6828" max="6828" width="20.140625" style="8" customWidth="1"/>
    <col min="6829" max="6829" width="21.42578125" style="8" customWidth="1"/>
    <col min="6830" max="6830" width="22.7109375" style="8" customWidth="1"/>
    <col min="6831" max="6831" width="13.7109375" style="8" customWidth="1"/>
    <col min="6832" max="6832" width="15" style="8" customWidth="1"/>
    <col min="6833" max="6835" width="17.5703125" style="8" customWidth="1"/>
    <col min="6836" max="6836" width="16.28515625" style="8" customWidth="1"/>
    <col min="6837" max="6837" width="15" style="8" customWidth="1"/>
    <col min="6838" max="6839" width="12.42578125" style="8" customWidth="1"/>
    <col min="6840" max="6841" width="17.5703125" style="8" customWidth="1"/>
    <col min="6842" max="6842" width="7.28515625" style="8" customWidth="1"/>
    <col min="6843" max="6843" width="21.42578125" style="8" customWidth="1"/>
    <col min="6844" max="6844" width="17.5703125" style="8" customWidth="1"/>
    <col min="6845" max="6845" width="20.140625" style="8" customWidth="1"/>
    <col min="6846" max="6846" width="16.28515625" style="8" customWidth="1"/>
    <col min="6847" max="6847" width="17.5703125" style="8" customWidth="1"/>
    <col min="6848" max="6848" width="6" style="8" customWidth="1"/>
    <col min="6849" max="6850" width="18.85546875" style="8" customWidth="1"/>
    <col min="6851" max="6852" width="20.140625" style="8" customWidth="1"/>
    <col min="6853" max="6853" width="6" style="8" customWidth="1"/>
    <col min="6854" max="6854" width="12.42578125" style="8" customWidth="1"/>
    <col min="6855" max="6855" width="18.85546875" style="8" customWidth="1"/>
    <col min="6856" max="6857" width="15" style="8" customWidth="1"/>
    <col min="6858" max="6858" width="7.28515625" style="8" customWidth="1"/>
    <col min="6859" max="6859" width="11.140625" style="8" customWidth="1"/>
    <col min="6860" max="6860" width="13.7109375" style="8" customWidth="1"/>
    <col min="6861" max="6861" width="18.85546875" style="8" customWidth="1"/>
    <col min="6862" max="6862" width="17.5703125" style="8" customWidth="1"/>
    <col min="6863" max="6863" width="25.28515625" style="8" customWidth="1"/>
    <col min="6864" max="6864" width="20.140625" style="8" customWidth="1"/>
    <col min="6865" max="6865" width="15" style="8" customWidth="1"/>
    <col min="6866" max="6866" width="17.5703125" style="8" customWidth="1"/>
    <col min="6867" max="6867" width="16.28515625" style="8" customWidth="1"/>
    <col min="6868" max="6869" width="15" style="8" customWidth="1"/>
    <col min="6870" max="6870" width="17.5703125" style="8" customWidth="1"/>
    <col min="6871" max="6871" width="20.140625" style="8" customWidth="1"/>
    <col min="6872" max="6872" width="16.28515625" style="8" customWidth="1"/>
    <col min="6873" max="6874" width="25.28515625" style="8" customWidth="1"/>
    <col min="6875" max="6875" width="18.85546875" style="8" customWidth="1"/>
    <col min="6876" max="6877" width="20.140625" style="8" customWidth="1"/>
    <col min="6878" max="6878" width="11.140625" style="8" customWidth="1"/>
    <col min="6879" max="6879" width="29.140625" style="8" customWidth="1"/>
    <col min="6880" max="6880" width="34.28515625" style="8" customWidth="1"/>
    <col min="6881" max="6882" width="9.85546875" style="8" customWidth="1"/>
    <col min="6883" max="6883" width="17.5703125" style="8" customWidth="1"/>
    <col min="6884" max="6884" width="18.85546875" style="8" customWidth="1"/>
    <col min="6885" max="6885" width="9.85546875" style="8" customWidth="1"/>
    <col min="6886" max="6887" width="6" style="8" customWidth="1"/>
    <col min="6888" max="6888" width="13.7109375" style="8" customWidth="1"/>
    <col min="6889" max="6890" width="15" style="8" customWidth="1"/>
    <col min="6891" max="6891" width="17.5703125" style="8" customWidth="1"/>
    <col min="6892" max="6892" width="9.85546875" style="8" customWidth="1"/>
    <col min="6893" max="6893" width="7.28515625" style="8" customWidth="1"/>
    <col min="6894" max="6894" width="6" style="8" customWidth="1"/>
    <col min="6895" max="6900" width="17.5703125" style="8" customWidth="1"/>
    <col min="6901" max="7043" width="20.140625" style="8" customWidth="1"/>
    <col min="7044" max="7083" width="12.42578125" style="8" customWidth="1"/>
    <col min="7084" max="7084" width="20.140625" style="8" customWidth="1"/>
    <col min="7085" max="7085" width="21.42578125" style="8" customWidth="1"/>
    <col min="7086" max="7086" width="22.7109375" style="8" customWidth="1"/>
    <col min="7087" max="7087" width="13.7109375" style="8" customWidth="1"/>
    <col min="7088" max="7088" width="15" style="8" customWidth="1"/>
    <col min="7089" max="7091" width="17.5703125" style="8" customWidth="1"/>
    <col min="7092" max="7092" width="16.28515625" style="8" customWidth="1"/>
    <col min="7093" max="7093" width="15" style="8" customWidth="1"/>
    <col min="7094" max="7095" width="12.42578125" style="8" customWidth="1"/>
    <col min="7096" max="7097" width="17.5703125" style="8" customWidth="1"/>
    <col min="7098" max="7098" width="7.28515625" style="8" customWidth="1"/>
    <col min="7099" max="7099" width="21.42578125" style="8" customWidth="1"/>
    <col min="7100" max="7100" width="17.5703125" style="8" customWidth="1"/>
    <col min="7101" max="7101" width="20.140625" style="8" customWidth="1"/>
    <col min="7102" max="7102" width="16.28515625" style="8" customWidth="1"/>
    <col min="7103" max="7103" width="17.5703125" style="8" customWidth="1"/>
    <col min="7104" max="7104" width="6" style="8" customWidth="1"/>
    <col min="7105" max="7106" width="18.85546875" style="8" customWidth="1"/>
    <col min="7107" max="7108" width="20.140625" style="8" customWidth="1"/>
    <col min="7109" max="7109" width="6" style="8" customWidth="1"/>
    <col min="7110" max="7110" width="12.42578125" style="8" customWidth="1"/>
    <col min="7111" max="7111" width="18.85546875" style="8" customWidth="1"/>
    <col min="7112" max="7113" width="15" style="8" customWidth="1"/>
    <col min="7114" max="7114" width="7.28515625" style="8" customWidth="1"/>
    <col min="7115" max="7115" width="11.140625" style="8" customWidth="1"/>
    <col min="7116" max="7116" width="13.7109375" style="8" customWidth="1"/>
    <col min="7117" max="7117" width="18.85546875" style="8" customWidth="1"/>
    <col min="7118" max="7118" width="17.5703125" style="8" customWidth="1"/>
    <col min="7119" max="7119" width="25.28515625" style="8" customWidth="1"/>
    <col min="7120" max="7120" width="20.140625" style="8" customWidth="1"/>
    <col min="7121" max="7121" width="15" style="8" customWidth="1"/>
    <col min="7122" max="7122" width="17.5703125" style="8" customWidth="1"/>
    <col min="7123" max="7123" width="16.28515625" style="8" customWidth="1"/>
    <col min="7124" max="7125" width="15" style="8" customWidth="1"/>
    <col min="7126" max="7126" width="17.5703125" style="8" customWidth="1"/>
    <col min="7127" max="7127" width="20.140625" style="8" customWidth="1"/>
    <col min="7128" max="7128" width="16.28515625" style="8" customWidth="1"/>
    <col min="7129" max="7130" width="25.28515625" style="8" customWidth="1"/>
    <col min="7131" max="7131" width="18.85546875" style="8" customWidth="1"/>
    <col min="7132" max="7133" width="20.140625" style="8" customWidth="1"/>
    <col min="7134" max="7134" width="11.140625" style="8" customWidth="1"/>
    <col min="7135" max="7135" width="29.140625" style="8" customWidth="1"/>
    <col min="7136" max="7136" width="34.28515625" style="8" customWidth="1"/>
    <col min="7137" max="7138" width="9.85546875" style="8" customWidth="1"/>
    <col min="7139" max="7139" width="17.5703125" style="8" customWidth="1"/>
    <col min="7140" max="7140" width="18.85546875" style="8" customWidth="1"/>
    <col min="7141" max="7141" width="9.85546875" style="8" customWidth="1"/>
    <col min="7142" max="7143" width="6" style="8" customWidth="1"/>
    <col min="7144" max="7144" width="13.7109375" style="8" customWidth="1"/>
    <col min="7145" max="7146" width="15" style="8" customWidth="1"/>
    <col min="7147" max="7147" width="17.5703125" style="8" customWidth="1"/>
    <col min="7148" max="7148" width="9.85546875" style="8" customWidth="1"/>
    <col min="7149" max="7149" width="7.28515625" style="8" customWidth="1"/>
    <col min="7150" max="7150" width="6" style="8" customWidth="1"/>
    <col min="7151" max="7156" width="17.5703125" style="8" customWidth="1"/>
    <col min="7157" max="7299" width="20.140625" style="8" customWidth="1"/>
    <col min="7300" max="7339" width="12.42578125" style="8" customWidth="1"/>
    <col min="7340" max="7340" width="20.140625" style="8" customWidth="1"/>
    <col min="7341" max="7341" width="21.42578125" style="8" customWidth="1"/>
    <col min="7342" max="7342" width="22.7109375" style="8" customWidth="1"/>
    <col min="7343" max="7343" width="13.7109375" style="8" customWidth="1"/>
    <col min="7344" max="7344" width="15" style="8" customWidth="1"/>
    <col min="7345" max="7347" width="17.5703125" style="8" customWidth="1"/>
    <col min="7348" max="7348" width="16.28515625" style="8" customWidth="1"/>
    <col min="7349" max="7349" width="15" style="8" customWidth="1"/>
    <col min="7350" max="7351" width="12.42578125" style="8" customWidth="1"/>
    <col min="7352" max="7353" width="17.5703125" style="8" customWidth="1"/>
    <col min="7354" max="7354" width="7.28515625" style="8" customWidth="1"/>
    <col min="7355" max="7355" width="21.42578125" style="8" customWidth="1"/>
    <col min="7356" max="7356" width="17.5703125" style="8" customWidth="1"/>
    <col min="7357" max="7357" width="20.140625" style="8" customWidth="1"/>
    <col min="7358" max="7358" width="16.28515625" style="8" customWidth="1"/>
    <col min="7359" max="7359" width="17.5703125" style="8" customWidth="1"/>
    <col min="7360" max="7360" width="6" style="8" customWidth="1"/>
    <col min="7361" max="7362" width="18.85546875" style="8" customWidth="1"/>
    <col min="7363" max="7364" width="20.140625" style="8" customWidth="1"/>
    <col min="7365" max="7365" width="6" style="8" customWidth="1"/>
    <col min="7366" max="7366" width="12.42578125" style="8" customWidth="1"/>
    <col min="7367" max="7367" width="18.85546875" style="8" customWidth="1"/>
    <col min="7368" max="7369" width="15" style="8" customWidth="1"/>
    <col min="7370" max="7370" width="7.28515625" style="8" customWidth="1"/>
    <col min="7371" max="7371" width="11.140625" style="8" customWidth="1"/>
    <col min="7372" max="7372" width="13.7109375" style="8" customWidth="1"/>
    <col min="7373" max="7373" width="18.85546875" style="8" customWidth="1"/>
    <col min="7374" max="7374" width="17.5703125" style="8" customWidth="1"/>
    <col min="7375" max="7375" width="25.28515625" style="8" customWidth="1"/>
    <col min="7376" max="7376" width="20.140625" style="8" customWidth="1"/>
    <col min="7377" max="7377" width="15" style="8" customWidth="1"/>
    <col min="7378" max="7378" width="17.5703125" style="8" customWidth="1"/>
    <col min="7379" max="7379" width="16.28515625" style="8" customWidth="1"/>
    <col min="7380" max="7381" width="15" style="8" customWidth="1"/>
    <col min="7382" max="7382" width="17.5703125" style="8" customWidth="1"/>
    <col min="7383" max="7383" width="20.140625" style="8" customWidth="1"/>
    <col min="7384" max="7384" width="16.28515625" style="8" customWidth="1"/>
    <col min="7385" max="7386" width="25.28515625" style="8" customWidth="1"/>
    <col min="7387" max="7387" width="18.85546875" style="8" customWidth="1"/>
    <col min="7388" max="7389" width="20.140625" style="8" customWidth="1"/>
    <col min="7390" max="7390" width="11.140625" style="8" customWidth="1"/>
    <col min="7391" max="7391" width="29.140625" style="8" customWidth="1"/>
    <col min="7392" max="7392" width="34.28515625" style="8" customWidth="1"/>
    <col min="7393" max="7394" width="9.85546875" style="8" customWidth="1"/>
    <col min="7395" max="7395" width="17.5703125" style="8" customWidth="1"/>
    <col min="7396" max="7396" width="18.85546875" style="8" customWidth="1"/>
    <col min="7397" max="7397" width="9.85546875" style="8" customWidth="1"/>
    <col min="7398" max="7399" width="6" style="8" customWidth="1"/>
    <col min="7400" max="7400" width="13.7109375" style="8" customWidth="1"/>
    <col min="7401" max="7402" width="15" style="8" customWidth="1"/>
    <col min="7403" max="7403" width="17.5703125" style="8" customWidth="1"/>
    <col min="7404" max="7404" width="9.85546875" style="8" customWidth="1"/>
    <col min="7405" max="7405" width="7.28515625" style="8" customWidth="1"/>
    <col min="7406" max="7406" width="6" style="8" customWidth="1"/>
    <col min="7407" max="7412" width="17.5703125" style="8" customWidth="1"/>
    <col min="7413" max="7555" width="20.140625" style="8" customWidth="1"/>
    <col min="7556" max="7595" width="12.42578125" style="8" customWidth="1"/>
    <col min="7596" max="7596" width="20.140625" style="8" customWidth="1"/>
    <col min="7597" max="7597" width="21.42578125" style="8" customWidth="1"/>
    <col min="7598" max="7598" width="22.7109375" style="8" customWidth="1"/>
    <col min="7599" max="7599" width="13.7109375" style="8" customWidth="1"/>
    <col min="7600" max="7600" width="15" style="8" customWidth="1"/>
    <col min="7601" max="7603" width="17.5703125" style="8" customWidth="1"/>
    <col min="7604" max="7604" width="16.28515625" style="8" customWidth="1"/>
    <col min="7605" max="7605" width="15" style="8" customWidth="1"/>
    <col min="7606" max="7607" width="12.42578125" style="8" customWidth="1"/>
    <col min="7608" max="7609" width="17.5703125" style="8" customWidth="1"/>
    <col min="7610" max="7610" width="7.28515625" style="8" customWidth="1"/>
    <col min="7611" max="7611" width="21.42578125" style="8" customWidth="1"/>
    <col min="7612" max="7612" width="17.5703125" style="8" customWidth="1"/>
    <col min="7613" max="7613" width="20.140625" style="8" customWidth="1"/>
    <col min="7614" max="7614" width="16.28515625" style="8" customWidth="1"/>
    <col min="7615" max="7615" width="17.5703125" style="8" customWidth="1"/>
    <col min="7616" max="7616" width="6" style="8" customWidth="1"/>
    <col min="7617" max="7618" width="18.85546875" style="8" customWidth="1"/>
    <col min="7619" max="7620" width="20.140625" style="8" customWidth="1"/>
    <col min="7621" max="7621" width="6" style="8" customWidth="1"/>
    <col min="7622" max="7622" width="12.42578125" style="8" customWidth="1"/>
    <col min="7623" max="7623" width="18.85546875" style="8" customWidth="1"/>
    <col min="7624" max="7625" width="15" style="8" customWidth="1"/>
    <col min="7626" max="7626" width="7.28515625" style="8" customWidth="1"/>
    <col min="7627" max="7627" width="11.140625" style="8" customWidth="1"/>
    <col min="7628" max="7628" width="13.7109375" style="8" customWidth="1"/>
    <col min="7629" max="7629" width="18.85546875" style="8" customWidth="1"/>
    <col min="7630" max="7630" width="17.5703125" style="8" customWidth="1"/>
    <col min="7631" max="7631" width="25.28515625" style="8" customWidth="1"/>
    <col min="7632" max="7632" width="20.140625" style="8" customWidth="1"/>
    <col min="7633" max="7633" width="15" style="8" customWidth="1"/>
    <col min="7634" max="7634" width="17.5703125" style="8" customWidth="1"/>
    <col min="7635" max="7635" width="16.28515625" style="8" customWidth="1"/>
    <col min="7636" max="7637" width="15" style="8" customWidth="1"/>
    <col min="7638" max="7638" width="17.5703125" style="8" customWidth="1"/>
    <col min="7639" max="7639" width="20.140625" style="8" customWidth="1"/>
    <col min="7640" max="7640" width="16.28515625" style="8" customWidth="1"/>
    <col min="7641" max="7642" width="25.28515625" style="8" customWidth="1"/>
    <col min="7643" max="7643" width="18.85546875" style="8" customWidth="1"/>
    <col min="7644" max="7645" width="20.140625" style="8" customWidth="1"/>
    <col min="7646" max="7646" width="11.140625" style="8" customWidth="1"/>
    <col min="7647" max="7647" width="29.140625" style="8" customWidth="1"/>
    <col min="7648" max="7648" width="34.28515625" style="8" customWidth="1"/>
    <col min="7649" max="7650" width="9.85546875" style="8" customWidth="1"/>
    <col min="7651" max="7651" width="17.5703125" style="8" customWidth="1"/>
    <col min="7652" max="7652" width="18.85546875" style="8" customWidth="1"/>
    <col min="7653" max="7653" width="9.85546875" style="8" customWidth="1"/>
    <col min="7654" max="7655" width="6" style="8" customWidth="1"/>
    <col min="7656" max="7656" width="13.7109375" style="8" customWidth="1"/>
    <col min="7657" max="7658" width="15" style="8" customWidth="1"/>
    <col min="7659" max="7659" width="17.5703125" style="8" customWidth="1"/>
    <col min="7660" max="7660" width="9.85546875" style="8" customWidth="1"/>
    <col min="7661" max="7661" width="7.28515625" style="8" customWidth="1"/>
    <col min="7662" max="7662" width="6" style="8" customWidth="1"/>
    <col min="7663" max="7668" width="17.5703125" style="8" customWidth="1"/>
    <col min="7669" max="7811" width="20.140625" style="8" customWidth="1"/>
    <col min="7812" max="7851" width="12.42578125" style="8" customWidth="1"/>
    <col min="7852" max="7852" width="20.140625" style="8" customWidth="1"/>
    <col min="7853" max="7853" width="21.42578125" style="8" customWidth="1"/>
    <col min="7854" max="7854" width="22.7109375" style="8" customWidth="1"/>
    <col min="7855" max="7855" width="13.7109375" style="8" customWidth="1"/>
    <col min="7856" max="7856" width="15" style="8" customWidth="1"/>
    <col min="7857" max="7859" width="17.5703125" style="8" customWidth="1"/>
    <col min="7860" max="7860" width="16.28515625" style="8" customWidth="1"/>
    <col min="7861" max="7861" width="15" style="8" customWidth="1"/>
    <col min="7862" max="7863" width="12.42578125" style="8" customWidth="1"/>
    <col min="7864" max="7865" width="17.5703125" style="8" customWidth="1"/>
    <col min="7866" max="7866" width="7.28515625" style="8" customWidth="1"/>
    <col min="7867" max="7867" width="21.42578125" style="8" customWidth="1"/>
    <col min="7868" max="7868" width="17.5703125" style="8" customWidth="1"/>
    <col min="7869" max="7869" width="20.140625" style="8" customWidth="1"/>
    <col min="7870" max="7870" width="16.28515625" style="8" customWidth="1"/>
    <col min="7871" max="7871" width="17.5703125" style="8" customWidth="1"/>
    <col min="7872" max="7872" width="6" style="8" customWidth="1"/>
    <col min="7873" max="7874" width="18.85546875" style="8" customWidth="1"/>
    <col min="7875" max="7876" width="20.140625" style="8" customWidth="1"/>
    <col min="7877" max="7877" width="6" style="8" customWidth="1"/>
    <col min="7878" max="7878" width="12.42578125" style="8" customWidth="1"/>
    <col min="7879" max="7879" width="18.85546875" style="8" customWidth="1"/>
    <col min="7880" max="7881" width="15" style="8" customWidth="1"/>
    <col min="7882" max="7882" width="7.28515625" style="8" customWidth="1"/>
    <col min="7883" max="7883" width="11.140625" style="8" customWidth="1"/>
    <col min="7884" max="7884" width="13.7109375" style="8" customWidth="1"/>
    <col min="7885" max="7885" width="18.85546875" style="8" customWidth="1"/>
    <col min="7886" max="7886" width="17.5703125" style="8" customWidth="1"/>
    <col min="7887" max="7887" width="25.28515625" style="8" customWidth="1"/>
    <col min="7888" max="7888" width="20.140625" style="8" customWidth="1"/>
    <col min="7889" max="7889" width="15" style="8" customWidth="1"/>
    <col min="7890" max="7890" width="17.5703125" style="8" customWidth="1"/>
    <col min="7891" max="7891" width="16.28515625" style="8" customWidth="1"/>
    <col min="7892" max="7893" width="15" style="8" customWidth="1"/>
    <col min="7894" max="7894" width="17.5703125" style="8" customWidth="1"/>
    <col min="7895" max="7895" width="20.140625" style="8" customWidth="1"/>
    <col min="7896" max="7896" width="16.28515625" style="8" customWidth="1"/>
    <col min="7897" max="7898" width="25.28515625" style="8" customWidth="1"/>
    <col min="7899" max="7899" width="18.85546875" style="8" customWidth="1"/>
    <col min="7900" max="7901" width="20.140625" style="8" customWidth="1"/>
    <col min="7902" max="7902" width="11.140625" style="8" customWidth="1"/>
    <col min="7903" max="7903" width="29.140625" style="8" customWidth="1"/>
    <col min="7904" max="7904" width="34.28515625" style="8" customWidth="1"/>
    <col min="7905" max="7906" width="9.85546875" style="8" customWidth="1"/>
    <col min="7907" max="7907" width="17.5703125" style="8" customWidth="1"/>
    <col min="7908" max="7908" width="18.85546875" style="8" customWidth="1"/>
    <col min="7909" max="7909" width="9.85546875" style="8" customWidth="1"/>
    <col min="7910" max="7911" width="6" style="8" customWidth="1"/>
    <col min="7912" max="7912" width="13.7109375" style="8" customWidth="1"/>
    <col min="7913" max="7914" width="15" style="8" customWidth="1"/>
    <col min="7915" max="7915" width="17.5703125" style="8" customWidth="1"/>
    <col min="7916" max="7916" width="9.85546875" style="8" customWidth="1"/>
    <col min="7917" max="7917" width="7.28515625" style="8" customWidth="1"/>
    <col min="7918" max="7918" width="6" style="8" customWidth="1"/>
    <col min="7919" max="7924" width="17.5703125" style="8" customWidth="1"/>
    <col min="7925" max="8067" width="20.140625" style="8" customWidth="1"/>
    <col min="8068" max="8107" width="12.42578125" style="8" customWidth="1"/>
    <col min="8108" max="8108" width="20.140625" style="8" customWidth="1"/>
    <col min="8109" max="8109" width="21.42578125" style="8" customWidth="1"/>
    <col min="8110" max="8110" width="22.7109375" style="8" customWidth="1"/>
    <col min="8111" max="8111" width="13.7109375" style="8" customWidth="1"/>
    <col min="8112" max="8112" width="15" style="8" customWidth="1"/>
    <col min="8113" max="8115" width="17.5703125" style="8" customWidth="1"/>
    <col min="8116" max="8116" width="16.28515625" style="8" customWidth="1"/>
    <col min="8117" max="8117" width="15" style="8" customWidth="1"/>
    <col min="8118" max="8119" width="12.42578125" style="8" customWidth="1"/>
    <col min="8120" max="8121" width="17.5703125" style="8" customWidth="1"/>
    <col min="8122" max="8122" width="7.28515625" style="8" customWidth="1"/>
    <col min="8123" max="8123" width="21.42578125" style="8" customWidth="1"/>
    <col min="8124" max="8124" width="17.5703125" style="8" customWidth="1"/>
    <col min="8125" max="8125" width="20.140625" style="8" customWidth="1"/>
    <col min="8126" max="8126" width="16.28515625" style="8" customWidth="1"/>
    <col min="8127" max="8127" width="17.5703125" style="8" customWidth="1"/>
    <col min="8128" max="8128" width="6" style="8" customWidth="1"/>
    <col min="8129" max="8130" width="18.85546875" style="8" customWidth="1"/>
    <col min="8131" max="8132" width="20.140625" style="8" customWidth="1"/>
    <col min="8133" max="8133" width="6" style="8" customWidth="1"/>
    <col min="8134" max="8134" width="12.42578125" style="8" customWidth="1"/>
    <col min="8135" max="8135" width="18.85546875" style="8" customWidth="1"/>
    <col min="8136" max="8137" width="15" style="8" customWidth="1"/>
    <col min="8138" max="8138" width="7.28515625" style="8" customWidth="1"/>
    <col min="8139" max="8139" width="11.140625" style="8" customWidth="1"/>
    <col min="8140" max="8140" width="13.7109375" style="8" customWidth="1"/>
    <col min="8141" max="8141" width="18.85546875" style="8" customWidth="1"/>
    <col min="8142" max="8142" width="17.5703125" style="8" customWidth="1"/>
    <col min="8143" max="8143" width="25.28515625" style="8" customWidth="1"/>
    <col min="8144" max="8144" width="20.140625" style="8" customWidth="1"/>
    <col min="8145" max="8145" width="15" style="8" customWidth="1"/>
    <col min="8146" max="8146" width="17.5703125" style="8" customWidth="1"/>
    <col min="8147" max="8147" width="16.28515625" style="8" customWidth="1"/>
    <col min="8148" max="8149" width="15" style="8" customWidth="1"/>
    <col min="8150" max="8150" width="17.5703125" style="8" customWidth="1"/>
    <col min="8151" max="8151" width="20.140625" style="8" customWidth="1"/>
    <col min="8152" max="8152" width="16.28515625" style="8" customWidth="1"/>
    <col min="8153" max="8154" width="25.28515625" style="8" customWidth="1"/>
    <col min="8155" max="8155" width="18.85546875" style="8" customWidth="1"/>
    <col min="8156" max="8157" width="20.140625" style="8" customWidth="1"/>
    <col min="8158" max="8158" width="11.140625" style="8" customWidth="1"/>
    <col min="8159" max="8159" width="29.140625" style="8" customWidth="1"/>
    <col min="8160" max="8160" width="34.28515625" style="8" customWidth="1"/>
    <col min="8161" max="8162" width="9.85546875" style="8" customWidth="1"/>
    <col min="8163" max="8163" width="17.5703125" style="8" customWidth="1"/>
    <col min="8164" max="8164" width="18.85546875" style="8" customWidth="1"/>
    <col min="8165" max="8165" width="9.85546875" style="8" customWidth="1"/>
    <col min="8166" max="8167" width="6" style="8" customWidth="1"/>
    <col min="8168" max="8168" width="13.7109375" style="8" customWidth="1"/>
    <col min="8169" max="8170" width="15" style="8" customWidth="1"/>
    <col min="8171" max="8171" width="17.5703125" style="8" customWidth="1"/>
    <col min="8172" max="8172" width="9.85546875" style="8" customWidth="1"/>
    <col min="8173" max="8173" width="7.28515625" style="8" customWidth="1"/>
    <col min="8174" max="8174" width="6" style="8" customWidth="1"/>
    <col min="8175" max="8180" width="17.5703125" style="8" customWidth="1"/>
    <col min="8181" max="8323" width="20.140625" style="8" customWidth="1"/>
    <col min="8324" max="8363" width="12.42578125" style="8" customWidth="1"/>
    <col min="8364" max="8364" width="20.140625" style="8" customWidth="1"/>
    <col min="8365" max="8365" width="21.42578125" style="8" customWidth="1"/>
    <col min="8366" max="8366" width="22.7109375" style="8" customWidth="1"/>
    <col min="8367" max="8367" width="13.7109375" style="8" customWidth="1"/>
    <col min="8368" max="8368" width="15" style="8" customWidth="1"/>
    <col min="8369" max="8371" width="17.5703125" style="8" customWidth="1"/>
    <col min="8372" max="8372" width="16.28515625" style="8" customWidth="1"/>
    <col min="8373" max="8373" width="15" style="8" customWidth="1"/>
    <col min="8374" max="8375" width="12.42578125" style="8" customWidth="1"/>
    <col min="8376" max="8377" width="17.5703125" style="8" customWidth="1"/>
    <col min="8378" max="8378" width="7.28515625" style="8" customWidth="1"/>
    <col min="8379" max="8379" width="21.42578125" style="8" customWidth="1"/>
    <col min="8380" max="8380" width="17.5703125" style="8" customWidth="1"/>
    <col min="8381" max="8381" width="20.140625" style="8" customWidth="1"/>
    <col min="8382" max="8382" width="16.28515625" style="8" customWidth="1"/>
    <col min="8383" max="8383" width="17.5703125" style="8" customWidth="1"/>
    <col min="8384" max="8384" width="6" style="8" customWidth="1"/>
    <col min="8385" max="8386" width="18.85546875" style="8" customWidth="1"/>
    <col min="8387" max="8388" width="20.140625" style="8" customWidth="1"/>
    <col min="8389" max="8389" width="6" style="8" customWidth="1"/>
    <col min="8390" max="8390" width="12.42578125" style="8" customWidth="1"/>
    <col min="8391" max="8391" width="18.85546875" style="8" customWidth="1"/>
    <col min="8392" max="8393" width="15" style="8" customWidth="1"/>
    <col min="8394" max="8394" width="7.28515625" style="8" customWidth="1"/>
    <col min="8395" max="8395" width="11.140625" style="8" customWidth="1"/>
    <col min="8396" max="8396" width="13.7109375" style="8" customWidth="1"/>
    <col min="8397" max="8397" width="18.85546875" style="8" customWidth="1"/>
    <col min="8398" max="8398" width="17.5703125" style="8" customWidth="1"/>
    <col min="8399" max="8399" width="25.28515625" style="8" customWidth="1"/>
    <col min="8400" max="8400" width="20.140625" style="8" customWidth="1"/>
    <col min="8401" max="8401" width="15" style="8" customWidth="1"/>
    <col min="8402" max="8402" width="17.5703125" style="8" customWidth="1"/>
    <col min="8403" max="8403" width="16.28515625" style="8" customWidth="1"/>
    <col min="8404" max="8405" width="15" style="8" customWidth="1"/>
    <col min="8406" max="8406" width="17.5703125" style="8" customWidth="1"/>
    <col min="8407" max="8407" width="20.140625" style="8" customWidth="1"/>
    <col min="8408" max="8408" width="16.28515625" style="8" customWidth="1"/>
    <col min="8409" max="8410" width="25.28515625" style="8" customWidth="1"/>
    <col min="8411" max="8411" width="18.85546875" style="8" customWidth="1"/>
    <col min="8412" max="8413" width="20.140625" style="8" customWidth="1"/>
    <col min="8414" max="8414" width="11.140625" style="8" customWidth="1"/>
    <col min="8415" max="8415" width="29.140625" style="8" customWidth="1"/>
    <col min="8416" max="8416" width="34.28515625" style="8" customWidth="1"/>
    <col min="8417" max="8418" width="9.85546875" style="8" customWidth="1"/>
    <col min="8419" max="8419" width="17.5703125" style="8" customWidth="1"/>
    <col min="8420" max="8420" width="18.85546875" style="8" customWidth="1"/>
    <col min="8421" max="8421" width="9.85546875" style="8" customWidth="1"/>
    <col min="8422" max="8423" width="6" style="8" customWidth="1"/>
    <col min="8424" max="8424" width="13.7109375" style="8" customWidth="1"/>
    <col min="8425" max="8426" width="15" style="8" customWidth="1"/>
    <col min="8427" max="8427" width="17.5703125" style="8" customWidth="1"/>
    <col min="8428" max="8428" width="9.85546875" style="8" customWidth="1"/>
    <col min="8429" max="8429" width="7.28515625" style="8" customWidth="1"/>
    <col min="8430" max="8430" width="6" style="8" customWidth="1"/>
    <col min="8431" max="8436" width="17.5703125" style="8" customWidth="1"/>
    <col min="8437" max="8579" width="20.140625" style="8" customWidth="1"/>
    <col min="8580" max="8619" width="12.42578125" style="8" customWidth="1"/>
    <col min="8620" max="8620" width="20.140625" style="8" customWidth="1"/>
    <col min="8621" max="8621" width="21.42578125" style="8" customWidth="1"/>
    <col min="8622" max="8622" width="22.7109375" style="8" customWidth="1"/>
    <col min="8623" max="8623" width="13.7109375" style="8" customWidth="1"/>
    <col min="8624" max="8624" width="15" style="8" customWidth="1"/>
    <col min="8625" max="8627" width="17.5703125" style="8" customWidth="1"/>
    <col min="8628" max="8628" width="16.28515625" style="8" customWidth="1"/>
    <col min="8629" max="8629" width="15" style="8" customWidth="1"/>
    <col min="8630" max="8631" width="12.42578125" style="8" customWidth="1"/>
    <col min="8632" max="8633" width="17.5703125" style="8" customWidth="1"/>
    <col min="8634" max="8634" width="7.28515625" style="8" customWidth="1"/>
    <col min="8635" max="8635" width="21.42578125" style="8" customWidth="1"/>
    <col min="8636" max="8636" width="17.5703125" style="8" customWidth="1"/>
    <col min="8637" max="8637" width="20.140625" style="8" customWidth="1"/>
    <col min="8638" max="8638" width="16.28515625" style="8" customWidth="1"/>
    <col min="8639" max="8639" width="17.5703125" style="8" customWidth="1"/>
    <col min="8640" max="8640" width="6" style="8" customWidth="1"/>
    <col min="8641" max="8642" width="18.85546875" style="8" customWidth="1"/>
    <col min="8643" max="8644" width="20.140625" style="8" customWidth="1"/>
    <col min="8645" max="8645" width="6" style="8" customWidth="1"/>
    <col min="8646" max="8646" width="12.42578125" style="8" customWidth="1"/>
    <col min="8647" max="8647" width="18.85546875" style="8" customWidth="1"/>
    <col min="8648" max="8649" width="15" style="8" customWidth="1"/>
    <col min="8650" max="8650" width="7.28515625" style="8" customWidth="1"/>
    <col min="8651" max="8651" width="11.140625" style="8" customWidth="1"/>
    <col min="8652" max="8652" width="13.7109375" style="8" customWidth="1"/>
    <col min="8653" max="8653" width="18.85546875" style="8" customWidth="1"/>
    <col min="8654" max="8654" width="17.5703125" style="8" customWidth="1"/>
    <col min="8655" max="8655" width="25.28515625" style="8" customWidth="1"/>
    <col min="8656" max="8656" width="20.140625" style="8" customWidth="1"/>
    <col min="8657" max="8657" width="15" style="8" customWidth="1"/>
    <col min="8658" max="8658" width="17.5703125" style="8" customWidth="1"/>
    <col min="8659" max="8659" width="16.28515625" style="8" customWidth="1"/>
    <col min="8660" max="8661" width="15" style="8" customWidth="1"/>
    <col min="8662" max="8662" width="17.5703125" style="8" customWidth="1"/>
    <col min="8663" max="8663" width="20.140625" style="8" customWidth="1"/>
    <col min="8664" max="8664" width="16.28515625" style="8" customWidth="1"/>
    <col min="8665" max="8666" width="25.28515625" style="8" customWidth="1"/>
    <col min="8667" max="8667" width="18.85546875" style="8" customWidth="1"/>
    <col min="8668" max="8669" width="20.140625" style="8" customWidth="1"/>
    <col min="8670" max="8670" width="11.140625" style="8" customWidth="1"/>
    <col min="8671" max="8671" width="29.140625" style="8" customWidth="1"/>
    <col min="8672" max="8672" width="34.28515625" style="8" customWidth="1"/>
    <col min="8673" max="8674" width="9.85546875" style="8" customWidth="1"/>
    <col min="8675" max="8675" width="17.5703125" style="8" customWidth="1"/>
    <col min="8676" max="8676" width="18.85546875" style="8" customWidth="1"/>
    <col min="8677" max="8677" width="9.85546875" style="8" customWidth="1"/>
    <col min="8678" max="8679" width="6" style="8" customWidth="1"/>
    <col min="8680" max="8680" width="13.7109375" style="8" customWidth="1"/>
    <col min="8681" max="8682" width="15" style="8" customWidth="1"/>
    <col min="8683" max="8683" width="17.5703125" style="8" customWidth="1"/>
    <col min="8684" max="8684" width="9.85546875" style="8" customWidth="1"/>
    <col min="8685" max="8685" width="7.28515625" style="8" customWidth="1"/>
    <col min="8686" max="8686" width="6" style="8" customWidth="1"/>
    <col min="8687" max="8692" width="17.5703125" style="8" customWidth="1"/>
    <col min="8693" max="8835" width="20.140625" style="8" customWidth="1"/>
    <col min="8836" max="8875" width="12.42578125" style="8" customWidth="1"/>
    <col min="8876" max="8876" width="20.140625" style="8" customWidth="1"/>
    <col min="8877" max="8877" width="21.42578125" style="8" customWidth="1"/>
    <col min="8878" max="8878" width="22.7109375" style="8" customWidth="1"/>
    <col min="8879" max="8879" width="13.7109375" style="8" customWidth="1"/>
    <col min="8880" max="8880" width="15" style="8" customWidth="1"/>
    <col min="8881" max="8883" width="17.5703125" style="8" customWidth="1"/>
    <col min="8884" max="8884" width="16.28515625" style="8" customWidth="1"/>
    <col min="8885" max="8885" width="15" style="8" customWidth="1"/>
    <col min="8886" max="8887" width="12.42578125" style="8" customWidth="1"/>
    <col min="8888" max="8889" width="17.5703125" style="8" customWidth="1"/>
    <col min="8890" max="8890" width="7.28515625" style="8" customWidth="1"/>
    <col min="8891" max="8891" width="21.42578125" style="8" customWidth="1"/>
    <col min="8892" max="8892" width="17.5703125" style="8" customWidth="1"/>
    <col min="8893" max="8893" width="20.140625" style="8" customWidth="1"/>
    <col min="8894" max="8894" width="16.28515625" style="8" customWidth="1"/>
    <col min="8895" max="8895" width="17.5703125" style="8" customWidth="1"/>
    <col min="8896" max="8896" width="6" style="8" customWidth="1"/>
    <col min="8897" max="8898" width="18.85546875" style="8" customWidth="1"/>
    <col min="8899" max="8900" width="20.140625" style="8" customWidth="1"/>
    <col min="8901" max="8901" width="6" style="8" customWidth="1"/>
    <col min="8902" max="8902" width="12.42578125" style="8" customWidth="1"/>
    <col min="8903" max="8903" width="18.85546875" style="8" customWidth="1"/>
    <col min="8904" max="8905" width="15" style="8" customWidth="1"/>
    <col min="8906" max="8906" width="7.28515625" style="8" customWidth="1"/>
    <col min="8907" max="8907" width="11.140625" style="8" customWidth="1"/>
    <col min="8908" max="8908" width="13.7109375" style="8" customWidth="1"/>
    <col min="8909" max="8909" width="18.85546875" style="8" customWidth="1"/>
    <col min="8910" max="8910" width="17.5703125" style="8" customWidth="1"/>
    <col min="8911" max="8911" width="25.28515625" style="8" customWidth="1"/>
    <col min="8912" max="8912" width="20.140625" style="8" customWidth="1"/>
    <col min="8913" max="8913" width="15" style="8" customWidth="1"/>
    <col min="8914" max="8914" width="17.5703125" style="8" customWidth="1"/>
    <col min="8915" max="8915" width="16.28515625" style="8" customWidth="1"/>
    <col min="8916" max="8917" width="15" style="8" customWidth="1"/>
    <col min="8918" max="8918" width="17.5703125" style="8" customWidth="1"/>
    <col min="8919" max="8919" width="20.140625" style="8" customWidth="1"/>
    <col min="8920" max="8920" width="16.28515625" style="8" customWidth="1"/>
    <col min="8921" max="8922" width="25.28515625" style="8" customWidth="1"/>
    <col min="8923" max="8923" width="18.85546875" style="8" customWidth="1"/>
    <col min="8924" max="8925" width="20.140625" style="8" customWidth="1"/>
    <col min="8926" max="8926" width="11.140625" style="8" customWidth="1"/>
    <col min="8927" max="8927" width="29.140625" style="8" customWidth="1"/>
    <col min="8928" max="8928" width="34.28515625" style="8" customWidth="1"/>
    <col min="8929" max="8930" width="9.85546875" style="8" customWidth="1"/>
    <col min="8931" max="8931" width="17.5703125" style="8" customWidth="1"/>
    <col min="8932" max="8932" width="18.85546875" style="8" customWidth="1"/>
    <col min="8933" max="8933" width="9.85546875" style="8" customWidth="1"/>
    <col min="8934" max="8935" width="6" style="8" customWidth="1"/>
    <col min="8936" max="8936" width="13.7109375" style="8" customWidth="1"/>
    <col min="8937" max="8938" width="15" style="8" customWidth="1"/>
    <col min="8939" max="8939" width="17.5703125" style="8" customWidth="1"/>
    <col min="8940" max="8940" width="9.85546875" style="8" customWidth="1"/>
    <col min="8941" max="8941" width="7.28515625" style="8" customWidth="1"/>
    <col min="8942" max="8942" width="6" style="8" customWidth="1"/>
    <col min="8943" max="8948" width="17.5703125" style="8" customWidth="1"/>
    <col min="8949" max="9091" width="20.140625" style="8" customWidth="1"/>
    <col min="9092" max="9131" width="12.42578125" style="8" customWidth="1"/>
    <col min="9132" max="9132" width="20.140625" style="8" customWidth="1"/>
    <col min="9133" max="9133" width="21.42578125" style="8" customWidth="1"/>
    <col min="9134" max="9134" width="22.7109375" style="8" customWidth="1"/>
    <col min="9135" max="9135" width="13.7109375" style="8" customWidth="1"/>
    <col min="9136" max="9136" width="15" style="8" customWidth="1"/>
    <col min="9137" max="9139" width="17.5703125" style="8" customWidth="1"/>
    <col min="9140" max="9140" width="16.28515625" style="8" customWidth="1"/>
    <col min="9141" max="9141" width="15" style="8" customWidth="1"/>
    <col min="9142" max="9143" width="12.42578125" style="8" customWidth="1"/>
    <col min="9144" max="9145" width="17.5703125" style="8" customWidth="1"/>
    <col min="9146" max="9146" width="7.28515625" style="8" customWidth="1"/>
    <col min="9147" max="9147" width="21.42578125" style="8" customWidth="1"/>
    <col min="9148" max="9148" width="17.5703125" style="8" customWidth="1"/>
    <col min="9149" max="9149" width="20.140625" style="8" customWidth="1"/>
    <col min="9150" max="9150" width="16.28515625" style="8" customWidth="1"/>
    <col min="9151" max="9151" width="17.5703125" style="8" customWidth="1"/>
    <col min="9152" max="9152" width="6" style="8" customWidth="1"/>
    <col min="9153" max="9154" width="18.85546875" style="8" customWidth="1"/>
    <col min="9155" max="9156" width="20.140625" style="8" customWidth="1"/>
    <col min="9157" max="9157" width="6" style="8" customWidth="1"/>
    <col min="9158" max="9158" width="12.42578125" style="8" customWidth="1"/>
    <col min="9159" max="9159" width="18.85546875" style="8" customWidth="1"/>
    <col min="9160" max="9161" width="15" style="8" customWidth="1"/>
    <col min="9162" max="9162" width="7.28515625" style="8" customWidth="1"/>
    <col min="9163" max="9163" width="11.140625" style="8" customWidth="1"/>
    <col min="9164" max="9164" width="13.7109375" style="8" customWidth="1"/>
    <col min="9165" max="9165" width="18.85546875" style="8" customWidth="1"/>
    <col min="9166" max="9166" width="17.5703125" style="8" customWidth="1"/>
    <col min="9167" max="9167" width="25.28515625" style="8" customWidth="1"/>
    <col min="9168" max="9168" width="20.140625" style="8" customWidth="1"/>
    <col min="9169" max="9169" width="15" style="8" customWidth="1"/>
    <col min="9170" max="9170" width="17.5703125" style="8" customWidth="1"/>
    <col min="9171" max="9171" width="16.28515625" style="8" customWidth="1"/>
    <col min="9172" max="9173" width="15" style="8" customWidth="1"/>
    <col min="9174" max="9174" width="17.5703125" style="8" customWidth="1"/>
    <col min="9175" max="9175" width="20.140625" style="8" customWidth="1"/>
    <col min="9176" max="9176" width="16.28515625" style="8" customWidth="1"/>
    <col min="9177" max="9178" width="25.28515625" style="8" customWidth="1"/>
    <col min="9179" max="9179" width="18.85546875" style="8" customWidth="1"/>
    <col min="9180" max="9181" width="20.140625" style="8" customWidth="1"/>
    <col min="9182" max="9182" width="11.140625" style="8" customWidth="1"/>
    <col min="9183" max="9183" width="29.140625" style="8" customWidth="1"/>
    <col min="9184" max="9184" width="34.28515625" style="8" customWidth="1"/>
    <col min="9185" max="9186" width="9.85546875" style="8" customWidth="1"/>
    <col min="9187" max="9187" width="17.5703125" style="8" customWidth="1"/>
    <col min="9188" max="9188" width="18.85546875" style="8" customWidth="1"/>
    <col min="9189" max="9189" width="9.85546875" style="8" customWidth="1"/>
    <col min="9190" max="9191" width="6" style="8" customWidth="1"/>
    <col min="9192" max="9192" width="13.7109375" style="8" customWidth="1"/>
    <col min="9193" max="9194" width="15" style="8" customWidth="1"/>
    <col min="9195" max="9195" width="17.5703125" style="8" customWidth="1"/>
    <col min="9196" max="9196" width="9.85546875" style="8" customWidth="1"/>
    <col min="9197" max="9197" width="7.28515625" style="8" customWidth="1"/>
    <col min="9198" max="9198" width="6" style="8" customWidth="1"/>
    <col min="9199" max="9204" width="17.5703125" style="8" customWidth="1"/>
    <col min="9205" max="9347" width="20.140625" style="8" customWidth="1"/>
    <col min="9348" max="9387" width="12.42578125" style="8" customWidth="1"/>
    <col min="9388" max="9388" width="20.140625" style="8" customWidth="1"/>
    <col min="9389" max="9389" width="21.42578125" style="8" customWidth="1"/>
    <col min="9390" max="9390" width="22.7109375" style="8" customWidth="1"/>
    <col min="9391" max="9391" width="13.7109375" style="8" customWidth="1"/>
    <col min="9392" max="9392" width="15" style="8" customWidth="1"/>
    <col min="9393" max="9395" width="17.5703125" style="8" customWidth="1"/>
    <col min="9396" max="9396" width="16.28515625" style="8" customWidth="1"/>
    <col min="9397" max="9397" width="15" style="8" customWidth="1"/>
    <col min="9398" max="9399" width="12.42578125" style="8" customWidth="1"/>
    <col min="9400" max="9401" width="17.5703125" style="8" customWidth="1"/>
    <col min="9402" max="9402" width="7.28515625" style="8" customWidth="1"/>
    <col min="9403" max="9403" width="21.42578125" style="8" customWidth="1"/>
    <col min="9404" max="9404" width="17.5703125" style="8" customWidth="1"/>
    <col min="9405" max="9405" width="20.140625" style="8" customWidth="1"/>
    <col min="9406" max="9406" width="16.28515625" style="8" customWidth="1"/>
    <col min="9407" max="9407" width="17.5703125" style="8" customWidth="1"/>
    <col min="9408" max="9408" width="6" style="8" customWidth="1"/>
    <col min="9409" max="9410" width="18.85546875" style="8" customWidth="1"/>
    <col min="9411" max="9412" width="20.140625" style="8" customWidth="1"/>
    <col min="9413" max="9413" width="6" style="8" customWidth="1"/>
    <col min="9414" max="9414" width="12.42578125" style="8" customWidth="1"/>
    <col min="9415" max="9415" width="18.85546875" style="8" customWidth="1"/>
    <col min="9416" max="9417" width="15" style="8" customWidth="1"/>
    <col min="9418" max="9418" width="7.28515625" style="8" customWidth="1"/>
    <col min="9419" max="9419" width="11.140625" style="8" customWidth="1"/>
    <col min="9420" max="9420" width="13.7109375" style="8" customWidth="1"/>
    <col min="9421" max="9421" width="18.85546875" style="8" customWidth="1"/>
    <col min="9422" max="9422" width="17.5703125" style="8" customWidth="1"/>
    <col min="9423" max="9423" width="25.28515625" style="8" customWidth="1"/>
    <col min="9424" max="9424" width="20.140625" style="8" customWidth="1"/>
    <col min="9425" max="9425" width="15" style="8" customWidth="1"/>
    <col min="9426" max="9426" width="17.5703125" style="8" customWidth="1"/>
    <col min="9427" max="9427" width="16.28515625" style="8" customWidth="1"/>
    <col min="9428" max="9429" width="15" style="8" customWidth="1"/>
    <col min="9430" max="9430" width="17.5703125" style="8" customWidth="1"/>
    <col min="9431" max="9431" width="20.140625" style="8" customWidth="1"/>
    <col min="9432" max="9432" width="16.28515625" style="8" customWidth="1"/>
    <col min="9433" max="9434" width="25.28515625" style="8" customWidth="1"/>
    <col min="9435" max="9435" width="18.85546875" style="8" customWidth="1"/>
    <col min="9436" max="9437" width="20.140625" style="8" customWidth="1"/>
    <col min="9438" max="9438" width="11.140625" style="8" customWidth="1"/>
    <col min="9439" max="9439" width="29.140625" style="8" customWidth="1"/>
    <col min="9440" max="9440" width="34.28515625" style="8" customWidth="1"/>
    <col min="9441" max="9442" width="9.85546875" style="8" customWidth="1"/>
    <col min="9443" max="9443" width="17.5703125" style="8" customWidth="1"/>
    <col min="9444" max="9444" width="18.85546875" style="8" customWidth="1"/>
    <col min="9445" max="9445" width="9.85546875" style="8" customWidth="1"/>
    <col min="9446" max="9447" width="6" style="8" customWidth="1"/>
    <col min="9448" max="9448" width="13.7109375" style="8" customWidth="1"/>
    <col min="9449" max="9450" width="15" style="8" customWidth="1"/>
    <col min="9451" max="9451" width="17.5703125" style="8" customWidth="1"/>
    <col min="9452" max="9452" width="9.85546875" style="8" customWidth="1"/>
    <col min="9453" max="9453" width="7.28515625" style="8" customWidth="1"/>
    <col min="9454" max="9454" width="6" style="8" customWidth="1"/>
    <col min="9455" max="9460" width="17.5703125" style="8" customWidth="1"/>
    <col min="9461" max="9603" width="20.140625" style="8" customWidth="1"/>
    <col min="9604" max="9643" width="12.42578125" style="8" customWidth="1"/>
    <col min="9644" max="9644" width="20.140625" style="8" customWidth="1"/>
    <col min="9645" max="9645" width="21.42578125" style="8" customWidth="1"/>
    <col min="9646" max="9646" width="22.7109375" style="8" customWidth="1"/>
    <col min="9647" max="9647" width="13.7109375" style="8" customWidth="1"/>
    <col min="9648" max="9648" width="15" style="8" customWidth="1"/>
    <col min="9649" max="9651" width="17.5703125" style="8" customWidth="1"/>
    <col min="9652" max="9652" width="16.28515625" style="8" customWidth="1"/>
    <col min="9653" max="9653" width="15" style="8" customWidth="1"/>
    <col min="9654" max="9655" width="12.42578125" style="8" customWidth="1"/>
    <col min="9656" max="9657" width="17.5703125" style="8" customWidth="1"/>
    <col min="9658" max="9658" width="7.28515625" style="8" customWidth="1"/>
    <col min="9659" max="9659" width="21.42578125" style="8" customWidth="1"/>
    <col min="9660" max="9660" width="17.5703125" style="8" customWidth="1"/>
    <col min="9661" max="9661" width="20.140625" style="8" customWidth="1"/>
    <col min="9662" max="9662" width="16.28515625" style="8" customWidth="1"/>
    <col min="9663" max="9663" width="17.5703125" style="8" customWidth="1"/>
    <col min="9664" max="9664" width="6" style="8" customWidth="1"/>
    <col min="9665" max="9666" width="18.85546875" style="8" customWidth="1"/>
    <col min="9667" max="9668" width="20.140625" style="8" customWidth="1"/>
    <col min="9669" max="9669" width="6" style="8" customWidth="1"/>
    <col min="9670" max="9670" width="12.42578125" style="8" customWidth="1"/>
    <col min="9671" max="9671" width="18.85546875" style="8" customWidth="1"/>
    <col min="9672" max="9673" width="15" style="8" customWidth="1"/>
    <col min="9674" max="9674" width="7.28515625" style="8" customWidth="1"/>
    <col min="9675" max="9675" width="11.140625" style="8" customWidth="1"/>
    <col min="9676" max="9676" width="13.7109375" style="8" customWidth="1"/>
    <col min="9677" max="9677" width="18.85546875" style="8" customWidth="1"/>
    <col min="9678" max="9678" width="17.5703125" style="8" customWidth="1"/>
    <col min="9679" max="9679" width="25.28515625" style="8" customWidth="1"/>
    <col min="9680" max="9680" width="20.140625" style="8" customWidth="1"/>
    <col min="9681" max="9681" width="15" style="8" customWidth="1"/>
    <col min="9682" max="9682" width="17.5703125" style="8" customWidth="1"/>
    <col min="9683" max="9683" width="16.28515625" style="8" customWidth="1"/>
    <col min="9684" max="9685" width="15" style="8" customWidth="1"/>
    <col min="9686" max="9686" width="17.5703125" style="8" customWidth="1"/>
    <col min="9687" max="9687" width="20.140625" style="8" customWidth="1"/>
    <col min="9688" max="9688" width="16.28515625" style="8" customWidth="1"/>
    <col min="9689" max="9690" width="25.28515625" style="8" customWidth="1"/>
    <col min="9691" max="9691" width="18.85546875" style="8" customWidth="1"/>
    <col min="9692" max="9693" width="20.140625" style="8" customWidth="1"/>
    <col min="9694" max="9694" width="11.140625" style="8" customWidth="1"/>
    <col min="9695" max="9695" width="29.140625" style="8" customWidth="1"/>
    <col min="9696" max="9696" width="34.28515625" style="8" customWidth="1"/>
    <col min="9697" max="9698" width="9.85546875" style="8" customWidth="1"/>
    <col min="9699" max="9699" width="17.5703125" style="8" customWidth="1"/>
    <col min="9700" max="9700" width="18.85546875" style="8" customWidth="1"/>
    <col min="9701" max="9701" width="9.85546875" style="8" customWidth="1"/>
    <col min="9702" max="9703" width="6" style="8" customWidth="1"/>
    <col min="9704" max="9704" width="13.7109375" style="8" customWidth="1"/>
    <col min="9705" max="9706" width="15" style="8" customWidth="1"/>
    <col min="9707" max="9707" width="17.5703125" style="8" customWidth="1"/>
    <col min="9708" max="9708" width="9.85546875" style="8" customWidth="1"/>
    <col min="9709" max="9709" width="7.28515625" style="8" customWidth="1"/>
    <col min="9710" max="9710" width="6" style="8" customWidth="1"/>
    <col min="9711" max="9716" width="17.5703125" style="8" customWidth="1"/>
    <col min="9717" max="9859" width="20.140625" style="8" customWidth="1"/>
    <col min="9860" max="9899" width="12.42578125" style="8" customWidth="1"/>
    <col min="9900" max="9900" width="20.140625" style="8" customWidth="1"/>
    <col min="9901" max="9901" width="21.42578125" style="8" customWidth="1"/>
    <col min="9902" max="9902" width="22.7109375" style="8" customWidth="1"/>
    <col min="9903" max="9903" width="13.7109375" style="8" customWidth="1"/>
    <col min="9904" max="9904" width="15" style="8" customWidth="1"/>
    <col min="9905" max="9907" width="17.5703125" style="8" customWidth="1"/>
    <col min="9908" max="9908" width="16.28515625" style="8" customWidth="1"/>
    <col min="9909" max="9909" width="15" style="8" customWidth="1"/>
    <col min="9910" max="9911" width="12.42578125" style="8" customWidth="1"/>
    <col min="9912" max="9913" width="17.5703125" style="8" customWidth="1"/>
    <col min="9914" max="9914" width="7.28515625" style="8" customWidth="1"/>
    <col min="9915" max="9915" width="21.42578125" style="8" customWidth="1"/>
    <col min="9916" max="9916" width="17.5703125" style="8" customWidth="1"/>
    <col min="9917" max="9917" width="20.140625" style="8" customWidth="1"/>
    <col min="9918" max="9918" width="16.28515625" style="8" customWidth="1"/>
    <col min="9919" max="9919" width="17.5703125" style="8" customWidth="1"/>
    <col min="9920" max="9920" width="6" style="8" customWidth="1"/>
    <col min="9921" max="9922" width="18.85546875" style="8" customWidth="1"/>
    <col min="9923" max="9924" width="20.140625" style="8" customWidth="1"/>
    <col min="9925" max="9925" width="6" style="8" customWidth="1"/>
    <col min="9926" max="9926" width="12.42578125" style="8" customWidth="1"/>
    <col min="9927" max="9927" width="18.85546875" style="8" customWidth="1"/>
    <col min="9928" max="9929" width="15" style="8" customWidth="1"/>
    <col min="9930" max="9930" width="7.28515625" style="8" customWidth="1"/>
    <col min="9931" max="9931" width="11.140625" style="8" customWidth="1"/>
    <col min="9932" max="9932" width="13.7109375" style="8" customWidth="1"/>
    <col min="9933" max="9933" width="18.85546875" style="8" customWidth="1"/>
    <col min="9934" max="9934" width="17.5703125" style="8" customWidth="1"/>
    <col min="9935" max="9935" width="25.28515625" style="8" customWidth="1"/>
    <col min="9936" max="9936" width="20.140625" style="8" customWidth="1"/>
    <col min="9937" max="9937" width="15" style="8" customWidth="1"/>
    <col min="9938" max="9938" width="17.5703125" style="8" customWidth="1"/>
    <col min="9939" max="9939" width="16.28515625" style="8" customWidth="1"/>
    <col min="9940" max="9941" width="15" style="8" customWidth="1"/>
    <col min="9942" max="9942" width="17.5703125" style="8" customWidth="1"/>
    <col min="9943" max="9943" width="20.140625" style="8" customWidth="1"/>
    <col min="9944" max="9944" width="16.28515625" style="8" customWidth="1"/>
    <col min="9945" max="9946" width="25.28515625" style="8" customWidth="1"/>
    <col min="9947" max="9947" width="18.85546875" style="8" customWidth="1"/>
    <col min="9948" max="9949" width="20.140625" style="8" customWidth="1"/>
    <col min="9950" max="9950" width="11.140625" style="8" customWidth="1"/>
    <col min="9951" max="9951" width="29.140625" style="8" customWidth="1"/>
    <col min="9952" max="9952" width="34.28515625" style="8" customWidth="1"/>
    <col min="9953" max="9954" width="9.85546875" style="8" customWidth="1"/>
    <col min="9955" max="9955" width="17.5703125" style="8" customWidth="1"/>
    <col min="9956" max="9956" width="18.85546875" style="8" customWidth="1"/>
    <col min="9957" max="9957" width="9.85546875" style="8" customWidth="1"/>
    <col min="9958" max="9959" width="6" style="8" customWidth="1"/>
    <col min="9960" max="9960" width="13.7109375" style="8" customWidth="1"/>
    <col min="9961" max="9962" width="15" style="8" customWidth="1"/>
    <col min="9963" max="9963" width="17.5703125" style="8" customWidth="1"/>
    <col min="9964" max="9964" width="9.85546875" style="8" customWidth="1"/>
    <col min="9965" max="9965" width="7.28515625" style="8" customWidth="1"/>
    <col min="9966" max="9966" width="6" style="8" customWidth="1"/>
    <col min="9967" max="9972" width="17.5703125" style="8" customWidth="1"/>
    <col min="9973" max="10115" width="20.140625" style="8" customWidth="1"/>
    <col min="10116" max="10155" width="12.42578125" style="8" customWidth="1"/>
    <col min="10156" max="10156" width="20.140625" style="8" customWidth="1"/>
    <col min="10157" max="10157" width="21.42578125" style="8" customWidth="1"/>
    <col min="10158" max="10158" width="22.7109375" style="8" customWidth="1"/>
    <col min="10159" max="10159" width="13.7109375" style="8" customWidth="1"/>
    <col min="10160" max="10160" width="15" style="8" customWidth="1"/>
    <col min="10161" max="10163" width="17.5703125" style="8" customWidth="1"/>
    <col min="10164" max="10164" width="16.28515625" style="8" customWidth="1"/>
    <col min="10165" max="10165" width="15" style="8" customWidth="1"/>
    <col min="10166" max="10167" width="12.42578125" style="8" customWidth="1"/>
    <col min="10168" max="10169" width="17.5703125" style="8" customWidth="1"/>
    <col min="10170" max="10170" width="7.28515625" style="8" customWidth="1"/>
    <col min="10171" max="10171" width="21.42578125" style="8" customWidth="1"/>
    <col min="10172" max="10172" width="17.5703125" style="8" customWidth="1"/>
    <col min="10173" max="10173" width="20.140625" style="8" customWidth="1"/>
    <col min="10174" max="10174" width="16.28515625" style="8" customWidth="1"/>
    <col min="10175" max="10175" width="17.5703125" style="8" customWidth="1"/>
    <col min="10176" max="10176" width="6" style="8" customWidth="1"/>
    <col min="10177" max="10178" width="18.85546875" style="8" customWidth="1"/>
    <col min="10179" max="10180" width="20.140625" style="8" customWidth="1"/>
    <col min="10181" max="10181" width="6" style="8" customWidth="1"/>
    <col min="10182" max="10182" width="12.42578125" style="8" customWidth="1"/>
    <col min="10183" max="10183" width="18.85546875" style="8" customWidth="1"/>
    <col min="10184" max="10185" width="15" style="8" customWidth="1"/>
    <col min="10186" max="10186" width="7.28515625" style="8" customWidth="1"/>
    <col min="10187" max="10187" width="11.140625" style="8" customWidth="1"/>
    <col min="10188" max="10188" width="13.7109375" style="8" customWidth="1"/>
    <col min="10189" max="10189" width="18.85546875" style="8" customWidth="1"/>
    <col min="10190" max="10190" width="17.5703125" style="8" customWidth="1"/>
    <col min="10191" max="10191" width="25.28515625" style="8" customWidth="1"/>
    <col min="10192" max="10192" width="20.140625" style="8" customWidth="1"/>
    <col min="10193" max="10193" width="15" style="8" customWidth="1"/>
    <col min="10194" max="10194" width="17.5703125" style="8" customWidth="1"/>
    <col min="10195" max="10195" width="16.28515625" style="8" customWidth="1"/>
    <col min="10196" max="10197" width="15" style="8" customWidth="1"/>
    <col min="10198" max="10198" width="17.5703125" style="8" customWidth="1"/>
    <col min="10199" max="10199" width="20.140625" style="8" customWidth="1"/>
    <col min="10200" max="10200" width="16.28515625" style="8" customWidth="1"/>
    <col min="10201" max="10202" width="25.28515625" style="8" customWidth="1"/>
    <col min="10203" max="10203" width="18.85546875" style="8" customWidth="1"/>
    <col min="10204" max="10205" width="20.140625" style="8" customWidth="1"/>
    <col min="10206" max="10206" width="11.140625" style="8" customWidth="1"/>
    <col min="10207" max="10207" width="29.140625" style="8" customWidth="1"/>
    <col min="10208" max="10208" width="34.28515625" style="8" customWidth="1"/>
    <col min="10209" max="10210" width="9.85546875" style="8" customWidth="1"/>
    <col min="10211" max="10211" width="17.5703125" style="8" customWidth="1"/>
    <col min="10212" max="10212" width="18.85546875" style="8" customWidth="1"/>
    <col min="10213" max="10213" width="9.85546875" style="8" customWidth="1"/>
    <col min="10214" max="10215" width="6" style="8" customWidth="1"/>
    <col min="10216" max="10216" width="13.7109375" style="8" customWidth="1"/>
    <col min="10217" max="10218" width="15" style="8" customWidth="1"/>
    <col min="10219" max="10219" width="17.5703125" style="8" customWidth="1"/>
    <col min="10220" max="10220" width="9.85546875" style="8" customWidth="1"/>
    <col min="10221" max="10221" width="7.28515625" style="8" customWidth="1"/>
    <col min="10222" max="10222" width="6" style="8" customWidth="1"/>
    <col min="10223" max="10228" width="17.5703125" style="8" customWidth="1"/>
    <col min="10229" max="10371" width="20.140625" style="8" customWidth="1"/>
    <col min="10372" max="10411" width="12.42578125" style="8" customWidth="1"/>
    <col min="10412" max="10412" width="20.140625" style="8" customWidth="1"/>
    <col min="10413" max="10413" width="21.42578125" style="8" customWidth="1"/>
    <col min="10414" max="10414" width="22.7109375" style="8" customWidth="1"/>
    <col min="10415" max="10415" width="13.7109375" style="8" customWidth="1"/>
    <col min="10416" max="10416" width="15" style="8" customWidth="1"/>
    <col min="10417" max="10419" width="17.5703125" style="8" customWidth="1"/>
    <col min="10420" max="10420" width="16.28515625" style="8" customWidth="1"/>
    <col min="10421" max="10421" width="15" style="8" customWidth="1"/>
    <col min="10422" max="10423" width="12.42578125" style="8" customWidth="1"/>
    <col min="10424" max="10425" width="17.5703125" style="8" customWidth="1"/>
    <col min="10426" max="10426" width="7.28515625" style="8" customWidth="1"/>
    <col min="10427" max="10427" width="21.42578125" style="8" customWidth="1"/>
    <col min="10428" max="10428" width="17.5703125" style="8" customWidth="1"/>
    <col min="10429" max="10429" width="20.140625" style="8" customWidth="1"/>
    <col min="10430" max="10430" width="16.28515625" style="8" customWidth="1"/>
    <col min="10431" max="10431" width="17.5703125" style="8" customWidth="1"/>
    <col min="10432" max="10432" width="6" style="8" customWidth="1"/>
    <col min="10433" max="10434" width="18.85546875" style="8" customWidth="1"/>
    <col min="10435" max="10436" width="20.140625" style="8" customWidth="1"/>
    <col min="10437" max="10437" width="6" style="8" customWidth="1"/>
    <col min="10438" max="10438" width="12.42578125" style="8" customWidth="1"/>
    <col min="10439" max="10439" width="18.85546875" style="8" customWidth="1"/>
    <col min="10440" max="10441" width="15" style="8" customWidth="1"/>
    <col min="10442" max="10442" width="7.28515625" style="8" customWidth="1"/>
    <col min="10443" max="10443" width="11.140625" style="8" customWidth="1"/>
    <col min="10444" max="10444" width="13.7109375" style="8" customWidth="1"/>
    <col min="10445" max="10445" width="18.85546875" style="8" customWidth="1"/>
    <col min="10446" max="10446" width="17.5703125" style="8" customWidth="1"/>
    <col min="10447" max="10447" width="25.28515625" style="8" customWidth="1"/>
    <col min="10448" max="10448" width="20.140625" style="8" customWidth="1"/>
    <col min="10449" max="10449" width="15" style="8" customWidth="1"/>
    <col min="10450" max="10450" width="17.5703125" style="8" customWidth="1"/>
    <col min="10451" max="10451" width="16.28515625" style="8" customWidth="1"/>
    <col min="10452" max="10453" width="15" style="8" customWidth="1"/>
    <col min="10454" max="10454" width="17.5703125" style="8" customWidth="1"/>
    <col min="10455" max="10455" width="20.140625" style="8" customWidth="1"/>
    <col min="10456" max="10456" width="16.28515625" style="8" customWidth="1"/>
    <col min="10457" max="10458" width="25.28515625" style="8" customWidth="1"/>
    <col min="10459" max="10459" width="18.85546875" style="8" customWidth="1"/>
    <col min="10460" max="10461" width="20.140625" style="8" customWidth="1"/>
    <col min="10462" max="10462" width="11.140625" style="8" customWidth="1"/>
    <col min="10463" max="10463" width="29.140625" style="8" customWidth="1"/>
    <col min="10464" max="10464" width="34.28515625" style="8" customWidth="1"/>
    <col min="10465" max="10466" width="9.85546875" style="8" customWidth="1"/>
    <col min="10467" max="10467" width="17.5703125" style="8" customWidth="1"/>
    <col min="10468" max="10468" width="18.85546875" style="8" customWidth="1"/>
    <col min="10469" max="10469" width="9.85546875" style="8" customWidth="1"/>
    <col min="10470" max="10471" width="6" style="8" customWidth="1"/>
    <col min="10472" max="10472" width="13.7109375" style="8" customWidth="1"/>
    <col min="10473" max="10474" width="15" style="8" customWidth="1"/>
    <col min="10475" max="10475" width="17.5703125" style="8" customWidth="1"/>
    <col min="10476" max="10476" width="9.85546875" style="8" customWidth="1"/>
    <col min="10477" max="10477" width="7.28515625" style="8" customWidth="1"/>
    <col min="10478" max="10478" width="6" style="8" customWidth="1"/>
    <col min="10479" max="10484" width="17.5703125" style="8" customWidth="1"/>
    <col min="10485" max="10627" width="20.140625" style="8" customWidth="1"/>
    <col min="10628" max="10667" width="12.42578125" style="8" customWidth="1"/>
    <col min="10668" max="10668" width="20.140625" style="8" customWidth="1"/>
    <col min="10669" max="10669" width="21.42578125" style="8" customWidth="1"/>
    <col min="10670" max="10670" width="22.7109375" style="8" customWidth="1"/>
    <col min="10671" max="10671" width="13.7109375" style="8" customWidth="1"/>
    <col min="10672" max="10672" width="15" style="8" customWidth="1"/>
    <col min="10673" max="10675" width="17.5703125" style="8" customWidth="1"/>
    <col min="10676" max="10676" width="16.28515625" style="8" customWidth="1"/>
    <col min="10677" max="10677" width="15" style="8" customWidth="1"/>
    <col min="10678" max="10679" width="12.42578125" style="8" customWidth="1"/>
    <col min="10680" max="10681" width="17.5703125" style="8" customWidth="1"/>
    <col min="10682" max="10682" width="7.28515625" style="8" customWidth="1"/>
    <col min="10683" max="10683" width="21.42578125" style="8" customWidth="1"/>
    <col min="10684" max="10684" width="17.5703125" style="8" customWidth="1"/>
    <col min="10685" max="10685" width="20.140625" style="8" customWidth="1"/>
    <col min="10686" max="10686" width="16.28515625" style="8" customWidth="1"/>
    <col min="10687" max="10687" width="17.5703125" style="8" customWidth="1"/>
    <col min="10688" max="10688" width="6" style="8" customWidth="1"/>
    <col min="10689" max="10690" width="18.85546875" style="8" customWidth="1"/>
    <col min="10691" max="10692" width="20.140625" style="8" customWidth="1"/>
    <col min="10693" max="10693" width="6" style="8" customWidth="1"/>
    <col min="10694" max="10694" width="12.42578125" style="8" customWidth="1"/>
    <col min="10695" max="10695" width="18.85546875" style="8" customWidth="1"/>
    <col min="10696" max="10697" width="15" style="8" customWidth="1"/>
    <col min="10698" max="10698" width="7.28515625" style="8" customWidth="1"/>
    <col min="10699" max="10699" width="11.140625" style="8" customWidth="1"/>
    <col min="10700" max="10700" width="13.7109375" style="8" customWidth="1"/>
    <col min="10701" max="10701" width="18.85546875" style="8" customWidth="1"/>
    <col min="10702" max="10702" width="17.5703125" style="8" customWidth="1"/>
    <col min="10703" max="10703" width="25.28515625" style="8" customWidth="1"/>
    <col min="10704" max="10704" width="20.140625" style="8" customWidth="1"/>
    <col min="10705" max="10705" width="15" style="8" customWidth="1"/>
    <col min="10706" max="10706" width="17.5703125" style="8" customWidth="1"/>
    <col min="10707" max="10707" width="16.28515625" style="8" customWidth="1"/>
    <col min="10708" max="10709" width="15" style="8" customWidth="1"/>
    <col min="10710" max="10710" width="17.5703125" style="8" customWidth="1"/>
    <col min="10711" max="10711" width="20.140625" style="8" customWidth="1"/>
    <col min="10712" max="10712" width="16.28515625" style="8" customWidth="1"/>
    <col min="10713" max="10714" width="25.28515625" style="8" customWidth="1"/>
    <col min="10715" max="10715" width="18.85546875" style="8" customWidth="1"/>
    <col min="10716" max="10717" width="20.140625" style="8" customWidth="1"/>
    <col min="10718" max="10718" width="11.140625" style="8" customWidth="1"/>
    <col min="10719" max="10719" width="29.140625" style="8" customWidth="1"/>
    <col min="10720" max="10720" width="34.28515625" style="8" customWidth="1"/>
    <col min="10721" max="10722" width="9.85546875" style="8" customWidth="1"/>
    <col min="10723" max="10723" width="17.5703125" style="8" customWidth="1"/>
    <col min="10724" max="10724" width="18.85546875" style="8" customWidth="1"/>
    <col min="10725" max="10725" width="9.85546875" style="8" customWidth="1"/>
    <col min="10726" max="10727" width="6" style="8" customWidth="1"/>
    <col min="10728" max="10728" width="13.7109375" style="8" customWidth="1"/>
    <col min="10729" max="10730" width="15" style="8" customWidth="1"/>
    <col min="10731" max="10731" width="17.5703125" style="8" customWidth="1"/>
    <col min="10732" max="10732" width="9.85546875" style="8" customWidth="1"/>
    <col min="10733" max="10733" width="7.28515625" style="8" customWidth="1"/>
    <col min="10734" max="10734" width="6" style="8" customWidth="1"/>
    <col min="10735" max="10740" width="17.5703125" style="8" customWidth="1"/>
    <col min="10741" max="10883" width="20.140625" style="8" customWidth="1"/>
    <col min="10884" max="10923" width="12.42578125" style="8" customWidth="1"/>
    <col min="10924" max="10924" width="20.140625" style="8" customWidth="1"/>
    <col min="10925" max="10925" width="21.42578125" style="8" customWidth="1"/>
    <col min="10926" max="10926" width="22.7109375" style="8" customWidth="1"/>
    <col min="10927" max="10927" width="13.7109375" style="8" customWidth="1"/>
    <col min="10928" max="10928" width="15" style="8" customWidth="1"/>
    <col min="10929" max="10931" width="17.5703125" style="8" customWidth="1"/>
    <col min="10932" max="10932" width="16.28515625" style="8" customWidth="1"/>
    <col min="10933" max="10933" width="15" style="8" customWidth="1"/>
    <col min="10934" max="10935" width="12.42578125" style="8" customWidth="1"/>
    <col min="10936" max="10937" width="17.5703125" style="8" customWidth="1"/>
    <col min="10938" max="10938" width="7.28515625" style="8" customWidth="1"/>
    <col min="10939" max="10939" width="21.42578125" style="8" customWidth="1"/>
    <col min="10940" max="10940" width="17.5703125" style="8" customWidth="1"/>
    <col min="10941" max="10941" width="20.140625" style="8" customWidth="1"/>
    <col min="10942" max="10942" width="16.28515625" style="8" customWidth="1"/>
    <col min="10943" max="10943" width="17.5703125" style="8" customWidth="1"/>
    <col min="10944" max="10944" width="6" style="8" customWidth="1"/>
    <col min="10945" max="10946" width="18.85546875" style="8" customWidth="1"/>
    <col min="10947" max="10948" width="20.140625" style="8" customWidth="1"/>
    <col min="10949" max="10949" width="6" style="8" customWidth="1"/>
    <col min="10950" max="10950" width="12.42578125" style="8" customWidth="1"/>
    <col min="10951" max="10951" width="18.85546875" style="8" customWidth="1"/>
    <col min="10952" max="10953" width="15" style="8" customWidth="1"/>
    <col min="10954" max="10954" width="7.28515625" style="8" customWidth="1"/>
    <col min="10955" max="10955" width="11.140625" style="8" customWidth="1"/>
    <col min="10956" max="10956" width="13.7109375" style="8" customWidth="1"/>
    <col min="10957" max="10957" width="18.85546875" style="8" customWidth="1"/>
    <col min="10958" max="10958" width="17.5703125" style="8" customWidth="1"/>
    <col min="10959" max="10959" width="25.28515625" style="8" customWidth="1"/>
    <col min="10960" max="10960" width="20.140625" style="8" customWidth="1"/>
    <col min="10961" max="10961" width="15" style="8" customWidth="1"/>
    <col min="10962" max="10962" width="17.5703125" style="8" customWidth="1"/>
    <col min="10963" max="10963" width="16.28515625" style="8" customWidth="1"/>
    <col min="10964" max="10965" width="15" style="8" customWidth="1"/>
    <col min="10966" max="10966" width="17.5703125" style="8" customWidth="1"/>
    <col min="10967" max="10967" width="20.140625" style="8" customWidth="1"/>
    <col min="10968" max="10968" width="16.28515625" style="8" customWidth="1"/>
    <col min="10969" max="10970" width="25.28515625" style="8" customWidth="1"/>
    <col min="10971" max="10971" width="18.85546875" style="8" customWidth="1"/>
    <col min="10972" max="10973" width="20.140625" style="8" customWidth="1"/>
    <col min="10974" max="10974" width="11.140625" style="8" customWidth="1"/>
    <col min="10975" max="10975" width="29.140625" style="8" customWidth="1"/>
    <col min="10976" max="10976" width="34.28515625" style="8" customWidth="1"/>
    <col min="10977" max="10978" width="9.85546875" style="8" customWidth="1"/>
    <col min="10979" max="10979" width="17.5703125" style="8" customWidth="1"/>
    <col min="10980" max="10980" width="18.85546875" style="8" customWidth="1"/>
    <col min="10981" max="10981" width="9.85546875" style="8" customWidth="1"/>
    <col min="10982" max="10983" width="6" style="8" customWidth="1"/>
    <col min="10984" max="10984" width="13.7109375" style="8" customWidth="1"/>
    <col min="10985" max="10986" width="15" style="8" customWidth="1"/>
    <col min="10987" max="10987" width="17.5703125" style="8" customWidth="1"/>
    <col min="10988" max="10988" width="9.85546875" style="8" customWidth="1"/>
    <col min="10989" max="10989" width="7.28515625" style="8" customWidth="1"/>
    <col min="10990" max="10990" width="6" style="8" customWidth="1"/>
    <col min="10991" max="10996" width="17.5703125" style="8" customWidth="1"/>
    <col min="10997" max="11139" width="20.140625" style="8" customWidth="1"/>
    <col min="11140" max="11179" width="12.42578125" style="8" customWidth="1"/>
    <col min="11180" max="11180" width="20.140625" style="8" customWidth="1"/>
    <col min="11181" max="11181" width="21.42578125" style="8" customWidth="1"/>
    <col min="11182" max="11182" width="22.7109375" style="8" customWidth="1"/>
    <col min="11183" max="11183" width="13.7109375" style="8" customWidth="1"/>
    <col min="11184" max="11184" width="15" style="8" customWidth="1"/>
    <col min="11185" max="11187" width="17.5703125" style="8" customWidth="1"/>
    <col min="11188" max="11188" width="16.28515625" style="8" customWidth="1"/>
    <col min="11189" max="11189" width="15" style="8" customWidth="1"/>
    <col min="11190" max="11191" width="12.42578125" style="8" customWidth="1"/>
    <col min="11192" max="11193" width="17.5703125" style="8" customWidth="1"/>
    <col min="11194" max="11194" width="7.28515625" style="8" customWidth="1"/>
    <col min="11195" max="11195" width="21.42578125" style="8" customWidth="1"/>
    <col min="11196" max="11196" width="17.5703125" style="8" customWidth="1"/>
    <col min="11197" max="11197" width="20.140625" style="8" customWidth="1"/>
    <col min="11198" max="11198" width="16.28515625" style="8" customWidth="1"/>
    <col min="11199" max="11199" width="17.5703125" style="8" customWidth="1"/>
    <col min="11200" max="11200" width="6" style="8" customWidth="1"/>
    <col min="11201" max="11202" width="18.85546875" style="8" customWidth="1"/>
    <col min="11203" max="11204" width="20.140625" style="8" customWidth="1"/>
    <col min="11205" max="11205" width="6" style="8" customWidth="1"/>
    <col min="11206" max="11206" width="12.42578125" style="8" customWidth="1"/>
    <col min="11207" max="11207" width="18.85546875" style="8" customWidth="1"/>
    <col min="11208" max="11209" width="15" style="8" customWidth="1"/>
    <col min="11210" max="11210" width="7.28515625" style="8" customWidth="1"/>
    <col min="11211" max="11211" width="11.140625" style="8" customWidth="1"/>
    <col min="11212" max="11212" width="13.7109375" style="8" customWidth="1"/>
    <col min="11213" max="11213" width="18.85546875" style="8" customWidth="1"/>
    <col min="11214" max="11214" width="17.5703125" style="8" customWidth="1"/>
    <col min="11215" max="11215" width="25.28515625" style="8" customWidth="1"/>
    <col min="11216" max="11216" width="20.140625" style="8" customWidth="1"/>
    <col min="11217" max="11217" width="15" style="8" customWidth="1"/>
    <col min="11218" max="11218" width="17.5703125" style="8" customWidth="1"/>
    <col min="11219" max="11219" width="16.28515625" style="8" customWidth="1"/>
    <col min="11220" max="11221" width="15" style="8" customWidth="1"/>
    <col min="11222" max="11222" width="17.5703125" style="8" customWidth="1"/>
    <col min="11223" max="11223" width="20.140625" style="8" customWidth="1"/>
    <col min="11224" max="11224" width="16.28515625" style="8" customWidth="1"/>
    <col min="11225" max="11226" width="25.28515625" style="8" customWidth="1"/>
    <col min="11227" max="11227" width="18.85546875" style="8" customWidth="1"/>
    <col min="11228" max="11229" width="20.140625" style="8" customWidth="1"/>
    <col min="11230" max="11230" width="11.140625" style="8" customWidth="1"/>
    <col min="11231" max="11231" width="29.140625" style="8" customWidth="1"/>
    <col min="11232" max="11232" width="34.28515625" style="8" customWidth="1"/>
    <col min="11233" max="11234" width="9.85546875" style="8" customWidth="1"/>
    <col min="11235" max="11235" width="17.5703125" style="8" customWidth="1"/>
    <col min="11236" max="11236" width="18.85546875" style="8" customWidth="1"/>
    <col min="11237" max="11237" width="9.85546875" style="8" customWidth="1"/>
    <col min="11238" max="11239" width="6" style="8" customWidth="1"/>
    <col min="11240" max="11240" width="13.7109375" style="8" customWidth="1"/>
    <col min="11241" max="11242" width="15" style="8" customWidth="1"/>
    <col min="11243" max="11243" width="17.5703125" style="8" customWidth="1"/>
    <col min="11244" max="11244" width="9.85546875" style="8" customWidth="1"/>
    <col min="11245" max="11245" width="7.28515625" style="8" customWidth="1"/>
    <col min="11246" max="11246" width="6" style="8" customWidth="1"/>
    <col min="11247" max="11252" width="17.5703125" style="8" customWidth="1"/>
    <col min="11253" max="11395" width="20.140625" style="8" customWidth="1"/>
    <col min="11396" max="11435" width="12.42578125" style="8" customWidth="1"/>
    <col min="11436" max="11436" width="20.140625" style="8" customWidth="1"/>
    <col min="11437" max="11437" width="21.42578125" style="8" customWidth="1"/>
    <col min="11438" max="11438" width="22.7109375" style="8" customWidth="1"/>
    <col min="11439" max="11439" width="13.7109375" style="8" customWidth="1"/>
    <col min="11440" max="11440" width="15" style="8" customWidth="1"/>
    <col min="11441" max="11443" width="17.5703125" style="8" customWidth="1"/>
    <col min="11444" max="11444" width="16.28515625" style="8" customWidth="1"/>
    <col min="11445" max="11445" width="15" style="8" customWidth="1"/>
    <col min="11446" max="11447" width="12.42578125" style="8" customWidth="1"/>
    <col min="11448" max="11449" width="17.5703125" style="8" customWidth="1"/>
    <col min="11450" max="11450" width="7.28515625" style="8" customWidth="1"/>
    <col min="11451" max="11451" width="21.42578125" style="8" customWidth="1"/>
    <col min="11452" max="11452" width="17.5703125" style="8" customWidth="1"/>
    <col min="11453" max="11453" width="20.140625" style="8" customWidth="1"/>
    <col min="11454" max="11454" width="16.28515625" style="8" customWidth="1"/>
    <col min="11455" max="11455" width="17.5703125" style="8" customWidth="1"/>
    <col min="11456" max="11456" width="6" style="8" customWidth="1"/>
    <col min="11457" max="11458" width="18.85546875" style="8" customWidth="1"/>
    <col min="11459" max="11460" width="20.140625" style="8" customWidth="1"/>
    <col min="11461" max="11461" width="6" style="8" customWidth="1"/>
    <col min="11462" max="11462" width="12.42578125" style="8" customWidth="1"/>
    <col min="11463" max="11463" width="18.85546875" style="8" customWidth="1"/>
    <col min="11464" max="11465" width="15" style="8" customWidth="1"/>
    <col min="11466" max="11466" width="7.28515625" style="8" customWidth="1"/>
    <col min="11467" max="11467" width="11.140625" style="8" customWidth="1"/>
    <col min="11468" max="11468" width="13.7109375" style="8" customWidth="1"/>
    <col min="11469" max="11469" width="18.85546875" style="8" customWidth="1"/>
    <col min="11470" max="11470" width="17.5703125" style="8" customWidth="1"/>
    <col min="11471" max="11471" width="25.28515625" style="8" customWidth="1"/>
    <col min="11472" max="11472" width="20.140625" style="8" customWidth="1"/>
    <col min="11473" max="11473" width="15" style="8" customWidth="1"/>
    <col min="11474" max="11474" width="17.5703125" style="8" customWidth="1"/>
    <col min="11475" max="11475" width="16.28515625" style="8" customWidth="1"/>
    <col min="11476" max="11477" width="15" style="8" customWidth="1"/>
    <col min="11478" max="11478" width="17.5703125" style="8" customWidth="1"/>
    <col min="11479" max="11479" width="20.140625" style="8" customWidth="1"/>
    <col min="11480" max="11480" width="16.28515625" style="8" customWidth="1"/>
    <col min="11481" max="11482" width="25.28515625" style="8" customWidth="1"/>
    <col min="11483" max="11483" width="18.85546875" style="8" customWidth="1"/>
    <col min="11484" max="11485" width="20.140625" style="8" customWidth="1"/>
    <col min="11486" max="11486" width="11.140625" style="8" customWidth="1"/>
    <col min="11487" max="11487" width="29.140625" style="8" customWidth="1"/>
    <col min="11488" max="11488" width="34.28515625" style="8" customWidth="1"/>
    <col min="11489" max="11490" width="9.85546875" style="8" customWidth="1"/>
    <col min="11491" max="11491" width="17.5703125" style="8" customWidth="1"/>
    <col min="11492" max="11492" width="18.85546875" style="8" customWidth="1"/>
    <col min="11493" max="11493" width="9.85546875" style="8" customWidth="1"/>
    <col min="11494" max="11495" width="6" style="8" customWidth="1"/>
    <col min="11496" max="11496" width="13.7109375" style="8" customWidth="1"/>
    <col min="11497" max="11498" width="15" style="8" customWidth="1"/>
    <col min="11499" max="11499" width="17.5703125" style="8" customWidth="1"/>
    <col min="11500" max="11500" width="9.85546875" style="8" customWidth="1"/>
    <col min="11501" max="11501" width="7.28515625" style="8" customWidth="1"/>
    <col min="11502" max="11502" width="6" style="8" customWidth="1"/>
    <col min="11503" max="11508" width="17.5703125" style="8" customWidth="1"/>
    <col min="11509" max="11651" width="20.140625" style="8" customWidth="1"/>
    <col min="11652" max="11691" width="12.42578125" style="8" customWidth="1"/>
    <col min="11692" max="11692" width="20.140625" style="8" customWidth="1"/>
    <col min="11693" max="11693" width="21.42578125" style="8" customWidth="1"/>
    <col min="11694" max="11694" width="22.7109375" style="8" customWidth="1"/>
    <col min="11695" max="11695" width="13.7109375" style="8" customWidth="1"/>
    <col min="11696" max="11696" width="15" style="8" customWidth="1"/>
    <col min="11697" max="11699" width="17.5703125" style="8" customWidth="1"/>
    <col min="11700" max="11700" width="16.28515625" style="8" customWidth="1"/>
    <col min="11701" max="11701" width="15" style="8" customWidth="1"/>
    <col min="11702" max="11703" width="12.42578125" style="8" customWidth="1"/>
    <col min="11704" max="11705" width="17.5703125" style="8" customWidth="1"/>
    <col min="11706" max="11706" width="7.28515625" style="8" customWidth="1"/>
    <col min="11707" max="11707" width="21.42578125" style="8" customWidth="1"/>
    <col min="11708" max="11708" width="17.5703125" style="8" customWidth="1"/>
    <col min="11709" max="11709" width="20.140625" style="8" customWidth="1"/>
    <col min="11710" max="11710" width="16.28515625" style="8" customWidth="1"/>
    <col min="11711" max="11711" width="17.5703125" style="8" customWidth="1"/>
    <col min="11712" max="11712" width="6" style="8" customWidth="1"/>
    <col min="11713" max="11714" width="18.85546875" style="8" customWidth="1"/>
    <col min="11715" max="11716" width="20.140625" style="8" customWidth="1"/>
    <col min="11717" max="11717" width="6" style="8" customWidth="1"/>
    <col min="11718" max="11718" width="12.42578125" style="8" customWidth="1"/>
    <col min="11719" max="11719" width="18.85546875" style="8" customWidth="1"/>
    <col min="11720" max="11721" width="15" style="8" customWidth="1"/>
    <col min="11722" max="11722" width="7.28515625" style="8" customWidth="1"/>
    <col min="11723" max="11723" width="11.140625" style="8" customWidth="1"/>
    <col min="11724" max="11724" width="13.7109375" style="8" customWidth="1"/>
    <col min="11725" max="11725" width="18.85546875" style="8" customWidth="1"/>
    <col min="11726" max="11726" width="17.5703125" style="8" customWidth="1"/>
    <col min="11727" max="11727" width="25.28515625" style="8" customWidth="1"/>
    <col min="11728" max="11728" width="20.140625" style="8" customWidth="1"/>
    <col min="11729" max="11729" width="15" style="8" customWidth="1"/>
    <col min="11730" max="11730" width="17.5703125" style="8" customWidth="1"/>
    <col min="11731" max="11731" width="16.28515625" style="8" customWidth="1"/>
    <col min="11732" max="11733" width="15" style="8" customWidth="1"/>
    <col min="11734" max="11734" width="17.5703125" style="8" customWidth="1"/>
    <col min="11735" max="11735" width="20.140625" style="8" customWidth="1"/>
    <col min="11736" max="11736" width="16.28515625" style="8" customWidth="1"/>
    <col min="11737" max="11738" width="25.28515625" style="8" customWidth="1"/>
    <col min="11739" max="11739" width="18.85546875" style="8" customWidth="1"/>
    <col min="11740" max="11741" width="20.140625" style="8" customWidth="1"/>
    <col min="11742" max="11742" width="11.140625" style="8" customWidth="1"/>
    <col min="11743" max="11743" width="29.140625" style="8" customWidth="1"/>
    <col min="11744" max="11744" width="34.28515625" style="8" customWidth="1"/>
    <col min="11745" max="11746" width="9.85546875" style="8" customWidth="1"/>
    <col min="11747" max="11747" width="17.5703125" style="8" customWidth="1"/>
    <col min="11748" max="11748" width="18.85546875" style="8" customWidth="1"/>
    <col min="11749" max="11749" width="9.85546875" style="8" customWidth="1"/>
    <col min="11750" max="11751" width="6" style="8" customWidth="1"/>
    <col min="11752" max="11752" width="13.7109375" style="8" customWidth="1"/>
    <col min="11753" max="11754" width="15" style="8" customWidth="1"/>
    <col min="11755" max="11755" width="17.5703125" style="8" customWidth="1"/>
    <col min="11756" max="11756" width="9.85546875" style="8" customWidth="1"/>
    <col min="11757" max="11757" width="7.28515625" style="8" customWidth="1"/>
    <col min="11758" max="11758" width="6" style="8" customWidth="1"/>
    <col min="11759" max="11764" width="17.5703125" style="8" customWidth="1"/>
    <col min="11765" max="11907" width="20.140625" style="8" customWidth="1"/>
    <col min="11908" max="11947" width="12.42578125" style="8" customWidth="1"/>
    <col min="11948" max="11948" width="20.140625" style="8" customWidth="1"/>
    <col min="11949" max="11949" width="21.42578125" style="8" customWidth="1"/>
    <col min="11950" max="11950" width="22.7109375" style="8" customWidth="1"/>
    <col min="11951" max="11951" width="13.7109375" style="8" customWidth="1"/>
    <col min="11952" max="11952" width="15" style="8" customWidth="1"/>
    <col min="11953" max="11955" width="17.5703125" style="8" customWidth="1"/>
    <col min="11956" max="11956" width="16.28515625" style="8" customWidth="1"/>
    <col min="11957" max="11957" width="15" style="8" customWidth="1"/>
    <col min="11958" max="11959" width="12.42578125" style="8" customWidth="1"/>
    <col min="11960" max="11961" width="17.5703125" style="8" customWidth="1"/>
    <col min="11962" max="11962" width="7.28515625" style="8" customWidth="1"/>
    <col min="11963" max="11963" width="21.42578125" style="8" customWidth="1"/>
    <col min="11964" max="11964" width="17.5703125" style="8" customWidth="1"/>
    <col min="11965" max="11965" width="20.140625" style="8" customWidth="1"/>
    <col min="11966" max="11966" width="16.28515625" style="8" customWidth="1"/>
    <col min="11967" max="11967" width="17.5703125" style="8" customWidth="1"/>
    <col min="11968" max="11968" width="6" style="8" customWidth="1"/>
    <col min="11969" max="11970" width="18.85546875" style="8" customWidth="1"/>
    <col min="11971" max="11972" width="20.140625" style="8" customWidth="1"/>
    <col min="11973" max="11973" width="6" style="8" customWidth="1"/>
    <col min="11974" max="11974" width="12.42578125" style="8" customWidth="1"/>
    <col min="11975" max="11975" width="18.85546875" style="8" customWidth="1"/>
    <col min="11976" max="11977" width="15" style="8" customWidth="1"/>
    <col min="11978" max="11978" width="7.28515625" style="8" customWidth="1"/>
    <col min="11979" max="11979" width="11.140625" style="8" customWidth="1"/>
    <col min="11980" max="11980" width="13.7109375" style="8" customWidth="1"/>
    <col min="11981" max="11981" width="18.85546875" style="8" customWidth="1"/>
    <col min="11982" max="11982" width="17.5703125" style="8" customWidth="1"/>
    <col min="11983" max="11983" width="25.28515625" style="8" customWidth="1"/>
    <col min="11984" max="11984" width="20.140625" style="8" customWidth="1"/>
    <col min="11985" max="11985" width="15" style="8" customWidth="1"/>
    <col min="11986" max="11986" width="17.5703125" style="8" customWidth="1"/>
    <col min="11987" max="11987" width="16.28515625" style="8" customWidth="1"/>
    <col min="11988" max="11989" width="15" style="8" customWidth="1"/>
    <col min="11990" max="11990" width="17.5703125" style="8" customWidth="1"/>
    <col min="11991" max="11991" width="20.140625" style="8" customWidth="1"/>
    <col min="11992" max="11992" width="16.28515625" style="8" customWidth="1"/>
    <col min="11993" max="11994" width="25.28515625" style="8" customWidth="1"/>
    <col min="11995" max="11995" width="18.85546875" style="8" customWidth="1"/>
    <col min="11996" max="11997" width="20.140625" style="8" customWidth="1"/>
    <col min="11998" max="11998" width="11.140625" style="8" customWidth="1"/>
    <col min="11999" max="11999" width="29.140625" style="8" customWidth="1"/>
    <col min="12000" max="12000" width="34.28515625" style="8" customWidth="1"/>
    <col min="12001" max="12002" width="9.85546875" style="8" customWidth="1"/>
    <col min="12003" max="12003" width="17.5703125" style="8" customWidth="1"/>
    <col min="12004" max="12004" width="18.85546875" style="8" customWidth="1"/>
    <col min="12005" max="12005" width="9.85546875" style="8" customWidth="1"/>
    <col min="12006" max="12007" width="6" style="8" customWidth="1"/>
    <col min="12008" max="12008" width="13.7109375" style="8" customWidth="1"/>
    <col min="12009" max="12010" width="15" style="8" customWidth="1"/>
    <col min="12011" max="12011" width="17.5703125" style="8" customWidth="1"/>
    <col min="12012" max="12012" width="9.85546875" style="8" customWidth="1"/>
    <col min="12013" max="12013" width="7.28515625" style="8" customWidth="1"/>
    <col min="12014" max="12014" width="6" style="8" customWidth="1"/>
    <col min="12015" max="12020" width="17.5703125" style="8" customWidth="1"/>
    <col min="12021" max="12163" width="20.140625" style="8" customWidth="1"/>
    <col min="12164" max="12203" width="12.42578125" style="8" customWidth="1"/>
    <col min="12204" max="12204" width="20.140625" style="8" customWidth="1"/>
    <col min="12205" max="12205" width="21.42578125" style="8" customWidth="1"/>
    <col min="12206" max="12206" width="22.7109375" style="8" customWidth="1"/>
    <col min="12207" max="12207" width="13.7109375" style="8" customWidth="1"/>
    <col min="12208" max="12208" width="15" style="8" customWidth="1"/>
    <col min="12209" max="12211" width="17.5703125" style="8" customWidth="1"/>
    <col min="12212" max="12212" width="16.28515625" style="8" customWidth="1"/>
    <col min="12213" max="12213" width="15" style="8" customWidth="1"/>
    <col min="12214" max="12215" width="12.42578125" style="8" customWidth="1"/>
    <col min="12216" max="12217" width="17.5703125" style="8" customWidth="1"/>
    <col min="12218" max="12218" width="7.28515625" style="8" customWidth="1"/>
    <col min="12219" max="12219" width="21.42578125" style="8" customWidth="1"/>
    <col min="12220" max="12220" width="17.5703125" style="8" customWidth="1"/>
    <col min="12221" max="12221" width="20.140625" style="8" customWidth="1"/>
    <col min="12222" max="12222" width="16.28515625" style="8" customWidth="1"/>
    <col min="12223" max="12223" width="17.5703125" style="8" customWidth="1"/>
    <col min="12224" max="12224" width="6" style="8" customWidth="1"/>
    <col min="12225" max="12226" width="18.85546875" style="8" customWidth="1"/>
    <col min="12227" max="12228" width="20.140625" style="8" customWidth="1"/>
    <col min="12229" max="12229" width="6" style="8" customWidth="1"/>
    <col min="12230" max="12230" width="12.42578125" style="8" customWidth="1"/>
    <col min="12231" max="12231" width="18.85546875" style="8" customWidth="1"/>
    <col min="12232" max="12233" width="15" style="8" customWidth="1"/>
    <col min="12234" max="12234" width="7.28515625" style="8" customWidth="1"/>
    <col min="12235" max="12235" width="11.140625" style="8" customWidth="1"/>
    <col min="12236" max="12236" width="13.7109375" style="8" customWidth="1"/>
    <col min="12237" max="12237" width="18.85546875" style="8" customWidth="1"/>
    <col min="12238" max="12238" width="17.5703125" style="8" customWidth="1"/>
    <col min="12239" max="12239" width="25.28515625" style="8" customWidth="1"/>
    <col min="12240" max="12240" width="20.140625" style="8" customWidth="1"/>
    <col min="12241" max="12241" width="15" style="8" customWidth="1"/>
    <col min="12242" max="12242" width="17.5703125" style="8" customWidth="1"/>
    <col min="12243" max="12243" width="16.28515625" style="8" customWidth="1"/>
    <col min="12244" max="12245" width="15" style="8" customWidth="1"/>
    <col min="12246" max="12246" width="17.5703125" style="8" customWidth="1"/>
    <col min="12247" max="12247" width="20.140625" style="8" customWidth="1"/>
    <col min="12248" max="12248" width="16.28515625" style="8" customWidth="1"/>
    <col min="12249" max="12250" width="25.28515625" style="8" customWidth="1"/>
    <col min="12251" max="12251" width="18.85546875" style="8" customWidth="1"/>
    <col min="12252" max="12253" width="20.140625" style="8" customWidth="1"/>
    <col min="12254" max="12254" width="11.140625" style="8" customWidth="1"/>
    <col min="12255" max="12255" width="29.140625" style="8" customWidth="1"/>
    <col min="12256" max="12256" width="34.28515625" style="8" customWidth="1"/>
    <col min="12257" max="12258" width="9.85546875" style="8" customWidth="1"/>
    <col min="12259" max="12259" width="17.5703125" style="8" customWidth="1"/>
    <col min="12260" max="12260" width="18.85546875" style="8" customWidth="1"/>
    <col min="12261" max="12261" width="9.85546875" style="8" customWidth="1"/>
    <col min="12262" max="12263" width="6" style="8" customWidth="1"/>
    <col min="12264" max="12264" width="13.7109375" style="8" customWidth="1"/>
    <col min="12265" max="12266" width="15" style="8" customWidth="1"/>
    <col min="12267" max="12267" width="17.5703125" style="8" customWidth="1"/>
    <col min="12268" max="12268" width="9.85546875" style="8" customWidth="1"/>
    <col min="12269" max="12269" width="7.28515625" style="8" customWidth="1"/>
    <col min="12270" max="12270" width="6" style="8" customWidth="1"/>
    <col min="12271" max="12276" width="17.5703125" style="8" customWidth="1"/>
    <col min="12277" max="12419" width="20.140625" style="8" customWidth="1"/>
    <col min="12420" max="12459" width="12.42578125" style="8" customWidth="1"/>
    <col min="12460" max="12460" width="20.140625" style="8" customWidth="1"/>
    <col min="12461" max="12461" width="21.42578125" style="8" customWidth="1"/>
    <col min="12462" max="12462" width="22.7109375" style="8" customWidth="1"/>
    <col min="12463" max="12463" width="13.7109375" style="8" customWidth="1"/>
    <col min="12464" max="12464" width="15" style="8" customWidth="1"/>
    <col min="12465" max="12467" width="17.5703125" style="8" customWidth="1"/>
    <col min="12468" max="12468" width="16.28515625" style="8" customWidth="1"/>
    <col min="12469" max="12469" width="15" style="8" customWidth="1"/>
    <col min="12470" max="12471" width="12.42578125" style="8" customWidth="1"/>
    <col min="12472" max="12473" width="17.5703125" style="8" customWidth="1"/>
    <col min="12474" max="12474" width="7.28515625" style="8" customWidth="1"/>
    <col min="12475" max="12475" width="21.42578125" style="8" customWidth="1"/>
    <col min="12476" max="12476" width="17.5703125" style="8" customWidth="1"/>
    <col min="12477" max="12477" width="20.140625" style="8" customWidth="1"/>
    <col min="12478" max="12478" width="16.28515625" style="8" customWidth="1"/>
    <col min="12479" max="12479" width="17.5703125" style="8" customWidth="1"/>
    <col min="12480" max="12480" width="6" style="8" customWidth="1"/>
    <col min="12481" max="12482" width="18.85546875" style="8" customWidth="1"/>
    <col min="12483" max="12484" width="20.140625" style="8" customWidth="1"/>
    <col min="12485" max="12485" width="6" style="8" customWidth="1"/>
    <col min="12486" max="12486" width="12.42578125" style="8" customWidth="1"/>
    <col min="12487" max="12487" width="18.85546875" style="8" customWidth="1"/>
    <col min="12488" max="12489" width="15" style="8" customWidth="1"/>
    <col min="12490" max="12490" width="7.28515625" style="8" customWidth="1"/>
    <col min="12491" max="12491" width="11.140625" style="8" customWidth="1"/>
    <col min="12492" max="12492" width="13.7109375" style="8" customWidth="1"/>
    <col min="12493" max="12493" width="18.85546875" style="8" customWidth="1"/>
    <col min="12494" max="12494" width="17.5703125" style="8" customWidth="1"/>
    <col min="12495" max="12495" width="25.28515625" style="8" customWidth="1"/>
    <col min="12496" max="12496" width="20.140625" style="8" customWidth="1"/>
    <col min="12497" max="12497" width="15" style="8" customWidth="1"/>
    <col min="12498" max="12498" width="17.5703125" style="8" customWidth="1"/>
    <col min="12499" max="12499" width="16.28515625" style="8" customWidth="1"/>
    <col min="12500" max="12501" width="15" style="8" customWidth="1"/>
    <col min="12502" max="12502" width="17.5703125" style="8" customWidth="1"/>
    <col min="12503" max="12503" width="20.140625" style="8" customWidth="1"/>
    <col min="12504" max="12504" width="16.28515625" style="8" customWidth="1"/>
    <col min="12505" max="12506" width="25.28515625" style="8" customWidth="1"/>
    <col min="12507" max="12507" width="18.85546875" style="8" customWidth="1"/>
    <col min="12508" max="12509" width="20.140625" style="8" customWidth="1"/>
    <col min="12510" max="12510" width="11.140625" style="8" customWidth="1"/>
    <col min="12511" max="12511" width="29.140625" style="8" customWidth="1"/>
    <col min="12512" max="12512" width="34.28515625" style="8" customWidth="1"/>
    <col min="12513" max="12514" width="9.85546875" style="8" customWidth="1"/>
    <col min="12515" max="12515" width="17.5703125" style="8" customWidth="1"/>
    <col min="12516" max="12516" width="18.85546875" style="8" customWidth="1"/>
    <col min="12517" max="12517" width="9.85546875" style="8" customWidth="1"/>
    <col min="12518" max="12519" width="6" style="8" customWidth="1"/>
    <col min="12520" max="12520" width="13.7109375" style="8" customWidth="1"/>
    <col min="12521" max="12522" width="15" style="8" customWidth="1"/>
    <col min="12523" max="12523" width="17.5703125" style="8" customWidth="1"/>
    <col min="12524" max="12524" width="9.85546875" style="8" customWidth="1"/>
    <col min="12525" max="12525" width="7.28515625" style="8" customWidth="1"/>
    <col min="12526" max="12526" width="6" style="8" customWidth="1"/>
    <col min="12527" max="12532" width="17.5703125" style="8" customWidth="1"/>
    <col min="12533" max="12675" width="20.140625" style="8" customWidth="1"/>
    <col min="12676" max="12715" width="12.42578125" style="8" customWidth="1"/>
    <col min="12716" max="12716" width="20.140625" style="8" customWidth="1"/>
    <col min="12717" max="12717" width="21.42578125" style="8" customWidth="1"/>
    <col min="12718" max="12718" width="22.7109375" style="8" customWidth="1"/>
    <col min="12719" max="12719" width="13.7109375" style="8" customWidth="1"/>
    <col min="12720" max="12720" width="15" style="8" customWidth="1"/>
    <col min="12721" max="12723" width="17.5703125" style="8" customWidth="1"/>
    <col min="12724" max="12724" width="16.28515625" style="8" customWidth="1"/>
    <col min="12725" max="12725" width="15" style="8" customWidth="1"/>
    <col min="12726" max="12727" width="12.42578125" style="8" customWidth="1"/>
    <col min="12728" max="12729" width="17.5703125" style="8" customWidth="1"/>
    <col min="12730" max="12730" width="7.28515625" style="8" customWidth="1"/>
    <col min="12731" max="12731" width="21.42578125" style="8" customWidth="1"/>
    <col min="12732" max="12732" width="17.5703125" style="8" customWidth="1"/>
    <col min="12733" max="12733" width="20.140625" style="8" customWidth="1"/>
    <col min="12734" max="12734" width="16.28515625" style="8" customWidth="1"/>
    <col min="12735" max="12735" width="17.5703125" style="8" customWidth="1"/>
    <col min="12736" max="12736" width="6" style="8" customWidth="1"/>
    <col min="12737" max="12738" width="18.85546875" style="8" customWidth="1"/>
    <col min="12739" max="12740" width="20.140625" style="8" customWidth="1"/>
    <col min="12741" max="12741" width="6" style="8" customWidth="1"/>
    <col min="12742" max="12742" width="12.42578125" style="8" customWidth="1"/>
    <col min="12743" max="12743" width="18.85546875" style="8" customWidth="1"/>
    <col min="12744" max="12745" width="15" style="8" customWidth="1"/>
    <col min="12746" max="12746" width="7.28515625" style="8" customWidth="1"/>
    <col min="12747" max="12747" width="11.140625" style="8" customWidth="1"/>
    <col min="12748" max="12748" width="13.7109375" style="8" customWidth="1"/>
    <col min="12749" max="12749" width="18.85546875" style="8" customWidth="1"/>
    <col min="12750" max="12750" width="17.5703125" style="8" customWidth="1"/>
    <col min="12751" max="12751" width="25.28515625" style="8" customWidth="1"/>
    <col min="12752" max="12752" width="20.140625" style="8" customWidth="1"/>
    <col min="12753" max="12753" width="15" style="8" customWidth="1"/>
    <col min="12754" max="12754" width="17.5703125" style="8" customWidth="1"/>
    <col min="12755" max="12755" width="16.28515625" style="8" customWidth="1"/>
    <col min="12756" max="12757" width="15" style="8" customWidth="1"/>
    <col min="12758" max="12758" width="17.5703125" style="8" customWidth="1"/>
    <col min="12759" max="12759" width="20.140625" style="8" customWidth="1"/>
    <col min="12760" max="12760" width="16.28515625" style="8" customWidth="1"/>
    <col min="12761" max="12762" width="25.28515625" style="8" customWidth="1"/>
    <col min="12763" max="12763" width="18.85546875" style="8" customWidth="1"/>
    <col min="12764" max="12765" width="20.140625" style="8" customWidth="1"/>
    <col min="12766" max="12766" width="11.140625" style="8" customWidth="1"/>
    <col min="12767" max="12767" width="29.140625" style="8" customWidth="1"/>
    <col min="12768" max="12768" width="34.28515625" style="8" customWidth="1"/>
    <col min="12769" max="12770" width="9.85546875" style="8" customWidth="1"/>
    <col min="12771" max="12771" width="17.5703125" style="8" customWidth="1"/>
    <col min="12772" max="12772" width="18.85546875" style="8" customWidth="1"/>
    <col min="12773" max="12773" width="9.85546875" style="8" customWidth="1"/>
    <col min="12774" max="12775" width="6" style="8" customWidth="1"/>
    <col min="12776" max="12776" width="13.7109375" style="8" customWidth="1"/>
    <col min="12777" max="12778" width="15" style="8" customWidth="1"/>
    <col min="12779" max="12779" width="17.5703125" style="8" customWidth="1"/>
    <col min="12780" max="12780" width="9.85546875" style="8" customWidth="1"/>
    <col min="12781" max="12781" width="7.28515625" style="8" customWidth="1"/>
    <col min="12782" max="12782" width="6" style="8" customWidth="1"/>
    <col min="12783" max="12788" width="17.5703125" style="8" customWidth="1"/>
    <col min="12789" max="12931" width="20.140625" style="8" customWidth="1"/>
    <col min="12932" max="12971" width="12.42578125" style="8" customWidth="1"/>
    <col min="12972" max="12972" width="20.140625" style="8" customWidth="1"/>
    <col min="12973" max="12973" width="21.42578125" style="8" customWidth="1"/>
    <col min="12974" max="12974" width="22.7109375" style="8" customWidth="1"/>
    <col min="12975" max="12975" width="13.7109375" style="8" customWidth="1"/>
    <col min="12976" max="12976" width="15" style="8" customWidth="1"/>
    <col min="12977" max="12979" width="17.5703125" style="8" customWidth="1"/>
    <col min="12980" max="12980" width="16.28515625" style="8" customWidth="1"/>
    <col min="12981" max="12981" width="15" style="8" customWidth="1"/>
    <col min="12982" max="12983" width="12.42578125" style="8" customWidth="1"/>
    <col min="12984" max="12985" width="17.5703125" style="8" customWidth="1"/>
    <col min="12986" max="12986" width="7.28515625" style="8" customWidth="1"/>
    <col min="12987" max="12987" width="21.42578125" style="8" customWidth="1"/>
    <col min="12988" max="12988" width="17.5703125" style="8" customWidth="1"/>
    <col min="12989" max="12989" width="20.140625" style="8" customWidth="1"/>
    <col min="12990" max="12990" width="16.28515625" style="8" customWidth="1"/>
    <col min="12991" max="12991" width="17.5703125" style="8" customWidth="1"/>
    <col min="12992" max="12992" width="6" style="8" customWidth="1"/>
    <col min="12993" max="12994" width="18.85546875" style="8" customWidth="1"/>
    <col min="12995" max="12996" width="20.140625" style="8" customWidth="1"/>
    <col min="12997" max="12997" width="6" style="8" customWidth="1"/>
    <col min="12998" max="12998" width="12.42578125" style="8" customWidth="1"/>
    <col min="12999" max="12999" width="18.85546875" style="8" customWidth="1"/>
    <col min="13000" max="13001" width="15" style="8" customWidth="1"/>
    <col min="13002" max="13002" width="7.28515625" style="8" customWidth="1"/>
    <col min="13003" max="13003" width="11.140625" style="8" customWidth="1"/>
    <col min="13004" max="13004" width="13.7109375" style="8" customWidth="1"/>
    <col min="13005" max="13005" width="18.85546875" style="8" customWidth="1"/>
    <col min="13006" max="13006" width="17.5703125" style="8" customWidth="1"/>
    <col min="13007" max="13007" width="25.28515625" style="8" customWidth="1"/>
    <col min="13008" max="13008" width="20.140625" style="8" customWidth="1"/>
    <col min="13009" max="13009" width="15" style="8" customWidth="1"/>
    <col min="13010" max="13010" width="17.5703125" style="8" customWidth="1"/>
    <col min="13011" max="13011" width="16.28515625" style="8" customWidth="1"/>
    <col min="13012" max="13013" width="15" style="8" customWidth="1"/>
    <col min="13014" max="13014" width="17.5703125" style="8" customWidth="1"/>
    <col min="13015" max="13015" width="20.140625" style="8" customWidth="1"/>
    <col min="13016" max="13016" width="16.28515625" style="8" customWidth="1"/>
    <col min="13017" max="13018" width="25.28515625" style="8" customWidth="1"/>
    <col min="13019" max="13019" width="18.85546875" style="8" customWidth="1"/>
    <col min="13020" max="13021" width="20.140625" style="8" customWidth="1"/>
    <col min="13022" max="13022" width="11.140625" style="8" customWidth="1"/>
    <col min="13023" max="13023" width="29.140625" style="8" customWidth="1"/>
    <col min="13024" max="13024" width="34.28515625" style="8" customWidth="1"/>
    <col min="13025" max="13026" width="9.85546875" style="8" customWidth="1"/>
    <col min="13027" max="13027" width="17.5703125" style="8" customWidth="1"/>
    <col min="13028" max="13028" width="18.85546875" style="8" customWidth="1"/>
    <col min="13029" max="13029" width="9.85546875" style="8" customWidth="1"/>
    <col min="13030" max="13031" width="6" style="8" customWidth="1"/>
    <col min="13032" max="13032" width="13.7109375" style="8" customWidth="1"/>
    <col min="13033" max="13034" width="15" style="8" customWidth="1"/>
    <col min="13035" max="13035" width="17.5703125" style="8" customWidth="1"/>
    <col min="13036" max="13036" width="9.85546875" style="8" customWidth="1"/>
    <col min="13037" max="13037" width="7.28515625" style="8" customWidth="1"/>
    <col min="13038" max="13038" width="6" style="8" customWidth="1"/>
    <col min="13039" max="13044" width="17.5703125" style="8" customWidth="1"/>
    <col min="13045" max="13187" width="20.140625" style="8" customWidth="1"/>
    <col min="13188" max="13227" width="12.42578125" style="8" customWidth="1"/>
    <col min="13228" max="13228" width="20.140625" style="8" customWidth="1"/>
    <col min="13229" max="13229" width="21.42578125" style="8" customWidth="1"/>
    <col min="13230" max="13230" width="22.7109375" style="8" customWidth="1"/>
    <col min="13231" max="13231" width="13.7109375" style="8" customWidth="1"/>
    <col min="13232" max="13232" width="15" style="8" customWidth="1"/>
    <col min="13233" max="13235" width="17.5703125" style="8" customWidth="1"/>
    <col min="13236" max="13236" width="16.28515625" style="8" customWidth="1"/>
    <col min="13237" max="13237" width="15" style="8" customWidth="1"/>
    <col min="13238" max="13239" width="12.42578125" style="8" customWidth="1"/>
    <col min="13240" max="13241" width="17.5703125" style="8" customWidth="1"/>
    <col min="13242" max="13242" width="7.28515625" style="8" customWidth="1"/>
    <col min="13243" max="13243" width="21.42578125" style="8" customWidth="1"/>
    <col min="13244" max="13244" width="17.5703125" style="8" customWidth="1"/>
    <col min="13245" max="13245" width="20.140625" style="8" customWidth="1"/>
    <col min="13246" max="13246" width="16.28515625" style="8" customWidth="1"/>
    <col min="13247" max="13247" width="17.5703125" style="8" customWidth="1"/>
    <col min="13248" max="13248" width="6" style="8" customWidth="1"/>
    <col min="13249" max="13250" width="18.85546875" style="8" customWidth="1"/>
    <col min="13251" max="13252" width="20.140625" style="8" customWidth="1"/>
    <col min="13253" max="13253" width="6" style="8" customWidth="1"/>
    <col min="13254" max="13254" width="12.42578125" style="8" customWidth="1"/>
    <col min="13255" max="13255" width="18.85546875" style="8" customWidth="1"/>
    <col min="13256" max="13257" width="15" style="8" customWidth="1"/>
    <col min="13258" max="13258" width="7.28515625" style="8" customWidth="1"/>
    <col min="13259" max="13259" width="11.140625" style="8" customWidth="1"/>
    <col min="13260" max="13260" width="13.7109375" style="8" customWidth="1"/>
    <col min="13261" max="13261" width="18.85546875" style="8" customWidth="1"/>
    <col min="13262" max="13262" width="17.5703125" style="8" customWidth="1"/>
    <col min="13263" max="13263" width="25.28515625" style="8" customWidth="1"/>
    <col min="13264" max="13264" width="20.140625" style="8" customWidth="1"/>
    <col min="13265" max="13265" width="15" style="8" customWidth="1"/>
    <col min="13266" max="13266" width="17.5703125" style="8" customWidth="1"/>
    <col min="13267" max="13267" width="16.28515625" style="8" customWidth="1"/>
    <col min="13268" max="13269" width="15" style="8" customWidth="1"/>
    <col min="13270" max="13270" width="17.5703125" style="8" customWidth="1"/>
    <col min="13271" max="13271" width="20.140625" style="8" customWidth="1"/>
    <col min="13272" max="13272" width="16.28515625" style="8" customWidth="1"/>
    <col min="13273" max="13274" width="25.28515625" style="8" customWidth="1"/>
    <col min="13275" max="13275" width="18.85546875" style="8" customWidth="1"/>
    <col min="13276" max="13277" width="20.140625" style="8" customWidth="1"/>
    <col min="13278" max="13278" width="11.140625" style="8" customWidth="1"/>
    <col min="13279" max="13279" width="29.140625" style="8" customWidth="1"/>
    <col min="13280" max="13280" width="34.28515625" style="8" customWidth="1"/>
    <col min="13281" max="13282" width="9.85546875" style="8" customWidth="1"/>
    <col min="13283" max="13283" width="17.5703125" style="8" customWidth="1"/>
    <col min="13284" max="13284" width="18.85546875" style="8" customWidth="1"/>
    <col min="13285" max="13285" width="9.85546875" style="8" customWidth="1"/>
    <col min="13286" max="13287" width="6" style="8" customWidth="1"/>
    <col min="13288" max="13288" width="13.7109375" style="8" customWidth="1"/>
    <col min="13289" max="13290" width="15" style="8" customWidth="1"/>
    <col min="13291" max="13291" width="17.5703125" style="8" customWidth="1"/>
    <col min="13292" max="13292" width="9.85546875" style="8" customWidth="1"/>
    <col min="13293" max="13293" width="7.28515625" style="8" customWidth="1"/>
    <col min="13294" max="13294" width="6" style="8" customWidth="1"/>
    <col min="13295" max="13300" width="17.5703125" style="8" customWidth="1"/>
    <col min="13301" max="13443" width="20.140625" style="8" customWidth="1"/>
    <col min="13444" max="13483" width="12.42578125" style="8" customWidth="1"/>
    <col min="13484" max="13484" width="20.140625" style="8" customWidth="1"/>
    <col min="13485" max="13485" width="21.42578125" style="8" customWidth="1"/>
    <col min="13486" max="13486" width="22.7109375" style="8" customWidth="1"/>
    <col min="13487" max="13487" width="13.7109375" style="8" customWidth="1"/>
    <col min="13488" max="13488" width="15" style="8" customWidth="1"/>
    <col min="13489" max="13491" width="17.5703125" style="8" customWidth="1"/>
    <col min="13492" max="13492" width="16.28515625" style="8" customWidth="1"/>
    <col min="13493" max="13493" width="15" style="8" customWidth="1"/>
    <col min="13494" max="13495" width="12.42578125" style="8" customWidth="1"/>
    <col min="13496" max="13497" width="17.5703125" style="8" customWidth="1"/>
    <col min="13498" max="13498" width="7.28515625" style="8" customWidth="1"/>
    <col min="13499" max="13499" width="21.42578125" style="8" customWidth="1"/>
    <col min="13500" max="13500" width="17.5703125" style="8" customWidth="1"/>
    <col min="13501" max="13501" width="20.140625" style="8" customWidth="1"/>
    <col min="13502" max="13502" width="16.28515625" style="8" customWidth="1"/>
    <col min="13503" max="13503" width="17.5703125" style="8" customWidth="1"/>
    <col min="13504" max="13504" width="6" style="8" customWidth="1"/>
    <col min="13505" max="13506" width="18.85546875" style="8" customWidth="1"/>
    <col min="13507" max="13508" width="20.140625" style="8" customWidth="1"/>
    <col min="13509" max="13509" width="6" style="8" customWidth="1"/>
    <col min="13510" max="13510" width="12.42578125" style="8" customWidth="1"/>
    <col min="13511" max="13511" width="18.85546875" style="8" customWidth="1"/>
    <col min="13512" max="13513" width="15" style="8" customWidth="1"/>
    <col min="13514" max="13514" width="7.28515625" style="8" customWidth="1"/>
    <col min="13515" max="13515" width="11.140625" style="8" customWidth="1"/>
    <col min="13516" max="13516" width="13.7109375" style="8" customWidth="1"/>
    <col min="13517" max="13517" width="18.85546875" style="8" customWidth="1"/>
    <col min="13518" max="13518" width="17.5703125" style="8" customWidth="1"/>
    <col min="13519" max="13519" width="25.28515625" style="8" customWidth="1"/>
    <col min="13520" max="13520" width="20.140625" style="8" customWidth="1"/>
    <col min="13521" max="13521" width="15" style="8" customWidth="1"/>
    <col min="13522" max="13522" width="17.5703125" style="8" customWidth="1"/>
    <col min="13523" max="13523" width="16.28515625" style="8" customWidth="1"/>
    <col min="13524" max="13525" width="15" style="8" customWidth="1"/>
    <col min="13526" max="13526" width="17.5703125" style="8" customWidth="1"/>
    <col min="13527" max="13527" width="20.140625" style="8" customWidth="1"/>
    <col min="13528" max="13528" width="16.28515625" style="8" customWidth="1"/>
    <col min="13529" max="13530" width="25.28515625" style="8" customWidth="1"/>
    <col min="13531" max="13531" width="18.85546875" style="8" customWidth="1"/>
    <col min="13532" max="13533" width="20.140625" style="8" customWidth="1"/>
    <col min="13534" max="13534" width="11.140625" style="8" customWidth="1"/>
    <col min="13535" max="13535" width="29.140625" style="8" customWidth="1"/>
    <col min="13536" max="13536" width="34.28515625" style="8" customWidth="1"/>
    <col min="13537" max="13538" width="9.85546875" style="8" customWidth="1"/>
    <col min="13539" max="13539" width="17.5703125" style="8" customWidth="1"/>
    <col min="13540" max="13540" width="18.85546875" style="8" customWidth="1"/>
    <col min="13541" max="13541" width="9.85546875" style="8" customWidth="1"/>
    <col min="13542" max="13543" width="6" style="8" customWidth="1"/>
    <col min="13544" max="13544" width="13.7109375" style="8" customWidth="1"/>
    <col min="13545" max="13546" width="15" style="8" customWidth="1"/>
    <col min="13547" max="13547" width="17.5703125" style="8" customWidth="1"/>
    <col min="13548" max="13548" width="9.85546875" style="8" customWidth="1"/>
    <col min="13549" max="13549" width="7.28515625" style="8" customWidth="1"/>
    <col min="13550" max="13550" width="6" style="8" customWidth="1"/>
    <col min="13551" max="13556" width="17.5703125" style="8" customWidth="1"/>
    <col min="13557" max="13699" width="20.140625" style="8" customWidth="1"/>
    <col min="13700" max="13739" width="12.42578125" style="8" customWidth="1"/>
    <col min="13740" max="13740" width="20.140625" style="8" customWidth="1"/>
    <col min="13741" max="13741" width="21.42578125" style="8" customWidth="1"/>
    <col min="13742" max="13742" width="22.7109375" style="8" customWidth="1"/>
    <col min="13743" max="13743" width="13.7109375" style="8" customWidth="1"/>
    <col min="13744" max="13744" width="15" style="8" customWidth="1"/>
    <col min="13745" max="13747" width="17.5703125" style="8" customWidth="1"/>
    <col min="13748" max="13748" width="16.28515625" style="8" customWidth="1"/>
    <col min="13749" max="13749" width="15" style="8" customWidth="1"/>
    <col min="13750" max="13751" width="12.42578125" style="8" customWidth="1"/>
    <col min="13752" max="13753" width="17.5703125" style="8" customWidth="1"/>
    <col min="13754" max="13754" width="7.28515625" style="8" customWidth="1"/>
    <col min="13755" max="13755" width="21.42578125" style="8" customWidth="1"/>
    <col min="13756" max="13756" width="17.5703125" style="8" customWidth="1"/>
    <col min="13757" max="13757" width="20.140625" style="8" customWidth="1"/>
    <col min="13758" max="13758" width="16.28515625" style="8" customWidth="1"/>
    <col min="13759" max="13759" width="17.5703125" style="8" customWidth="1"/>
    <col min="13760" max="13760" width="6" style="8" customWidth="1"/>
    <col min="13761" max="13762" width="18.85546875" style="8" customWidth="1"/>
    <col min="13763" max="13764" width="20.140625" style="8" customWidth="1"/>
    <col min="13765" max="13765" width="6" style="8" customWidth="1"/>
    <col min="13766" max="13766" width="12.42578125" style="8" customWidth="1"/>
    <col min="13767" max="13767" width="18.85546875" style="8" customWidth="1"/>
    <col min="13768" max="13769" width="15" style="8" customWidth="1"/>
    <col min="13770" max="13770" width="7.28515625" style="8" customWidth="1"/>
    <col min="13771" max="13771" width="11.140625" style="8" customWidth="1"/>
    <col min="13772" max="13772" width="13.7109375" style="8" customWidth="1"/>
    <col min="13773" max="13773" width="18.85546875" style="8" customWidth="1"/>
    <col min="13774" max="13774" width="17.5703125" style="8" customWidth="1"/>
    <col min="13775" max="13775" width="25.28515625" style="8" customWidth="1"/>
    <col min="13776" max="13776" width="20.140625" style="8" customWidth="1"/>
    <col min="13777" max="13777" width="15" style="8" customWidth="1"/>
    <col min="13778" max="13778" width="17.5703125" style="8" customWidth="1"/>
    <col min="13779" max="13779" width="16.28515625" style="8" customWidth="1"/>
    <col min="13780" max="13781" width="15" style="8" customWidth="1"/>
    <col min="13782" max="13782" width="17.5703125" style="8" customWidth="1"/>
    <col min="13783" max="13783" width="20.140625" style="8" customWidth="1"/>
    <col min="13784" max="13784" width="16.28515625" style="8" customWidth="1"/>
    <col min="13785" max="13786" width="25.28515625" style="8" customWidth="1"/>
    <col min="13787" max="13787" width="18.85546875" style="8" customWidth="1"/>
    <col min="13788" max="13789" width="20.140625" style="8" customWidth="1"/>
    <col min="13790" max="13790" width="11.140625" style="8" customWidth="1"/>
    <col min="13791" max="13791" width="29.140625" style="8" customWidth="1"/>
    <col min="13792" max="13792" width="34.28515625" style="8" customWidth="1"/>
    <col min="13793" max="13794" width="9.85546875" style="8" customWidth="1"/>
    <col min="13795" max="13795" width="17.5703125" style="8" customWidth="1"/>
    <col min="13796" max="13796" width="18.85546875" style="8" customWidth="1"/>
    <col min="13797" max="13797" width="9.85546875" style="8" customWidth="1"/>
    <col min="13798" max="13799" width="6" style="8" customWidth="1"/>
    <col min="13800" max="13800" width="13.7109375" style="8" customWidth="1"/>
    <col min="13801" max="13802" width="15" style="8" customWidth="1"/>
    <col min="13803" max="13803" width="17.5703125" style="8" customWidth="1"/>
    <col min="13804" max="13804" width="9.85546875" style="8" customWidth="1"/>
    <col min="13805" max="13805" width="7.28515625" style="8" customWidth="1"/>
    <col min="13806" max="13806" width="6" style="8" customWidth="1"/>
    <col min="13807" max="13812" width="17.5703125" style="8" customWidth="1"/>
    <col min="13813" max="13955" width="20.140625" style="8" customWidth="1"/>
    <col min="13956" max="13995" width="12.42578125" style="8" customWidth="1"/>
    <col min="13996" max="13996" width="20.140625" style="8" customWidth="1"/>
    <col min="13997" max="13997" width="21.42578125" style="8" customWidth="1"/>
    <col min="13998" max="13998" width="22.7109375" style="8" customWidth="1"/>
    <col min="13999" max="13999" width="13.7109375" style="8" customWidth="1"/>
    <col min="14000" max="14000" width="15" style="8" customWidth="1"/>
    <col min="14001" max="14003" width="17.5703125" style="8" customWidth="1"/>
    <col min="14004" max="14004" width="16.28515625" style="8" customWidth="1"/>
    <col min="14005" max="14005" width="15" style="8" customWidth="1"/>
    <col min="14006" max="14007" width="12.42578125" style="8" customWidth="1"/>
    <col min="14008" max="14009" width="17.5703125" style="8" customWidth="1"/>
    <col min="14010" max="14010" width="7.28515625" style="8" customWidth="1"/>
    <col min="14011" max="14011" width="21.42578125" style="8" customWidth="1"/>
    <col min="14012" max="14012" width="17.5703125" style="8" customWidth="1"/>
    <col min="14013" max="14013" width="20.140625" style="8" customWidth="1"/>
    <col min="14014" max="14014" width="16.28515625" style="8" customWidth="1"/>
    <col min="14015" max="14015" width="17.5703125" style="8" customWidth="1"/>
    <col min="14016" max="14016" width="6" style="8" customWidth="1"/>
    <col min="14017" max="14018" width="18.85546875" style="8" customWidth="1"/>
    <col min="14019" max="14020" width="20.140625" style="8" customWidth="1"/>
    <col min="14021" max="14021" width="6" style="8" customWidth="1"/>
    <col min="14022" max="14022" width="12.42578125" style="8" customWidth="1"/>
    <col min="14023" max="14023" width="18.85546875" style="8" customWidth="1"/>
    <col min="14024" max="14025" width="15" style="8" customWidth="1"/>
    <col min="14026" max="14026" width="7.28515625" style="8" customWidth="1"/>
    <col min="14027" max="14027" width="11.140625" style="8" customWidth="1"/>
    <col min="14028" max="14028" width="13.7109375" style="8" customWidth="1"/>
    <col min="14029" max="14029" width="18.85546875" style="8" customWidth="1"/>
    <col min="14030" max="14030" width="17.5703125" style="8" customWidth="1"/>
    <col min="14031" max="14031" width="25.28515625" style="8" customWidth="1"/>
    <col min="14032" max="14032" width="20.140625" style="8" customWidth="1"/>
    <col min="14033" max="14033" width="15" style="8" customWidth="1"/>
    <col min="14034" max="14034" width="17.5703125" style="8" customWidth="1"/>
    <col min="14035" max="14035" width="16.28515625" style="8" customWidth="1"/>
    <col min="14036" max="14037" width="15" style="8" customWidth="1"/>
    <col min="14038" max="14038" width="17.5703125" style="8" customWidth="1"/>
    <col min="14039" max="14039" width="20.140625" style="8" customWidth="1"/>
    <col min="14040" max="14040" width="16.28515625" style="8" customWidth="1"/>
    <col min="14041" max="14042" width="25.28515625" style="8" customWidth="1"/>
    <col min="14043" max="14043" width="18.85546875" style="8" customWidth="1"/>
    <col min="14044" max="14045" width="20.140625" style="8" customWidth="1"/>
    <col min="14046" max="14046" width="11.140625" style="8" customWidth="1"/>
    <col min="14047" max="14047" width="29.140625" style="8" customWidth="1"/>
    <col min="14048" max="14048" width="34.28515625" style="8" customWidth="1"/>
    <col min="14049" max="14050" width="9.85546875" style="8" customWidth="1"/>
    <col min="14051" max="14051" width="17.5703125" style="8" customWidth="1"/>
    <col min="14052" max="14052" width="18.85546875" style="8" customWidth="1"/>
    <col min="14053" max="14053" width="9.85546875" style="8" customWidth="1"/>
    <col min="14054" max="14055" width="6" style="8" customWidth="1"/>
    <col min="14056" max="14056" width="13.7109375" style="8" customWidth="1"/>
    <col min="14057" max="14058" width="15" style="8" customWidth="1"/>
    <col min="14059" max="14059" width="17.5703125" style="8" customWidth="1"/>
    <col min="14060" max="14060" width="9.85546875" style="8" customWidth="1"/>
    <col min="14061" max="14061" width="7.28515625" style="8" customWidth="1"/>
    <col min="14062" max="14062" width="6" style="8" customWidth="1"/>
    <col min="14063" max="14068" width="17.5703125" style="8" customWidth="1"/>
    <col min="14069" max="14211" width="20.140625" style="8" customWidth="1"/>
    <col min="14212" max="14251" width="12.42578125" style="8" customWidth="1"/>
    <col min="14252" max="14252" width="20.140625" style="8" customWidth="1"/>
    <col min="14253" max="14253" width="21.42578125" style="8" customWidth="1"/>
    <col min="14254" max="14254" width="22.7109375" style="8" customWidth="1"/>
    <col min="14255" max="14255" width="13.7109375" style="8" customWidth="1"/>
    <col min="14256" max="14256" width="15" style="8" customWidth="1"/>
    <col min="14257" max="14259" width="17.5703125" style="8" customWidth="1"/>
    <col min="14260" max="14260" width="16.28515625" style="8" customWidth="1"/>
    <col min="14261" max="14261" width="15" style="8" customWidth="1"/>
    <col min="14262" max="14263" width="12.42578125" style="8" customWidth="1"/>
    <col min="14264" max="14265" width="17.5703125" style="8" customWidth="1"/>
    <col min="14266" max="14266" width="7.28515625" style="8" customWidth="1"/>
    <col min="14267" max="14267" width="21.42578125" style="8" customWidth="1"/>
    <col min="14268" max="14268" width="17.5703125" style="8" customWidth="1"/>
    <col min="14269" max="14269" width="20.140625" style="8" customWidth="1"/>
    <col min="14270" max="14270" width="16.28515625" style="8" customWidth="1"/>
    <col min="14271" max="14271" width="17.5703125" style="8" customWidth="1"/>
    <col min="14272" max="14272" width="6" style="8" customWidth="1"/>
    <col min="14273" max="14274" width="18.85546875" style="8" customWidth="1"/>
    <col min="14275" max="14276" width="20.140625" style="8" customWidth="1"/>
    <col min="14277" max="14277" width="6" style="8" customWidth="1"/>
    <col min="14278" max="14278" width="12.42578125" style="8" customWidth="1"/>
    <col min="14279" max="14279" width="18.85546875" style="8" customWidth="1"/>
    <col min="14280" max="14281" width="15" style="8" customWidth="1"/>
    <col min="14282" max="14282" width="7.28515625" style="8" customWidth="1"/>
    <col min="14283" max="14283" width="11.140625" style="8" customWidth="1"/>
    <col min="14284" max="14284" width="13.7109375" style="8" customWidth="1"/>
    <col min="14285" max="14285" width="18.85546875" style="8" customWidth="1"/>
    <col min="14286" max="14286" width="17.5703125" style="8" customWidth="1"/>
    <col min="14287" max="14287" width="25.28515625" style="8" customWidth="1"/>
    <col min="14288" max="14288" width="20.140625" style="8" customWidth="1"/>
    <col min="14289" max="14289" width="15" style="8" customWidth="1"/>
    <col min="14290" max="14290" width="17.5703125" style="8" customWidth="1"/>
    <col min="14291" max="14291" width="16.28515625" style="8" customWidth="1"/>
    <col min="14292" max="14293" width="15" style="8" customWidth="1"/>
    <col min="14294" max="14294" width="17.5703125" style="8" customWidth="1"/>
    <col min="14295" max="14295" width="20.140625" style="8" customWidth="1"/>
    <col min="14296" max="14296" width="16.28515625" style="8" customWidth="1"/>
    <col min="14297" max="14298" width="25.28515625" style="8" customWidth="1"/>
    <col min="14299" max="14299" width="18.85546875" style="8" customWidth="1"/>
    <col min="14300" max="14301" width="20.140625" style="8" customWidth="1"/>
    <col min="14302" max="14302" width="11.140625" style="8" customWidth="1"/>
    <col min="14303" max="14303" width="29.140625" style="8" customWidth="1"/>
    <col min="14304" max="14304" width="34.28515625" style="8" customWidth="1"/>
    <col min="14305" max="14306" width="9.85546875" style="8" customWidth="1"/>
    <col min="14307" max="14307" width="17.5703125" style="8" customWidth="1"/>
    <col min="14308" max="14308" width="18.85546875" style="8" customWidth="1"/>
    <col min="14309" max="14309" width="9.85546875" style="8" customWidth="1"/>
    <col min="14310" max="14311" width="6" style="8" customWidth="1"/>
    <col min="14312" max="14312" width="13.7109375" style="8" customWidth="1"/>
    <col min="14313" max="14314" width="15" style="8" customWidth="1"/>
    <col min="14315" max="14315" width="17.5703125" style="8" customWidth="1"/>
    <col min="14316" max="14316" width="9.85546875" style="8" customWidth="1"/>
    <col min="14317" max="14317" width="7.28515625" style="8" customWidth="1"/>
    <col min="14318" max="14318" width="6" style="8" customWidth="1"/>
    <col min="14319" max="14324" width="17.5703125" style="8" customWidth="1"/>
    <col min="14325" max="14467" width="20.140625" style="8" customWidth="1"/>
    <col min="14468" max="14507" width="12.42578125" style="8" customWidth="1"/>
    <col min="14508" max="14508" width="20.140625" style="8" customWidth="1"/>
    <col min="14509" max="14509" width="21.42578125" style="8" customWidth="1"/>
    <col min="14510" max="14510" width="22.7109375" style="8" customWidth="1"/>
    <col min="14511" max="14511" width="13.7109375" style="8" customWidth="1"/>
    <col min="14512" max="14512" width="15" style="8" customWidth="1"/>
    <col min="14513" max="14515" width="17.5703125" style="8" customWidth="1"/>
    <col min="14516" max="14516" width="16.28515625" style="8" customWidth="1"/>
    <col min="14517" max="14517" width="15" style="8" customWidth="1"/>
    <col min="14518" max="14519" width="12.42578125" style="8" customWidth="1"/>
    <col min="14520" max="14521" width="17.5703125" style="8" customWidth="1"/>
    <col min="14522" max="14522" width="7.28515625" style="8" customWidth="1"/>
    <col min="14523" max="14523" width="21.42578125" style="8" customWidth="1"/>
    <col min="14524" max="14524" width="17.5703125" style="8" customWidth="1"/>
    <col min="14525" max="14525" width="20.140625" style="8" customWidth="1"/>
    <col min="14526" max="14526" width="16.28515625" style="8" customWidth="1"/>
    <col min="14527" max="14527" width="17.5703125" style="8" customWidth="1"/>
    <col min="14528" max="14528" width="6" style="8" customWidth="1"/>
    <col min="14529" max="14530" width="18.85546875" style="8" customWidth="1"/>
    <col min="14531" max="14532" width="20.140625" style="8" customWidth="1"/>
    <col min="14533" max="14533" width="6" style="8" customWidth="1"/>
    <col min="14534" max="14534" width="12.42578125" style="8" customWidth="1"/>
    <col min="14535" max="14535" width="18.85546875" style="8" customWidth="1"/>
    <col min="14536" max="14537" width="15" style="8" customWidth="1"/>
    <col min="14538" max="14538" width="7.28515625" style="8" customWidth="1"/>
    <col min="14539" max="14539" width="11.140625" style="8" customWidth="1"/>
    <col min="14540" max="14540" width="13.7109375" style="8" customWidth="1"/>
    <col min="14541" max="14541" width="18.85546875" style="8" customWidth="1"/>
    <col min="14542" max="14542" width="17.5703125" style="8" customWidth="1"/>
    <col min="14543" max="14543" width="25.28515625" style="8" customWidth="1"/>
    <col min="14544" max="14544" width="20.140625" style="8" customWidth="1"/>
    <col min="14545" max="14545" width="15" style="8" customWidth="1"/>
    <col min="14546" max="14546" width="17.5703125" style="8" customWidth="1"/>
    <col min="14547" max="14547" width="16.28515625" style="8" customWidth="1"/>
    <col min="14548" max="14549" width="15" style="8" customWidth="1"/>
    <col min="14550" max="14550" width="17.5703125" style="8" customWidth="1"/>
    <col min="14551" max="14551" width="20.140625" style="8" customWidth="1"/>
    <col min="14552" max="14552" width="16.28515625" style="8" customWidth="1"/>
    <col min="14553" max="14554" width="25.28515625" style="8" customWidth="1"/>
    <col min="14555" max="14555" width="18.85546875" style="8" customWidth="1"/>
    <col min="14556" max="14557" width="20.140625" style="8" customWidth="1"/>
    <col min="14558" max="14558" width="11.140625" style="8" customWidth="1"/>
    <col min="14559" max="14559" width="29.140625" style="8" customWidth="1"/>
    <col min="14560" max="14560" width="34.28515625" style="8" customWidth="1"/>
    <col min="14561" max="14562" width="9.85546875" style="8" customWidth="1"/>
    <col min="14563" max="14563" width="17.5703125" style="8" customWidth="1"/>
    <col min="14564" max="14564" width="18.85546875" style="8" customWidth="1"/>
    <col min="14565" max="14565" width="9.85546875" style="8" customWidth="1"/>
    <col min="14566" max="14567" width="6" style="8" customWidth="1"/>
    <col min="14568" max="14568" width="13.7109375" style="8" customWidth="1"/>
    <col min="14569" max="14570" width="15" style="8" customWidth="1"/>
    <col min="14571" max="14571" width="17.5703125" style="8" customWidth="1"/>
    <col min="14572" max="14572" width="9.85546875" style="8" customWidth="1"/>
    <col min="14573" max="14573" width="7.28515625" style="8" customWidth="1"/>
    <col min="14574" max="14574" width="6" style="8" customWidth="1"/>
    <col min="14575" max="14580" width="17.5703125" style="8" customWidth="1"/>
    <col min="14581" max="14723" width="20.140625" style="8" customWidth="1"/>
    <col min="14724" max="14763" width="12.42578125" style="8" customWidth="1"/>
    <col min="14764" max="14764" width="20.140625" style="8" customWidth="1"/>
    <col min="14765" max="14765" width="21.42578125" style="8" customWidth="1"/>
    <col min="14766" max="14766" width="22.7109375" style="8" customWidth="1"/>
    <col min="14767" max="14767" width="13.7109375" style="8" customWidth="1"/>
    <col min="14768" max="14768" width="15" style="8" customWidth="1"/>
    <col min="14769" max="14771" width="17.5703125" style="8" customWidth="1"/>
    <col min="14772" max="14772" width="16.28515625" style="8" customWidth="1"/>
    <col min="14773" max="14773" width="15" style="8" customWidth="1"/>
    <col min="14774" max="14775" width="12.42578125" style="8" customWidth="1"/>
    <col min="14776" max="14777" width="17.5703125" style="8" customWidth="1"/>
    <col min="14778" max="14778" width="7.28515625" style="8" customWidth="1"/>
    <col min="14779" max="14779" width="21.42578125" style="8" customWidth="1"/>
    <col min="14780" max="14780" width="17.5703125" style="8" customWidth="1"/>
    <col min="14781" max="14781" width="20.140625" style="8" customWidth="1"/>
    <col min="14782" max="14782" width="16.28515625" style="8" customWidth="1"/>
    <col min="14783" max="14783" width="17.5703125" style="8" customWidth="1"/>
    <col min="14784" max="14784" width="6" style="8" customWidth="1"/>
    <col min="14785" max="14786" width="18.85546875" style="8" customWidth="1"/>
    <col min="14787" max="14788" width="20.140625" style="8" customWidth="1"/>
    <col min="14789" max="14789" width="6" style="8" customWidth="1"/>
    <col min="14790" max="14790" width="12.42578125" style="8" customWidth="1"/>
    <col min="14791" max="14791" width="18.85546875" style="8" customWidth="1"/>
    <col min="14792" max="14793" width="15" style="8" customWidth="1"/>
    <col min="14794" max="14794" width="7.28515625" style="8" customWidth="1"/>
    <col min="14795" max="14795" width="11.140625" style="8" customWidth="1"/>
    <col min="14796" max="14796" width="13.7109375" style="8" customWidth="1"/>
    <col min="14797" max="14797" width="18.85546875" style="8" customWidth="1"/>
    <col min="14798" max="14798" width="17.5703125" style="8" customWidth="1"/>
    <col min="14799" max="14799" width="25.28515625" style="8" customWidth="1"/>
    <col min="14800" max="14800" width="20.140625" style="8" customWidth="1"/>
    <col min="14801" max="14801" width="15" style="8" customWidth="1"/>
    <col min="14802" max="14802" width="17.5703125" style="8" customWidth="1"/>
    <col min="14803" max="14803" width="16.28515625" style="8" customWidth="1"/>
    <col min="14804" max="14805" width="15" style="8" customWidth="1"/>
    <col min="14806" max="14806" width="17.5703125" style="8" customWidth="1"/>
    <col min="14807" max="14807" width="20.140625" style="8" customWidth="1"/>
    <col min="14808" max="14808" width="16.28515625" style="8" customWidth="1"/>
    <col min="14809" max="14810" width="25.28515625" style="8" customWidth="1"/>
    <col min="14811" max="14811" width="18.85546875" style="8" customWidth="1"/>
    <col min="14812" max="14813" width="20.140625" style="8" customWidth="1"/>
    <col min="14814" max="14814" width="11.140625" style="8" customWidth="1"/>
    <col min="14815" max="14815" width="29.140625" style="8" customWidth="1"/>
    <col min="14816" max="14816" width="34.28515625" style="8" customWidth="1"/>
    <col min="14817" max="14818" width="9.85546875" style="8" customWidth="1"/>
    <col min="14819" max="14819" width="17.5703125" style="8" customWidth="1"/>
    <col min="14820" max="14820" width="18.85546875" style="8" customWidth="1"/>
    <col min="14821" max="14821" width="9.85546875" style="8" customWidth="1"/>
    <col min="14822" max="14823" width="6" style="8" customWidth="1"/>
    <col min="14824" max="14824" width="13.7109375" style="8" customWidth="1"/>
    <col min="14825" max="14826" width="15" style="8" customWidth="1"/>
    <col min="14827" max="14827" width="17.5703125" style="8" customWidth="1"/>
    <col min="14828" max="14828" width="9.85546875" style="8" customWidth="1"/>
    <col min="14829" max="14829" width="7.28515625" style="8" customWidth="1"/>
    <col min="14830" max="14830" width="6" style="8" customWidth="1"/>
    <col min="14831" max="14836" width="17.5703125" style="8" customWidth="1"/>
    <col min="14837" max="14979" width="20.140625" style="8" customWidth="1"/>
    <col min="14980" max="15019" width="12.42578125" style="8" customWidth="1"/>
    <col min="15020" max="15020" width="20.140625" style="8" customWidth="1"/>
    <col min="15021" max="15021" width="21.42578125" style="8" customWidth="1"/>
    <col min="15022" max="15022" width="22.7109375" style="8" customWidth="1"/>
    <col min="15023" max="15023" width="13.7109375" style="8" customWidth="1"/>
    <col min="15024" max="15024" width="15" style="8" customWidth="1"/>
    <col min="15025" max="15027" width="17.5703125" style="8" customWidth="1"/>
    <col min="15028" max="15028" width="16.28515625" style="8" customWidth="1"/>
    <col min="15029" max="15029" width="15" style="8" customWidth="1"/>
    <col min="15030" max="15031" width="12.42578125" style="8" customWidth="1"/>
    <col min="15032" max="15033" width="17.5703125" style="8" customWidth="1"/>
    <col min="15034" max="15034" width="7.28515625" style="8" customWidth="1"/>
    <col min="15035" max="15035" width="21.42578125" style="8" customWidth="1"/>
    <col min="15036" max="15036" width="17.5703125" style="8" customWidth="1"/>
    <col min="15037" max="15037" width="20.140625" style="8" customWidth="1"/>
    <col min="15038" max="15038" width="16.28515625" style="8" customWidth="1"/>
    <col min="15039" max="15039" width="17.5703125" style="8" customWidth="1"/>
    <col min="15040" max="15040" width="6" style="8" customWidth="1"/>
    <col min="15041" max="15042" width="18.85546875" style="8" customWidth="1"/>
    <col min="15043" max="15044" width="20.140625" style="8" customWidth="1"/>
    <col min="15045" max="15045" width="6" style="8" customWidth="1"/>
    <col min="15046" max="15046" width="12.42578125" style="8" customWidth="1"/>
    <col min="15047" max="15047" width="18.85546875" style="8" customWidth="1"/>
    <col min="15048" max="15049" width="15" style="8" customWidth="1"/>
    <col min="15050" max="15050" width="7.28515625" style="8" customWidth="1"/>
    <col min="15051" max="15051" width="11.140625" style="8" customWidth="1"/>
    <col min="15052" max="15052" width="13.7109375" style="8" customWidth="1"/>
    <col min="15053" max="15053" width="18.85546875" style="8" customWidth="1"/>
    <col min="15054" max="15054" width="17.5703125" style="8" customWidth="1"/>
    <col min="15055" max="15055" width="25.28515625" style="8" customWidth="1"/>
    <col min="15056" max="15056" width="20.140625" style="8" customWidth="1"/>
    <col min="15057" max="15057" width="15" style="8" customWidth="1"/>
    <col min="15058" max="15058" width="17.5703125" style="8" customWidth="1"/>
    <col min="15059" max="15059" width="16.28515625" style="8" customWidth="1"/>
    <col min="15060" max="15061" width="15" style="8" customWidth="1"/>
    <col min="15062" max="15062" width="17.5703125" style="8" customWidth="1"/>
    <col min="15063" max="15063" width="20.140625" style="8" customWidth="1"/>
    <col min="15064" max="15064" width="16.28515625" style="8" customWidth="1"/>
    <col min="15065" max="15066" width="25.28515625" style="8" customWidth="1"/>
    <col min="15067" max="15067" width="18.85546875" style="8" customWidth="1"/>
    <col min="15068" max="15069" width="20.140625" style="8" customWidth="1"/>
    <col min="15070" max="15070" width="11.140625" style="8" customWidth="1"/>
    <col min="15071" max="15071" width="29.140625" style="8" customWidth="1"/>
    <col min="15072" max="15072" width="34.28515625" style="8" customWidth="1"/>
    <col min="15073" max="15074" width="9.85546875" style="8" customWidth="1"/>
    <col min="15075" max="15075" width="17.5703125" style="8" customWidth="1"/>
    <col min="15076" max="15076" width="18.85546875" style="8" customWidth="1"/>
    <col min="15077" max="15077" width="9.85546875" style="8" customWidth="1"/>
    <col min="15078" max="15079" width="6" style="8" customWidth="1"/>
    <col min="15080" max="15080" width="13.7109375" style="8" customWidth="1"/>
    <col min="15081" max="15082" width="15" style="8" customWidth="1"/>
    <col min="15083" max="15083" width="17.5703125" style="8" customWidth="1"/>
    <col min="15084" max="15084" width="9.85546875" style="8" customWidth="1"/>
    <col min="15085" max="15085" width="7.28515625" style="8" customWidth="1"/>
    <col min="15086" max="15086" width="6" style="8" customWidth="1"/>
    <col min="15087" max="15092" width="17.5703125" style="8" customWidth="1"/>
    <col min="15093" max="15235" width="20.140625" style="8" customWidth="1"/>
    <col min="15236" max="15275" width="12.42578125" style="8" customWidth="1"/>
    <col min="15276" max="15276" width="20.140625" style="8" customWidth="1"/>
    <col min="15277" max="15277" width="21.42578125" style="8" customWidth="1"/>
    <col min="15278" max="15278" width="22.7109375" style="8" customWidth="1"/>
    <col min="15279" max="15279" width="13.7109375" style="8" customWidth="1"/>
    <col min="15280" max="15280" width="15" style="8" customWidth="1"/>
    <col min="15281" max="15283" width="17.5703125" style="8" customWidth="1"/>
    <col min="15284" max="15284" width="16.28515625" style="8" customWidth="1"/>
    <col min="15285" max="15285" width="15" style="8" customWidth="1"/>
    <col min="15286" max="15287" width="12.42578125" style="8" customWidth="1"/>
    <col min="15288" max="15289" width="17.5703125" style="8" customWidth="1"/>
    <col min="15290" max="15290" width="7.28515625" style="8" customWidth="1"/>
    <col min="15291" max="15291" width="21.42578125" style="8" customWidth="1"/>
    <col min="15292" max="15292" width="17.5703125" style="8" customWidth="1"/>
    <col min="15293" max="15293" width="20.140625" style="8" customWidth="1"/>
    <col min="15294" max="15294" width="16.28515625" style="8" customWidth="1"/>
    <col min="15295" max="15295" width="17.5703125" style="8" customWidth="1"/>
    <col min="15296" max="15296" width="6" style="8" customWidth="1"/>
    <col min="15297" max="15298" width="18.85546875" style="8" customWidth="1"/>
    <col min="15299" max="15300" width="20.140625" style="8" customWidth="1"/>
    <col min="15301" max="15301" width="6" style="8" customWidth="1"/>
    <col min="15302" max="15302" width="12.42578125" style="8" customWidth="1"/>
    <col min="15303" max="15303" width="18.85546875" style="8" customWidth="1"/>
    <col min="15304" max="15305" width="15" style="8" customWidth="1"/>
    <col min="15306" max="15306" width="7.28515625" style="8" customWidth="1"/>
    <col min="15307" max="15307" width="11.140625" style="8" customWidth="1"/>
    <col min="15308" max="15308" width="13.7109375" style="8" customWidth="1"/>
    <col min="15309" max="15309" width="18.85546875" style="8" customWidth="1"/>
    <col min="15310" max="15310" width="17.5703125" style="8" customWidth="1"/>
    <col min="15311" max="15311" width="25.28515625" style="8" customWidth="1"/>
    <col min="15312" max="15312" width="20.140625" style="8" customWidth="1"/>
    <col min="15313" max="15313" width="15" style="8" customWidth="1"/>
    <col min="15314" max="15314" width="17.5703125" style="8" customWidth="1"/>
    <col min="15315" max="15315" width="16.28515625" style="8" customWidth="1"/>
    <col min="15316" max="15317" width="15" style="8" customWidth="1"/>
    <col min="15318" max="15318" width="17.5703125" style="8" customWidth="1"/>
    <col min="15319" max="15319" width="20.140625" style="8" customWidth="1"/>
    <col min="15320" max="15320" width="16.28515625" style="8" customWidth="1"/>
    <col min="15321" max="15322" width="25.28515625" style="8" customWidth="1"/>
    <col min="15323" max="15323" width="18.85546875" style="8" customWidth="1"/>
    <col min="15324" max="15325" width="20.140625" style="8" customWidth="1"/>
    <col min="15326" max="15326" width="11.140625" style="8" customWidth="1"/>
    <col min="15327" max="15327" width="29.140625" style="8" customWidth="1"/>
    <col min="15328" max="15328" width="34.28515625" style="8" customWidth="1"/>
    <col min="15329" max="15330" width="9.85546875" style="8" customWidth="1"/>
    <col min="15331" max="15331" width="17.5703125" style="8" customWidth="1"/>
    <col min="15332" max="15332" width="18.85546875" style="8" customWidth="1"/>
    <col min="15333" max="15333" width="9.85546875" style="8" customWidth="1"/>
    <col min="15334" max="15335" width="6" style="8" customWidth="1"/>
    <col min="15336" max="15336" width="13.7109375" style="8" customWidth="1"/>
    <col min="15337" max="15338" width="15" style="8" customWidth="1"/>
    <col min="15339" max="15339" width="17.5703125" style="8" customWidth="1"/>
    <col min="15340" max="15340" width="9.85546875" style="8" customWidth="1"/>
    <col min="15341" max="15341" width="7.28515625" style="8" customWidth="1"/>
    <col min="15342" max="15342" width="6" style="8" customWidth="1"/>
    <col min="15343" max="15348" width="17.5703125" style="8" customWidth="1"/>
    <col min="15349" max="15491" width="20.140625" style="8" customWidth="1"/>
    <col min="15492" max="15531" width="12.42578125" style="8" customWidth="1"/>
    <col min="15532" max="15532" width="20.140625" style="8" customWidth="1"/>
    <col min="15533" max="15533" width="21.42578125" style="8" customWidth="1"/>
    <col min="15534" max="15534" width="22.7109375" style="8" customWidth="1"/>
    <col min="15535" max="15535" width="13.7109375" style="8" customWidth="1"/>
    <col min="15536" max="15536" width="15" style="8" customWidth="1"/>
    <col min="15537" max="15539" width="17.5703125" style="8" customWidth="1"/>
    <col min="15540" max="15540" width="16.28515625" style="8" customWidth="1"/>
    <col min="15541" max="15541" width="15" style="8" customWidth="1"/>
    <col min="15542" max="15543" width="12.42578125" style="8" customWidth="1"/>
    <col min="15544" max="15545" width="17.5703125" style="8" customWidth="1"/>
    <col min="15546" max="15546" width="7.28515625" style="8" customWidth="1"/>
    <col min="15547" max="15547" width="21.42578125" style="8" customWidth="1"/>
    <col min="15548" max="15548" width="17.5703125" style="8" customWidth="1"/>
    <col min="15549" max="15549" width="20.140625" style="8" customWidth="1"/>
    <col min="15550" max="15550" width="16.28515625" style="8" customWidth="1"/>
    <col min="15551" max="15551" width="17.5703125" style="8" customWidth="1"/>
    <col min="15552" max="15552" width="6" style="8" customWidth="1"/>
    <col min="15553" max="15554" width="18.85546875" style="8" customWidth="1"/>
    <col min="15555" max="15556" width="20.140625" style="8" customWidth="1"/>
    <col min="15557" max="15557" width="6" style="8" customWidth="1"/>
    <col min="15558" max="15558" width="12.42578125" style="8" customWidth="1"/>
    <col min="15559" max="15559" width="18.85546875" style="8" customWidth="1"/>
    <col min="15560" max="15561" width="15" style="8" customWidth="1"/>
    <col min="15562" max="15562" width="7.28515625" style="8" customWidth="1"/>
    <col min="15563" max="15563" width="11.140625" style="8" customWidth="1"/>
    <col min="15564" max="15564" width="13.7109375" style="8" customWidth="1"/>
    <col min="15565" max="15565" width="18.85546875" style="8" customWidth="1"/>
    <col min="15566" max="15566" width="17.5703125" style="8" customWidth="1"/>
    <col min="15567" max="15567" width="25.28515625" style="8" customWidth="1"/>
    <col min="15568" max="15568" width="20.140625" style="8" customWidth="1"/>
    <col min="15569" max="15569" width="15" style="8" customWidth="1"/>
    <col min="15570" max="15570" width="17.5703125" style="8" customWidth="1"/>
    <col min="15571" max="15571" width="16.28515625" style="8" customWidth="1"/>
    <col min="15572" max="15573" width="15" style="8" customWidth="1"/>
    <col min="15574" max="15574" width="17.5703125" style="8" customWidth="1"/>
    <col min="15575" max="15575" width="20.140625" style="8" customWidth="1"/>
    <col min="15576" max="15576" width="16.28515625" style="8" customWidth="1"/>
    <col min="15577" max="15578" width="25.28515625" style="8" customWidth="1"/>
    <col min="15579" max="15579" width="18.85546875" style="8" customWidth="1"/>
    <col min="15580" max="15581" width="20.140625" style="8" customWidth="1"/>
    <col min="15582" max="15582" width="11.140625" style="8" customWidth="1"/>
    <col min="15583" max="15583" width="29.140625" style="8" customWidth="1"/>
    <col min="15584" max="15584" width="34.28515625" style="8" customWidth="1"/>
    <col min="15585" max="15586" width="9.85546875" style="8" customWidth="1"/>
    <col min="15587" max="15587" width="17.5703125" style="8" customWidth="1"/>
    <col min="15588" max="15588" width="18.85546875" style="8" customWidth="1"/>
    <col min="15589" max="15589" width="9.85546875" style="8" customWidth="1"/>
    <col min="15590" max="15591" width="6" style="8" customWidth="1"/>
    <col min="15592" max="15592" width="13.7109375" style="8" customWidth="1"/>
    <col min="15593" max="15594" width="15" style="8" customWidth="1"/>
    <col min="15595" max="15595" width="17.5703125" style="8" customWidth="1"/>
    <col min="15596" max="15596" width="9.85546875" style="8" customWidth="1"/>
    <col min="15597" max="15597" width="7.28515625" style="8" customWidth="1"/>
    <col min="15598" max="15598" width="6" style="8" customWidth="1"/>
    <col min="15599" max="15604" width="17.5703125" style="8" customWidth="1"/>
    <col min="15605" max="15747" width="20.140625" style="8" customWidth="1"/>
    <col min="15748" max="15787" width="12.42578125" style="8" customWidth="1"/>
    <col min="15788" max="15788" width="20.140625" style="8" customWidth="1"/>
    <col min="15789" max="15789" width="21.42578125" style="8" customWidth="1"/>
    <col min="15790" max="15790" width="22.7109375" style="8" customWidth="1"/>
    <col min="15791" max="15791" width="13.7109375" style="8" customWidth="1"/>
    <col min="15792" max="15792" width="15" style="8" customWidth="1"/>
    <col min="15793" max="15795" width="17.5703125" style="8" customWidth="1"/>
    <col min="15796" max="15796" width="16.28515625" style="8" customWidth="1"/>
    <col min="15797" max="15797" width="15" style="8" customWidth="1"/>
    <col min="15798" max="15799" width="12.42578125" style="8" customWidth="1"/>
    <col min="15800" max="15801" width="17.5703125" style="8" customWidth="1"/>
    <col min="15802" max="15802" width="7.28515625" style="8" customWidth="1"/>
    <col min="15803" max="15803" width="21.42578125" style="8" customWidth="1"/>
    <col min="15804" max="15804" width="17.5703125" style="8" customWidth="1"/>
    <col min="15805" max="15805" width="20.140625" style="8" customWidth="1"/>
    <col min="15806" max="15806" width="16.28515625" style="8" customWidth="1"/>
    <col min="15807" max="15807" width="17.5703125" style="8" customWidth="1"/>
    <col min="15808" max="15808" width="6" style="8" customWidth="1"/>
    <col min="15809" max="15810" width="18.85546875" style="8" customWidth="1"/>
    <col min="15811" max="15812" width="20.140625" style="8" customWidth="1"/>
    <col min="15813" max="15813" width="6" style="8" customWidth="1"/>
    <col min="15814" max="15814" width="12.42578125" style="8" customWidth="1"/>
    <col min="15815" max="15815" width="18.85546875" style="8" customWidth="1"/>
    <col min="15816" max="15817" width="15" style="8" customWidth="1"/>
    <col min="15818" max="15818" width="7.28515625" style="8" customWidth="1"/>
    <col min="15819" max="15819" width="11.140625" style="8" customWidth="1"/>
    <col min="15820" max="15820" width="13.7109375" style="8" customWidth="1"/>
    <col min="15821" max="15821" width="18.85546875" style="8" customWidth="1"/>
    <col min="15822" max="15822" width="17.5703125" style="8" customWidth="1"/>
    <col min="15823" max="15823" width="25.28515625" style="8" customWidth="1"/>
    <col min="15824" max="15824" width="20.140625" style="8" customWidth="1"/>
    <col min="15825" max="15825" width="15" style="8" customWidth="1"/>
    <col min="15826" max="15826" width="17.5703125" style="8" customWidth="1"/>
    <col min="15827" max="15827" width="16.28515625" style="8" customWidth="1"/>
    <col min="15828" max="15829" width="15" style="8" customWidth="1"/>
    <col min="15830" max="15830" width="17.5703125" style="8" customWidth="1"/>
    <col min="15831" max="15831" width="20.140625" style="8" customWidth="1"/>
    <col min="15832" max="15832" width="16.28515625" style="8" customWidth="1"/>
    <col min="15833" max="15834" width="25.28515625" style="8" customWidth="1"/>
    <col min="15835" max="15835" width="18.85546875" style="8" customWidth="1"/>
    <col min="15836" max="15837" width="20.140625" style="8" customWidth="1"/>
    <col min="15838" max="15838" width="11.140625" style="8" customWidth="1"/>
    <col min="15839" max="15839" width="29.140625" style="8" customWidth="1"/>
    <col min="15840" max="15840" width="34.28515625" style="8" customWidth="1"/>
    <col min="15841" max="15842" width="9.85546875" style="8" customWidth="1"/>
    <col min="15843" max="15843" width="17.5703125" style="8" customWidth="1"/>
    <col min="15844" max="15844" width="18.85546875" style="8" customWidth="1"/>
    <col min="15845" max="15845" width="9.85546875" style="8" customWidth="1"/>
    <col min="15846" max="15847" width="6" style="8" customWidth="1"/>
    <col min="15848" max="15848" width="13.7109375" style="8" customWidth="1"/>
    <col min="15849" max="15850" width="15" style="8" customWidth="1"/>
    <col min="15851" max="15851" width="17.5703125" style="8" customWidth="1"/>
    <col min="15852" max="15852" width="9.85546875" style="8" customWidth="1"/>
    <col min="15853" max="15853" width="7.28515625" style="8" customWidth="1"/>
    <col min="15854" max="15854" width="6" style="8" customWidth="1"/>
    <col min="15855" max="15860" width="17.5703125" style="8" customWidth="1"/>
    <col min="15861" max="16003" width="20.140625" style="8" customWidth="1"/>
    <col min="16004" max="16043" width="12.42578125" style="8" customWidth="1"/>
    <col min="16044" max="16044" width="20.140625" style="8" customWidth="1"/>
    <col min="16045" max="16045" width="21.42578125" style="8" customWidth="1"/>
    <col min="16046" max="16046" width="22.7109375" style="8" customWidth="1"/>
    <col min="16047" max="16047" width="13.7109375" style="8" customWidth="1"/>
    <col min="16048" max="16048" width="15" style="8" customWidth="1"/>
    <col min="16049" max="16051" width="17.5703125" style="8" customWidth="1"/>
    <col min="16052" max="16052" width="16.28515625" style="8" customWidth="1"/>
    <col min="16053" max="16053" width="15" style="8" customWidth="1"/>
    <col min="16054" max="16055" width="12.42578125" style="8" customWidth="1"/>
    <col min="16056" max="16057" width="17.5703125" style="8" customWidth="1"/>
    <col min="16058" max="16058" width="7.28515625" style="8" customWidth="1"/>
    <col min="16059" max="16059" width="21.42578125" style="8" customWidth="1"/>
    <col min="16060" max="16060" width="17.5703125" style="8" customWidth="1"/>
    <col min="16061" max="16061" width="20.140625" style="8" customWidth="1"/>
    <col min="16062" max="16062" width="16.28515625" style="8" customWidth="1"/>
    <col min="16063" max="16063" width="17.5703125" style="8" customWidth="1"/>
    <col min="16064" max="16064" width="6" style="8" customWidth="1"/>
    <col min="16065" max="16066" width="18.85546875" style="8" customWidth="1"/>
    <col min="16067" max="16068" width="20.140625" style="8" customWidth="1"/>
    <col min="16069" max="16069" width="6" style="8" customWidth="1"/>
    <col min="16070" max="16070" width="12.42578125" style="8" customWidth="1"/>
    <col min="16071" max="16071" width="18.85546875" style="8" customWidth="1"/>
    <col min="16072" max="16073" width="15" style="8" customWidth="1"/>
    <col min="16074" max="16074" width="7.28515625" style="8" customWidth="1"/>
    <col min="16075" max="16075" width="11.140625" style="8" customWidth="1"/>
    <col min="16076" max="16076" width="13.7109375" style="8" customWidth="1"/>
    <col min="16077" max="16077" width="18.85546875" style="8" customWidth="1"/>
    <col min="16078" max="16078" width="17.5703125" style="8" customWidth="1"/>
    <col min="16079" max="16079" width="25.28515625" style="8" customWidth="1"/>
    <col min="16080" max="16080" width="20.140625" style="8" customWidth="1"/>
    <col min="16081" max="16081" width="15" style="8" customWidth="1"/>
    <col min="16082" max="16082" width="17.5703125" style="8" customWidth="1"/>
    <col min="16083" max="16083" width="16.28515625" style="8" customWidth="1"/>
    <col min="16084" max="16085" width="15" style="8" customWidth="1"/>
    <col min="16086" max="16086" width="17.5703125" style="8" customWidth="1"/>
    <col min="16087" max="16087" width="20.140625" style="8" customWidth="1"/>
    <col min="16088" max="16088" width="16.28515625" style="8" customWidth="1"/>
    <col min="16089" max="16090" width="25.28515625" style="8" customWidth="1"/>
    <col min="16091" max="16091" width="18.85546875" style="8" customWidth="1"/>
    <col min="16092" max="16093" width="20.140625" style="8" customWidth="1"/>
    <col min="16094" max="16094" width="11.140625" style="8" customWidth="1"/>
    <col min="16095" max="16095" width="29.140625" style="8" customWidth="1"/>
    <col min="16096" max="16096" width="34.28515625" style="8" customWidth="1"/>
    <col min="16097" max="16098" width="9.85546875" style="8" customWidth="1"/>
    <col min="16099" max="16099" width="17.5703125" style="8" customWidth="1"/>
    <col min="16100" max="16100" width="18.85546875" style="8" customWidth="1"/>
    <col min="16101" max="16101" width="9.85546875" style="8" customWidth="1"/>
    <col min="16102" max="16103" width="6" style="8" customWidth="1"/>
    <col min="16104" max="16104" width="13.7109375" style="8" customWidth="1"/>
    <col min="16105" max="16106" width="15" style="8" customWidth="1"/>
    <col min="16107" max="16107" width="17.5703125" style="8" customWidth="1"/>
    <col min="16108" max="16108" width="9.85546875" style="8" customWidth="1"/>
    <col min="16109" max="16109" width="7.28515625" style="8" customWidth="1"/>
    <col min="16110" max="16110" width="6" style="8" customWidth="1"/>
    <col min="16111" max="16116" width="17.5703125" style="8" customWidth="1"/>
    <col min="16117" max="16259" width="20.140625" style="8" customWidth="1"/>
    <col min="16260" max="16384" width="12.42578125" style="8" customWidth="1"/>
  </cols>
  <sheetData>
    <row r="1" spans="1:171" s="38" customFormat="1" ht="15" x14ac:dyDescent="0.2">
      <c r="A1" s="49"/>
      <c r="B1" s="92">
        <f ca="1">WORKDAY(TODAY(),1,$V$160:$V$544)</f>
        <v>45789</v>
      </c>
      <c r="C1" s="6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84"/>
      <c r="P1" s="73"/>
      <c r="Q1" s="73"/>
      <c r="R1" s="65"/>
      <c r="S1" s="85"/>
      <c r="T1" s="83"/>
      <c r="U1" s="33"/>
      <c r="V1" s="51" t="s">
        <v>0</v>
      </c>
      <c r="W1" s="36"/>
      <c r="X1" s="51" t="s">
        <v>57</v>
      </c>
      <c r="Y1" s="33"/>
      <c r="Z1" s="33"/>
      <c r="AB1" s="51" t="s">
        <v>1</v>
      </c>
      <c r="AC1" s="33"/>
      <c r="AD1" s="33"/>
      <c r="AE1" s="35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</row>
    <row r="2" spans="1:171" s="38" customFormat="1" ht="15" x14ac:dyDescent="0.2">
      <c r="A2" s="47"/>
      <c r="B2" s="93" t="s">
        <v>62</v>
      </c>
      <c r="C2" s="86"/>
      <c r="D2" s="86"/>
      <c r="E2" s="87"/>
      <c r="F2" s="88"/>
      <c r="G2" s="88"/>
      <c r="H2" s="88"/>
      <c r="I2" s="89"/>
      <c r="J2" s="89"/>
      <c r="K2" s="86"/>
      <c r="L2" s="86"/>
      <c r="M2" s="86"/>
      <c r="N2" s="86"/>
      <c r="O2" s="90"/>
      <c r="P2" s="86"/>
      <c r="Q2" s="86"/>
      <c r="R2" s="91"/>
      <c r="S2" s="85"/>
      <c r="T2" s="83"/>
      <c r="U2" s="40"/>
      <c r="V2" s="41"/>
      <c r="W2" s="42"/>
      <c r="X2" s="34"/>
      <c r="Y2" s="40"/>
      <c r="Z2" s="40"/>
      <c r="AA2" s="34"/>
      <c r="AB2" s="34"/>
      <c r="AC2" s="34"/>
      <c r="AD2" s="40"/>
      <c r="AE2" s="43"/>
      <c r="AF2" s="40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</row>
    <row r="3" spans="1:171" s="38" customFormat="1" ht="15" x14ac:dyDescent="0.2">
      <c r="A3" s="44"/>
      <c r="B3" s="94" t="s">
        <v>68</v>
      </c>
      <c r="C3" s="86"/>
      <c r="D3" s="86"/>
      <c r="E3" s="87"/>
      <c r="F3" s="88"/>
      <c r="G3" s="88"/>
      <c r="H3" s="88"/>
      <c r="I3" s="89"/>
      <c r="J3" s="89"/>
      <c r="K3" s="86"/>
      <c r="L3" s="86"/>
      <c r="M3" s="86"/>
      <c r="N3" s="86"/>
      <c r="O3" s="90"/>
      <c r="P3" s="86"/>
      <c r="Q3" s="86"/>
      <c r="R3" s="91"/>
      <c r="S3" s="85"/>
      <c r="T3" s="83"/>
      <c r="U3" s="40"/>
      <c r="V3" s="41"/>
      <c r="W3" s="42"/>
      <c r="X3" s="34"/>
      <c r="Y3" s="40"/>
      <c r="Z3" s="40"/>
      <c r="AA3" s="34"/>
      <c r="AB3" s="34"/>
      <c r="AC3" s="34"/>
      <c r="AD3" s="40"/>
      <c r="AE3" s="43"/>
      <c r="AF3" s="40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</row>
    <row r="4" spans="1:171" s="38" customFormat="1" ht="12.75" customHeight="1" x14ac:dyDescent="0.25">
      <c r="A4" s="120" t="s">
        <v>64</v>
      </c>
      <c r="B4" s="95" t="s">
        <v>61</v>
      </c>
      <c r="C4" s="86"/>
      <c r="D4" s="86"/>
      <c r="E4" s="87"/>
      <c r="F4" s="88"/>
      <c r="G4" s="88"/>
      <c r="H4" s="88"/>
      <c r="I4" s="89"/>
      <c r="J4" s="89"/>
      <c r="K4" s="86"/>
      <c r="L4" s="86"/>
      <c r="M4" s="86"/>
      <c r="N4" s="86"/>
      <c r="O4" s="90"/>
      <c r="P4" s="86"/>
      <c r="Q4" s="86"/>
      <c r="R4" s="91"/>
      <c r="S4" s="85"/>
      <c r="T4" s="83"/>
      <c r="U4" s="40"/>
      <c r="V4" s="40"/>
      <c r="W4" s="42"/>
      <c r="X4" s="34"/>
      <c r="Y4" s="40"/>
      <c r="Z4" s="40"/>
      <c r="AA4" s="34"/>
      <c r="AB4" s="34"/>
      <c r="AC4" s="34"/>
      <c r="AD4" s="40"/>
      <c r="AE4" s="43"/>
      <c r="AF4" s="40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</row>
    <row r="5" spans="1:171" s="38" customFormat="1" ht="18.75" x14ac:dyDescent="0.3">
      <c r="A5" s="137">
        <v>45440</v>
      </c>
      <c r="B5" s="118">
        <v>2</v>
      </c>
      <c r="C5" s="118">
        <f>B5+1</f>
        <v>3</v>
      </c>
      <c r="D5" s="118">
        <f t="shared" ref="D5:T5" si="0">C5+1</f>
        <v>4</v>
      </c>
      <c r="E5" s="118">
        <f t="shared" si="0"/>
        <v>5</v>
      </c>
      <c r="F5" s="118">
        <f t="shared" si="0"/>
        <v>6</v>
      </c>
      <c r="G5" s="118">
        <f t="shared" si="0"/>
        <v>7</v>
      </c>
      <c r="H5" s="118">
        <f t="shared" si="0"/>
        <v>8</v>
      </c>
      <c r="I5" s="118">
        <f t="shared" si="0"/>
        <v>9</v>
      </c>
      <c r="J5" s="118">
        <f t="shared" si="0"/>
        <v>10</v>
      </c>
      <c r="K5" s="118">
        <f t="shared" si="0"/>
        <v>11</v>
      </c>
      <c r="L5" s="118">
        <f t="shared" si="0"/>
        <v>12</v>
      </c>
      <c r="M5" s="118">
        <f t="shared" si="0"/>
        <v>13</v>
      </c>
      <c r="N5" s="118">
        <f t="shared" si="0"/>
        <v>14</v>
      </c>
      <c r="O5" s="118">
        <f t="shared" si="0"/>
        <v>15</v>
      </c>
      <c r="P5" s="118">
        <f t="shared" si="0"/>
        <v>16</v>
      </c>
      <c r="Q5" s="118">
        <f t="shared" si="0"/>
        <v>17</v>
      </c>
      <c r="R5" s="118">
        <f t="shared" si="0"/>
        <v>18</v>
      </c>
      <c r="S5" s="118">
        <f t="shared" si="0"/>
        <v>19</v>
      </c>
      <c r="T5" s="118">
        <f t="shared" si="0"/>
        <v>20</v>
      </c>
      <c r="U5" s="45"/>
      <c r="V5" s="45"/>
      <c r="W5" s="46"/>
      <c r="X5" s="45"/>
      <c r="Y5" s="45"/>
      <c r="Z5" s="45"/>
      <c r="AA5" s="45"/>
      <c r="AB5" s="45"/>
      <c r="AC5" s="45"/>
      <c r="AD5" s="45"/>
      <c r="AE5" s="45"/>
      <c r="AF5" s="45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</row>
    <row r="6" spans="1:171" s="38" customFormat="1" ht="15" x14ac:dyDescent="0.25">
      <c r="A6" s="111" t="s">
        <v>67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33"/>
      <c r="V6" s="33"/>
      <c r="W6" s="36"/>
      <c r="X6" s="33"/>
      <c r="Y6" s="33"/>
      <c r="Z6" s="33"/>
      <c r="AA6" s="33"/>
      <c r="AB6" s="33"/>
      <c r="AC6" s="33"/>
      <c r="AD6" s="33"/>
      <c r="AE6" s="35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</row>
    <row r="7" spans="1:171" s="38" customFormat="1" ht="15" x14ac:dyDescent="0.15">
      <c r="A7" s="112">
        <v>45433</v>
      </c>
      <c r="B7" s="70" t="s">
        <v>4</v>
      </c>
      <c r="C7" s="7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70" t="s">
        <v>10</v>
      </c>
      <c r="Q7" s="71" t="s">
        <v>11</v>
      </c>
      <c r="R7" s="71" t="s">
        <v>11</v>
      </c>
      <c r="S7" s="102" t="s">
        <v>12</v>
      </c>
      <c r="T7" s="103" t="s">
        <v>12</v>
      </c>
      <c r="U7" s="33"/>
      <c r="V7" s="33"/>
      <c r="W7" s="36"/>
      <c r="X7" s="33"/>
      <c r="Y7" s="33"/>
      <c r="Z7" s="33"/>
      <c r="AA7" s="33"/>
      <c r="AB7" s="33"/>
      <c r="AC7" s="33"/>
      <c r="AD7" s="33"/>
      <c r="AE7" s="35"/>
      <c r="AF7" s="33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</row>
    <row r="8" spans="1:171" s="38" customFormat="1" ht="12.75" x14ac:dyDescent="0.15">
      <c r="A8" s="113" t="s">
        <v>55</v>
      </c>
      <c r="B8" s="70" t="s">
        <v>59</v>
      </c>
      <c r="C8" s="70" t="s">
        <v>13</v>
      </c>
      <c r="D8" s="104" t="s">
        <v>14</v>
      </c>
      <c r="E8" s="105" t="s">
        <v>15</v>
      </c>
      <c r="F8" s="70" t="s">
        <v>15</v>
      </c>
      <c r="G8" s="70" t="s">
        <v>15</v>
      </c>
      <c r="H8" s="70" t="s">
        <v>15</v>
      </c>
      <c r="I8" s="106"/>
      <c r="J8" s="106" t="s">
        <v>3</v>
      </c>
      <c r="K8" s="107" t="s">
        <v>16</v>
      </c>
      <c r="L8" s="107" t="s">
        <v>16</v>
      </c>
      <c r="M8" s="100" t="s">
        <v>15</v>
      </c>
      <c r="N8" s="100" t="s">
        <v>17</v>
      </c>
      <c r="O8" s="101"/>
      <c r="P8" s="70"/>
      <c r="Q8" s="70"/>
      <c r="R8" s="71"/>
      <c r="S8" s="102" t="s">
        <v>18</v>
      </c>
      <c r="T8" s="103" t="s">
        <v>3</v>
      </c>
      <c r="U8" s="33"/>
      <c r="V8" s="33"/>
      <c r="W8" s="36"/>
      <c r="X8" s="33"/>
      <c r="Y8" s="33"/>
      <c r="Z8" s="33"/>
      <c r="AA8" s="33"/>
      <c r="AB8" s="33"/>
      <c r="AC8" s="33"/>
      <c r="AD8" s="33"/>
      <c r="AE8" s="35"/>
      <c r="AF8" s="33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</row>
    <row r="9" spans="1:171" s="38" customFormat="1" ht="15" x14ac:dyDescent="0.2">
      <c r="A9" s="112">
        <v>45433</v>
      </c>
      <c r="B9" s="108" t="s">
        <v>60</v>
      </c>
      <c r="C9" s="70"/>
      <c r="D9" s="70"/>
      <c r="E9" s="105" t="s">
        <v>19</v>
      </c>
      <c r="F9" s="70" t="s">
        <v>20</v>
      </c>
      <c r="G9" s="70" t="s">
        <v>20</v>
      </c>
      <c r="H9" s="70" t="s">
        <v>20</v>
      </c>
      <c r="I9" s="106" t="s">
        <v>21</v>
      </c>
      <c r="J9" s="106" t="s">
        <v>22</v>
      </c>
      <c r="K9" s="107" t="s">
        <v>23</v>
      </c>
      <c r="L9" s="107" t="s">
        <v>23</v>
      </c>
      <c r="M9" s="100" t="s">
        <v>24</v>
      </c>
      <c r="N9" s="70" t="s">
        <v>20</v>
      </c>
      <c r="O9" s="101"/>
      <c r="P9" s="70"/>
      <c r="Q9" s="70"/>
      <c r="R9" s="71"/>
      <c r="S9" s="102" t="s">
        <v>25</v>
      </c>
      <c r="T9" s="10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</row>
    <row r="10" spans="1:171" s="38" customFormat="1" ht="12.75" x14ac:dyDescent="0.15">
      <c r="A10" s="111" t="s">
        <v>58</v>
      </c>
      <c r="B10" s="70" t="s">
        <v>63</v>
      </c>
      <c r="C10" s="70" t="s">
        <v>26</v>
      </c>
      <c r="D10" s="104" t="s">
        <v>27</v>
      </c>
      <c r="E10" s="105" t="s">
        <v>28</v>
      </c>
      <c r="F10" s="70" t="s">
        <v>29</v>
      </c>
      <c r="G10" s="70" t="s">
        <v>30</v>
      </c>
      <c r="H10" s="70" t="s">
        <v>31</v>
      </c>
      <c r="I10" s="106" t="s">
        <v>32</v>
      </c>
      <c r="J10" s="106" t="s">
        <v>16</v>
      </c>
      <c r="K10" s="70" t="s">
        <v>33</v>
      </c>
      <c r="L10" s="70" t="s">
        <v>34</v>
      </c>
      <c r="M10" s="70" t="s">
        <v>35</v>
      </c>
      <c r="N10" s="100" t="s">
        <v>36</v>
      </c>
      <c r="O10" s="101"/>
      <c r="P10" s="70" t="s">
        <v>37</v>
      </c>
      <c r="Q10" s="70" t="s">
        <v>49</v>
      </c>
      <c r="R10" s="71"/>
      <c r="S10" s="102"/>
      <c r="T10" s="103"/>
      <c r="U10" s="35"/>
      <c r="V10" s="74" t="s">
        <v>38</v>
      </c>
      <c r="W10" s="75" t="s">
        <v>2</v>
      </c>
      <c r="X10" s="74" t="s">
        <v>39</v>
      </c>
      <c r="Y10" s="74" t="s">
        <v>40</v>
      </c>
      <c r="Z10" s="74" t="s">
        <v>41</v>
      </c>
      <c r="AA10" s="74" t="s">
        <v>42</v>
      </c>
      <c r="AB10" s="76" t="s">
        <v>42</v>
      </c>
      <c r="AC10" s="74" t="s">
        <v>43</v>
      </c>
      <c r="AD10" s="74" t="s">
        <v>44</v>
      </c>
      <c r="AE10" s="77" t="s">
        <v>45</v>
      </c>
      <c r="AF10" s="74" t="s">
        <v>45</v>
      </c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</row>
    <row r="11" spans="1:171" s="38" customFormat="1" ht="15" x14ac:dyDescent="0.2">
      <c r="A11" s="119">
        <v>45644</v>
      </c>
      <c r="B11" s="70" t="s">
        <v>46</v>
      </c>
      <c r="C11" s="70" t="s">
        <v>46</v>
      </c>
      <c r="D11" s="106"/>
      <c r="E11" s="105"/>
      <c r="F11" s="109"/>
      <c r="G11" s="109" t="s">
        <v>47</v>
      </c>
      <c r="H11" s="109"/>
      <c r="I11" s="106"/>
      <c r="J11" s="106" t="s">
        <v>23</v>
      </c>
      <c r="K11" s="105"/>
      <c r="L11" s="105"/>
      <c r="M11" s="110"/>
      <c r="N11" s="110"/>
      <c r="O11" s="101"/>
      <c r="P11" s="70" t="s">
        <v>46</v>
      </c>
      <c r="Q11" s="103"/>
      <c r="R11" s="71" t="s">
        <v>46</v>
      </c>
      <c r="S11" s="102"/>
      <c r="T11" s="103"/>
      <c r="U11" s="35"/>
      <c r="V11" s="74"/>
      <c r="W11" s="75"/>
      <c r="X11" s="74" t="s">
        <v>46</v>
      </c>
      <c r="Y11" s="74" t="s">
        <v>48</v>
      </c>
      <c r="Z11" s="78"/>
      <c r="AA11" s="74" t="s">
        <v>46</v>
      </c>
      <c r="AB11" s="76" t="s">
        <v>49</v>
      </c>
      <c r="AC11" s="74" t="s">
        <v>46</v>
      </c>
      <c r="AD11" s="74"/>
      <c r="AE11" s="77" t="s">
        <v>50</v>
      </c>
      <c r="AF11" s="74" t="s">
        <v>50</v>
      </c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</row>
    <row r="12" spans="1:171" ht="18.75" x14ac:dyDescent="0.3">
      <c r="A12" s="50">
        <f>A9</f>
        <v>45433</v>
      </c>
      <c r="B12" s="14">
        <f ca="1">IF(A12&lt;=TODAY(),C12+P12,IF(AND(A12&gt;TODAY(),A12&lt;=$B$1),IF(VLOOKUP(TODAY(),$A$10:$D$5000,4,FALSE)=0,"n.d",C12+P12),"n.d"))</f>
        <v>316.06004166666668</v>
      </c>
      <c r="C12" s="147">
        <f>7585441/24000</f>
        <v>316.06004166666668</v>
      </c>
      <c r="D12" s="12">
        <f ca="1">IF(A12&lt;$B$1,VLOOKUP(A12,[1]DI!$A$4:$B$15000,2,FALSE),0)</f>
        <v>0.104</v>
      </c>
      <c r="E12" s="13">
        <f t="shared" ref="E12:E13" ca="1" si="1">ROUND(((1+D12)^(1/252)),8)</f>
        <v>1.0003926999999999</v>
      </c>
      <c r="F12" s="13">
        <v>1</v>
      </c>
      <c r="G12" s="13">
        <f>F12</f>
        <v>1</v>
      </c>
      <c r="H12" s="13">
        <f t="shared" ref="H12:H13" si="2">ROUND(F12/G12,8)</f>
        <v>1</v>
      </c>
      <c r="I12" s="115">
        <v>0.04</v>
      </c>
      <c r="J12" s="52">
        <f>AC160</f>
        <v>45433</v>
      </c>
      <c r="K12" s="15">
        <v>0</v>
      </c>
      <c r="L12" s="15">
        <f>IF(K12&gt;0,IF(K12=K11,K12+1,K12),0)</f>
        <v>0</v>
      </c>
      <c r="M12" s="11">
        <f t="shared" ref="M12:M75" si="3">ROUND((I12+1)^(L12/252),9)</f>
        <v>1</v>
      </c>
      <c r="N12" s="11">
        <f t="shared" ref="N12:N75" si="4">ROUND(H12*M12,9)</f>
        <v>1</v>
      </c>
      <c r="O12" s="15">
        <v>0</v>
      </c>
      <c r="P12" s="13">
        <f t="shared" ref="P12:P75" si="5">TRUNC(((N12-1)*C12),8)</f>
        <v>0</v>
      </c>
      <c r="Q12" s="19">
        <f t="shared" ref="Q12:Q75" si="6">IF($O12&gt;0,VLOOKUP($O12,$V$12:$AB$150,7),0)</f>
        <v>0</v>
      </c>
      <c r="R12" s="13">
        <f>IF(Q12&gt;0,TRUNC(Q12*C12,8),0)</f>
        <v>0</v>
      </c>
      <c r="S12" s="16" t="str">
        <f>AE12</f>
        <v>A+J=</v>
      </c>
      <c r="T12" s="30">
        <f>AF12</f>
        <v>45441</v>
      </c>
      <c r="U12" s="17"/>
      <c r="V12" s="79">
        <v>0</v>
      </c>
      <c r="W12" s="63">
        <f t="shared" ref="W12:W16" si="7">AC160</f>
        <v>45433</v>
      </c>
      <c r="X12" s="116">
        <f>C12</f>
        <v>316.06004166666668</v>
      </c>
      <c r="Y12" s="65"/>
      <c r="Z12" s="73"/>
      <c r="AA12" s="65"/>
      <c r="AB12" s="80"/>
      <c r="AC12" s="73"/>
      <c r="AD12" s="79"/>
      <c r="AE12" s="81" t="s">
        <v>56</v>
      </c>
      <c r="AF12" s="63">
        <f t="shared" ref="AF12:AF16" si="8">W13</f>
        <v>45441</v>
      </c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36">
        <f t="shared" ref="A13:A76" si="9">(A12+1)</f>
        <v>45434</v>
      </c>
      <c r="B13" s="14">
        <f ca="1">IF(A13&lt;=TODAY(),C13+P13,IF(AND(A13&gt;TODAY(),A13&lt;=$B$1),IF(VLOOKUP(TODAY(),$A$10:$D$5000,4,FALSE)=0,"n.d",C13+P13),"n.d"))</f>
        <v>316.23337246666665</v>
      </c>
      <c r="C13" s="6">
        <f t="shared" ref="C13:C76" si="10">(C12-R12)</f>
        <v>316.06004166666668</v>
      </c>
      <c r="D13" s="12">
        <f ca="1">IF(A13&lt;$B$1,VLOOKUP(A13,[1]DI!$A$4:$B$15000,2,FALSE),0)</f>
        <v>0.104</v>
      </c>
      <c r="E13" s="13">
        <f t="shared" ca="1" si="1"/>
        <v>1.0003926999999999</v>
      </c>
      <c r="F13" s="13">
        <f ca="1">(TRUNC(PRODUCT($E$12:$E12),16))</f>
        <v>1.0003926999999999</v>
      </c>
      <c r="G13" s="13">
        <f t="shared" ref="G13" si="11">IF(O12&gt;0,F12,G12)</f>
        <v>1</v>
      </c>
      <c r="H13" s="13">
        <f t="shared" ca="1" si="2"/>
        <v>1.0003926999999999</v>
      </c>
      <c r="I13" s="12">
        <f>I12</f>
        <v>0.04</v>
      </c>
      <c r="J13" s="30">
        <f t="shared" ref="J13:J76" si="12">IF(O12&gt;0,VLOOKUP(O12,V$12:AF$150,2),J12)</f>
        <v>45433</v>
      </c>
      <c r="K13" s="2">
        <f t="shared" ref="K13:K76" si="13">IF(A13&gt;J13,IF(NETWORKDAYS(J13,A13,$V$160:$V$544)-1=0,1,NETWORKDAYS(J13,A13,$V$160:$V$544)-1),0)</f>
        <v>1</v>
      </c>
      <c r="L13" s="15">
        <f t="shared" ref="L13:L76" si="14">IF(AND(K13=1,K12=1),1,IF(K13&gt;0,IF(K13=K12,K13+1,K13),0))</f>
        <v>1</v>
      </c>
      <c r="M13" s="11">
        <f t="shared" si="3"/>
        <v>1.00015565</v>
      </c>
      <c r="N13" s="11">
        <f t="shared" ca="1" si="4"/>
        <v>1.000548411</v>
      </c>
      <c r="O13" s="15">
        <f t="shared" ref="O13:O76" si="15">IF(VLOOKUP(A13,W$12:AD$150,8)=VLOOKUP(A12,W$12:AD$150,8),0,VLOOKUP(A13,W$12:AD$150,8))</f>
        <v>0</v>
      </c>
      <c r="P13" s="13">
        <f t="shared" ca="1" si="5"/>
        <v>0.17333080000000001</v>
      </c>
      <c r="Q13" s="19">
        <f t="shared" si="6"/>
        <v>0</v>
      </c>
      <c r="R13" s="13">
        <f t="shared" ref="R13:R76" si="16">IF(Q13&gt;0,TRUNC(Q13*C13,8),0)</f>
        <v>0</v>
      </c>
      <c r="S13" s="4" t="str">
        <f t="shared" ref="S13:S76" si="17">IF(O12&gt;0,VLOOKUP(O12,V$12:AF$150,10),S12)</f>
        <v>A+J=</v>
      </c>
      <c r="T13" s="30">
        <f t="shared" ref="T13:T76" si="18">IF(O12&gt;0,VLOOKUP(O12,V$12:AF$150,11),T12)</f>
        <v>45441</v>
      </c>
      <c r="U13" s="4"/>
      <c r="V13" s="79">
        <f t="shared" ref="V13:V20" si="19">V12+1</f>
        <v>1</v>
      </c>
      <c r="W13" s="63">
        <f t="shared" si="7"/>
        <v>45441</v>
      </c>
      <c r="X13" s="82">
        <f t="shared" ref="X13:X16" si="20">(X12-AA13)</f>
        <v>295.6778045866667</v>
      </c>
      <c r="Y13" s="73">
        <f t="shared" ref="Y13:Y16" si="21">NETWORKDAYS(W12,W13,V$160:V$444)-1</f>
        <v>6</v>
      </c>
      <c r="Z13" s="82">
        <f>TRUNC((ROUND(((1+0.04)^(Y13/252)),9)-1)*X12,8)</f>
        <v>0.29528320000000002</v>
      </c>
      <c r="AA13" s="82">
        <f>TRUNC(X12*AB13,8)</f>
        <v>20.382237079999999</v>
      </c>
      <c r="AB13" s="80">
        <f>489173.69/7585441</f>
        <v>6.4488497109133139E-2</v>
      </c>
      <c r="AC13" s="82">
        <f t="shared" ref="AC13:AC16" si="22">(Z13+AA13)</f>
        <v>20.67752028</v>
      </c>
      <c r="AD13" s="79">
        <f t="shared" ref="AD13:AD20" si="23">AD12+1</f>
        <v>1</v>
      </c>
      <c r="AE13" s="81" t="s">
        <v>56</v>
      </c>
      <c r="AF13" s="63">
        <f t="shared" si="8"/>
        <v>45468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36">
        <f t="shared" si="9"/>
        <v>45435</v>
      </c>
      <c r="B14" s="14">
        <f t="shared" ref="B14:B77" ca="1" si="24">IF(A14&lt;=TODAY(),C14+P14,IF(AND(A14&gt;TODAY(),A14&lt;=$B$1),IF(VLOOKUP(TODAY(),$A$10:$D$5000,4,FALSE)=0,"n.d",C14+P14),"n.d"))</f>
        <v>316.40679713666668</v>
      </c>
      <c r="C14" s="6">
        <f t="shared" si="10"/>
        <v>316.06004166666668</v>
      </c>
      <c r="D14" s="12">
        <f ca="1">IF(A14&lt;$B$1,VLOOKUP(A14,[1]DI!$A$4:$B$15000,2,FALSE),0)</f>
        <v>0.104</v>
      </c>
      <c r="E14" s="13">
        <f t="shared" ref="E14:E77" ca="1" si="25">ROUND(((1+D14)^(1/252)),8)</f>
        <v>1.0003926999999999</v>
      </c>
      <c r="F14" s="13">
        <f ca="1">(TRUNC(PRODUCT($E$12:$E13),16))</f>
        <v>1.00078555421329</v>
      </c>
      <c r="G14" s="13">
        <f t="shared" ref="G14:G77" si="26">IF(O13&gt;0,F13,G13)</f>
        <v>1</v>
      </c>
      <c r="H14" s="13">
        <f t="shared" ref="H14:H77" ca="1" si="27">ROUND(F14/G14,8)</f>
        <v>1.00078555</v>
      </c>
      <c r="I14" s="12">
        <f t="shared" ref="I14:I77" si="28">I13</f>
        <v>0.04</v>
      </c>
      <c r="J14" s="30">
        <f t="shared" si="12"/>
        <v>45433</v>
      </c>
      <c r="K14" s="2">
        <f t="shared" si="13"/>
        <v>2</v>
      </c>
      <c r="L14" s="15">
        <f t="shared" si="14"/>
        <v>2</v>
      </c>
      <c r="M14" s="11">
        <f t="shared" si="3"/>
        <v>1.0003113239999999</v>
      </c>
      <c r="N14" s="11">
        <f t="shared" ca="1" si="4"/>
        <v>1.001097119</v>
      </c>
      <c r="O14" s="15">
        <f t="shared" si="15"/>
        <v>0</v>
      </c>
      <c r="P14" s="13">
        <f t="shared" ca="1" si="5"/>
        <v>0.34675547000000001</v>
      </c>
      <c r="Q14" s="19">
        <f t="shared" si="6"/>
        <v>0</v>
      </c>
      <c r="R14" s="13">
        <f t="shared" si="16"/>
        <v>0</v>
      </c>
      <c r="S14" s="4" t="str">
        <f t="shared" si="17"/>
        <v>A+J=</v>
      </c>
      <c r="T14" s="30">
        <f t="shared" si="18"/>
        <v>45441</v>
      </c>
      <c r="U14" s="4"/>
      <c r="V14" s="79">
        <f t="shared" si="19"/>
        <v>2</v>
      </c>
      <c r="W14" s="63">
        <f t="shared" si="7"/>
        <v>45468</v>
      </c>
      <c r="X14" s="82">
        <f t="shared" si="20"/>
        <v>214.1487894666667</v>
      </c>
      <c r="Y14" s="73">
        <f t="shared" si="21"/>
        <v>18</v>
      </c>
      <c r="Z14" s="82">
        <f t="shared" ref="Z14:Z20" si="29">TRUNC((ROUND(((1+0.04)^(Y14/252)),9)-1)*X13,8)</f>
        <v>0.82949658000000004</v>
      </c>
      <c r="AA14" s="82">
        <f t="shared" ref="AA14:AA19" si="30">TRUNC(X13*AB14,8)</f>
        <v>81.529015119999997</v>
      </c>
      <c r="AB14" s="80">
        <v>0.27573599999999998</v>
      </c>
      <c r="AC14" s="82">
        <f t="shared" si="22"/>
        <v>82.358511699999994</v>
      </c>
      <c r="AD14" s="79">
        <f t="shared" si="23"/>
        <v>2</v>
      </c>
      <c r="AE14" s="81" t="s">
        <v>56</v>
      </c>
      <c r="AF14" s="63">
        <f t="shared" si="8"/>
        <v>45498</v>
      </c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36">
        <f t="shared" si="9"/>
        <v>45436</v>
      </c>
      <c r="B15" s="14">
        <f t="shared" ca="1" si="24"/>
        <v>316.58031820666667</v>
      </c>
      <c r="C15" s="6">
        <f t="shared" si="10"/>
        <v>316.06004166666668</v>
      </c>
      <c r="D15" s="12">
        <f ca="1">IF(A15&lt;$B$1,VLOOKUP(A15,[1]DI!$A$4:$B$15000,2,FALSE),0)</f>
        <v>0.104</v>
      </c>
      <c r="E15" s="13">
        <f t="shared" ca="1" si="25"/>
        <v>1.0003926999999999</v>
      </c>
      <c r="F15" s="13">
        <f ca="1">(TRUNC(PRODUCT($E$12:$E14),16))</f>
        <v>1.0011785627004299</v>
      </c>
      <c r="G15" s="13">
        <f t="shared" si="26"/>
        <v>1</v>
      </c>
      <c r="H15" s="13">
        <f t="shared" ca="1" si="27"/>
        <v>1.0011785600000001</v>
      </c>
      <c r="I15" s="12">
        <f t="shared" si="28"/>
        <v>0.04</v>
      </c>
      <c r="J15" s="30">
        <f t="shared" si="12"/>
        <v>45433</v>
      </c>
      <c r="K15" s="2">
        <f t="shared" si="13"/>
        <v>3</v>
      </c>
      <c r="L15" s="15">
        <f t="shared" si="14"/>
        <v>3</v>
      </c>
      <c r="M15" s="11">
        <f t="shared" si="3"/>
        <v>1.000467022</v>
      </c>
      <c r="N15" s="11">
        <f t="shared" ca="1" si="4"/>
        <v>1.0016461320000001</v>
      </c>
      <c r="O15" s="15">
        <f t="shared" si="15"/>
        <v>0</v>
      </c>
      <c r="P15" s="13">
        <f t="shared" ca="1" si="5"/>
        <v>0.52027654000000001</v>
      </c>
      <c r="Q15" s="19">
        <f t="shared" si="6"/>
        <v>0</v>
      </c>
      <c r="R15" s="13">
        <f t="shared" si="16"/>
        <v>0</v>
      </c>
      <c r="S15" s="4" t="str">
        <f t="shared" si="17"/>
        <v>A+J=</v>
      </c>
      <c r="T15" s="30">
        <f t="shared" si="18"/>
        <v>45441</v>
      </c>
      <c r="U15" s="4"/>
      <c r="V15" s="79">
        <f t="shared" si="19"/>
        <v>3</v>
      </c>
      <c r="W15" s="63">
        <f t="shared" si="7"/>
        <v>45498</v>
      </c>
      <c r="X15" s="82">
        <f t="shared" si="20"/>
        <v>183.57540924666671</v>
      </c>
      <c r="Y15" s="73">
        <f t="shared" si="21"/>
        <v>22</v>
      </c>
      <c r="Z15" s="82">
        <f t="shared" si="29"/>
        <v>0.73450870999999995</v>
      </c>
      <c r="AA15" s="82">
        <f t="shared" si="30"/>
        <v>30.573380220000001</v>
      </c>
      <c r="AB15" s="80">
        <v>0.14276700000000001</v>
      </c>
      <c r="AC15" s="82">
        <f t="shared" si="22"/>
        <v>31.307888930000001</v>
      </c>
      <c r="AD15" s="79">
        <f t="shared" si="23"/>
        <v>3</v>
      </c>
      <c r="AE15" s="81" t="s">
        <v>56</v>
      </c>
      <c r="AF15" s="63">
        <f t="shared" si="8"/>
        <v>45530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36">
        <f t="shared" si="9"/>
        <v>45437</v>
      </c>
      <c r="B16" s="14">
        <f t="shared" ca="1" si="24"/>
        <v>316.75393694666667</v>
      </c>
      <c r="C16" s="6">
        <f t="shared" si="10"/>
        <v>316.06004166666668</v>
      </c>
      <c r="D16" s="12">
        <f ca="1">IF(A16&lt;$B$1,VLOOKUP(A16,[1]DI!$A$4:$B$15000,2,FALSE),0)</f>
        <v>0</v>
      </c>
      <c r="E16" s="13">
        <f t="shared" ca="1" si="25"/>
        <v>1</v>
      </c>
      <c r="F16" s="13">
        <f ca="1">(TRUNC(PRODUCT($E$12:$E15),16))</f>
        <v>1.001571725522</v>
      </c>
      <c r="G16" s="13">
        <f t="shared" si="26"/>
        <v>1</v>
      </c>
      <c r="H16" s="13">
        <f t="shared" ca="1" si="27"/>
        <v>1.00157173</v>
      </c>
      <c r="I16" s="12">
        <f t="shared" si="28"/>
        <v>0.04</v>
      </c>
      <c r="J16" s="30">
        <f t="shared" si="12"/>
        <v>45433</v>
      </c>
      <c r="K16" s="2">
        <f t="shared" si="13"/>
        <v>3</v>
      </c>
      <c r="L16" s="15">
        <f t="shared" si="14"/>
        <v>4</v>
      </c>
      <c r="M16" s="11">
        <f t="shared" si="3"/>
        <v>1.000622745</v>
      </c>
      <c r="N16" s="11">
        <f t="shared" ca="1" si="4"/>
        <v>1.002195454</v>
      </c>
      <c r="O16" s="15">
        <f t="shared" si="15"/>
        <v>0</v>
      </c>
      <c r="P16" s="13">
        <f t="shared" ca="1" si="5"/>
        <v>0.69389528</v>
      </c>
      <c r="Q16" s="19">
        <f t="shared" si="6"/>
        <v>0</v>
      </c>
      <c r="R16" s="13">
        <f t="shared" si="16"/>
        <v>0</v>
      </c>
      <c r="S16" s="4" t="str">
        <f t="shared" si="17"/>
        <v>A+J=</v>
      </c>
      <c r="T16" s="30">
        <f t="shared" si="18"/>
        <v>45441</v>
      </c>
      <c r="U16" s="4"/>
      <c r="V16" s="79">
        <f t="shared" si="19"/>
        <v>4</v>
      </c>
      <c r="W16" s="63">
        <f t="shared" si="7"/>
        <v>45530</v>
      </c>
      <c r="X16" s="82">
        <f t="shared" si="20"/>
        <v>157.0785018366667</v>
      </c>
      <c r="Y16" s="73">
        <f t="shared" si="21"/>
        <v>22</v>
      </c>
      <c r="Z16" s="82">
        <f t="shared" si="29"/>
        <v>0.62964511000000001</v>
      </c>
      <c r="AA16" s="82">
        <f t="shared" si="30"/>
        <v>26.496907409999999</v>
      </c>
      <c r="AB16" s="80">
        <v>0.14433799999999999</v>
      </c>
      <c r="AC16" s="82">
        <f t="shared" si="22"/>
        <v>27.126552519999997</v>
      </c>
      <c r="AD16" s="79">
        <f t="shared" si="23"/>
        <v>4</v>
      </c>
      <c r="AE16" s="81" t="s">
        <v>56</v>
      </c>
      <c r="AF16" s="63">
        <f t="shared" si="8"/>
        <v>45560</v>
      </c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36">
        <f t="shared" si="9"/>
        <v>45438</v>
      </c>
      <c r="B17" s="14">
        <f t="shared" ca="1" si="24"/>
        <v>316.75393694666667</v>
      </c>
      <c r="C17" s="6">
        <f t="shared" si="10"/>
        <v>316.06004166666668</v>
      </c>
      <c r="D17" s="12">
        <f ca="1">IF(A17&lt;$B$1,VLOOKUP(A17,[1]DI!$A$4:$B$15000,2,FALSE),0)</f>
        <v>0</v>
      </c>
      <c r="E17" s="13">
        <f t="shared" ca="1" si="25"/>
        <v>1</v>
      </c>
      <c r="F17" s="13">
        <f ca="1">(TRUNC(PRODUCT($E$12:$E16),16))</f>
        <v>1.001571725522</v>
      </c>
      <c r="G17" s="13">
        <f t="shared" si="26"/>
        <v>1</v>
      </c>
      <c r="H17" s="13">
        <f t="shared" ca="1" si="27"/>
        <v>1.00157173</v>
      </c>
      <c r="I17" s="12">
        <f t="shared" si="28"/>
        <v>0.04</v>
      </c>
      <c r="J17" s="30">
        <f t="shared" si="12"/>
        <v>45433</v>
      </c>
      <c r="K17" s="2">
        <f t="shared" si="13"/>
        <v>3</v>
      </c>
      <c r="L17" s="15">
        <f t="shared" si="14"/>
        <v>4</v>
      </c>
      <c r="M17" s="11">
        <f t="shared" si="3"/>
        <v>1.000622745</v>
      </c>
      <c r="N17" s="11">
        <f t="shared" ca="1" si="4"/>
        <v>1.002195454</v>
      </c>
      <c r="O17" s="15">
        <f t="shared" si="15"/>
        <v>0</v>
      </c>
      <c r="P17" s="13">
        <f t="shared" ca="1" si="5"/>
        <v>0.69389528</v>
      </c>
      <c r="Q17" s="19">
        <f t="shared" si="6"/>
        <v>0</v>
      </c>
      <c r="R17" s="13">
        <f t="shared" si="16"/>
        <v>0</v>
      </c>
      <c r="S17" s="4" t="str">
        <f t="shared" si="17"/>
        <v>A+J=</v>
      </c>
      <c r="T17" s="30">
        <f t="shared" si="18"/>
        <v>45441</v>
      </c>
      <c r="U17" s="4"/>
      <c r="V17" s="79">
        <f t="shared" si="19"/>
        <v>5</v>
      </c>
      <c r="W17" s="63">
        <f t="shared" ref="W17:W20" si="31">AC165</f>
        <v>45560</v>
      </c>
      <c r="X17" s="82">
        <f t="shared" ref="X17:X20" si="32">(X16-AA17)</f>
        <v>130.5815576766667</v>
      </c>
      <c r="Y17" s="73">
        <f t="shared" ref="Y17:Y20" si="33">NETWORKDAYS(W16,W17,V$160:V$444)-1</f>
        <v>22</v>
      </c>
      <c r="Z17" s="82">
        <f t="shared" si="29"/>
        <v>0.53876338999999995</v>
      </c>
      <c r="AA17" s="82">
        <f t="shared" si="30"/>
        <v>26.496944160000002</v>
      </c>
      <c r="AB17" s="80">
        <v>0.168686</v>
      </c>
      <c r="AC17" s="82">
        <f t="shared" ref="AC17:AC20" si="34">(Z17+AA17)</f>
        <v>27.035707550000001</v>
      </c>
      <c r="AD17" s="79">
        <f t="shared" si="23"/>
        <v>5</v>
      </c>
      <c r="AE17" s="81" t="s">
        <v>56</v>
      </c>
      <c r="AF17" s="63">
        <f t="shared" ref="AF17:AF19" si="35">W18</f>
        <v>45590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36">
        <f t="shared" si="9"/>
        <v>45439</v>
      </c>
      <c r="B18" s="14">
        <f t="shared" ca="1" si="24"/>
        <v>316.75393694666667</v>
      </c>
      <c r="C18" s="6">
        <f t="shared" si="10"/>
        <v>316.06004166666668</v>
      </c>
      <c r="D18" s="12">
        <f ca="1">IF(A18&lt;$B$1,VLOOKUP(A18,[1]DI!$A$4:$B$15000,2,FALSE),0)</f>
        <v>0.104</v>
      </c>
      <c r="E18" s="13">
        <f t="shared" ca="1" si="25"/>
        <v>1.0003926999999999</v>
      </c>
      <c r="F18" s="13">
        <f ca="1">(TRUNC(PRODUCT($E$12:$E17),16))</f>
        <v>1.001571725522</v>
      </c>
      <c r="G18" s="13">
        <f t="shared" si="26"/>
        <v>1</v>
      </c>
      <c r="H18" s="13">
        <f t="shared" ca="1" si="27"/>
        <v>1.00157173</v>
      </c>
      <c r="I18" s="12">
        <f t="shared" si="28"/>
        <v>0.04</v>
      </c>
      <c r="J18" s="30">
        <f t="shared" si="12"/>
        <v>45433</v>
      </c>
      <c r="K18" s="2">
        <f t="shared" si="13"/>
        <v>4</v>
      </c>
      <c r="L18" s="15">
        <f t="shared" si="14"/>
        <v>4</v>
      </c>
      <c r="M18" s="11">
        <f t="shared" si="3"/>
        <v>1.000622745</v>
      </c>
      <c r="N18" s="11">
        <f t="shared" ca="1" si="4"/>
        <v>1.002195454</v>
      </c>
      <c r="O18" s="15">
        <f t="shared" si="15"/>
        <v>0</v>
      </c>
      <c r="P18" s="13">
        <f t="shared" ca="1" si="5"/>
        <v>0.69389528</v>
      </c>
      <c r="Q18" s="19">
        <f t="shared" si="6"/>
        <v>0</v>
      </c>
      <c r="R18" s="13">
        <f t="shared" si="16"/>
        <v>0</v>
      </c>
      <c r="S18" s="4" t="str">
        <f t="shared" si="17"/>
        <v>A+J=</v>
      </c>
      <c r="T18" s="30">
        <f t="shared" si="18"/>
        <v>45441</v>
      </c>
      <c r="U18" s="4"/>
      <c r="V18" s="79">
        <f t="shared" si="19"/>
        <v>6</v>
      </c>
      <c r="W18" s="63">
        <f t="shared" si="31"/>
        <v>45590</v>
      </c>
      <c r="X18" s="82">
        <f t="shared" si="32"/>
        <v>102.04648395666671</v>
      </c>
      <c r="Y18" s="73">
        <f t="shared" si="33"/>
        <v>22</v>
      </c>
      <c r="Z18" s="82">
        <f t="shared" si="29"/>
        <v>0.44788155000000002</v>
      </c>
      <c r="AA18" s="82">
        <f t="shared" si="30"/>
        <v>28.53507372</v>
      </c>
      <c r="AB18" s="80">
        <v>0.218523</v>
      </c>
      <c r="AC18" s="82">
        <f t="shared" si="34"/>
        <v>28.982955270000001</v>
      </c>
      <c r="AD18" s="79">
        <f t="shared" si="23"/>
        <v>6</v>
      </c>
      <c r="AE18" s="81" t="s">
        <v>56</v>
      </c>
      <c r="AF18" s="63">
        <f t="shared" si="35"/>
        <v>45621</v>
      </c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36">
        <f t="shared" si="9"/>
        <v>45440</v>
      </c>
      <c r="B19" s="14">
        <f t="shared" ca="1" si="24"/>
        <v>316.92764607666669</v>
      </c>
      <c r="C19" s="6">
        <f t="shared" si="10"/>
        <v>316.06004166666668</v>
      </c>
      <c r="D19" s="12">
        <f ca="1">IF(A19&lt;$B$1,VLOOKUP(A19,[1]DI!$A$4:$B$15000,2,FALSE),0)</f>
        <v>0.104</v>
      </c>
      <c r="E19" s="13">
        <f t="shared" ca="1" si="25"/>
        <v>1.0003926999999999</v>
      </c>
      <c r="F19" s="13">
        <f ca="1">(TRUNC(PRODUCT($E$12:$E18),16))</f>
        <v>1.00196504273861</v>
      </c>
      <c r="G19" s="13">
        <f t="shared" si="26"/>
        <v>1</v>
      </c>
      <c r="H19" s="13">
        <f t="shared" ca="1" si="27"/>
        <v>1.00196504</v>
      </c>
      <c r="I19" s="12">
        <f t="shared" si="28"/>
        <v>0.04</v>
      </c>
      <c r="J19" s="30">
        <f t="shared" si="12"/>
        <v>45433</v>
      </c>
      <c r="K19" s="2">
        <f t="shared" si="13"/>
        <v>5</v>
      </c>
      <c r="L19" s="15">
        <f t="shared" si="14"/>
        <v>5</v>
      </c>
      <c r="M19" s="11">
        <f t="shared" si="3"/>
        <v>1.000778492</v>
      </c>
      <c r="N19" s="11">
        <f t="shared" ca="1" si="4"/>
        <v>1.002745062</v>
      </c>
      <c r="O19" s="15">
        <f t="shared" si="15"/>
        <v>0</v>
      </c>
      <c r="P19" s="13">
        <f t="shared" ca="1" si="5"/>
        <v>0.86760440999999999</v>
      </c>
      <c r="Q19" s="19">
        <f t="shared" si="6"/>
        <v>0</v>
      </c>
      <c r="R19" s="13">
        <f t="shared" si="16"/>
        <v>0</v>
      </c>
      <c r="S19" s="4" t="str">
        <f t="shared" si="17"/>
        <v>A+J=</v>
      </c>
      <c r="T19" s="30">
        <f t="shared" si="18"/>
        <v>45441</v>
      </c>
      <c r="U19" s="4"/>
      <c r="V19" s="79">
        <f t="shared" si="19"/>
        <v>7</v>
      </c>
      <c r="W19" s="63">
        <f t="shared" si="31"/>
        <v>45621</v>
      </c>
      <c r="X19" s="82">
        <f t="shared" si="32"/>
        <v>61.282077066666709</v>
      </c>
      <c r="Y19" s="73">
        <f t="shared" si="33"/>
        <v>19</v>
      </c>
      <c r="Z19" s="82">
        <f t="shared" si="29"/>
        <v>0.30221004000000001</v>
      </c>
      <c r="AA19" s="82">
        <f t="shared" si="30"/>
        <v>40.764406889999997</v>
      </c>
      <c r="AB19" s="80">
        <v>0.39946900000000002</v>
      </c>
      <c r="AC19" s="82">
        <f t="shared" si="34"/>
        <v>41.066616929999995</v>
      </c>
      <c r="AD19" s="79">
        <f t="shared" si="23"/>
        <v>7</v>
      </c>
      <c r="AE19" s="81" t="s">
        <v>56</v>
      </c>
      <c r="AF19" s="63">
        <f t="shared" si="35"/>
        <v>45644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36">
        <f t="shared" si="9"/>
        <v>45441</v>
      </c>
      <c r="B20" s="14">
        <f t="shared" ca="1" si="24"/>
        <v>317.10145191666669</v>
      </c>
      <c r="C20" s="6">
        <f t="shared" si="10"/>
        <v>316.06004166666668</v>
      </c>
      <c r="D20" s="12">
        <f ca="1">IF(A20&lt;$B$1,VLOOKUP(A20,[1]DI!$A$4:$B$15000,2,FALSE),0)</f>
        <v>0.104</v>
      </c>
      <c r="E20" s="13">
        <f t="shared" ca="1" si="25"/>
        <v>1.0003926999999999</v>
      </c>
      <c r="F20" s="13">
        <f ca="1">(TRUNC(PRODUCT($E$12:$E19),16))</f>
        <v>1.0023585144109</v>
      </c>
      <c r="G20" s="13">
        <f t="shared" si="26"/>
        <v>1</v>
      </c>
      <c r="H20" s="13">
        <f t="shared" ca="1" si="27"/>
        <v>1.0023585100000001</v>
      </c>
      <c r="I20" s="12">
        <f t="shared" si="28"/>
        <v>0.04</v>
      </c>
      <c r="J20" s="30">
        <f t="shared" si="12"/>
        <v>45433</v>
      </c>
      <c r="K20" s="2">
        <f t="shared" si="13"/>
        <v>6</v>
      </c>
      <c r="L20" s="15">
        <f t="shared" si="14"/>
        <v>6</v>
      </c>
      <c r="M20" s="11">
        <f t="shared" si="3"/>
        <v>1.000934263</v>
      </c>
      <c r="N20" s="11">
        <f t="shared" ca="1" si="4"/>
        <v>1.0032949760000001</v>
      </c>
      <c r="O20" s="15">
        <f t="shared" si="15"/>
        <v>1</v>
      </c>
      <c r="P20" s="13">
        <f t="shared" ca="1" si="5"/>
        <v>1.04141025</v>
      </c>
      <c r="Q20" s="19">
        <f t="shared" si="6"/>
        <v>6.4488497109133139E-2</v>
      </c>
      <c r="R20" s="13">
        <f t="shared" si="16"/>
        <v>20.382237079999999</v>
      </c>
      <c r="S20" s="4" t="str">
        <f t="shared" si="17"/>
        <v>A+J=</v>
      </c>
      <c r="T20" s="30">
        <f t="shared" si="18"/>
        <v>45441</v>
      </c>
      <c r="U20" s="4"/>
      <c r="V20" s="79">
        <f t="shared" si="19"/>
        <v>8</v>
      </c>
      <c r="W20" s="63">
        <f t="shared" si="31"/>
        <v>45644</v>
      </c>
      <c r="X20" s="82">
        <f t="shared" si="32"/>
        <v>0</v>
      </c>
      <c r="Y20" s="73">
        <f t="shared" si="33"/>
        <v>17</v>
      </c>
      <c r="Z20" s="82">
        <f t="shared" si="29"/>
        <v>0.16235736000000001</v>
      </c>
      <c r="AA20" s="82">
        <f>X19</f>
        <v>61.282077066666709</v>
      </c>
      <c r="AB20" s="80">
        <v>1</v>
      </c>
      <c r="AC20" s="82">
        <f t="shared" si="34"/>
        <v>61.44443442666671</v>
      </c>
      <c r="AD20" s="79">
        <f t="shared" si="23"/>
        <v>8</v>
      </c>
      <c r="AE20" s="81"/>
      <c r="AF20" s="63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36">
        <f t="shared" si="9"/>
        <v>45442</v>
      </c>
      <c r="B21" s="14">
        <f t="shared" ca="1" si="24"/>
        <v>295.83995754666671</v>
      </c>
      <c r="C21" s="6">
        <f t="shared" si="10"/>
        <v>295.6778045866667</v>
      </c>
      <c r="D21" s="12">
        <f ca="1">IF(A21&lt;$B$1,VLOOKUP(A21,[1]DI!$A$4:$B$15000,2,FALSE),0)</f>
        <v>0</v>
      </c>
      <c r="E21" s="13">
        <f t="shared" ca="1" si="25"/>
        <v>1</v>
      </c>
      <c r="F21" s="13">
        <f ca="1">(TRUNC(PRODUCT($E$12:$E20),16))</f>
        <v>1.0027521405995099</v>
      </c>
      <c r="G21" s="13">
        <f t="shared" ca="1" si="26"/>
        <v>1.0023585144109</v>
      </c>
      <c r="H21" s="13">
        <f t="shared" ca="1" si="27"/>
        <v>1.0003926999999999</v>
      </c>
      <c r="I21" s="12">
        <f t="shared" si="28"/>
        <v>0.04</v>
      </c>
      <c r="J21" s="30">
        <f t="shared" si="12"/>
        <v>45441</v>
      </c>
      <c r="K21" s="2">
        <f t="shared" si="13"/>
        <v>1</v>
      </c>
      <c r="L21" s="15">
        <f t="shared" si="14"/>
        <v>1</v>
      </c>
      <c r="M21" s="11">
        <f t="shared" si="3"/>
        <v>1.00015565</v>
      </c>
      <c r="N21" s="11">
        <f t="shared" ca="1" si="4"/>
        <v>1.000548411</v>
      </c>
      <c r="O21" s="15">
        <f t="shared" si="15"/>
        <v>0</v>
      </c>
      <c r="P21" s="13">
        <f t="shared" ca="1" si="5"/>
        <v>0.16215296000000001</v>
      </c>
      <c r="Q21" s="19">
        <f t="shared" si="6"/>
        <v>0</v>
      </c>
      <c r="R21" s="13">
        <f t="shared" si="16"/>
        <v>0</v>
      </c>
      <c r="S21" s="4" t="str">
        <f t="shared" si="17"/>
        <v>A+J=</v>
      </c>
      <c r="T21" s="30">
        <f t="shared" si="18"/>
        <v>45468</v>
      </c>
      <c r="U21" s="4"/>
      <c r="V21" s="79"/>
      <c r="W21" s="63"/>
      <c r="X21" s="82"/>
      <c r="Y21" s="73"/>
      <c r="Z21" s="82"/>
      <c r="AA21" s="82"/>
      <c r="AB21" s="80"/>
      <c r="AC21" s="82"/>
      <c r="AD21" s="79"/>
      <c r="AE21" s="81"/>
      <c r="AF21" s="63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36">
        <f t="shared" si="9"/>
        <v>45443</v>
      </c>
      <c r="B22" s="14">
        <f t="shared" ca="1" si="24"/>
        <v>295.83995754666671</v>
      </c>
      <c r="C22" s="6">
        <f t="shared" si="10"/>
        <v>295.6778045866667</v>
      </c>
      <c r="D22" s="12">
        <f ca="1">IF(A22&lt;$B$1,VLOOKUP(A22,[1]DI!$A$4:$B$15000,2,FALSE),0)</f>
        <v>0.104</v>
      </c>
      <c r="E22" s="13">
        <f t="shared" ca="1" si="25"/>
        <v>1.0003926999999999</v>
      </c>
      <c r="F22" s="13">
        <f ca="1">(TRUNC(PRODUCT($E$12:$E21),16))</f>
        <v>1.0027521405995099</v>
      </c>
      <c r="G22" s="13">
        <f t="shared" ca="1" si="26"/>
        <v>1.0023585144109</v>
      </c>
      <c r="H22" s="13">
        <f t="shared" ca="1" si="27"/>
        <v>1.0003926999999999</v>
      </c>
      <c r="I22" s="12">
        <f t="shared" si="28"/>
        <v>0.04</v>
      </c>
      <c r="J22" s="30">
        <f t="shared" si="12"/>
        <v>45441</v>
      </c>
      <c r="K22" s="2">
        <f t="shared" si="13"/>
        <v>1</v>
      </c>
      <c r="L22" s="15">
        <f t="shared" si="14"/>
        <v>1</v>
      </c>
      <c r="M22" s="11">
        <f t="shared" si="3"/>
        <v>1.00015565</v>
      </c>
      <c r="N22" s="11">
        <f t="shared" ca="1" si="4"/>
        <v>1.000548411</v>
      </c>
      <c r="O22" s="15">
        <f t="shared" si="15"/>
        <v>0</v>
      </c>
      <c r="P22" s="13">
        <f t="shared" ca="1" si="5"/>
        <v>0.16215296000000001</v>
      </c>
      <c r="Q22" s="19">
        <f t="shared" si="6"/>
        <v>0</v>
      </c>
      <c r="R22" s="13">
        <f t="shared" si="16"/>
        <v>0</v>
      </c>
      <c r="S22" s="4" t="str">
        <f t="shared" si="17"/>
        <v>A+J=</v>
      </c>
      <c r="T22" s="30">
        <f t="shared" si="18"/>
        <v>45468</v>
      </c>
      <c r="U22" s="4"/>
      <c r="V22" s="79"/>
      <c r="W22" s="63"/>
      <c r="X22" s="82"/>
      <c r="Y22" s="73"/>
      <c r="Z22" s="82"/>
      <c r="AA22" s="82"/>
      <c r="AB22" s="80"/>
      <c r="AC22" s="82"/>
      <c r="AD22" s="79"/>
      <c r="AE22" s="81"/>
      <c r="AF22" s="63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36">
        <f t="shared" si="9"/>
        <v>45444</v>
      </c>
      <c r="B23" s="14">
        <f t="shared" ca="1" si="24"/>
        <v>295.9561326066667</v>
      </c>
      <c r="C23" s="6">
        <f t="shared" si="10"/>
        <v>295.6778045866667</v>
      </c>
      <c r="D23" s="12">
        <f ca="1">IF(A23&lt;$B$1,VLOOKUP(A23,[1]DI!$A$4:$B$15000,2,FALSE),0)</f>
        <v>0</v>
      </c>
      <c r="E23" s="13">
        <f t="shared" ca="1" si="25"/>
        <v>1</v>
      </c>
      <c r="F23" s="13">
        <f ca="1">(TRUNC(PRODUCT($E$12:$E22),16))</f>
        <v>1.0031459213651199</v>
      </c>
      <c r="G23" s="13">
        <f t="shared" ca="1" si="26"/>
        <v>1.0023585144109</v>
      </c>
      <c r="H23" s="13">
        <f t="shared" ca="1" si="27"/>
        <v>1.00078555</v>
      </c>
      <c r="I23" s="12">
        <f t="shared" si="28"/>
        <v>0.04</v>
      </c>
      <c r="J23" s="30">
        <f t="shared" si="12"/>
        <v>45441</v>
      </c>
      <c r="K23" s="2">
        <f t="shared" si="13"/>
        <v>1</v>
      </c>
      <c r="L23" s="15">
        <f t="shared" si="14"/>
        <v>1</v>
      </c>
      <c r="M23" s="11">
        <f t="shared" si="3"/>
        <v>1.00015565</v>
      </c>
      <c r="N23" s="11">
        <f t="shared" ca="1" si="4"/>
        <v>1.0009413220000001</v>
      </c>
      <c r="O23" s="15">
        <f t="shared" si="15"/>
        <v>0</v>
      </c>
      <c r="P23" s="13">
        <f t="shared" ca="1" si="5"/>
        <v>0.27832802000000001</v>
      </c>
      <c r="Q23" s="19">
        <f t="shared" si="6"/>
        <v>0</v>
      </c>
      <c r="R23" s="13">
        <f t="shared" si="16"/>
        <v>0</v>
      </c>
      <c r="S23" s="4" t="str">
        <f t="shared" si="17"/>
        <v>A+J=</v>
      </c>
      <c r="T23" s="30">
        <f t="shared" si="18"/>
        <v>45468</v>
      </c>
      <c r="U23" s="4"/>
      <c r="V23" s="79"/>
      <c r="W23" s="63"/>
      <c r="X23" s="82"/>
      <c r="Y23" s="73"/>
      <c r="Z23" s="82"/>
      <c r="AA23" s="82"/>
      <c r="AB23" s="80"/>
      <c r="AC23" s="82"/>
      <c r="AD23" s="79"/>
      <c r="AE23" s="81"/>
      <c r="AF23" s="63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36">
        <f t="shared" si="9"/>
        <v>45445</v>
      </c>
      <c r="B24" s="14">
        <f t="shared" ca="1" si="24"/>
        <v>295.9561326066667</v>
      </c>
      <c r="C24" s="6">
        <f t="shared" si="10"/>
        <v>295.6778045866667</v>
      </c>
      <c r="D24" s="12">
        <f ca="1">IF(A24&lt;$B$1,VLOOKUP(A24,[1]DI!$A$4:$B$15000,2,FALSE),0)</f>
        <v>0</v>
      </c>
      <c r="E24" s="13">
        <f t="shared" ca="1" si="25"/>
        <v>1</v>
      </c>
      <c r="F24" s="13">
        <f ca="1">(TRUNC(PRODUCT($E$12:$E23),16))</f>
        <v>1.0031459213651199</v>
      </c>
      <c r="G24" s="13">
        <f t="shared" ca="1" si="26"/>
        <v>1.0023585144109</v>
      </c>
      <c r="H24" s="13">
        <f t="shared" ca="1" si="27"/>
        <v>1.00078555</v>
      </c>
      <c r="I24" s="12">
        <f t="shared" si="28"/>
        <v>0.04</v>
      </c>
      <c r="J24" s="30">
        <f t="shared" si="12"/>
        <v>45441</v>
      </c>
      <c r="K24" s="2">
        <f t="shared" si="13"/>
        <v>1</v>
      </c>
      <c r="L24" s="15">
        <f t="shared" si="14"/>
        <v>1</v>
      </c>
      <c r="M24" s="11">
        <f t="shared" si="3"/>
        <v>1.00015565</v>
      </c>
      <c r="N24" s="11">
        <f t="shared" ca="1" si="4"/>
        <v>1.0009413220000001</v>
      </c>
      <c r="O24" s="15">
        <f t="shared" si="15"/>
        <v>0</v>
      </c>
      <c r="P24" s="13">
        <f t="shared" ca="1" si="5"/>
        <v>0.27832802000000001</v>
      </c>
      <c r="Q24" s="19">
        <f t="shared" si="6"/>
        <v>0</v>
      </c>
      <c r="R24" s="13">
        <f t="shared" si="16"/>
        <v>0</v>
      </c>
      <c r="S24" s="4" t="str">
        <f t="shared" si="17"/>
        <v>A+J=</v>
      </c>
      <c r="T24" s="30">
        <f t="shared" si="18"/>
        <v>45468</v>
      </c>
      <c r="U24" s="4"/>
      <c r="V24" s="79"/>
      <c r="W24" s="63"/>
      <c r="X24" s="82"/>
      <c r="Y24" s="73"/>
      <c r="Z24" s="82"/>
      <c r="AA24" s="82"/>
      <c r="AB24" s="80"/>
      <c r="AC24" s="82"/>
      <c r="AD24" s="79"/>
      <c r="AE24" s="81"/>
      <c r="AF24" s="63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36">
        <f t="shared" si="9"/>
        <v>45446</v>
      </c>
      <c r="B25" s="14">
        <f t="shared" ca="1" si="24"/>
        <v>296.00219831666669</v>
      </c>
      <c r="C25" s="6">
        <f t="shared" si="10"/>
        <v>295.6778045866667</v>
      </c>
      <c r="D25" s="12">
        <f ca="1">IF(A25&lt;$B$1,VLOOKUP(A25,[1]DI!$A$4:$B$15000,2,FALSE),0)</f>
        <v>0.104</v>
      </c>
      <c r="E25" s="13">
        <f t="shared" ca="1" si="25"/>
        <v>1.0003926999999999</v>
      </c>
      <c r="F25" s="13">
        <f ca="1">(TRUNC(PRODUCT($E$12:$E24),16))</f>
        <v>1.0031459213651199</v>
      </c>
      <c r="G25" s="13">
        <f t="shared" ca="1" si="26"/>
        <v>1.0023585144109</v>
      </c>
      <c r="H25" s="13">
        <f t="shared" ca="1" si="27"/>
        <v>1.00078555</v>
      </c>
      <c r="I25" s="12">
        <f t="shared" si="28"/>
        <v>0.04</v>
      </c>
      <c r="J25" s="30">
        <f t="shared" si="12"/>
        <v>45441</v>
      </c>
      <c r="K25" s="2">
        <f t="shared" si="13"/>
        <v>2</v>
      </c>
      <c r="L25" s="15">
        <f t="shared" si="14"/>
        <v>2</v>
      </c>
      <c r="M25" s="11">
        <f t="shared" si="3"/>
        <v>1.0003113239999999</v>
      </c>
      <c r="N25" s="11">
        <f t="shared" ca="1" si="4"/>
        <v>1.001097119</v>
      </c>
      <c r="O25" s="15">
        <f t="shared" si="15"/>
        <v>0</v>
      </c>
      <c r="P25" s="13">
        <f t="shared" ca="1" si="5"/>
        <v>0.32439372999999999</v>
      </c>
      <c r="Q25" s="19">
        <f t="shared" si="6"/>
        <v>0</v>
      </c>
      <c r="R25" s="13">
        <f t="shared" si="16"/>
        <v>0</v>
      </c>
      <c r="S25" s="4" t="str">
        <f t="shared" si="17"/>
        <v>A+J=</v>
      </c>
      <c r="T25" s="30">
        <f t="shared" si="18"/>
        <v>45468</v>
      </c>
      <c r="U25" s="4"/>
      <c r="V25" s="79"/>
      <c r="W25" s="63"/>
      <c r="X25" s="82"/>
      <c r="Y25" s="73"/>
      <c r="Z25" s="82"/>
      <c r="AA25" s="82"/>
      <c r="AB25" s="80"/>
      <c r="AC25" s="82"/>
      <c r="AD25" s="79"/>
      <c r="AE25" s="81"/>
      <c r="AF25" s="63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36">
        <f t="shared" si="9"/>
        <v>45447</v>
      </c>
      <c r="B26" s="14">
        <f t="shared" ca="1" si="24"/>
        <v>296.16452927666671</v>
      </c>
      <c r="C26" s="6">
        <f t="shared" si="10"/>
        <v>295.6778045866667</v>
      </c>
      <c r="D26" s="12">
        <f ca="1">IF(A26&lt;$B$1,VLOOKUP(A26,[1]DI!$A$4:$B$15000,2,FALSE),0)</f>
        <v>0.104</v>
      </c>
      <c r="E26" s="13">
        <f t="shared" ca="1" si="25"/>
        <v>1.0003926999999999</v>
      </c>
      <c r="F26" s="13">
        <f ca="1">(TRUNC(PRODUCT($E$12:$E25),16))</f>
        <v>1.0035398567684399</v>
      </c>
      <c r="G26" s="13">
        <f t="shared" ca="1" si="26"/>
        <v>1.0023585144109</v>
      </c>
      <c r="H26" s="13">
        <f t="shared" ca="1" si="27"/>
        <v>1.0011785600000001</v>
      </c>
      <c r="I26" s="12">
        <f t="shared" si="28"/>
        <v>0.04</v>
      </c>
      <c r="J26" s="30">
        <f t="shared" si="12"/>
        <v>45441</v>
      </c>
      <c r="K26" s="2">
        <f t="shared" si="13"/>
        <v>3</v>
      </c>
      <c r="L26" s="15">
        <f t="shared" si="14"/>
        <v>3</v>
      </c>
      <c r="M26" s="11">
        <f t="shared" si="3"/>
        <v>1.000467022</v>
      </c>
      <c r="N26" s="11">
        <f t="shared" ca="1" si="4"/>
        <v>1.0016461320000001</v>
      </c>
      <c r="O26" s="15">
        <f t="shared" si="15"/>
        <v>0</v>
      </c>
      <c r="P26" s="13">
        <f t="shared" ca="1" si="5"/>
        <v>0.48672469000000002</v>
      </c>
      <c r="Q26" s="19">
        <f t="shared" si="6"/>
        <v>0</v>
      </c>
      <c r="R26" s="13">
        <f t="shared" si="16"/>
        <v>0</v>
      </c>
      <c r="S26" s="4" t="str">
        <f t="shared" si="17"/>
        <v>A+J=</v>
      </c>
      <c r="T26" s="30">
        <f t="shared" si="18"/>
        <v>45468</v>
      </c>
      <c r="U26" s="4"/>
      <c r="V26" s="79"/>
      <c r="W26" s="63"/>
      <c r="X26" s="82"/>
      <c r="Y26" s="73"/>
      <c r="Z26" s="82"/>
      <c r="AA26" s="82"/>
      <c r="AB26" s="80"/>
      <c r="AC26" s="82"/>
      <c r="AD26" s="79"/>
      <c r="AE26" s="81"/>
      <c r="AF26" s="63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36">
        <f t="shared" si="9"/>
        <v>45448</v>
      </c>
      <c r="B27" s="14">
        <f t="shared" ca="1" si="24"/>
        <v>296.32695159666667</v>
      </c>
      <c r="C27" s="6">
        <f t="shared" si="10"/>
        <v>295.6778045866667</v>
      </c>
      <c r="D27" s="12">
        <f ca="1">IF(A27&lt;$B$1,VLOOKUP(A27,[1]DI!$A$4:$B$15000,2,FALSE),0)</f>
        <v>0.104</v>
      </c>
      <c r="E27" s="13">
        <f t="shared" ca="1" si="25"/>
        <v>1.0003926999999999</v>
      </c>
      <c r="F27" s="13">
        <f ca="1">(TRUNC(PRODUCT($E$12:$E26),16))</f>
        <v>1.00393394687019</v>
      </c>
      <c r="G27" s="13">
        <f t="shared" ca="1" si="26"/>
        <v>1.0023585144109</v>
      </c>
      <c r="H27" s="13">
        <f t="shared" ca="1" si="27"/>
        <v>1.00157173</v>
      </c>
      <c r="I27" s="12">
        <f t="shared" si="28"/>
        <v>0.04</v>
      </c>
      <c r="J27" s="30">
        <f t="shared" si="12"/>
        <v>45441</v>
      </c>
      <c r="K27" s="2">
        <f t="shared" si="13"/>
        <v>4</v>
      </c>
      <c r="L27" s="15">
        <f t="shared" si="14"/>
        <v>4</v>
      </c>
      <c r="M27" s="11">
        <f t="shared" si="3"/>
        <v>1.000622745</v>
      </c>
      <c r="N27" s="11">
        <f t="shared" ca="1" si="4"/>
        <v>1.002195454</v>
      </c>
      <c r="O27" s="15">
        <f t="shared" si="15"/>
        <v>0</v>
      </c>
      <c r="P27" s="13">
        <f t="shared" ca="1" si="5"/>
        <v>0.64914700999999997</v>
      </c>
      <c r="Q27" s="19">
        <f t="shared" si="6"/>
        <v>0</v>
      </c>
      <c r="R27" s="13">
        <f t="shared" si="16"/>
        <v>0</v>
      </c>
      <c r="S27" s="4" t="str">
        <f t="shared" si="17"/>
        <v>A+J=</v>
      </c>
      <c r="T27" s="30">
        <f t="shared" si="18"/>
        <v>45468</v>
      </c>
      <c r="U27" s="4"/>
      <c r="V27" s="79"/>
      <c r="W27" s="63"/>
      <c r="X27" s="82"/>
      <c r="Y27" s="73"/>
      <c r="Z27" s="82"/>
      <c r="AA27" s="82"/>
      <c r="AB27" s="80"/>
      <c r="AC27" s="82"/>
      <c r="AD27" s="79"/>
      <c r="AE27" s="81"/>
      <c r="AF27" s="63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36">
        <f t="shared" si="9"/>
        <v>45449</v>
      </c>
      <c r="B28" s="14">
        <f t="shared" ca="1" si="24"/>
        <v>296.48945848666671</v>
      </c>
      <c r="C28" s="6">
        <f t="shared" si="10"/>
        <v>295.6778045866667</v>
      </c>
      <c r="D28" s="12">
        <f ca="1">IF(A28&lt;$B$1,VLOOKUP(A28,[1]DI!$A$4:$B$15000,2,FALSE),0)</f>
        <v>0.104</v>
      </c>
      <c r="E28" s="13">
        <f t="shared" ca="1" si="25"/>
        <v>1.0003926999999999</v>
      </c>
      <c r="F28" s="13">
        <f ca="1">(TRUNC(PRODUCT($E$12:$E27),16))</f>
        <v>1.00432819173113</v>
      </c>
      <c r="G28" s="13">
        <f t="shared" ca="1" si="26"/>
        <v>1.0023585144109</v>
      </c>
      <c r="H28" s="13">
        <f t="shared" ca="1" si="27"/>
        <v>1.00196504</v>
      </c>
      <c r="I28" s="12">
        <f t="shared" si="28"/>
        <v>0.04</v>
      </c>
      <c r="J28" s="30">
        <f t="shared" si="12"/>
        <v>45441</v>
      </c>
      <c r="K28" s="2">
        <f t="shared" si="13"/>
        <v>5</v>
      </c>
      <c r="L28" s="15">
        <f t="shared" si="14"/>
        <v>5</v>
      </c>
      <c r="M28" s="11">
        <f t="shared" si="3"/>
        <v>1.000778492</v>
      </c>
      <c r="N28" s="11">
        <f t="shared" ca="1" si="4"/>
        <v>1.002745062</v>
      </c>
      <c r="O28" s="15">
        <f t="shared" si="15"/>
        <v>0</v>
      </c>
      <c r="P28" s="13">
        <f t="shared" ca="1" si="5"/>
        <v>0.81165390000000004</v>
      </c>
      <c r="Q28" s="19">
        <f t="shared" si="6"/>
        <v>0</v>
      </c>
      <c r="R28" s="13">
        <f t="shared" si="16"/>
        <v>0</v>
      </c>
      <c r="S28" s="4" t="str">
        <f t="shared" si="17"/>
        <v>A+J=</v>
      </c>
      <c r="T28" s="30">
        <f t="shared" si="18"/>
        <v>45468</v>
      </c>
      <c r="U28" s="4"/>
      <c r="V28" s="79"/>
      <c r="W28" s="63"/>
      <c r="X28" s="82"/>
      <c r="Y28" s="73"/>
      <c r="Z28" s="82"/>
      <c r="AA28" s="82"/>
      <c r="AB28" s="80"/>
      <c r="AC28" s="82"/>
      <c r="AD28" s="79"/>
      <c r="AE28" s="81"/>
      <c r="AF28" s="63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36">
        <f t="shared" si="9"/>
        <v>45450</v>
      </c>
      <c r="B29" s="14">
        <f t="shared" ca="1" si="24"/>
        <v>296.65205584666671</v>
      </c>
      <c r="C29" s="6">
        <f t="shared" si="10"/>
        <v>295.6778045866667</v>
      </c>
      <c r="D29" s="12">
        <f ca="1">IF(A29&lt;$B$1,VLOOKUP(A29,[1]DI!$A$4:$B$15000,2,FALSE),0)</f>
        <v>0.104</v>
      </c>
      <c r="E29" s="13">
        <f t="shared" ca="1" si="25"/>
        <v>1.0003926999999999</v>
      </c>
      <c r="F29" s="13">
        <f ca="1">(TRUNC(PRODUCT($E$12:$E28),16))</f>
        <v>1.0047225914120199</v>
      </c>
      <c r="G29" s="13">
        <f t="shared" ca="1" si="26"/>
        <v>1.0023585144109</v>
      </c>
      <c r="H29" s="13">
        <f t="shared" ca="1" si="27"/>
        <v>1.0023585100000001</v>
      </c>
      <c r="I29" s="12">
        <f t="shared" si="28"/>
        <v>0.04</v>
      </c>
      <c r="J29" s="30">
        <f t="shared" si="12"/>
        <v>45441</v>
      </c>
      <c r="K29" s="2">
        <f t="shared" si="13"/>
        <v>6</v>
      </c>
      <c r="L29" s="15">
        <f t="shared" si="14"/>
        <v>6</v>
      </c>
      <c r="M29" s="11">
        <f t="shared" si="3"/>
        <v>1.000934263</v>
      </c>
      <c r="N29" s="11">
        <f t="shared" ca="1" si="4"/>
        <v>1.0032949760000001</v>
      </c>
      <c r="O29" s="15">
        <f t="shared" si="15"/>
        <v>0</v>
      </c>
      <c r="P29" s="13">
        <f t="shared" ca="1" si="5"/>
        <v>0.97425125999999995</v>
      </c>
      <c r="Q29" s="19">
        <f t="shared" si="6"/>
        <v>0</v>
      </c>
      <c r="R29" s="13">
        <f t="shared" si="16"/>
        <v>0</v>
      </c>
      <c r="S29" s="4" t="str">
        <f t="shared" si="17"/>
        <v>A+J=</v>
      </c>
      <c r="T29" s="30">
        <f t="shared" si="18"/>
        <v>45468</v>
      </c>
      <c r="U29" s="4"/>
      <c r="V29" s="79"/>
      <c r="W29" s="63"/>
      <c r="X29" s="82"/>
      <c r="Y29" s="73"/>
      <c r="Z29" s="82"/>
      <c r="AA29" s="82"/>
      <c r="AB29" s="80"/>
      <c r="AC29" s="82"/>
      <c r="AD29" s="79"/>
      <c r="AE29" s="81"/>
      <c r="AF29" s="63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36">
        <f t="shared" si="9"/>
        <v>45451</v>
      </c>
      <c r="B30" s="14">
        <f t="shared" ca="1" si="24"/>
        <v>296.81474428666672</v>
      </c>
      <c r="C30" s="6">
        <f t="shared" si="10"/>
        <v>295.6778045866667</v>
      </c>
      <c r="D30" s="12">
        <f ca="1">IF(A30&lt;$B$1,VLOOKUP(A30,[1]DI!$A$4:$B$15000,2,FALSE),0)</f>
        <v>0</v>
      </c>
      <c r="E30" s="13">
        <f t="shared" ca="1" si="25"/>
        <v>1</v>
      </c>
      <c r="F30" s="13">
        <f ca="1">(TRUNC(PRODUCT($E$12:$E29),16))</f>
        <v>1.0051171459736701</v>
      </c>
      <c r="G30" s="13">
        <f t="shared" ca="1" si="26"/>
        <v>1.0023585144109</v>
      </c>
      <c r="H30" s="13">
        <f t="shared" ca="1" si="27"/>
        <v>1.0027521399999999</v>
      </c>
      <c r="I30" s="12">
        <f t="shared" si="28"/>
        <v>0.04</v>
      </c>
      <c r="J30" s="30">
        <f t="shared" si="12"/>
        <v>45441</v>
      </c>
      <c r="K30" s="2">
        <f t="shared" si="13"/>
        <v>6</v>
      </c>
      <c r="L30" s="15">
        <f t="shared" si="14"/>
        <v>7</v>
      </c>
      <c r="M30" s="11">
        <f t="shared" si="3"/>
        <v>1.0010900579999999</v>
      </c>
      <c r="N30" s="11">
        <f t="shared" ca="1" si="4"/>
        <v>1.003845198</v>
      </c>
      <c r="O30" s="15">
        <f t="shared" si="15"/>
        <v>0</v>
      </c>
      <c r="P30" s="13">
        <f t="shared" ca="1" si="5"/>
        <v>1.1369397000000001</v>
      </c>
      <c r="Q30" s="19">
        <f t="shared" si="6"/>
        <v>0</v>
      </c>
      <c r="R30" s="13">
        <f t="shared" si="16"/>
        <v>0</v>
      </c>
      <c r="S30" s="4" t="str">
        <f t="shared" si="17"/>
        <v>A+J=</v>
      </c>
      <c r="T30" s="30">
        <f t="shared" si="18"/>
        <v>45468</v>
      </c>
      <c r="U30" s="4"/>
      <c r="V30" s="79"/>
      <c r="W30" s="63"/>
      <c r="X30" s="82"/>
      <c r="Y30" s="73"/>
      <c r="Z30" s="82"/>
      <c r="AA30" s="82"/>
      <c r="AB30" s="80"/>
      <c r="AC30" s="82"/>
      <c r="AD30" s="79"/>
      <c r="AE30" s="81"/>
      <c r="AF30" s="63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36">
        <f t="shared" si="9"/>
        <v>45452</v>
      </c>
      <c r="B31" s="14">
        <f t="shared" ca="1" si="24"/>
        <v>296.81474428666672</v>
      </c>
      <c r="C31" s="6">
        <f t="shared" si="10"/>
        <v>295.6778045866667</v>
      </c>
      <c r="D31" s="12">
        <f ca="1">IF(A31&lt;$B$1,VLOOKUP(A31,[1]DI!$A$4:$B$15000,2,FALSE),0)</f>
        <v>0</v>
      </c>
      <c r="E31" s="13">
        <f t="shared" ca="1" si="25"/>
        <v>1</v>
      </c>
      <c r="F31" s="13">
        <f ca="1">(TRUNC(PRODUCT($E$12:$E30),16))</f>
        <v>1.0051171459736701</v>
      </c>
      <c r="G31" s="13">
        <f t="shared" ca="1" si="26"/>
        <v>1.0023585144109</v>
      </c>
      <c r="H31" s="13">
        <f t="shared" ca="1" si="27"/>
        <v>1.0027521399999999</v>
      </c>
      <c r="I31" s="12">
        <f t="shared" si="28"/>
        <v>0.04</v>
      </c>
      <c r="J31" s="30">
        <f t="shared" si="12"/>
        <v>45441</v>
      </c>
      <c r="K31" s="2">
        <f t="shared" si="13"/>
        <v>6</v>
      </c>
      <c r="L31" s="15">
        <f t="shared" si="14"/>
        <v>7</v>
      </c>
      <c r="M31" s="11">
        <f t="shared" si="3"/>
        <v>1.0010900579999999</v>
      </c>
      <c r="N31" s="11">
        <f t="shared" ca="1" si="4"/>
        <v>1.003845198</v>
      </c>
      <c r="O31" s="15">
        <f t="shared" si="15"/>
        <v>0</v>
      </c>
      <c r="P31" s="13">
        <f t="shared" ca="1" si="5"/>
        <v>1.1369397000000001</v>
      </c>
      <c r="Q31" s="19">
        <f t="shared" si="6"/>
        <v>0</v>
      </c>
      <c r="R31" s="13">
        <f t="shared" si="16"/>
        <v>0</v>
      </c>
      <c r="S31" s="4" t="str">
        <f t="shared" si="17"/>
        <v>A+J=</v>
      </c>
      <c r="T31" s="30">
        <f t="shared" si="18"/>
        <v>45468</v>
      </c>
      <c r="U31" s="4"/>
      <c r="V31" s="79"/>
      <c r="W31" s="63"/>
      <c r="X31" s="82"/>
      <c r="Y31" s="73"/>
      <c r="Z31" s="82"/>
      <c r="AA31" s="82"/>
      <c r="AB31" s="80"/>
      <c r="AC31" s="82"/>
      <c r="AD31" s="79"/>
      <c r="AE31" s="81"/>
      <c r="AF31" s="63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36">
        <f t="shared" si="9"/>
        <v>45453</v>
      </c>
      <c r="B32" s="14">
        <f t="shared" ca="1" si="24"/>
        <v>296.81474428666672</v>
      </c>
      <c r="C32" s="6">
        <f t="shared" si="10"/>
        <v>295.6778045866667</v>
      </c>
      <c r="D32" s="12">
        <f ca="1">IF(A32&lt;$B$1,VLOOKUP(A32,[1]DI!$A$4:$B$15000,2,FALSE),0)</f>
        <v>0.104</v>
      </c>
      <c r="E32" s="13">
        <f t="shared" ca="1" si="25"/>
        <v>1.0003926999999999</v>
      </c>
      <c r="F32" s="13">
        <f ca="1">(TRUNC(PRODUCT($E$12:$E31),16))</f>
        <v>1.0051171459736701</v>
      </c>
      <c r="G32" s="13">
        <f t="shared" ca="1" si="26"/>
        <v>1.0023585144109</v>
      </c>
      <c r="H32" s="13">
        <f t="shared" ca="1" si="27"/>
        <v>1.0027521399999999</v>
      </c>
      <c r="I32" s="12">
        <f t="shared" si="28"/>
        <v>0.04</v>
      </c>
      <c r="J32" s="30">
        <f t="shared" si="12"/>
        <v>45441</v>
      </c>
      <c r="K32" s="2">
        <f t="shared" si="13"/>
        <v>7</v>
      </c>
      <c r="L32" s="15">
        <f t="shared" si="14"/>
        <v>7</v>
      </c>
      <c r="M32" s="11">
        <f t="shared" si="3"/>
        <v>1.0010900579999999</v>
      </c>
      <c r="N32" s="11">
        <f t="shared" ca="1" si="4"/>
        <v>1.003845198</v>
      </c>
      <c r="O32" s="15">
        <f t="shared" si="15"/>
        <v>0</v>
      </c>
      <c r="P32" s="13">
        <f t="shared" ca="1" si="5"/>
        <v>1.1369397000000001</v>
      </c>
      <c r="Q32" s="19">
        <f t="shared" si="6"/>
        <v>0</v>
      </c>
      <c r="R32" s="13">
        <f t="shared" si="16"/>
        <v>0</v>
      </c>
      <c r="S32" s="4" t="str">
        <f t="shared" si="17"/>
        <v>A+J=</v>
      </c>
      <c r="T32" s="30">
        <f t="shared" si="18"/>
        <v>45468</v>
      </c>
      <c r="U32" s="4"/>
      <c r="V32" s="79"/>
      <c r="W32" s="63"/>
      <c r="X32" s="82"/>
      <c r="Y32" s="73"/>
      <c r="Z32" s="82"/>
      <c r="AA32" s="82"/>
      <c r="AB32" s="80"/>
      <c r="AC32" s="82"/>
      <c r="AD32" s="79"/>
      <c r="AE32" s="81"/>
      <c r="AF32" s="63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36">
        <f t="shared" si="9"/>
        <v>45454</v>
      </c>
      <c r="B33" s="14">
        <f t="shared" ca="1" si="24"/>
        <v>296.97752023666669</v>
      </c>
      <c r="C33" s="6">
        <f t="shared" si="10"/>
        <v>295.6778045866667</v>
      </c>
      <c r="D33" s="12">
        <f ca="1">IF(A33&lt;$B$1,VLOOKUP(A33,[1]DI!$A$4:$B$15000,2,FALSE),0)</f>
        <v>0.104</v>
      </c>
      <c r="E33" s="13">
        <f t="shared" ca="1" si="25"/>
        <v>1.0003926999999999</v>
      </c>
      <c r="F33" s="13">
        <f ca="1">(TRUNC(PRODUCT($E$12:$E32),16))</f>
        <v>1.00551185547689</v>
      </c>
      <c r="G33" s="13">
        <f t="shared" ca="1" si="26"/>
        <v>1.0023585144109</v>
      </c>
      <c r="H33" s="13">
        <f t="shared" ca="1" si="27"/>
        <v>1.0031459199999999</v>
      </c>
      <c r="I33" s="12">
        <f t="shared" si="28"/>
        <v>0.04</v>
      </c>
      <c r="J33" s="30">
        <f t="shared" si="12"/>
        <v>45441</v>
      </c>
      <c r="K33" s="2">
        <f t="shared" si="13"/>
        <v>8</v>
      </c>
      <c r="L33" s="15">
        <f t="shared" si="14"/>
        <v>8</v>
      </c>
      <c r="M33" s="11">
        <f t="shared" si="3"/>
        <v>1.0012458769999999</v>
      </c>
      <c r="N33" s="11">
        <f t="shared" ca="1" si="4"/>
        <v>1.0043957160000001</v>
      </c>
      <c r="O33" s="15">
        <f t="shared" si="15"/>
        <v>0</v>
      </c>
      <c r="P33" s="13">
        <f t="shared" ca="1" si="5"/>
        <v>1.29971565</v>
      </c>
      <c r="Q33" s="19">
        <f t="shared" si="6"/>
        <v>0</v>
      </c>
      <c r="R33" s="13">
        <f t="shared" si="16"/>
        <v>0</v>
      </c>
      <c r="S33" s="4" t="str">
        <f t="shared" si="17"/>
        <v>A+J=</v>
      </c>
      <c r="T33" s="30">
        <f t="shared" si="18"/>
        <v>45468</v>
      </c>
      <c r="U33" s="4"/>
      <c r="V33" s="79"/>
      <c r="W33" s="63"/>
      <c r="X33" s="82"/>
      <c r="Y33" s="73"/>
      <c r="Z33" s="82"/>
      <c r="AA33" s="82"/>
      <c r="AB33" s="80"/>
      <c r="AC33" s="82"/>
      <c r="AD33" s="79"/>
      <c r="AE33" s="81"/>
      <c r="AF33" s="63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36">
        <f t="shared" si="9"/>
        <v>45455</v>
      </c>
      <c r="B34" s="14">
        <f ca="1">IF(A34&lt;=TODAY(),C34+P34,IF(AND(A34&gt;TODAY(),A34&lt;=$B$1),IF(VLOOKUP(TODAY(),$A$10:$D$5000,4,FALSE)=0,"n.d",C34+P34),"n.d"))</f>
        <v>297.14038755666672</v>
      </c>
      <c r="C34" s="6">
        <f t="shared" si="10"/>
        <v>295.6778045866667</v>
      </c>
      <c r="D34" s="12">
        <f ca="1">IF(A34&lt;$B$1,VLOOKUP(A34,[1]DI!$A$4:$B$15000,2,FALSE),0)</f>
        <v>0.104</v>
      </c>
      <c r="E34" s="13">
        <f t="shared" ca="1" si="25"/>
        <v>1.0003926999999999</v>
      </c>
      <c r="F34" s="13">
        <f ca="1">(TRUNC(PRODUCT($E$12:$E33),16))</f>
        <v>1.00590671998254</v>
      </c>
      <c r="G34" s="13">
        <f t="shared" ca="1" si="26"/>
        <v>1.0023585144109</v>
      </c>
      <c r="H34" s="13">
        <f t="shared" ca="1" si="27"/>
        <v>1.0035398600000001</v>
      </c>
      <c r="I34" s="12">
        <f t="shared" si="28"/>
        <v>0.04</v>
      </c>
      <c r="J34" s="30">
        <f t="shared" si="12"/>
        <v>45441</v>
      </c>
      <c r="K34" s="2">
        <f t="shared" si="13"/>
        <v>9</v>
      </c>
      <c r="L34" s="15">
        <f t="shared" si="14"/>
        <v>9</v>
      </c>
      <c r="M34" s="11">
        <f t="shared" si="3"/>
        <v>1.0014017209999999</v>
      </c>
      <c r="N34" s="11">
        <f t="shared" ca="1" si="4"/>
        <v>1.004946543</v>
      </c>
      <c r="O34" s="15">
        <f t="shared" si="15"/>
        <v>0</v>
      </c>
      <c r="P34" s="13">
        <f t="shared" ca="1" si="5"/>
        <v>1.4625829699999999</v>
      </c>
      <c r="Q34" s="19">
        <f t="shared" si="6"/>
        <v>0</v>
      </c>
      <c r="R34" s="13">
        <f t="shared" si="16"/>
        <v>0</v>
      </c>
      <c r="S34" s="4" t="str">
        <f t="shared" si="17"/>
        <v>A+J=</v>
      </c>
      <c r="T34" s="30">
        <f t="shared" si="18"/>
        <v>45468</v>
      </c>
      <c r="U34" s="4"/>
      <c r="V34" s="79"/>
      <c r="W34" s="63"/>
      <c r="X34" s="82"/>
      <c r="Y34" s="73"/>
      <c r="Z34" s="82"/>
      <c r="AA34" s="82"/>
      <c r="AB34" s="80"/>
      <c r="AC34" s="82"/>
      <c r="AD34" s="79"/>
      <c r="AE34" s="81"/>
      <c r="AF34" s="63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36">
        <f t="shared" si="9"/>
        <v>45456</v>
      </c>
      <c r="B35" s="14">
        <f t="shared" ca="1" si="24"/>
        <v>297.30334239666672</v>
      </c>
      <c r="C35" s="6">
        <f t="shared" si="10"/>
        <v>295.6778045866667</v>
      </c>
      <c r="D35" s="12">
        <f ca="1">IF(A35&lt;$B$1,VLOOKUP(A35,[1]DI!$A$4:$B$15000,2,FALSE),0)</f>
        <v>0.104</v>
      </c>
      <c r="E35" s="13">
        <f t="shared" ca="1" si="25"/>
        <v>1.0003926999999999</v>
      </c>
      <c r="F35" s="13">
        <f ca="1">(TRUNC(PRODUCT($E$12:$E34),16))</f>
        <v>1.0063017395514799</v>
      </c>
      <c r="G35" s="13">
        <f t="shared" ca="1" si="26"/>
        <v>1.0023585144109</v>
      </c>
      <c r="H35" s="13">
        <f t="shared" ca="1" si="27"/>
        <v>1.00393395</v>
      </c>
      <c r="I35" s="12">
        <f t="shared" si="28"/>
        <v>0.04</v>
      </c>
      <c r="J35" s="30">
        <f t="shared" si="12"/>
        <v>45441</v>
      </c>
      <c r="K35" s="2">
        <f t="shared" si="13"/>
        <v>10</v>
      </c>
      <c r="L35" s="15">
        <f t="shared" si="14"/>
        <v>10</v>
      </c>
      <c r="M35" s="11">
        <f t="shared" si="3"/>
        <v>1.0015575889999999</v>
      </c>
      <c r="N35" s="11">
        <f t="shared" ca="1" si="4"/>
        <v>1.0054976659999999</v>
      </c>
      <c r="O35" s="15">
        <f t="shared" si="15"/>
        <v>0</v>
      </c>
      <c r="P35" s="13">
        <f t="shared" ca="1" si="5"/>
        <v>1.62553781</v>
      </c>
      <c r="Q35" s="19">
        <f t="shared" si="6"/>
        <v>0</v>
      </c>
      <c r="R35" s="13">
        <f t="shared" si="16"/>
        <v>0</v>
      </c>
      <c r="S35" s="4" t="str">
        <f t="shared" si="17"/>
        <v>A+J=</v>
      </c>
      <c r="T35" s="30">
        <f t="shared" si="18"/>
        <v>45468</v>
      </c>
      <c r="U35" s="4"/>
      <c r="V35" s="79"/>
      <c r="W35" s="63"/>
      <c r="X35" s="82"/>
      <c r="Y35" s="73"/>
      <c r="Z35" s="82"/>
      <c r="AA35" s="82"/>
      <c r="AB35" s="80"/>
      <c r="AC35" s="82"/>
      <c r="AD35" s="79"/>
      <c r="AE35" s="81"/>
      <c r="AF35" s="63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36">
        <f t="shared" si="9"/>
        <v>45457</v>
      </c>
      <c r="B36" s="14">
        <f t="shared" ca="1" si="24"/>
        <v>297.4663856366667</v>
      </c>
      <c r="C36" s="6">
        <f t="shared" si="10"/>
        <v>295.6778045866667</v>
      </c>
      <c r="D36" s="12">
        <f ca="1">IF(A36&lt;$B$1,VLOOKUP(A36,[1]DI!$A$4:$B$15000,2,FALSE),0)</f>
        <v>0.104</v>
      </c>
      <c r="E36" s="13">
        <f t="shared" ca="1" si="25"/>
        <v>1.0003926999999999</v>
      </c>
      <c r="F36" s="13">
        <f ca="1">(TRUNC(PRODUCT($E$12:$E35),16))</f>
        <v>1.0066969142446001</v>
      </c>
      <c r="G36" s="13">
        <f t="shared" ca="1" si="26"/>
        <v>1.0023585144109</v>
      </c>
      <c r="H36" s="13">
        <f t="shared" ca="1" si="27"/>
        <v>1.0043281900000001</v>
      </c>
      <c r="I36" s="12">
        <f t="shared" si="28"/>
        <v>0.04</v>
      </c>
      <c r="J36" s="30">
        <f t="shared" si="12"/>
        <v>45441</v>
      </c>
      <c r="K36" s="2">
        <f t="shared" si="13"/>
        <v>11</v>
      </c>
      <c r="L36" s="15">
        <f t="shared" si="14"/>
        <v>11</v>
      </c>
      <c r="M36" s="11">
        <f t="shared" si="3"/>
        <v>1.001713482</v>
      </c>
      <c r="N36" s="11">
        <f t="shared" ca="1" si="4"/>
        <v>1.0060490879999999</v>
      </c>
      <c r="O36" s="15">
        <f t="shared" si="15"/>
        <v>0</v>
      </c>
      <c r="P36" s="13">
        <f t="shared" ca="1" si="5"/>
        <v>1.7885810499999999</v>
      </c>
      <c r="Q36" s="19">
        <f t="shared" si="6"/>
        <v>0</v>
      </c>
      <c r="R36" s="13">
        <f t="shared" si="16"/>
        <v>0</v>
      </c>
      <c r="S36" s="4" t="str">
        <f t="shared" si="17"/>
        <v>A+J=</v>
      </c>
      <c r="T36" s="30">
        <f t="shared" si="18"/>
        <v>45468</v>
      </c>
      <c r="U36" s="4"/>
      <c r="V36" s="79"/>
      <c r="W36" s="63"/>
      <c r="X36" s="82"/>
      <c r="Y36" s="73"/>
      <c r="Z36" s="82"/>
      <c r="AA36" s="82"/>
      <c r="AB36" s="80"/>
      <c r="AC36" s="82"/>
      <c r="AD36" s="79"/>
      <c r="AE36" s="81"/>
      <c r="AF36" s="63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36">
        <f t="shared" si="9"/>
        <v>45458</v>
      </c>
      <c r="B37" s="14">
        <f t="shared" ca="1" si="24"/>
        <v>297.62951936666667</v>
      </c>
      <c r="C37" s="6">
        <f t="shared" si="10"/>
        <v>295.6778045866667</v>
      </c>
      <c r="D37" s="12">
        <f ca="1">IF(A37&lt;$B$1,VLOOKUP(A37,[1]DI!$A$4:$B$15000,2,FALSE),0)</f>
        <v>0</v>
      </c>
      <c r="E37" s="13">
        <f t="shared" ca="1" si="25"/>
        <v>1</v>
      </c>
      <c r="F37" s="13">
        <f ca="1">(TRUNC(PRODUCT($E$12:$E36),16))</f>
        <v>1.0070922441228201</v>
      </c>
      <c r="G37" s="13">
        <f t="shared" ca="1" si="26"/>
        <v>1.0023585144109</v>
      </c>
      <c r="H37" s="13">
        <f t="shared" ca="1" si="27"/>
        <v>1.0047225900000001</v>
      </c>
      <c r="I37" s="12">
        <f t="shared" si="28"/>
        <v>0.04</v>
      </c>
      <c r="J37" s="30">
        <f t="shared" si="12"/>
        <v>45441</v>
      </c>
      <c r="K37" s="2">
        <f t="shared" si="13"/>
        <v>11</v>
      </c>
      <c r="L37" s="15">
        <f t="shared" si="14"/>
        <v>12</v>
      </c>
      <c r="M37" s="11">
        <f t="shared" si="3"/>
        <v>1.001869398</v>
      </c>
      <c r="N37" s="11">
        <f t="shared" ca="1" si="4"/>
        <v>1.006600816</v>
      </c>
      <c r="O37" s="15">
        <f t="shared" si="15"/>
        <v>0</v>
      </c>
      <c r="P37" s="13">
        <f t="shared" ca="1" si="5"/>
        <v>1.9517147800000001</v>
      </c>
      <c r="Q37" s="19">
        <f t="shared" si="6"/>
        <v>0</v>
      </c>
      <c r="R37" s="13">
        <f t="shared" si="16"/>
        <v>0</v>
      </c>
      <c r="S37" s="4" t="str">
        <f t="shared" si="17"/>
        <v>A+J=</v>
      </c>
      <c r="T37" s="30">
        <f t="shared" si="18"/>
        <v>45468</v>
      </c>
      <c r="U37" s="4"/>
      <c r="V37" s="79"/>
      <c r="W37" s="63"/>
      <c r="X37" s="82"/>
      <c r="Y37" s="73"/>
      <c r="Z37" s="82"/>
      <c r="AA37" s="82"/>
      <c r="AB37" s="80"/>
      <c r="AC37" s="82"/>
      <c r="AD37" s="79"/>
      <c r="AE37" s="81"/>
      <c r="AF37" s="63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36">
        <f t="shared" si="9"/>
        <v>45459</v>
      </c>
      <c r="B38" s="14">
        <f t="shared" ca="1" si="24"/>
        <v>297.62951936666667</v>
      </c>
      <c r="C38" s="6">
        <f t="shared" si="10"/>
        <v>295.6778045866667</v>
      </c>
      <c r="D38" s="12">
        <f ca="1">IF(A38&lt;$B$1,VLOOKUP(A38,[1]DI!$A$4:$B$15000,2,FALSE),0)</f>
        <v>0</v>
      </c>
      <c r="E38" s="13">
        <f t="shared" ca="1" si="25"/>
        <v>1</v>
      </c>
      <c r="F38" s="13">
        <f ca="1">(TRUNC(PRODUCT($E$12:$E37),16))</f>
        <v>1.0070922441228201</v>
      </c>
      <c r="G38" s="13">
        <f t="shared" ca="1" si="26"/>
        <v>1.0023585144109</v>
      </c>
      <c r="H38" s="13">
        <f t="shared" ca="1" si="27"/>
        <v>1.0047225900000001</v>
      </c>
      <c r="I38" s="12">
        <f t="shared" si="28"/>
        <v>0.04</v>
      </c>
      <c r="J38" s="30">
        <f t="shared" si="12"/>
        <v>45441</v>
      </c>
      <c r="K38" s="2">
        <f t="shared" si="13"/>
        <v>11</v>
      </c>
      <c r="L38" s="15">
        <f t="shared" si="14"/>
        <v>12</v>
      </c>
      <c r="M38" s="11">
        <f t="shared" si="3"/>
        <v>1.001869398</v>
      </c>
      <c r="N38" s="11">
        <f t="shared" ca="1" si="4"/>
        <v>1.006600816</v>
      </c>
      <c r="O38" s="15">
        <f t="shared" si="15"/>
        <v>0</v>
      </c>
      <c r="P38" s="13">
        <f t="shared" ca="1" si="5"/>
        <v>1.9517147800000001</v>
      </c>
      <c r="Q38" s="19">
        <f t="shared" si="6"/>
        <v>0</v>
      </c>
      <c r="R38" s="13">
        <f t="shared" si="16"/>
        <v>0</v>
      </c>
      <c r="S38" s="4" t="str">
        <f t="shared" si="17"/>
        <v>A+J=</v>
      </c>
      <c r="T38" s="30">
        <f t="shared" si="18"/>
        <v>45468</v>
      </c>
      <c r="U38" s="4"/>
      <c r="V38" s="79"/>
      <c r="W38" s="63"/>
      <c r="X38" s="82"/>
      <c r="Y38" s="73"/>
      <c r="Z38" s="82"/>
      <c r="AA38" s="82"/>
      <c r="AB38" s="80"/>
      <c r="AC38" s="82"/>
      <c r="AD38" s="79"/>
      <c r="AE38" s="81"/>
      <c r="AF38" s="63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36">
        <f t="shared" si="9"/>
        <v>45460</v>
      </c>
      <c r="B39" s="14">
        <f t="shared" ca="1" si="24"/>
        <v>297.62951936666667</v>
      </c>
      <c r="C39" s="6">
        <f t="shared" si="10"/>
        <v>295.6778045866667</v>
      </c>
      <c r="D39" s="12">
        <f ca="1">IF(A39&lt;$B$1,VLOOKUP(A39,[1]DI!$A$4:$B$15000,2,FALSE),0)</f>
        <v>0.104</v>
      </c>
      <c r="E39" s="13">
        <f t="shared" ca="1" si="25"/>
        <v>1.0003926999999999</v>
      </c>
      <c r="F39" s="13">
        <f ca="1">(TRUNC(PRODUCT($E$12:$E38),16))</f>
        <v>1.0070922441228201</v>
      </c>
      <c r="G39" s="13">
        <f t="shared" ca="1" si="26"/>
        <v>1.0023585144109</v>
      </c>
      <c r="H39" s="13">
        <f t="shared" ca="1" si="27"/>
        <v>1.0047225900000001</v>
      </c>
      <c r="I39" s="12">
        <f t="shared" si="28"/>
        <v>0.04</v>
      </c>
      <c r="J39" s="30">
        <f t="shared" si="12"/>
        <v>45441</v>
      </c>
      <c r="K39" s="2">
        <f t="shared" si="13"/>
        <v>12</v>
      </c>
      <c r="L39" s="15">
        <f t="shared" si="14"/>
        <v>12</v>
      </c>
      <c r="M39" s="11">
        <f t="shared" si="3"/>
        <v>1.001869398</v>
      </c>
      <c r="N39" s="11">
        <f t="shared" ca="1" si="4"/>
        <v>1.006600816</v>
      </c>
      <c r="O39" s="15">
        <f t="shared" si="15"/>
        <v>0</v>
      </c>
      <c r="P39" s="13">
        <f t="shared" ca="1" si="5"/>
        <v>1.9517147800000001</v>
      </c>
      <c r="Q39" s="19">
        <f t="shared" si="6"/>
        <v>0</v>
      </c>
      <c r="R39" s="13">
        <f t="shared" si="16"/>
        <v>0</v>
      </c>
      <c r="S39" s="4" t="str">
        <f t="shared" si="17"/>
        <v>A+J=</v>
      </c>
      <c r="T39" s="30">
        <f t="shared" si="18"/>
        <v>45468</v>
      </c>
      <c r="U39" s="4"/>
      <c r="V39" s="79"/>
      <c r="W39" s="63"/>
      <c r="X39" s="82"/>
      <c r="Y39" s="73"/>
      <c r="Z39" s="82"/>
      <c r="AA39" s="82"/>
      <c r="AB39" s="80"/>
      <c r="AC39" s="82"/>
      <c r="AD39" s="79"/>
      <c r="AE39" s="81"/>
      <c r="AF39" s="63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36">
        <f t="shared" si="9"/>
        <v>45461</v>
      </c>
      <c r="B40" s="14">
        <f t="shared" ca="1" si="24"/>
        <v>297.7927444566667</v>
      </c>
      <c r="C40" s="6">
        <f t="shared" si="10"/>
        <v>295.6778045866667</v>
      </c>
      <c r="D40" s="12">
        <f ca="1">IF(A40&lt;$B$1,VLOOKUP(A40,[1]DI!$A$4:$B$15000,2,FALSE),0)</f>
        <v>0.104</v>
      </c>
      <c r="E40" s="13">
        <f t="shared" ca="1" si="25"/>
        <v>1.0003926999999999</v>
      </c>
      <c r="F40" s="13">
        <f ca="1">(TRUNC(PRODUCT($E$12:$E39),16))</f>
        <v>1.0074877292470901</v>
      </c>
      <c r="G40" s="13">
        <f t="shared" ca="1" si="26"/>
        <v>1.0023585144109</v>
      </c>
      <c r="H40" s="13">
        <f t="shared" ca="1" si="27"/>
        <v>1.00511715</v>
      </c>
      <c r="I40" s="12">
        <f t="shared" si="28"/>
        <v>0.04</v>
      </c>
      <c r="J40" s="30">
        <f t="shared" si="12"/>
        <v>45441</v>
      </c>
      <c r="K40" s="2">
        <f t="shared" si="13"/>
        <v>13</v>
      </c>
      <c r="L40" s="15">
        <f t="shared" si="14"/>
        <v>13</v>
      </c>
      <c r="M40" s="11">
        <f t="shared" si="3"/>
        <v>1.002025339</v>
      </c>
      <c r="N40" s="11">
        <f t="shared" ca="1" si="4"/>
        <v>1.007152853</v>
      </c>
      <c r="O40" s="15">
        <f t="shared" si="15"/>
        <v>0</v>
      </c>
      <c r="P40" s="13">
        <f t="shared" ca="1" si="5"/>
        <v>2.1149398700000002</v>
      </c>
      <c r="Q40" s="19">
        <f t="shared" si="6"/>
        <v>0</v>
      </c>
      <c r="R40" s="13">
        <f t="shared" si="16"/>
        <v>0</v>
      </c>
      <c r="S40" s="4" t="str">
        <f t="shared" si="17"/>
        <v>A+J=</v>
      </c>
      <c r="T40" s="30">
        <f t="shared" si="18"/>
        <v>45468</v>
      </c>
      <c r="U40" s="4"/>
      <c r="V40" s="79"/>
      <c r="W40" s="63"/>
      <c r="X40" s="82"/>
      <c r="Y40" s="73"/>
      <c r="Z40" s="82"/>
      <c r="AA40" s="82"/>
      <c r="AB40" s="80"/>
      <c r="AC40" s="82"/>
      <c r="AD40" s="79"/>
      <c r="AE40" s="81"/>
      <c r="AF40" s="63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36">
        <f t="shared" si="9"/>
        <v>45462</v>
      </c>
      <c r="B41" s="14">
        <f t="shared" ca="1" si="24"/>
        <v>297.95605735666669</v>
      </c>
      <c r="C41" s="6">
        <f t="shared" si="10"/>
        <v>295.6778045866667</v>
      </c>
      <c r="D41" s="12">
        <f ca="1">IF(A41&lt;$B$1,VLOOKUP(A41,[1]DI!$A$4:$B$15000,2,FALSE),0)</f>
        <v>0.104</v>
      </c>
      <c r="E41" s="13">
        <f t="shared" ca="1" si="25"/>
        <v>1.0003926999999999</v>
      </c>
      <c r="F41" s="13">
        <f ca="1">(TRUNC(PRODUCT($E$12:$E40),16))</f>
        <v>1.00788336967836</v>
      </c>
      <c r="G41" s="13">
        <f t="shared" ca="1" si="26"/>
        <v>1.0023585144109</v>
      </c>
      <c r="H41" s="13">
        <f t="shared" ca="1" si="27"/>
        <v>1.0055118599999999</v>
      </c>
      <c r="I41" s="12">
        <f t="shared" si="28"/>
        <v>0.04</v>
      </c>
      <c r="J41" s="30">
        <f t="shared" si="12"/>
        <v>45441</v>
      </c>
      <c r="K41" s="2">
        <f t="shared" si="13"/>
        <v>14</v>
      </c>
      <c r="L41" s="15">
        <f t="shared" si="14"/>
        <v>14</v>
      </c>
      <c r="M41" s="11">
        <f t="shared" si="3"/>
        <v>1.0021813040000001</v>
      </c>
      <c r="N41" s="11">
        <f t="shared" ca="1" si="4"/>
        <v>1.007705187</v>
      </c>
      <c r="O41" s="15">
        <f t="shared" si="15"/>
        <v>0</v>
      </c>
      <c r="P41" s="13">
        <f t="shared" ca="1" si="5"/>
        <v>2.2782527699999999</v>
      </c>
      <c r="Q41" s="19">
        <f t="shared" si="6"/>
        <v>0</v>
      </c>
      <c r="R41" s="13">
        <f t="shared" si="16"/>
        <v>0</v>
      </c>
      <c r="S41" s="4" t="str">
        <f t="shared" si="17"/>
        <v>A+J=</v>
      </c>
      <c r="T41" s="30">
        <f t="shared" si="18"/>
        <v>45468</v>
      </c>
      <c r="U41" s="4"/>
      <c r="V41" s="79"/>
      <c r="W41" s="63"/>
      <c r="X41" s="82"/>
      <c r="Y41" s="73"/>
      <c r="Z41" s="82"/>
      <c r="AA41" s="82"/>
      <c r="AB41" s="80"/>
      <c r="AC41" s="82"/>
      <c r="AD41" s="79"/>
      <c r="AE41" s="81"/>
      <c r="AF41" s="63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36">
        <f t="shared" si="9"/>
        <v>45463</v>
      </c>
      <c r="B42" s="14">
        <f t="shared" ca="1" si="24"/>
        <v>298.11945837666667</v>
      </c>
      <c r="C42" s="6">
        <f t="shared" si="10"/>
        <v>295.6778045866667</v>
      </c>
      <c r="D42" s="12">
        <f ca="1">IF(A42&lt;$B$1,VLOOKUP(A42,[1]DI!$A$4:$B$15000,2,FALSE),0)</f>
        <v>0.104</v>
      </c>
      <c r="E42" s="13">
        <f t="shared" ca="1" si="25"/>
        <v>1.0003926999999999</v>
      </c>
      <c r="F42" s="13">
        <f ca="1">(TRUNC(PRODUCT($E$12:$E41),16))</f>
        <v>1.00827916547764</v>
      </c>
      <c r="G42" s="13">
        <f t="shared" ca="1" si="26"/>
        <v>1.0023585144109</v>
      </c>
      <c r="H42" s="13">
        <f t="shared" ca="1" si="27"/>
        <v>1.00590672</v>
      </c>
      <c r="I42" s="12">
        <f t="shared" si="28"/>
        <v>0.04</v>
      </c>
      <c r="J42" s="30">
        <f t="shared" si="12"/>
        <v>45441</v>
      </c>
      <c r="K42" s="2">
        <f t="shared" si="13"/>
        <v>15</v>
      </c>
      <c r="L42" s="15">
        <f t="shared" si="14"/>
        <v>15</v>
      </c>
      <c r="M42" s="11">
        <f t="shared" si="3"/>
        <v>1.0023372930000001</v>
      </c>
      <c r="N42" s="11">
        <f t="shared" ca="1" si="4"/>
        <v>1.008257819</v>
      </c>
      <c r="O42" s="15">
        <f t="shared" si="15"/>
        <v>0</v>
      </c>
      <c r="P42" s="13">
        <f t="shared" ca="1" si="5"/>
        <v>2.4416537900000002</v>
      </c>
      <c r="Q42" s="19">
        <f t="shared" si="6"/>
        <v>0</v>
      </c>
      <c r="R42" s="13">
        <f t="shared" si="16"/>
        <v>0</v>
      </c>
      <c r="S42" s="4" t="str">
        <f t="shared" si="17"/>
        <v>A+J=</v>
      </c>
      <c r="T42" s="30">
        <f t="shared" si="18"/>
        <v>45468</v>
      </c>
      <c r="U42" s="4"/>
      <c r="V42" s="79"/>
      <c r="W42" s="63"/>
      <c r="X42" s="82"/>
      <c r="Y42" s="73"/>
      <c r="Z42" s="82"/>
      <c r="AA42" s="82"/>
      <c r="AB42" s="80"/>
      <c r="AC42" s="82"/>
      <c r="AD42" s="79"/>
      <c r="AE42" s="81"/>
      <c r="AF42" s="63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36">
        <f t="shared" si="9"/>
        <v>45464</v>
      </c>
      <c r="B43" s="14">
        <f t="shared" ca="1" si="24"/>
        <v>298.2829504566667</v>
      </c>
      <c r="C43" s="6">
        <f t="shared" si="10"/>
        <v>295.6778045866667</v>
      </c>
      <c r="D43" s="12">
        <f ca="1">IF(A43&lt;$B$1,VLOOKUP(A43,[1]DI!$A$4:$B$15000,2,FALSE),0)</f>
        <v>0.104</v>
      </c>
      <c r="E43" s="13">
        <f t="shared" ca="1" si="25"/>
        <v>1.0003926999999999</v>
      </c>
      <c r="F43" s="13">
        <f ca="1">(TRUNC(PRODUCT($E$12:$E42),16))</f>
        <v>1.00867511670592</v>
      </c>
      <c r="G43" s="13">
        <f t="shared" ca="1" si="26"/>
        <v>1.0023585144109</v>
      </c>
      <c r="H43" s="13">
        <f t="shared" ca="1" si="27"/>
        <v>1.0063017400000001</v>
      </c>
      <c r="I43" s="12">
        <f t="shared" si="28"/>
        <v>0.04</v>
      </c>
      <c r="J43" s="30">
        <f t="shared" si="12"/>
        <v>45441</v>
      </c>
      <c r="K43" s="2">
        <f t="shared" si="13"/>
        <v>16</v>
      </c>
      <c r="L43" s="15">
        <f t="shared" si="14"/>
        <v>16</v>
      </c>
      <c r="M43" s="11">
        <f t="shared" si="3"/>
        <v>1.0024933069999999</v>
      </c>
      <c r="N43" s="11">
        <f t="shared" ca="1" si="4"/>
        <v>1.0088107589999999</v>
      </c>
      <c r="O43" s="15">
        <f t="shared" si="15"/>
        <v>0</v>
      </c>
      <c r="P43" s="13">
        <f t="shared" ca="1" si="5"/>
        <v>2.6051458699999999</v>
      </c>
      <c r="Q43" s="19">
        <f t="shared" si="6"/>
        <v>0</v>
      </c>
      <c r="R43" s="13">
        <f t="shared" si="16"/>
        <v>0</v>
      </c>
      <c r="S43" s="4" t="str">
        <f t="shared" si="17"/>
        <v>A+J=</v>
      </c>
      <c r="T43" s="30">
        <f t="shared" si="18"/>
        <v>45468</v>
      </c>
      <c r="U43" s="4"/>
      <c r="V43" s="79"/>
      <c r="W43" s="63"/>
      <c r="X43" s="82"/>
      <c r="Y43" s="73"/>
      <c r="Z43" s="82"/>
      <c r="AA43" s="82"/>
      <c r="AB43" s="80"/>
      <c r="AC43" s="82"/>
      <c r="AD43" s="79"/>
      <c r="AE43" s="81"/>
      <c r="AF43" s="63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36">
        <f t="shared" si="9"/>
        <v>45465</v>
      </c>
      <c r="B44" s="14">
        <f t="shared" ca="1" si="24"/>
        <v>298.44653065666671</v>
      </c>
      <c r="C44" s="6">
        <f t="shared" si="10"/>
        <v>295.6778045866667</v>
      </c>
      <c r="D44" s="12">
        <f ca="1">IF(A44&lt;$B$1,VLOOKUP(A44,[1]DI!$A$4:$B$15000,2,FALSE),0)</f>
        <v>0</v>
      </c>
      <c r="E44" s="13">
        <f t="shared" ca="1" si="25"/>
        <v>1</v>
      </c>
      <c r="F44" s="13">
        <f ca="1">(TRUNC(PRODUCT($E$12:$E43),16))</f>
        <v>1.00907122342425</v>
      </c>
      <c r="G44" s="13">
        <f t="shared" ca="1" si="26"/>
        <v>1.0023585144109</v>
      </c>
      <c r="H44" s="13">
        <f t="shared" ca="1" si="27"/>
        <v>1.0066969100000001</v>
      </c>
      <c r="I44" s="12">
        <f t="shared" si="28"/>
        <v>0.04</v>
      </c>
      <c r="J44" s="30">
        <f t="shared" si="12"/>
        <v>45441</v>
      </c>
      <c r="K44" s="2">
        <f t="shared" si="13"/>
        <v>16</v>
      </c>
      <c r="L44" s="15">
        <f t="shared" si="14"/>
        <v>17</v>
      </c>
      <c r="M44" s="11">
        <f t="shared" si="3"/>
        <v>1.002649345</v>
      </c>
      <c r="N44" s="11">
        <f t="shared" ca="1" si="4"/>
        <v>1.0093639969999999</v>
      </c>
      <c r="O44" s="15">
        <f t="shared" si="15"/>
        <v>0</v>
      </c>
      <c r="P44" s="13">
        <f t="shared" ca="1" si="5"/>
        <v>2.76872607</v>
      </c>
      <c r="Q44" s="19">
        <f t="shared" si="6"/>
        <v>0</v>
      </c>
      <c r="R44" s="13">
        <f t="shared" si="16"/>
        <v>0</v>
      </c>
      <c r="S44" s="4" t="str">
        <f t="shared" si="17"/>
        <v>A+J=</v>
      </c>
      <c r="T44" s="30">
        <f t="shared" si="18"/>
        <v>45468</v>
      </c>
      <c r="U44" s="4"/>
      <c r="V44" s="79"/>
      <c r="W44" s="63"/>
      <c r="X44" s="82"/>
      <c r="Y44" s="73"/>
      <c r="Z44" s="82"/>
      <c r="AA44" s="82"/>
      <c r="AB44" s="80"/>
      <c r="AC44" s="82"/>
      <c r="AD44" s="79"/>
      <c r="AE44" s="81"/>
      <c r="AF44" s="63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36">
        <f t="shared" si="9"/>
        <v>45466</v>
      </c>
      <c r="B45" s="14">
        <f t="shared" ca="1" si="24"/>
        <v>298.44653065666671</v>
      </c>
      <c r="C45" s="6">
        <f t="shared" si="10"/>
        <v>295.6778045866667</v>
      </c>
      <c r="D45" s="12">
        <f ca="1">IF(A45&lt;$B$1,VLOOKUP(A45,[1]DI!$A$4:$B$15000,2,FALSE),0)</f>
        <v>0</v>
      </c>
      <c r="E45" s="13">
        <f t="shared" ca="1" si="25"/>
        <v>1</v>
      </c>
      <c r="F45" s="13">
        <f ca="1">(TRUNC(PRODUCT($E$12:$E44),16))</f>
        <v>1.00907122342425</v>
      </c>
      <c r="G45" s="13">
        <f t="shared" ca="1" si="26"/>
        <v>1.0023585144109</v>
      </c>
      <c r="H45" s="13">
        <f t="shared" ca="1" si="27"/>
        <v>1.0066969100000001</v>
      </c>
      <c r="I45" s="12">
        <f t="shared" si="28"/>
        <v>0.04</v>
      </c>
      <c r="J45" s="30">
        <f t="shared" si="12"/>
        <v>45441</v>
      </c>
      <c r="K45" s="2">
        <f t="shared" si="13"/>
        <v>16</v>
      </c>
      <c r="L45" s="15">
        <f t="shared" si="14"/>
        <v>17</v>
      </c>
      <c r="M45" s="11">
        <f t="shared" si="3"/>
        <v>1.002649345</v>
      </c>
      <c r="N45" s="11">
        <f t="shared" ca="1" si="4"/>
        <v>1.0093639969999999</v>
      </c>
      <c r="O45" s="15">
        <f t="shared" si="15"/>
        <v>0</v>
      </c>
      <c r="P45" s="13">
        <f t="shared" ca="1" si="5"/>
        <v>2.76872607</v>
      </c>
      <c r="Q45" s="19">
        <f t="shared" si="6"/>
        <v>0</v>
      </c>
      <c r="R45" s="13">
        <f t="shared" si="16"/>
        <v>0</v>
      </c>
      <c r="S45" s="4" t="str">
        <f t="shared" si="17"/>
        <v>A+J=</v>
      </c>
      <c r="T45" s="30">
        <f t="shared" si="18"/>
        <v>45468</v>
      </c>
      <c r="U45" s="4"/>
      <c r="V45" s="79"/>
      <c r="W45" s="63"/>
      <c r="X45" s="82"/>
      <c r="Y45" s="73"/>
      <c r="Z45" s="82"/>
      <c r="AA45" s="82"/>
      <c r="AB45" s="80"/>
      <c r="AC45" s="82"/>
      <c r="AD45" s="79"/>
      <c r="AE45" s="81"/>
      <c r="AF45" s="63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36">
        <f t="shared" si="9"/>
        <v>45467</v>
      </c>
      <c r="B46" s="14">
        <f t="shared" ca="1" si="24"/>
        <v>298.44653065666671</v>
      </c>
      <c r="C46" s="6">
        <f t="shared" si="10"/>
        <v>295.6778045866667</v>
      </c>
      <c r="D46" s="12">
        <f ca="1">IF(A46&lt;$B$1,VLOOKUP(A46,[1]DI!$A$4:$B$15000,2,FALSE),0)</f>
        <v>0.104</v>
      </c>
      <c r="E46" s="13">
        <f t="shared" ca="1" si="25"/>
        <v>1.0003926999999999</v>
      </c>
      <c r="F46" s="13">
        <f ca="1">(TRUNC(PRODUCT($E$12:$E45),16))</f>
        <v>1.00907122342425</v>
      </c>
      <c r="G46" s="13">
        <f t="shared" ca="1" si="26"/>
        <v>1.0023585144109</v>
      </c>
      <c r="H46" s="13">
        <f t="shared" ca="1" si="27"/>
        <v>1.0066969100000001</v>
      </c>
      <c r="I46" s="12">
        <f t="shared" si="28"/>
        <v>0.04</v>
      </c>
      <c r="J46" s="30">
        <f t="shared" si="12"/>
        <v>45441</v>
      </c>
      <c r="K46" s="2">
        <f t="shared" si="13"/>
        <v>17</v>
      </c>
      <c r="L46" s="15">
        <f t="shared" si="14"/>
        <v>17</v>
      </c>
      <c r="M46" s="11">
        <f t="shared" si="3"/>
        <v>1.002649345</v>
      </c>
      <c r="N46" s="11">
        <f t="shared" ca="1" si="4"/>
        <v>1.0093639969999999</v>
      </c>
      <c r="O46" s="15">
        <f t="shared" si="15"/>
        <v>0</v>
      </c>
      <c r="P46" s="13">
        <f t="shared" ca="1" si="5"/>
        <v>2.76872607</v>
      </c>
      <c r="Q46" s="19">
        <f t="shared" si="6"/>
        <v>0</v>
      </c>
      <c r="R46" s="13">
        <f t="shared" si="16"/>
        <v>0</v>
      </c>
      <c r="S46" s="4" t="str">
        <f t="shared" si="17"/>
        <v>A+J=</v>
      </c>
      <c r="T46" s="30">
        <f t="shared" si="18"/>
        <v>45468</v>
      </c>
      <c r="U46" s="4"/>
      <c r="V46" s="79"/>
      <c r="W46" s="63"/>
      <c r="X46" s="82"/>
      <c r="Y46" s="73"/>
      <c r="Z46" s="82"/>
      <c r="AA46" s="82"/>
      <c r="AB46" s="80"/>
      <c r="AC46" s="82"/>
      <c r="AD46" s="79"/>
      <c r="AE46" s="81"/>
      <c r="AF46" s="63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36">
        <f t="shared" si="9"/>
        <v>45468</v>
      </c>
      <c r="B47" s="14">
        <f t="shared" ca="1" si="24"/>
        <v>298.61020221666672</v>
      </c>
      <c r="C47" s="6">
        <f t="shared" si="10"/>
        <v>295.6778045866667</v>
      </c>
      <c r="D47" s="12">
        <f ca="1">IF(A47&lt;$B$1,VLOOKUP(A47,[1]DI!$A$4:$B$15000,2,FALSE),0)</f>
        <v>0.104</v>
      </c>
      <c r="E47" s="13">
        <f t="shared" ca="1" si="25"/>
        <v>1.0003926999999999</v>
      </c>
      <c r="F47" s="13">
        <f ca="1">(TRUNC(PRODUCT($E$12:$E46),16))</f>
        <v>1.00946748569369</v>
      </c>
      <c r="G47" s="13">
        <f t="shared" ca="1" si="26"/>
        <v>1.0023585144109</v>
      </c>
      <c r="H47" s="13">
        <f t="shared" ca="1" si="27"/>
        <v>1.00709224</v>
      </c>
      <c r="I47" s="12">
        <f t="shared" si="28"/>
        <v>0.04</v>
      </c>
      <c r="J47" s="30">
        <f t="shared" si="12"/>
        <v>45441</v>
      </c>
      <c r="K47" s="2">
        <f t="shared" si="13"/>
        <v>18</v>
      </c>
      <c r="L47" s="15">
        <f t="shared" si="14"/>
        <v>18</v>
      </c>
      <c r="M47" s="11">
        <f t="shared" si="3"/>
        <v>1.0028054070000001</v>
      </c>
      <c r="N47" s="11">
        <f t="shared" ca="1" si="4"/>
        <v>1.0099175439999999</v>
      </c>
      <c r="O47" s="15">
        <f t="shared" si="15"/>
        <v>2</v>
      </c>
      <c r="P47" s="13">
        <f t="shared" ca="1" si="5"/>
        <v>2.9323976300000001</v>
      </c>
      <c r="Q47" s="19">
        <f t="shared" si="6"/>
        <v>0.27573599999999998</v>
      </c>
      <c r="R47" s="13">
        <f t="shared" si="16"/>
        <v>81.529015119999997</v>
      </c>
      <c r="S47" s="4" t="str">
        <f t="shared" si="17"/>
        <v>A+J=</v>
      </c>
      <c r="T47" s="30">
        <f t="shared" si="18"/>
        <v>45468</v>
      </c>
      <c r="U47" s="4"/>
      <c r="V47" s="79"/>
      <c r="W47" s="63"/>
      <c r="X47" s="82"/>
      <c r="Y47" s="73"/>
      <c r="Z47" s="82"/>
      <c r="AA47" s="82"/>
      <c r="AB47" s="80"/>
      <c r="AC47" s="82"/>
      <c r="AD47" s="79"/>
      <c r="AE47" s="81"/>
      <c r="AF47" s="63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36">
        <f t="shared" si="9"/>
        <v>45469</v>
      </c>
      <c r="B48" s="14">
        <f t="shared" ca="1" si="24"/>
        <v>214.26623101666669</v>
      </c>
      <c r="C48" s="6">
        <f t="shared" si="10"/>
        <v>214.1487894666667</v>
      </c>
      <c r="D48" s="12">
        <f ca="1">IF(A48&lt;$B$1,VLOOKUP(A48,[1]DI!$A$4:$B$15000,2,FALSE),0)</f>
        <v>0.104</v>
      </c>
      <c r="E48" s="13">
        <f t="shared" ca="1" si="25"/>
        <v>1.0003926999999999</v>
      </c>
      <c r="F48" s="13">
        <f ca="1">(TRUNC(PRODUCT($E$12:$E47),16))</f>
        <v>1.0098639035753201</v>
      </c>
      <c r="G48" s="13">
        <f t="shared" ca="1" si="26"/>
        <v>1.00946748569369</v>
      </c>
      <c r="H48" s="13">
        <f t="shared" ca="1" si="27"/>
        <v>1.0003926999999999</v>
      </c>
      <c r="I48" s="12">
        <f t="shared" si="28"/>
        <v>0.04</v>
      </c>
      <c r="J48" s="30">
        <f t="shared" si="12"/>
        <v>45468</v>
      </c>
      <c r="K48" s="2">
        <f t="shared" si="13"/>
        <v>1</v>
      </c>
      <c r="L48" s="15">
        <f t="shared" si="14"/>
        <v>1</v>
      </c>
      <c r="M48" s="11">
        <f t="shared" si="3"/>
        <v>1.00015565</v>
      </c>
      <c r="N48" s="11">
        <f t="shared" ca="1" si="4"/>
        <v>1.000548411</v>
      </c>
      <c r="O48" s="15">
        <f t="shared" si="15"/>
        <v>0</v>
      </c>
      <c r="P48" s="13">
        <f t="shared" ca="1" si="5"/>
        <v>0.11744155000000001</v>
      </c>
      <c r="Q48" s="19">
        <f t="shared" si="6"/>
        <v>0</v>
      </c>
      <c r="R48" s="13">
        <f t="shared" si="16"/>
        <v>0</v>
      </c>
      <c r="S48" s="4" t="str">
        <f t="shared" si="17"/>
        <v>A+J=</v>
      </c>
      <c r="T48" s="30">
        <f t="shared" si="18"/>
        <v>45498</v>
      </c>
      <c r="U48" s="4"/>
      <c r="V48" s="79"/>
      <c r="W48" s="63"/>
      <c r="X48" s="82"/>
      <c r="Y48" s="73"/>
      <c r="Z48" s="82"/>
      <c r="AA48" s="82"/>
      <c r="AB48" s="80"/>
      <c r="AC48" s="82"/>
      <c r="AD48" s="79"/>
      <c r="AE48" s="81"/>
      <c r="AF48" s="63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36">
        <f t="shared" si="9"/>
        <v>45470</v>
      </c>
      <c r="B49" s="14">
        <f t="shared" ca="1" si="24"/>
        <v>214.38373616666669</v>
      </c>
      <c r="C49" s="6">
        <f t="shared" si="10"/>
        <v>214.1487894666667</v>
      </c>
      <c r="D49" s="12">
        <f ca="1">IF(A49&lt;$B$1,VLOOKUP(A49,[1]DI!$A$4:$B$15000,2,FALSE),0)</f>
        <v>0.104</v>
      </c>
      <c r="E49" s="13">
        <f t="shared" ca="1" si="25"/>
        <v>1.0003926999999999</v>
      </c>
      <c r="F49" s="13">
        <f ca="1">(TRUNC(PRODUCT($E$12:$E48),16))</f>
        <v>1.0102604771302499</v>
      </c>
      <c r="G49" s="13">
        <f t="shared" ca="1" si="26"/>
        <v>1.00946748569369</v>
      </c>
      <c r="H49" s="13">
        <f t="shared" ca="1" si="27"/>
        <v>1.00078555</v>
      </c>
      <c r="I49" s="12">
        <f t="shared" si="28"/>
        <v>0.04</v>
      </c>
      <c r="J49" s="30">
        <f t="shared" si="12"/>
        <v>45468</v>
      </c>
      <c r="K49" s="2">
        <f t="shared" si="13"/>
        <v>2</v>
      </c>
      <c r="L49" s="15">
        <f t="shared" si="14"/>
        <v>2</v>
      </c>
      <c r="M49" s="11">
        <f t="shared" si="3"/>
        <v>1.0003113239999999</v>
      </c>
      <c r="N49" s="11">
        <f t="shared" ca="1" si="4"/>
        <v>1.001097119</v>
      </c>
      <c r="O49" s="15">
        <f t="shared" si="15"/>
        <v>0</v>
      </c>
      <c r="P49" s="13">
        <f t="shared" ca="1" si="5"/>
        <v>0.23494670000000001</v>
      </c>
      <c r="Q49" s="19">
        <f t="shared" si="6"/>
        <v>0</v>
      </c>
      <c r="R49" s="13">
        <f t="shared" si="16"/>
        <v>0</v>
      </c>
      <c r="S49" s="4" t="str">
        <f t="shared" si="17"/>
        <v>A+J=</v>
      </c>
      <c r="T49" s="30">
        <f t="shared" si="18"/>
        <v>45498</v>
      </c>
      <c r="U49" s="4"/>
      <c r="V49" s="79"/>
      <c r="W49" s="63"/>
      <c r="X49" s="82"/>
      <c r="Y49" s="73"/>
      <c r="Z49" s="82"/>
      <c r="AA49" s="82"/>
      <c r="AB49" s="80"/>
      <c r="AC49" s="82"/>
      <c r="AD49" s="79"/>
      <c r="AE49" s="81"/>
      <c r="AF49" s="63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36">
        <f t="shared" si="9"/>
        <v>45471</v>
      </c>
      <c r="B50" s="14">
        <f t="shared" ca="1" si="24"/>
        <v>214.5013066366667</v>
      </c>
      <c r="C50" s="6">
        <f t="shared" si="10"/>
        <v>214.1487894666667</v>
      </c>
      <c r="D50" s="12">
        <f ca="1">IF(A50&lt;$B$1,VLOOKUP(A50,[1]DI!$A$4:$B$15000,2,FALSE),0)</f>
        <v>0.104</v>
      </c>
      <c r="E50" s="13">
        <f t="shared" ca="1" si="25"/>
        <v>1.0003926999999999</v>
      </c>
      <c r="F50" s="13">
        <f ca="1">(TRUNC(PRODUCT($E$12:$E49),16))</f>
        <v>1.01065720641962</v>
      </c>
      <c r="G50" s="13">
        <f t="shared" ca="1" si="26"/>
        <v>1.00946748569369</v>
      </c>
      <c r="H50" s="13">
        <f t="shared" ca="1" si="27"/>
        <v>1.0011785600000001</v>
      </c>
      <c r="I50" s="12">
        <f t="shared" si="28"/>
        <v>0.04</v>
      </c>
      <c r="J50" s="30">
        <f t="shared" si="12"/>
        <v>45468</v>
      </c>
      <c r="K50" s="2">
        <f t="shared" si="13"/>
        <v>3</v>
      </c>
      <c r="L50" s="15">
        <f t="shared" si="14"/>
        <v>3</v>
      </c>
      <c r="M50" s="11">
        <f t="shared" si="3"/>
        <v>1.000467022</v>
      </c>
      <c r="N50" s="11">
        <f t="shared" ca="1" si="4"/>
        <v>1.0016461320000001</v>
      </c>
      <c r="O50" s="15">
        <f t="shared" si="15"/>
        <v>0</v>
      </c>
      <c r="P50" s="13">
        <f t="shared" ca="1" si="5"/>
        <v>0.35251716999999999</v>
      </c>
      <c r="Q50" s="19">
        <f t="shared" si="6"/>
        <v>0</v>
      </c>
      <c r="R50" s="13">
        <f t="shared" si="16"/>
        <v>0</v>
      </c>
      <c r="S50" s="4" t="str">
        <f t="shared" si="17"/>
        <v>A+J=</v>
      </c>
      <c r="T50" s="30">
        <f t="shared" si="18"/>
        <v>45498</v>
      </c>
      <c r="U50" s="4"/>
      <c r="V50" s="79"/>
      <c r="W50" s="63"/>
      <c r="X50" s="82"/>
      <c r="Y50" s="73"/>
      <c r="Z50" s="82"/>
      <c r="AA50" s="82"/>
      <c r="AB50" s="80"/>
      <c r="AC50" s="82"/>
      <c r="AD50" s="79"/>
      <c r="AE50" s="81"/>
      <c r="AF50" s="63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36">
        <f t="shared" si="9"/>
        <v>45472</v>
      </c>
      <c r="B51" s="14">
        <f t="shared" ca="1" si="24"/>
        <v>214.6189432766667</v>
      </c>
      <c r="C51" s="6">
        <f t="shared" si="10"/>
        <v>214.1487894666667</v>
      </c>
      <c r="D51" s="12">
        <f ca="1">IF(A51&lt;$B$1,VLOOKUP(A51,[1]DI!$A$4:$B$15000,2,FALSE),0)</f>
        <v>0</v>
      </c>
      <c r="E51" s="13">
        <f t="shared" ca="1" si="25"/>
        <v>1</v>
      </c>
      <c r="F51" s="13">
        <f ca="1">(TRUNC(PRODUCT($E$12:$E50),16))</f>
        <v>1.01105409150458</v>
      </c>
      <c r="G51" s="13">
        <f t="shared" ca="1" si="26"/>
        <v>1.00946748569369</v>
      </c>
      <c r="H51" s="13">
        <f t="shared" ca="1" si="27"/>
        <v>1.00157173</v>
      </c>
      <c r="I51" s="12">
        <f t="shared" si="28"/>
        <v>0.04</v>
      </c>
      <c r="J51" s="30">
        <f t="shared" si="12"/>
        <v>45468</v>
      </c>
      <c r="K51" s="2">
        <f t="shared" si="13"/>
        <v>3</v>
      </c>
      <c r="L51" s="15">
        <f t="shared" si="14"/>
        <v>4</v>
      </c>
      <c r="M51" s="11">
        <f t="shared" si="3"/>
        <v>1.000622745</v>
      </c>
      <c r="N51" s="11">
        <f t="shared" ca="1" si="4"/>
        <v>1.002195454</v>
      </c>
      <c r="O51" s="15">
        <f t="shared" si="15"/>
        <v>0</v>
      </c>
      <c r="P51" s="13">
        <f t="shared" ca="1" si="5"/>
        <v>0.47015381000000001</v>
      </c>
      <c r="Q51" s="19">
        <f t="shared" si="6"/>
        <v>0</v>
      </c>
      <c r="R51" s="13">
        <f t="shared" si="16"/>
        <v>0</v>
      </c>
      <c r="S51" s="4" t="str">
        <f t="shared" si="17"/>
        <v>A+J=</v>
      </c>
      <c r="T51" s="30">
        <f t="shared" si="18"/>
        <v>45498</v>
      </c>
      <c r="U51" s="4"/>
      <c r="V51" s="79"/>
      <c r="W51" s="63"/>
      <c r="X51" s="82"/>
      <c r="Y51" s="73"/>
      <c r="Z51" s="82"/>
      <c r="AA51" s="82"/>
      <c r="AB51" s="80"/>
      <c r="AC51" s="82"/>
      <c r="AD51" s="79"/>
      <c r="AE51" s="81"/>
      <c r="AF51" s="63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36">
        <f t="shared" si="9"/>
        <v>45473</v>
      </c>
      <c r="B52" s="14">
        <f t="shared" ca="1" si="24"/>
        <v>214.6189432766667</v>
      </c>
      <c r="C52" s="6">
        <f t="shared" si="10"/>
        <v>214.1487894666667</v>
      </c>
      <c r="D52" s="12">
        <f ca="1">IF(A52&lt;$B$1,VLOOKUP(A52,[1]DI!$A$4:$B$15000,2,FALSE),0)</f>
        <v>0</v>
      </c>
      <c r="E52" s="13">
        <f t="shared" ca="1" si="25"/>
        <v>1</v>
      </c>
      <c r="F52" s="13">
        <f ca="1">(TRUNC(PRODUCT($E$12:$E51),16))</f>
        <v>1.01105409150458</v>
      </c>
      <c r="G52" s="13">
        <f t="shared" ca="1" si="26"/>
        <v>1.00946748569369</v>
      </c>
      <c r="H52" s="13">
        <f t="shared" ca="1" si="27"/>
        <v>1.00157173</v>
      </c>
      <c r="I52" s="12">
        <f t="shared" si="28"/>
        <v>0.04</v>
      </c>
      <c r="J52" s="30">
        <f t="shared" si="12"/>
        <v>45468</v>
      </c>
      <c r="K52" s="2">
        <f t="shared" si="13"/>
        <v>3</v>
      </c>
      <c r="L52" s="15">
        <f t="shared" si="14"/>
        <v>4</v>
      </c>
      <c r="M52" s="11">
        <f t="shared" si="3"/>
        <v>1.000622745</v>
      </c>
      <c r="N52" s="11">
        <f t="shared" ca="1" si="4"/>
        <v>1.002195454</v>
      </c>
      <c r="O52" s="15">
        <f t="shared" si="15"/>
        <v>0</v>
      </c>
      <c r="P52" s="13">
        <f t="shared" ca="1" si="5"/>
        <v>0.47015381000000001</v>
      </c>
      <c r="Q52" s="19">
        <f t="shared" si="6"/>
        <v>0</v>
      </c>
      <c r="R52" s="13">
        <f t="shared" si="16"/>
        <v>0</v>
      </c>
      <c r="S52" s="4" t="str">
        <f t="shared" si="17"/>
        <v>A+J=</v>
      </c>
      <c r="T52" s="30">
        <f t="shared" si="18"/>
        <v>45498</v>
      </c>
      <c r="U52" s="4"/>
      <c r="V52" s="79"/>
      <c r="W52" s="63"/>
      <c r="X52" s="82"/>
      <c r="Y52" s="73"/>
      <c r="Z52" s="82"/>
      <c r="AA52" s="82"/>
      <c r="AB52" s="80"/>
      <c r="AC52" s="82"/>
      <c r="AD52" s="79"/>
      <c r="AE52" s="81"/>
      <c r="AF52" s="63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36">
        <f t="shared" si="9"/>
        <v>45474</v>
      </c>
      <c r="B53" s="14">
        <f t="shared" ca="1" si="24"/>
        <v>214.6189432766667</v>
      </c>
      <c r="C53" s="6">
        <f t="shared" si="10"/>
        <v>214.1487894666667</v>
      </c>
      <c r="D53" s="12">
        <f ca="1">IF(A53&lt;$B$1,VLOOKUP(A53,[1]DI!$A$4:$B$15000,2,FALSE),0)</f>
        <v>0.104</v>
      </c>
      <c r="E53" s="13">
        <f t="shared" ca="1" si="25"/>
        <v>1.0003926999999999</v>
      </c>
      <c r="F53" s="13">
        <f ca="1">(TRUNC(PRODUCT($E$12:$E52),16))</f>
        <v>1.01105409150458</v>
      </c>
      <c r="G53" s="13">
        <f t="shared" ca="1" si="26"/>
        <v>1.00946748569369</v>
      </c>
      <c r="H53" s="13">
        <f t="shared" ca="1" si="27"/>
        <v>1.00157173</v>
      </c>
      <c r="I53" s="12">
        <f t="shared" si="28"/>
        <v>0.04</v>
      </c>
      <c r="J53" s="30">
        <f t="shared" si="12"/>
        <v>45468</v>
      </c>
      <c r="K53" s="2">
        <f t="shared" si="13"/>
        <v>4</v>
      </c>
      <c r="L53" s="15">
        <f t="shared" si="14"/>
        <v>4</v>
      </c>
      <c r="M53" s="11">
        <f t="shared" si="3"/>
        <v>1.000622745</v>
      </c>
      <c r="N53" s="11">
        <f t="shared" ca="1" si="4"/>
        <v>1.002195454</v>
      </c>
      <c r="O53" s="15">
        <f t="shared" si="15"/>
        <v>0</v>
      </c>
      <c r="P53" s="13">
        <f t="shared" ca="1" si="5"/>
        <v>0.47015381000000001</v>
      </c>
      <c r="Q53" s="19">
        <f t="shared" si="6"/>
        <v>0</v>
      </c>
      <c r="R53" s="13">
        <f t="shared" si="16"/>
        <v>0</v>
      </c>
      <c r="S53" s="4" t="str">
        <f t="shared" si="17"/>
        <v>A+J=</v>
      </c>
      <c r="T53" s="30">
        <f t="shared" si="18"/>
        <v>45498</v>
      </c>
      <c r="U53" s="4"/>
      <c r="V53" s="79"/>
      <c r="W53" s="63"/>
      <c r="X53" s="65"/>
      <c r="Y53" s="73"/>
      <c r="Z53" s="82"/>
      <c r="AA53" s="82"/>
      <c r="AB53" s="80"/>
      <c r="AC53" s="82"/>
      <c r="AD53" s="79"/>
      <c r="AE53" s="81"/>
      <c r="AF53" s="63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36">
        <f t="shared" si="9"/>
        <v>45475</v>
      </c>
      <c r="B54" s="14">
        <f t="shared" ca="1" si="24"/>
        <v>214.73664116666669</v>
      </c>
      <c r="C54" s="6">
        <f t="shared" si="10"/>
        <v>214.1487894666667</v>
      </c>
      <c r="D54" s="12">
        <f ca="1">IF(A54&lt;$B$1,VLOOKUP(A54,[1]DI!$A$4:$B$15000,2,FALSE),0)</f>
        <v>0.104</v>
      </c>
      <c r="E54" s="13">
        <f t="shared" ca="1" si="25"/>
        <v>1.0003926999999999</v>
      </c>
      <c r="F54" s="13">
        <f ca="1">(TRUNC(PRODUCT($E$12:$E53),16))</f>
        <v>1.01145113244632</v>
      </c>
      <c r="G54" s="13">
        <f t="shared" ca="1" si="26"/>
        <v>1.00946748569369</v>
      </c>
      <c r="H54" s="13">
        <f t="shared" ca="1" si="27"/>
        <v>1.00196504</v>
      </c>
      <c r="I54" s="12">
        <f t="shared" si="28"/>
        <v>0.04</v>
      </c>
      <c r="J54" s="30">
        <f t="shared" si="12"/>
        <v>45468</v>
      </c>
      <c r="K54" s="2">
        <f t="shared" si="13"/>
        <v>5</v>
      </c>
      <c r="L54" s="15">
        <f t="shared" si="14"/>
        <v>5</v>
      </c>
      <c r="M54" s="11">
        <f t="shared" si="3"/>
        <v>1.000778492</v>
      </c>
      <c r="N54" s="11">
        <f t="shared" ca="1" si="4"/>
        <v>1.002745062</v>
      </c>
      <c r="O54" s="15">
        <f t="shared" si="15"/>
        <v>0</v>
      </c>
      <c r="P54" s="13">
        <f t="shared" ca="1" si="5"/>
        <v>0.58785169999999998</v>
      </c>
      <c r="Q54" s="19">
        <f t="shared" si="6"/>
        <v>0</v>
      </c>
      <c r="R54" s="13">
        <f t="shared" si="16"/>
        <v>0</v>
      </c>
      <c r="S54" s="4" t="str">
        <f t="shared" si="17"/>
        <v>A+J=</v>
      </c>
      <c r="T54" s="30">
        <f t="shared" si="18"/>
        <v>45498</v>
      </c>
      <c r="U54" s="4"/>
      <c r="V54" s="79"/>
      <c r="W54" s="63"/>
      <c r="X54" s="65"/>
      <c r="Y54" s="73"/>
      <c r="Z54" s="82"/>
      <c r="AA54" s="82"/>
      <c r="AB54" s="80"/>
      <c r="AC54" s="82"/>
      <c r="AD54" s="79"/>
      <c r="AE54" s="81"/>
      <c r="AF54" s="63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36">
        <f t="shared" si="9"/>
        <v>45476</v>
      </c>
      <c r="B55" s="14">
        <f t="shared" ca="1" si="24"/>
        <v>214.8544045866667</v>
      </c>
      <c r="C55" s="6">
        <f t="shared" si="10"/>
        <v>214.1487894666667</v>
      </c>
      <c r="D55" s="12">
        <f ca="1">IF(A55&lt;$B$1,VLOOKUP(A55,[1]DI!$A$4:$B$15000,2,FALSE),0)</f>
        <v>0.104</v>
      </c>
      <c r="E55" s="13">
        <f t="shared" ca="1" si="25"/>
        <v>1.0003926999999999</v>
      </c>
      <c r="F55" s="13">
        <f ca="1">(TRUNC(PRODUCT($E$12:$E54),16))</f>
        <v>1.0118483293060301</v>
      </c>
      <c r="G55" s="13">
        <f t="shared" ca="1" si="26"/>
        <v>1.00946748569369</v>
      </c>
      <c r="H55" s="13">
        <f t="shared" ca="1" si="27"/>
        <v>1.0023585100000001</v>
      </c>
      <c r="I55" s="12">
        <f t="shared" si="28"/>
        <v>0.04</v>
      </c>
      <c r="J55" s="30">
        <f t="shared" si="12"/>
        <v>45468</v>
      </c>
      <c r="K55" s="2">
        <f t="shared" si="13"/>
        <v>6</v>
      </c>
      <c r="L55" s="15">
        <f t="shared" si="14"/>
        <v>6</v>
      </c>
      <c r="M55" s="11">
        <f t="shared" si="3"/>
        <v>1.000934263</v>
      </c>
      <c r="N55" s="11">
        <f t="shared" ca="1" si="4"/>
        <v>1.0032949760000001</v>
      </c>
      <c r="O55" s="15">
        <f t="shared" si="15"/>
        <v>0</v>
      </c>
      <c r="P55" s="13">
        <f t="shared" ca="1" si="5"/>
        <v>0.70561512000000004</v>
      </c>
      <c r="Q55" s="19">
        <f t="shared" si="6"/>
        <v>0</v>
      </c>
      <c r="R55" s="13">
        <f t="shared" si="16"/>
        <v>0</v>
      </c>
      <c r="S55" s="4" t="str">
        <f t="shared" si="17"/>
        <v>A+J=</v>
      </c>
      <c r="T55" s="30">
        <f t="shared" si="18"/>
        <v>45498</v>
      </c>
      <c r="U55" s="4"/>
      <c r="V55" s="79"/>
      <c r="W55" s="63"/>
      <c r="X55" s="65"/>
      <c r="Y55" s="73"/>
      <c r="Z55" s="82"/>
      <c r="AA55" s="82"/>
      <c r="AB55" s="80"/>
      <c r="AC55" s="82"/>
      <c r="AD55" s="79"/>
      <c r="AE55" s="81"/>
      <c r="AF55" s="63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36">
        <f t="shared" si="9"/>
        <v>45477</v>
      </c>
      <c r="B56" s="14">
        <f t="shared" ca="1" si="24"/>
        <v>214.97223395666668</v>
      </c>
      <c r="C56" s="6">
        <f t="shared" si="10"/>
        <v>214.1487894666667</v>
      </c>
      <c r="D56" s="12">
        <f ca="1">IF(A56&lt;$B$1,VLOOKUP(A56,[1]DI!$A$4:$B$15000,2,FALSE),0)</f>
        <v>0.104</v>
      </c>
      <c r="E56" s="13">
        <f t="shared" ca="1" si="25"/>
        <v>1.0003926999999999</v>
      </c>
      <c r="F56" s="13">
        <f ca="1">(TRUNC(PRODUCT($E$12:$E55),16))</f>
        <v>1.0122456821449499</v>
      </c>
      <c r="G56" s="13">
        <f t="shared" ca="1" si="26"/>
        <v>1.00946748569369</v>
      </c>
      <c r="H56" s="13">
        <f t="shared" ca="1" si="27"/>
        <v>1.0027521399999999</v>
      </c>
      <c r="I56" s="12">
        <f t="shared" si="28"/>
        <v>0.04</v>
      </c>
      <c r="J56" s="30">
        <f t="shared" si="12"/>
        <v>45468</v>
      </c>
      <c r="K56" s="2">
        <f t="shared" si="13"/>
        <v>7</v>
      </c>
      <c r="L56" s="15">
        <f t="shared" si="14"/>
        <v>7</v>
      </c>
      <c r="M56" s="11">
        <f t="shared" si="3"/>
        <v>1.0010900579999999</v>
      </c>
      <c r="N56" s="11">
        <f t="shared" ca="1" si="4"/>
        <v>1.003845198</v>
      </c>
      <c r="O56" s="15">
        <f t="shared" si="15"/>
        <v>0</v>
      </c>
      <c r="P56" s="13">
        <f t="shared" ca="1" si="5"/>
        <v>0.82344448999999997</v>
      </c>
      <c r="Q56" s="19">
        <f t="shared" si="6"/>
        <v>0</v>
      </c>
      <c r="R56" s="13">
        <f t="shared" si="16"/>
        <v>0</v>
      </c>
      <c r="S56" s="4" t="str">
        <f t="shared" si="17"/>
        <v>A+J=</v>
      </c>
      <c r="T56" s="30">
        <f t="shared" si="18"/>
        <v>45498</v>
      </c>
      <c r="U56" s="4"/>
      <c r="V56" s="79"/>
      <c r="W56" s="63"/>
      <c r="X56" s="65"/>
      <c r="Y56" s="73"/>
      <c r="Z56" s="82"/>
      <c r="AA56" s="82"/>
      <c r="AB56" s="80"/>
      <c r="AC56" s="82"/>
      <c r="AD56" s="79"/>
      <c r="AE56" s="81"/>
      <c r="AF56" s="63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36">
        <f t="shared" si="9"/>
        <v>45478</v>
      </c>
      <c r="B57" s="14">
        <f t="shared" ca="1" si="24"/>
        <v>215.09012672666671</v>
      </c>
      <c r="C57" s="6">
        <f t="shared" si="10"/>
        <v>214.1487894666667</v>
      </c>
      <c r="D57" s="12">
        <f ca="1">IF(A57&lt;$B$1,VLOOKUP(A57,[1]DI!$A$4:$B$15000,2,FALSE),0)</f>
        <v>0.104</v>
      </c>
      <c r="E57" s="13">
        <f t="shared" ca="1" si="25"/>
        <v>1.0003926999999999</v>
      </c>
      <c r="F57" s="13">
        <f ca="1">(TRUNC(PRODUCT($E$12:$E56),16))</f>
        <v>1.0126431910243201</v>
      </c>
      <c r="G57" s="13">
        <f t="shared" ca="1" si="26"/>
        <v>1.00946748569369</v>
      </c>
      <c r="H57" s="13">
        <f t="shared" ca="1" si="27"/>
        <v>1.0031459199999999</v>
      </c>
      <c r="I57" s="12">
        <f t="shared" si="28"/>
        <v>0.04</v>
      </c>
      <c r="J57" s="30">
        <f t="shared" si="12"/>
        <v>45468</v>
      </c>
      <c r="K57" s="2">
        <f t="shared" si="13"/>
        <v>8</v>
      </c>
      <c r="L57" s="15">
        <f t="shared" si="14"/>
        <v>8</v>
      </c>
      <c r="M57" s="11">
        <f t="shared" si="3"/>
        <v>1.0012458769999999</v>
      </c>
      <c r="N57" s="11">
        <f t="shared" ca="1" si="4"/>
        <v>1.0043957160000001</v>
      </c>
      <c r="O57" s="15">
        <f t="shared" si="15"/>
        <v>0</v>
      </c>
      <c r="P57" s="13">
        <f t="shared" ca="1" si="5"/>
        <v>0.94133725999999995</v>
      </c>
      <c r="Q57" s="19">
        <f t="shared" si="6"/>
        <v>0</v>
      </c>
      <c r="R57" s="13">
        <f t="shared" si="16"/>
        <v>0</v>
      </c>
      <c r="S57" s="4" t="str">
        <f t="shared" si="17"/>
        <v>A+J=</v>
      </c>
      <c r="T57" s="30">
        <f t="shared" si="18"/>
        <v>45498</v>
      </c>
      <c r="U57" s="4"/>
      <c r="V57" s="79"/>
      <c r="W57" s="63"/>
      <c r="X57" s="65"/>
      <c r="Y57" s="73"/>
      <c r="Z57" s="82"/>
      <c r="AA57" s="82"/>
      <c r="AB57" s="80"/>
      <c r="AC57" s="82"/>
      <c r="AD57" s="79"/>
      <c r="AE57" s="81"/>
      <c r="AF57" s="63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36">
        <f t="shared" si="9"/>
        <v>45479</v>
      </c>
      <c r="B58" s="14">
        <f t="shared" ca="1" si="24"/>
        <v>215.2080856566667</v>
      </c>
      <c r="C58" s="6">
        <f t="shared" si="10"/>
        <v>214.1487894666667</v>
      </c>
      <c r="D58" s="12">
        <f ca="1">IF(A58&lt;$B$1,VLOOKUP(A58,[1]DI!$A$4:$B$15000,2,FALSE),0)</f>
        <v>0</v>
      </c>
      <c r="E58" s="13">
        <f t="shared" ca="1" si="25"/>
        <v>1</v>
      </c>
      <c r="F58" s="13">
        <f ca="1">(TRUNC(PRODUCT($E$12:$E57),16))</f>
        <v>1.01304085600544</v>
      </c>
      <c r="G58" s="13">
        <f t="shared" ca="1" si="26"/>
        <v>1.00946748569369</v>
      </c>
      <c r="H58" s="13">
        <f t="shared" ca="1" si="27"/>
        <v>1.0035398600000001</v>
      </c>
      <c r="I58" s="12">
        <f t="shared" si="28"/>
        <v>0.04</v>
      </c>
      <c r="J58" s="30">
        <f t="shared" si="12"/>
        <v>45468</v>
      </c>
      <c r="K58" s="2">
        <f t="shared" si="13"/>
        <v>8</v>
      </c>
      <c r="L58" s="15">
        <f t="shared" si="14"/>
        <v>9</v>
      </c>
      <c r="M58" s="11">
        <f t="shared" si="3"/>
        <v>1.0014017209999999</v>
      </c>
      <c r="N58" s="11">
        <f t="shared" ca="1" si="4"/>
        <v>1.004946543</v>
      </c>
      <c r="O58" s="15">
        <f t="shared" si="15"/>
        <v>0</v>
      </c>
      <c r="P58" s="13">
        <f t="shared" ca="1" si="5"/>
        <v>1.05929619</v>
      </c>
      <c r="Q58" s="19">
        <f t="shared" si="6"/>
        <v>0</v>
      </c>
      <c r="R58" s="13">
        <f t="shared" si="16"/>
        <v>0</v>
      </c>
      <c r="S58" s="4" t="str">
        <f t="shared" si="17"/>
        <v>A+J=</v>
      </c>
      <c r="T58" s="30">
        <f t="shared" si="18"/>
        <v>45498</v>
      </c>
      <c r="U58" s="4"/>
      <c r="V58" s="79"/>
      <c r="W58" s="63"/>
      <c r="X58" s="65"/>
      <c r="Y58" s="73"/>
      <c r="Z58" s="82"/>
      <c r="AA58" s="82"/>
      <c r="AB58" s="80"/>
      <c r="AC58" s="82"/>
      <c r="AD58" s="79"/>
      <c r="AE58" s="81"/>
      <c r="AF58" s="63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36">
        <f t="shared" si="9"/>
        <v>45480</v>
      </c>
      <c r="B59" s="14">
        <f t="shared" ca="1" si="24"/>
        <v>215.2080856566667</v>
      </c>
      <c r="C59" s="6">
        <f t="shared" si="10"/>
        <v>214.1487894666667</v>
      </c>
      <c r="D59" s="12">
        <f ca="1">IF(A59&lt;$B$1,VLOOKUP(A59,[1]DI!$A$4:$B$15000,2,FALSE),0)</f>
        <v>0</v>
      </c>
      <c r="E59" s="13">
        <f t="shared" ca="1" si="25"/>
        <v>1</v>
      </c>
      <c r="F59" s="13">
        <f ca="1">(TRUNC(PRODUCT($E$12:$E58),16))</f>
        <v>1.01304085600544</v>
      </c>
      <c r="G59" s="13">
        <f t="shared" ca="1" si="26"/>
        <v>1.00946748569369</v>
      </c>
      <c r="H59" s="13">
        <f t="shared" ca="1" si="27"/>
        <v>1.0035398600000001</v>
      </c>
      <c r="I59" s="12">
        <f t="shared" si="28"/>
        <v>0.04</v>
      </c>
      <c r="J59" s="30">
        <f t="shared" si="12"/>
        <v>45468</v>
      </c>
      <c r="K59" s="2">
        <f t="shared" si="13"/>
        <v>8</v>
      </c>
      <c r="L59" s="15">
        <f t="shared" si="14"/>
        <v>9</v>
      </c>
      <c r="M59" s="11">
        <f t="shared" si="3"/>
        <v>1.0014017209999999</v>
      </c>
      <c r="N59" s="11">
        <f t="shared" ca="1" si="4"/>
        <v>1.004946543</v>
      </c>
      <c r="O59" s="15">
        <f t="shared" si="15"/>
        <v>0</v>
      </c>
      <c r="P59" s="13">
        <f t="shared" ca="1" si="5"/>
        <v>1.05929619</v>
      </c>
      <c r="Q59" s="19">
        <f t="shared" si="6"/>
        <v>0</v>
      </c>
      <c r="R59" s="13">
        <f t="shared" si="16"/>
        <v>0</v>
      </c>
      <c r="S59" s="4" t="str">
        <f t="shared" si="17"/>
        <v>A+J=</v>
      </c>
      <c r="T59" s="30">
        <f t="shared" si="18"/>
        <v>45498</v>
      </c>
      <c r="U59" s="4"/>
      <c r="V59" s="79"/>
      <c r="W59" s="63"/>
      <c r="X59" s="65"/>
      <c r="Y59" s="73"/>
      <c r="Z59" s="82"/>
      <c r="AA59" s="82"/>
      <c r="AB59" s="80"/>
      <c r="AC59" s="82"/>
      <c r="AD59" s="79"/>
      <c r="AE59" s="81"/>
      <c r="AF59" s="63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36">
        <f t="shared" si="9"/>
        <v>45481</v>
      </c>
      <c r="B60" s="14">
        <f t="shared" ca="1" si="24"/>
        <v>215.2080856566667</v>
      </c>
      <c r="C60" s="6">
        <f t="shared" si="10"/>
        <v>214.1487894666667</v>
      </c>
      <c r="D60" s="12">
        <f ca="1">IF(A60&lt;$B$1,VLOOKUP(A60,[1]DI!$A$4:$B$15000,2,FALSE),0)</f>
        <v>0.104</v>
      </c>
      <c r="E60" s="13">
        <f t="shared" ca="1" si="25"/>
        <v>1.0003926999999999</v>
      </c>
      <c r="F60" s="13">
        <f ca="1">(TRUNC(PRODUCT($E$12:$E59),16))</f>
        <v>1.01304085600544</v>
      </c>
      <c r="G60" s="13">
        <f t="shared" ca="1" si="26"/>
        <v>1.00946748569369</v>
      </c>
      <c r="H60" s="13">
        <f t="shared" ca="1" si="27"/>
        <v>1.0035398600000001</v>
      </c>
      <c r="I60" s="12">
        <f t="shared" si="28"/>
        <v>0.04</v>
      </c>
      <c r="J60" s="30">
        <f t="shared" si="12"/>
        <v>45468</v>
      </c>
      <c r="K60" s="2">
        <f t="shared" si="13"/>
        <v>9</v>
      </c>
      <c r="L60" s="15">
        <f t="shared" si="14"/>
        <v>9</v>
      </c>
      <c r="M60" s="11">
        <f t="shared" si="3"/>
        <v>1.0014017209999999</v>
      </c>
      <c r="N60" s="11">
        <f t="shared" ca="1" si="4"/>
        <v>1.004946543</v>
      </c>
      <c r="O60" s="15">
        <f t="shared" si="15"/>
        <v>0</v>
      </c>
      <c r="P60" s="13">
        <f t="shared" ca="1" si="5"/>
        <v>1.05929619</v>
      </c>
      <c r="Q60" s="19">
        <f t="shared" si="6"/>
        <v>0</v>
      </c>
      <c r="R60" s="13">
        <f t="shared" si="16"/>
        <v>0</v>
      </c>
      <c r="S60" s="4" t="str">
        <f t="shared" si="17"/>
        <v>A+J=</v>
      </c>
      <c r="T60" s="30">
        <f t="shared" si="18"/>
        <v>45498</v>
      </c>
      <c r="U60" s="4"/>
      <c r="V60" s="79"/>
      <c r="W60" s="63"/>
      <c r="X60" s="65"/>
      <c r="Y60" s="73"/>
      <c r="Z60" s="82"/>
      <c r="AA60" s="82"/>
      <c r="AB60" s="80"/>
      <c r="AC60" s="82"/>
      <c r="AD60" s="79"/>
      <c r="AE60" s="81"/>
      <c r="AF60" s="63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36">
        <f t="shared" si="9"/>
        <v>45482</v>
      </c>
      <c r="B61" s="14">
        <f t="shared" ca="1" si="24"/>
        <v>215.32610797666669</v>
      </c>
      <c r="C61" s="6">
        <f t="shared" si="10"/>
        <v>214.1487894666667</v>
      </c>
      <c r="D61" s="12">
        <f ca="1">IF(A61&lt;$B$1,VLOOKUP(A61,[1]DI!$A$4:$B$15000,2,FALSE),0)</f>
        <v>0.104</v>
      </c>
      <c r="E61" s="13">
        <f t="shared" ca="1" si="25"/>
        <v>1.0003926999999999</v>
      </c>
      <c r="F61" s="13">
        <f ca="1">(TRUNC(PRODUCT($E$12:$E60),16))</f>
        <v>1.01343867714959</v>
      </c>
      <c r="G61" s="13">
        <f t="shared" ca="1" si="26"/>
        <v>1.00946748569369</v>
      </c>
      <c r="H61" s="13">
        <f t="shared" ca="1" si="27"/>
        <v>1.00393395</v>
      </c>
      <c r="I61" s="12">
        <f t="shared" si="28"/>
        <v>0.04</v>
      </c>
      <c r="J61" s="30">
        <f t="shared" si="12"/>
        <v>45468</v>
      </c>
      <c r="K61" s="2">
        <f t="shared" si="13"/>
        <v>10</v>
      </c>
      <c r="L61" s="15">
        <f t="shared" si="14"/>
        <v>10</v>
      </c>
      <c r="M61" s="11">
        <f t="shared" si="3"/>
        <v>1.0015575889999999</v>
      </c>
      <c r="N61" s="11">
        <f t="shared" ca="1" si="4"/>
        <v>1.0054976659999999</v>
      </c>
      <c r="O61" s="15">
        <f t="shared" si="15"/>
        <v>0</v>
      </c>
      <c r="P61" s="13">
        <f t="shared" ca="1" si="5"/>
        <v>1.1773185100000001</v>
      </c>
      <c r="Q61" s="19">
        <f t="shared" si="6"/>
        <v>0</v>
      </c>
      <c r="R61" s="13">
        <f t="shared" si="16"/>
        <v>0</v>
      </c>
      <c r="S61" s="4" t="str">
        <f t="shared" si="17"/>
        <v>A+J=</v>
      </c>
      <c r="T61" s="30">
        <f t="shared" si="18"/>
        <v>45498</v>
      </c>
      <c r="U61" s="4"/>
      <c r="V61" s="79"/>
      <c r="W61" s="63"/>
      <c r="X61" s="65"/>
      <c r="Y61" s="73"/>
      <c r="Z61" s="82"/>
      <c r="AA61" s="82"/>
      <c r="AB61" s="80"/>
      <c r="AC61" s="82"/>
      <c r="AD61" s="79"/>
      <c r="AE61" s="81"/>
      <c r="AF61" s="63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36">
        <f t="shared" si="9"/>
        <v>45483</v>
      </c>
      <c r="B62" s="14">
        <f t="shared" ca="1" si="24"/>
        <v>215.4441943366667</v>
      </c>
      <c r="C62" s="6">
        <f t="shared" si="10"/>
        <v>214.1487894666667</v>
      </c>
      <c r="D62" s="12">
        <f ca="1">IF(A62&lt;$B$1,VLOOKUP(A62,[1]DI!$A$4:$B$15000,2,FALSE),0)</f>
        <v>0.104</v>
      </c>
      <c r="E62" s="13">
        <f t="shared" ca="1" si="25"/>
        <v>1.0003926999999999</v>
      </c>
      <c r="F62" s="13">
        <f ca="1">(TRUNC(PRODUCT($E$12:$E61),16))</f>
        <v>1.0138366545181099</v>
      </c>
      <c r="G62" s="13">
        <f t="shared" ca="1" si="26"/>
        <v>1.00946748569369</v>
      </c>
      <c r="H62" s="13">
        <f t="shared" ca="1" si="27"/>
        <v>1.0043281900000001</v>
      </c>
      <c r="I62" s="12">
        <f t="shared" si="28"/>
        <v>0.04</v>
      </c>
      <c r="J62" s="30">
        <f t="shared" si="12"/>
        <v>45468</v>
      </c>
      <c r="K62" s="2">
        <f t="shared" si="13"/>
        <v>11</v>
      </c>
      <c r="L62" s="15">
        <f t="shared" si="14"/>
        <v>11</v>
      </c>
      <c r="M62" s="11">
        <f t="shared" si="3"/>
        <v>1.001713482</v>
      </c>
      <c r="N62" s="11">
        <f t="shared" ca="1" si="4"/>
        <v>1.0060490879999999</v>
      </c>
      <c r="O62" s="15">
        <f t="shared" si="15"/>
        <v>0</v>
      </c>
      <c r="P62" s="13">
        <f t="shared" ca="1" si="5"/>
        <v>1.29540487</v>
      </c>
      <c r="Q62" s="19">
        <f t="shared" si="6"/>
        <v>0</v>
      </c>
      <c r="R62" s="13">
        <f t="shared" si="16"/>
        <v>0</v>
      </c>
      <c r="S62" s="4" t="str">
        <f t="shared" si="17"/>
        <v>A+J=</v>
      </c>
      <c r="T62" s="30">
        <f t="shared" si="18"/>
        <v>45498</v>
      </c>
      <c r="U62" s="4"/>
      <c r="V62" s="79"/>
      <c r="W62" s="63"/>
      <c r="X62" s="65"/>
      <c r="Y62" s="73"/>
      <c r="Z62" s="82"/>
      <c r="AA62" s="82"/>
      <c r="AB62" s="80"/>
      <c r="AC62" s="82"/>
      <c r="AD62" s="79"/>
      <c r="AE62" s="81"/>
      <c r="AF62" s="63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36">
        <f t="shared" si="9"/>
        <v>45484</v>
      </c>
      <c r="B63" s="14">
        <f t="shared" ca="1" si="24"/>
        <v>215.5623462166667</v>
      </c>
      <c r="C63" s="6">
        <f t="shared" si="10"/>
        <v>214.1487894666667</v>
      </c>
      <c r="D63" s="12">
        <f ca="1">IF(A63&lt;$B$1,VLOOKUP(A63,[1]DI!$A$4:$B$15000,2,FALSE),0)</f>
        <v>0.104</v>
      </c>
      <c r="E63" s="13">
        <f t="shared" ca="1" si="25"/>
        <v>1.0003926999999999</v>
      </c>
      <c r="F63" s="13">
        <f ca="1">(TRUNC(PRODUCT($E$12:$E62),16))</f>
        <v>1.0142347881723399</v>
      </c>
      <c r="G63" s="13">
        <f t="shared" ca="1" si="26"/>
        <v>1.00946748569369</v>
      </c>
      <c r="H63" s="13">
        <f t="shared" ca="1" si="27"/>
        <v>1.0047225900000001</v>
      </c>
      <c r="I63" s="12">
        <f t="shared" si="28"/>
        <v>0.04</v>
      </c>
      <c r="J63" s="30">
        <f t="shared" si="12"/>
        <v>45468</v>
      </c>
      <c r="K63" s="2">
        <f t="shared" si="13"/>
        <v>12</v>
      </c>
      <c r="L63" s="15">
        <f t="shared" si="14"/>
        <v>12</v>
      </c>
      <c r="M63" s="11">
        <f t="shared" si="3"/>
        <v>1.001869398</v>
      </c>
      <c r="N63" s="11">
        <f t="shared" ca="1" si="4"/>
        <v>1.006600816</v>
      </c>
      <c r="O63" s="15">
        <f t="shared" si="15"/>
        <v>0</v>
      </c>
      <c r="P63" s="13">
        <f t="shared" ca="1" si="5"/>
        <v>1.4135567499999999</v>
      </c>
      <c r="Q63" s="19">
        <f t="shared" si="6"/>
        <v>0</v>
      </c>
      <c r="R63" s="13">
        <f t="shared" si="16"/>
        <v>0</v>
      </c>
      <c r="S63" s="4" t="str">
        <f t="shared" si="17"/>
        <v>A+J=</v>
      </c>
      <c r="T63" s="30">
        <f t="shared" si="18"/>
        <v>45498</v>
      </c>
      <c r="U63" s="4"/>
      <c r="V63" s="79"/>
      <c r="W63" s="63"/>
      <c r="X63" s="65"/>
      <c r="Y63" s="73"/>
      <c r="Z63" s="82"/>
      <c r="AA63" s="82"/>
      <c r="AB63" s="80"/>
      <c r="AC63" s="82"/>
      <c r="AD63" s="79"/>
      <c r="AE63" s="81"/>
      <c r="AF63" s="63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36">
        <f t="shared" si="9"/>
        <v>45485</v>
      </c>
      <c r="B64" s="14">
        <f t="shared" ca="1" si="24"/>
        <v>215.6805642766667</v>
      </c>
      <c r="C64" s="6">
        <f t="shared" si="10"/>
        <v>214.1487894666667</v>
      </c>
      <c r="D64" s="12">
        <f ca="1">IF(A64&lt;$B$1,VLOOKUP(A64,[1]DI!$A$4:$B$15000,2,FALSE),0)</f>
        <v>0.104</v>
      </c>
      <c r="E64" s="13">
        <f t="shared" ca="1" si="25"/>
        <v>1.0003926999999999</v>
      </c>
      <c r="F64" s="13">
        <f ca="1">(TRUNC(PRODUCT($E$12:$E63),16))</f>
        <v>1.0146330781736499</v>
      </c>
      <c r="G64" s="13">
        <f t="shared" ca="1" si="26"/>
        <v>1.00946748569369</v>
      </c>
      <c r="H64" s="13">
        <f t="shared" ca="1" si="27"/>
        <v>1.00511715</v>
      </c>
      <c r="I64" s="12">
        <f t="shared" si="28"/>
        <v>0.04</v>
      </c>
      <c r="J64" s="30">
        <f t="shared" si="12"/>
        <v>45468</v>
      </c>
      <c r="K64" s="2">
        <f t="shared" si="13"/>
        <v>13</v>
      </c>
      <c r="L64" s="15">
        <f t="shared" si="14"/>
        <v>13</v>
      </c>
      <c r="M64" s="11">
        <f t="shared" si="3"/>
        <v>1.002025339</v>
      </c>
      <c r="N64" s="11">
        <f t="shared" ca="1" si="4"/>
        <v>1.007152853</v>
      </c>
      <c r="O64" s="15">
        <f t="shared" si="15"/>
        <v>0</v>
      </c>
      <c r="P64" s="13">
        <f t="shared" ca="1" si="5"/>
        <v>1.5317748099999999</v>
      </c>
      <c r="Q64" s="19">
        <f t="shared" si="6"/>
        <v>0</v>
      </c>
      <c r="R64" s="13">
        <f t="shared" si="16"/>
        <v>0</v>
      </c>
      <c r="S64" s="4" t="str">
        <f t="shared" si="17"/>
        <v>A+J=</v>
      </c>
      <c r="T64" s="30">
        <f t="shared" si="18"/>
        <v>45498</v>
      </c>
      <c r="U64" s="4"/>
      <c r="V64" s="79"/>
      <c r="W64" s="63"/>
      <c r="X64" s="65"/>
      <c r="Y64" s="73"/>
      <c r="Z64" s="82"/>
      <c r="AA64" s="82"/>
      <c r="AB64" s="80"/>
      <c r="AC64" s="82"/>
      <c r="AD64" s="79"/>
      <c r="AE64" s="81"/>
      <c r="AF64" s="63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36">
        <f t="shared" si="9"/>
        <v>45486</v>
      </c>
      <c r="B65" s="14">
        <f t="shared" ca="1" si="24"/>
        <v>215.7988459266667</v>
      </c>
      <c r="C65" s="6">
        <f t="shared" si="10"/>
        <v>214.1487894666667</v>
      </c>
      <c r="D65" s="12">
        <f ca="1">IF(A65&lt;$B$1,VLOOKUP(A65,[1]DI!$A$4:$B$15000,2,FALSE),0)</f>
        <v>0</v>
      </c>
      <c r="E65" s="13">
        <f t="shared" ca="1" si="25"/>
        <v>1</v>
      </c>
      <c r="F65" s="13">
        <f ca="1">(TRUNC(PRODUCT($E$12:$E64),16))</f>
        <v>1.01503152458345</v>
      </c>
      <c r="G65" s="13">
        <f t="shared" ca="1" si="26"/>
        <v>1.00946748569369</v>
      </c>
      <c r="H65" s="13">
        <f t="shared" ca="1" si="27"/>
        <v>1.0055118599999999</v>
      </c>
      <c r="I65" s="12">
        <f t="shared" si="28"/>
        <v>0.04</v>
      </c>
      <c r="J65" s="30">
        <f t="shared" si="12"/>
        <v>45468</v>
      </c>
      <c r="K65" s="2">
        <f t="shared" si="13"/>
        <v>13</v>
      </c>
      <c r="L65" s="15">
        <f t="shared" si="14"/>
        <v>14</v>
      </c>
      <c r="M65" s="11">
        <f t="shared" si="3"/>
        <v>1.0021813040000001</v>
      </c>
      <c r="N65" s="11">
        <f t="shared" ca="1" si="4"/>
        <v>1.007705187</v>
      </c>
      <c r="O65" s="15">
        <f t="shared" si="15"/>
        <v>0</v>
      </c>
      <c r="P65" s="13">
        <f t="shared" ca="1" si="5"/>
        <v>1.6500564600000001</v>
      </c>
      <c r="Q65" s="19">
        <f t="shared" si="6"/>
        <v>0</v>
      </c>
      <c r="R65" s="13">
        <f t="shared" si="16"/>
        <v>0</v>
      </c>
      <c r="S65" s="4" t="str">
        <f t="shared" si="17"/>
        <v>A+J=</v>
      </c>
      <c r="T65" s="30">
        <f t="shared" si="18"/>
        <v>45498</v>
      </c>
      <c r="U65" s="4"/>
      <c r="V65" s="79"/>
      <c r="W65" s="63"/>
      <c r="X65" s="65"/>
      <c r="Y65" s="73"/>
      <c r="Z65" s="82"/>
      <c r="AA65" s="82"/>
      <c r="AB65" s="80"/>
      <c r="AC65" s="82"/>
      <c r="AD65" s="79"/>
      <c r="AE65" s="81"/>
      <c r="AF65" s="63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36">
        <f t="shared" si="9"/>
        <v>45487</v>
      </c>
      <c r="B66" s="14">
        <f t="shared" ca="1" si="24"/>
        <v>215.7988459266667</v>
      </c>
      <c r="C66" s="6">
        <f t="shared" si="10"/>
        <v>214.1487894666667</v>
      </c>
      <c r="D66" s="12">
        <f ca="1">IF(A66&lt;$B$1,VLOOKUP(A66,[1]DI!$A$4:$B$15000,2,FALSE),0)</f>
        <v>0</v>
      </c>
      <c r="E66" s="13">
        <f t="shared" ca="1" si="25"/>
        <v>1</v>
      </c>
      <c r="F66" s="13">
        <f ca="1">(TRUNC(PRODUCT($E$12:$E65),16))</f>
        <v>1.01503152458345</v>
      </c>
      <c r="G66" s="13">
        <f t="shared" ca="1" si="26"/>
        <v>1.00946748569369</v>
      </c>
      <c r="H66" s="13">
        <f t="shared" ca="1" si="27"/>
        <v>1.0055118599999999</v>
      </c>
      <c r="I66" s="12">
        <f t="shared" si="28"/>
        <v>0.04</v>
      </c>
      <c r="J66" s="30">
        <f t="shared" si="12"/>
        <v>45468</v>
      </c>
      <c r="K66" s="2">
        <f t="shared" si="13"/>
        <v>13</v>
      </c>
      <c r="L66" s="15">
        <f t="shared" si="14"/>
        <v>14</v>
      </c>
      <c r="M66" s="11">
        <f t="shared" si="3"/>
        <v>1.0021813040000001</v>
      </c>
      <c r="N66" s="11">
        <f t="shared" ca="1" si="4"/>
        <v>1.007705187</v>
      </c>
      <c r="O66" s="15">
        <f t="shared" si="15"/>
        <v>0</v>
      </c>
      <c r="P66" s="13">
        <f t="shared" ca="1" si="5"/>
        <v>1.6500564600000001</v>
      </c>
      <c r="Q66" s="19">
        <f t="shared" si="6"/>
        <v>0</v>
      </c>
      <c r="R66" s="13">
        <f t="shared" si="16"/>
        <v>0</v>
      </c>
      <c r="S66" s="4" t="str">
        <f t="shared" si="17"/>
        <v>A+J=</v>
      </c>
      <c r="T66" s="30">
        <f t="shared" si="18"/>
        <v>45498</v>
      </c>
      <c r="U66" s="4"/>
      <c r="V66" s="79"/>
      <c r="W66" s="63"/>
      <c r="X66" s="65"/>
      <c r="Y66" s="73"/>
      <c r="Z66" s="82"/>
      <c r="AA66" s="82"/>
      <c r="AB66" s="80"/>
      <c r="AC66" s="82"/>
      <c r="AD66" s="79"/>
      <c r="AE66" s="81"/>
      <c r="AF66" s="63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36">
        <f t="shared" si="9"/>
        <v>45488</v>
      </c>
      <c r="B67" s="14">
        <f t="shared" ca="1" si="24"/>
        <v>215.7988459266667</v>
      </c>
      <c r="C67" s="6">
        <f t="shared" si="10"/>
        <v>214.1487894666667</v>
      </c>
      <c r="D67" s="12">
        <f ca="1">IF(A67&lt;$B$1,VLOOKUP(A67,[1]DI!$A$4:$B$15000,2,FALSE),0)</f>
        <v>0.104</v>
      </c>
      <c r="E67" s="13">
        <f t="shared" ca="1" si="25"/>
        <v>1.0003926999999999</v>
      </c>
      <c r="F67" s="13">
        <f ca="1">(TRUNC(PRODUCT($E$12:$E66),16))</f>
        <v>1.01503152458345</v>
      </c>
      <c r="G67" s="13">
        <f t="shared" ca="1" si="26"/>
        <v>1.00946748569369</v>
      </c>
      <c r="H67" s="13">
        <f t="shared" ca="1" si="27"/>
        <v>1.0055118599999999</v>
      </c>
      <c r="I67" s="12">
        <f t="shared" si="28"/>
        <v>0.04</v>
      </c>
      <c r="J67" s="30">
        <f t="shared" si="12"/>
        <v>45468</v>
      </c>
      <c r="K67" s="2">
        <f t="shared" si="13"/>
        <v>14</v>
      </c>
      <c r="L67" s="15">
        <f t="shared" si="14"/>
        <v>14</v>
      </c>
      <c r="M67" s="11">
        <f t="shared" si="3"/>
        <v>1.0021813040000001</v>
      </c>
      <c r="N67" s="11">
        <f t="shared" ca="1" si="4"/>
        <v>1.007705187</v>
      </c>
      <c r="O67" s="15">
        <f t="shared" si="15"/>
        <v>0</v>
      </c>
      <c r="P67" s="13">
        <f t="shared" ca="1" si="5"/>
        <v>1.6500564600000001</v>
      </c>
      <c r="Q67" s="19">
        <f t="shared" si="6"/>
        <v>0</v>
      </c>
      <c r="R67" s="13">
        <f t="shared" si="16"/>
        <v>0</v>
      </c>
      <c r="S67" s="4" t="str">
        <f t="shared" si="17"/>
        <v>A+J=</v>
      </c>
      <c r="T67" s="30">
        <f t="shared" si="18"/>
        <v>45498</v>
      </c>
      <c r="U67" s="4"/>
      <c r="V67" s="79"/>
      <c r="W67" s="63"/>
      <c r="X67" s="65"/>
      <c r="Y67" s="73"/>
      <c r="Z67" s="82"/>
      <c r="AA67" s="82"/>
      <c r="AB67" s="80"/>
      <c r="AC67" s="82"/>
      <c r="AD67" s="79"/>
      <c r="AE67" s="81"/>
      <c r="AF67" s="63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36">
        <f t="shared" si="9"/>
        <v>45489</v>
      </c>
      <c r="B68" s="14">
        <f t="shared" ca="1" si="24"/>
        <v>215.91719140666669</v>
      </c>
      <c r="C68" s="6">
        <f t="shared" si="10"/>
        <v>214.1487894666667</v>
      </c>
      <c r="D68" s="12">
        <f ca="1">IF(A68&lt;$B$1,VLOOKUP(A68,[1]DI!$A$4:$B$15000,2,FALSE),0)</f>
        <v>0.104</v>
      </c>
      <c r="E68" s="13">
        <f t="shared" ca="1" si="25"/>
        <v>1.0003926999999999</v>
      </c>
      <c r="F68" s="13">
        <f ca="1">(TRUNC(PRODUCT($E$12:$E67),16))</f>
        <v>1.0154301274631601</v>
      </c>
      <c r="G68" s="13">
        <f t="shared" ca="1" si="26"/>
        <v>1.00946748569369</v>
      </c>
      <c r="H68" s="13">
        <f t="shared" ca="1" si="27"/>
        <v>1.00590672</v>
      </c>
      <c r="I68" s="12">
        <f t="shared" si="28"/>
        <v>0.04</v>
      </c>
      <c r="J68" s="30">
        <f t="shared" si="12"/>
        <v>45468</v>
      </c>
      <c r="K68" s="2">
        <f t="shared" si="13"/>
        <v>15</v>
      </c>
      <c r="L68" s="15">
        <f t="shared" si="14"/>
        <v>15</v>
      </c>
      <c r="M68" s="11">
        <f t="shared" si="3"/>
        <v>1.0023372930000001</v>
      </c>
      <c r="N68" s="11">
        <f t="shared" ca="1" si="4"/>
        <v>1.008257819</v>
      </c>
      <c r="O68" s="15">
        <f t="shared" si="15"/>
        <v>0</v>
      </c>
      <c r="P68" s="13">
        <f t="shared" ca="1" si="5"/>
        <v>1.76840194</v>
      </c>
      <c r="Q68" s="19">
        <f t="shared" si="6"/>
        <v>0</v>
      </c>
      <c r="R68" s="13">
        <f t="shared" si="16"/>
        <v>0</v>
      </c>
      <c r="S68" s="4" t="str">
        <f t="shared" si="17"/>
        <v>A+J=</v>
      </c>
      <c r="T68" s="30">
        <f t="shared" si="18"/>
        <v>45498</v>
      </c>
      <c r="U68" s="4"/>
      <c r="V68" s="79"/>
      <c r="W68" s="63"/>
      <c r="X68" s="65"/>
      <c r="Y68" s="73"/>
      <c r="Z68" s="82"/>
      <c r="AA68" s="82"/>
      <c r="AB68" s="80"/>
      <c r="AC68" s="82"/>
      <c r="AD68" s="79"/>
      <c r="AE68" s="81"/>
      <c r="AF68" s="63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36">
        <f t="shared" si="9"/>
        <v>45490</v>
      </c>
      <c r="B69" s="14">
        <f t="shared" ca="1" si="24"/>
        <v>216.0356028366667</v>
      </c>
      <c r="C69" s="6">
        <f t="shared" si="10"/>
        <v>214.1487894666667</v>
      </c>
      <c r="D69" s="12">
        <f ca="1">IF(A69&lt;$B$1,VLOOKUP(A69,[1]DI!$A$4:$B$15000,2,FALSE),0)</f>
        <v>0.104</v>
      </c>
      <c r="E69" s="13">
        <f t="shared" ca="1" si="25"/>
        <v>1.0003926999999999</v>
      </c>
      <c r="F69" s="13">
        <f ca="1">(TRUNC(PRODUCT($E$12:$E68),16))</f>
        <v>1.01582888687421</v>
      </c>
      <c r="G69" s="13">
        <f t="shared" ca="1" si="26"/>
        <v>1.00946748569369</v>
      </c>
      <c r="H69" s="13">
        <f t="shared" ca="1" si="27"/>
        <v>1.0063017400000001</v>
      </c>
      <c r="I69" s="12">
        <f t="shared" si="28"/>
        <v>0.04</v>
      </c>
      <c r="J69" s="30">
        <f t="shared" si="12"/>
        <v>45468</v>
      </c>
      <c r="K69" s="2">
        <f t="shared" si="13"/>
        <v>16</v>
      </c>
      <c r="L69" s="15">
        <f t="shared" si="14"/>
        <v>16</v>
      </c>
      <c r="M69" s="11">
        <f t="shared" si="3"/>
        <v>1.0024933069999999</v>
      </c>
      <c r="N69" s="11">
        <f t="shared" ca="1" si="4"/>
        <v>1.0088107589999999</v>
      </c>
      <c r="O69" s="15">
        <f t="shared" si="15"/>
        <v>0</v>
      </c>
      <c r="P69" s="13">
        <f t="shared" ca="1" si="5"/>
        <v>1.88681337</v>
      </c>
      <c r="Q69" s="19">
        <f t="shared" si="6"/>
        <v>0</v>
      </c>
      <c r="R69" s="13">
        <f t="shared" si="16"/>
        <v>0</v>
      </c>
      <c r="S69" s="4" t="str">
        <f t="shared" si="17"/>
        <v>A+J=</v>
      </c>
      <c r="T69" s="30">
        <f t="shared" si="18"/>
        <v>45498</v>
      </c>
      <c r="U69" s="4"/>
      <c r="V69" s="79"/>
      <c r="W69" s="63"/>
      <c r="X69" s="65"/>
      <c r="Y69" s="73"/>
      <c r="Z69" s="82"/>
      <c r="AA69" s="82"/>
      <c r="AB69" s="80"/>
      <c r="AC69" s="82"/>
      <c r="AD69" s="79"/>
      <c r="AE69" s="81"/>
      <c r="AF69" s="63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36">
        <f t="shared" si="9"/>
        <v>45491</v>
      </c>
      <c r="B70" s="14">
        <f t="shared" ca="1" si="24"/>
        <v>216.15407808666669</v>
      </c>
      <c r="C70" s="6">
        <f t="shared" si="10"/>
        <v>214.1487894666667</v>
      </c>
      <c r="D70" s="12">
        <f ca="1">IF(A70&lt;$B$1,VLOOKUP(A70,[1]DI!$A$4:$B$15000,2,FALSE),0)</f>
        <v>0.104</v>
      </c>
      <c r="E70" s="13">
        <f t="shared" ca="1" si="25"/>
        <v>1.0003926999999999</v>
      </c>
      <c r="F70" s="13">
        <f ca="1">(TRUNC(PRODUCT($E$12:$E69),16))</f>
        <v>1.01622780287809</v>
      </c>
      <c r="G70" s="13">
        <f t="shared" ca="1" si="26"/>
        <v>1.00946748569369</v>
      </c>
      <c r="H70" s="13">
        <f t="shared" ca="1" si="27"/>
        <v>1.0066969100000001</v>
      </c>
      <c r="I70" s="12">
        <f t="shared" si="28"/>
        <v>0.04</v>
      </c>
      <c r="J70" s="30">
        <f t="shared" si="12"/>
        <v>45468</v>
      </c>
      <c r="K70" s="2">
        <f t="shared" si="13"/>
        <v>17</v>
      </c>
      <c r="L70" s="15">
        <f t="shared" si="14"/>
        <v>17</v>
      </c>
      <c r="M70" s="11">
        <f t="shared" si="3"/>
        <v>1.002649345</v>
      </c>
      <c r="N70" s="11">
        <f t="shared" ca="1" si="4"/>
        <v>1.0093639969999999</v>
      </c>
      <c r="O70" s="15">
        <f t="shared" si="15"/>
        <v>0</v>
      </c>
      <c r="P70" s="13">
        <f t="shared" ca="1" si="5"/>
        <v>2.00528862</v>
      </c>
      <c r="Q70" s="19">
        <f t="shared" si="6"/>
        <v>0</v>
      </c>
      <c r="R70" s="13">
        <f t="shared" si="16"/>
        <v>0</v>
      </c>
      <c r="S70" s="4" t="str">
        <f t="shared" si="17"/>
        <v>A+J=</v>
      </c>
      <c r="T70" s="30">
        <f t="shared" si="18"/>
        <v>45498</v>
      </c>
      <c r="U70" s="4"/>
      <c r="V70" s="79"/>
      <c r="W70" s="63"/>
      <c r="X70" s="65"/>
      <c r="Y70" s="73"/>
      <c r="Z70" s="82"/>
      <c r="AA70" s="82"/>
      <c r="AB70" s="80"/>
      <c r="AC70" s="82"/>
      <c r="AD70" s="79"/>
      <c r="AE70" s="81"/>
      <c r="AF70" s="63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36">
        <f t="shared" si="9"/>
        <v>45492</v>
      </c>
      <c r="B71" s="14">
        <f t="shared" ca="1" si="24"/>
        <v>216.2726195066667</v>
      </c>
      <c r="C71" s="6">
        <f t="shared" si="10"/>
        <v>214.1487894666667</v>
      </c>
      <c r="D71" s="12">
        <f ca="1">IF(A71&lt;$B$1,VLOOKUP(A71,[1]DI!$A$4:$B$15000,2,FALSE),0)</f>
        <v>0.104</v>
      </c>
      <c r="E71" s="13">
        <f t="shared" ca="1" si="25"/>
        <v>1.0003926999999999</v>
      </c>
      <c r="F71" s="13">
        <f ca="1">(TRUNC(PRODUCT($E$12:$E70),16))</f>
        <v>1.01662687553628</v>
      </c>
      <c r="G71" s="13">
        <f t="shared" ca="1" si="26"/>
        <v>1.00946748569369</v>
      </c>
      <c r="H71" s="13">
        <f t="shared" ca="1" si="27"/>
        <v>1.00709224</v>
      </c>
      <c r="I71" s="12">
        <f t="shared" si="28"/>
        <v>0.04</v>
      </c>
      <c r="J71" s="30">
        <f t="shared" si="12"/>
        <v>45468</v>
      </c>
      <c r="K71" s="2">
        <f t="shared" si="13"/>
        <v>18</v>
      </c>
      <c r="L71" s="15">
        <f t="shared" si="14"/>
        <v>18</v>
      </c>
      <c r="M71" s="11">
        <f t="shared" si="3"/>
        <v>1.0028054070000001</v>
      </c>
      <c r="N71" s="11">
        <f t="shared" ca="1" si="4"/>
        <v>1.0099175439999999</v>
      </c>
      <c r="O71" s="15">
        <f t="shared" si="15"/>
        <v>0</v>
      </c>
      <c r="P71" s="13">
        <f t="shared" ca="1" si="5"/>
        <v>2.1238300400000001</v>
      </c>
      <c r="Q71" s="19">
        <f t="shared" si="6"/>
        <v>0</v>
      </c>
      <c r="R71" s="13">
        <f t="shared" si="16"/>
        <v>0</v>
      </c>
      <c r="S71" s="4" t="str">
        <f t="shared" si="17"/>
        <v>A+J=</v>
      </c>
      <c r="T71" s="30">
        <f t="shared" si="18"/>
        <v>45498</v>
      </c>
      <c r="U71" s="4"/>
      <c r="V71" s="79"/>
      <c r="W71" s="63"/>
      <c r="X71" s="65"/>
      <c r="Y71" s="73"/>
      <c r="Z71" s="82"/>
      <c r="AA71" s="82"/>
      <c r="AB71" s="80"/>
      <c r="AC71" s="82"/>
      <c r="AD71" s="79"/>
      <c r="AE71" s="81"/>
      <c r="AF71" s="63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36">
        <f t="shared" si="9"/>
        <v>45493</v>
      </c>
      <c r="B72" s="14">
        <f t="shared" ca="1" si="24"/>
        <v>216.39122687666671</v>
      </c>
      <c r="C72" s="6">
        <f t="shared" si="10"/>
        <v>214.1487894666667</v>
      </c>
      <c r="D72" s="12">
        <f ca="1">IF(A72&lt;$B$1,VLOOKUP(A72,[1]DI!$A$4:$B$15000,2,FALSE),0)</f>
        <v>0</v>
      </c>
      <c r="E72" s="13">
        <f t="shared" ca="1" si="25"/>
        <v>1</v>
      </c>
      <c r="F72" s="13">
        <f ca="1">(TRUNC(PRODUCT($E$12:$E71),16))</f>
        <v>1.0170261049103</v>
      </c>
      <c r="G72" s="13">
        <f t="shared" ca="1" si="26"/>
        <v>1.00946748569369</v>
      </c>
      <c r="H72" s="13">
        <f t="shared" ca="1" si="27"/>
        <v>1.00748773</v>
      </c>
      <c r="I72" s="12">
        <f t="shared" si="28"/>
        <v>0.04</v>
      </c>
      <c r="J72" s="30">
        <f t="shared" si="12"/>
        <v>45468</v>
      </c>
      <c r="K72" s="2">
        <f t="shared" si="13"/>
        <v>18</v>
      </c>
      <c r="L72" s="15">
        <f t="shared" si="14"/>
        <v>19</v>
      </c>
      <c r="M72" s="11">
        <f t="shared" si="3"/>
        <v>1.002961494</v>
      </c>
      <c r="N72" s="11">
        <f t="shared" ca="1" si="4"/>
        <v>1.010471399</v>
      </c>
      <c r="O72" s="15">
        <f t="shared" si="15"/>
        <v>0</v>
      </c>
      <c r="P72" s="13">
        <f t="shared" ca="1" si="5"/>
        <v>2.24243741</v>
      </c>
      <c r="Q72" s="19">
        <f t="shared" si="6"/>
        <v>0</v>
      </c>
      <c r="R72" s="13">
        <f t="shared" si="16"/>
        <v>0</v>
      </c>
      <c r="S72" s="4" t="str">
        <f t="shared" si="17"/>
        <v>A+J=</v>
      </c>
      <c r="T72" s="30">
        <f t="shared" si="18"/>
        <v>45498</v>
      </c>
      <c r="U72" s="4"/>
      <c r="V72" s="79"/>
      <c r="W72" s="63"/>
      <c r="X72" s="65"/>
      <c r="Y72" s="73"/>
      <c r="Z72" s="82"/>
      <c r="AA72" s="82"/>
      <c r="AB72" s="80"/>
      <c r="AC72" s="82"/>
      <c r="AD72" s="79"/>
      <c r="AE72" s="81"/>
      <c r="AF72" s="63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36">
        <f t="shared" si="9"/>
        <v>45494</v>
      </c>
      <c r="B73" s="14">
        <f t="shared" ca="1" si="24"/>
        <v>216.39122687666671</v>
      </c>
      <c r="C73" s="6">
        <f t="shared" si="10"/>
        <v>214.1487894666667</v>
      </c>
      <c r="D73" s="12">
        <f ca="1">IF(A73&lt;$B$1,VLOOKUP(A73,[1]DI!$A$4:$B$15000,2,FALSE),0)</f>
        <v>0</v>
      </c>
      <c r="E73" s="13">
        <f t="shared" ca="1" si="25"/>
        <v>1</v>
      </c>
      <c r="F73" s="13">
        <f ca="1">(TRUNC(PRODUCT($E$12:$E72),16))</f>
        <v>1.0170261049103</v>
      </c>
      <c r="G73" s="13">
        <f t="shared" ca="1" si="26"/>
        <v>1.00946748569369</v>
      </c>
      <c r="H73" s="13">
        <f t="shared" ca="1" si="27"/>
        <v>1.00748773</v>
      </c>
      <c r="I73" s="12">
        <f t="shared" si="28"/>
        <v>0.04</v>
      </c>
      <c r="J73" s="30">
        <f t="shared" si="12"/>
        <v>45468</v>
      </c>
      <c r="K73" s="2">
        <f t="shared" si="13"/>
        <v>18</v>
      </c>
      <c r="L73" s="15">
        <f t="shared" si="14"/>
        <v>19</v>
      </c>
      <c r="M73" s="11">
        <f t="shared" si="3"/>
        <v>1.002961494</v>
      </c>
      <c r="N73" s="11">
        <f t="shared" ca="1" si="4"/>
        <v>1.010471399</v>
      </c>
      <c r="O73" s="15">
        <f t="shared" si="15"/>
        <v>0</v>
      </c>
      <c r="P73" s="13">
        <f t="shared" ca="1" si="5"/>
        <v>2.24243741</v>
      </c>
      <c r="Q73" s="19">
        <f t="shared" si="6"/>
        <v>0</v>
      </c>
      <c r="R73" s="13">
        <f t="shared" si="16"/>
        <v>0</v>
      </c>
      <c r="S73" s="4" t="str">
        <f t="shared" si="17"/>
        <v>A+J=</v>
      </c>
      <c r="T73" s="30">
        <f t="shared" si="18"/>
        <v>45498</v>
      </c>
      <c r="U73" s="4"/>
      <c r="V73" s="79"/>
      <c r="W73" s="63"/>
      <c r="X73" s="65"/>
      <c r="Y73" s="73"/>
      <c r="Z73" s="82"/>
      <c r="AA73" s="82"/>
      <c r="AB73" s="80"/>
      <c r="AC73" s="82"/>
      <c r="AD73" s="79"/>
      <c r="AE73" s="81"/>
      <c r="AF73" s="63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36">
        <f t="shared" si="9"/>
        <v>45495</v>
      </c>
      <c r="B74" s="14">
        <f t="shared" ca="1" si="24"/>
        <v>216.39122687666671</v>
      </c>
      <c r="C74" s="6">
        <f t="shared" si="10"/>
        <v>214.1487894666667</v>
      </c>
      <c r="D74" s="12">
        <f ca="1">IF(A74&lt;$B$1,VLOOKUP(A74,[1]DI!$A$4:$B$15000,2,FALSE),0)</f>
        <v>0.104</v>
      </c>
      <c r="E74" s="13">
        <f t="shared" ca="1" si="25"/>
        <v>1.0003926999999999</v>
      </c>
      <c r="F74" s="13">
        <f ca="1">(TRUNC(PRODUCT($E$12:$E73),16))</f>
        <v>1.0170261049103</v>
      </c>
      <c r="G74" s="13">
        <f t="shared" ca="1" si="26"/>
        <v>1.00946748569369</v>
      </c>
      <c r="H74" s="13">
        <f t="shared" ca="1" si="27"/>
        <v>1.00748773</v>
      </c>
      <c r="I74" s="12">
        <f t="shared" si="28"/>
        <v>0.04</v>
      </c>
      <c r="J74" s="30">
        <f t="shared" si="12"/>
        <v>45468</v>
      </c>
      <c r="K74" s="2">
        <f t="shared" si="13"/>
        <v>19</v>
      </c>
      <c r="L74" s="15">
        <f t="shared" si="14"/>
        <v>19</v>
      </c>
      <c r="M74" s="11">
        <f t="shared" si="3"/>
        <v>1.002961494</v>
      </c>
      <c r="N74" s="11">
        <f t="shared" ca="1" si="4"/>
        <v>1.010471399</v>
      </c>
      <c r="O74" s="15">
        <f t="shared" si="15"/>
        <v>0</v>
      </c>
      <c r="P74" s="13">
        <f t="shared" ca="1" si="5"/>
        <v>2.24243741</v>
      </c>
      <c r="Q74" s="19">
        <f t="shared" si="6"/>
        <v>0</v>
      </c>
      <c r="R74" s="13">
        <f t="shared" si="16"/>
        <v>0</v>
      </c>
      <c r="S74" s="4" t="str">
        <f t="shared" si="17"/>
        <v>A+J=</v>
      </c>
      <c r="T74" s="30">
        <f t="shared" si="18"/>
        <v>45498</v>
      </c>
      <c r="U74" s="4"/>
      <c r="V74" s="79"/>
      <c r="W74" s="63"/>
      <c r="X74" s="65"/>
      <c r="Y74" s="73"/>
      <c r="Z74" s="82"/>
      <c r="AA74" s="82"/>
      <c r="AB74" s="80"/>
      <c r="AC74" s="82"/>
      <c r="AD74" s="79"/>
      <c r="AE74" s="81"/>
      <c r="AF74" s="63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36">
        <f t="shared" si="9"/>
        <v>45496</v>
      </c>
      <c r="B75" s="14">
        <f t="shared" ca="1" si="24"/>
        <v>216.5098980766667</v>
      </c>
      <c r="C75" s="6">
        <f t="shared" si="10"/>
        <v>214.1487894666667</v>
      </c>
      <c r="D75" s="12">
        <f ca="1">IF(A75&lt;$B$1,VLOOKUP(A75,[1]DI!$A$4:$B$15000,2,FALSE),0)</f>
        <v>0.104</v>
      </c>
      <c r="E75" s="13">
        <f t="shared" ca="1" si="25"/>
        <v>1.0003926999999999</v>
      </c>
      <c r="F75" s="13">
        <f ca="1">(TRUNC(PRODUCT($E$12:$E74),16))</f>
        <v>1.0174254910617</v>
      </c>
      <c r="G75" s="13">
        <f t="shared" ca="1" si="26"/>
        <v>1.00946748569369</v>
      </c>
      <c r="H75" s="13">
        <f t="shared" ca="1" si="27"/>
        <v>1.0078833700000001</v>
      </c>
      <c r="I75" s="12">
        <f t="shared" si="28"/>
        <v>0.04</v>
      </c>
      <c r="J75" s="30">
        <f t="shared" si="12"/>
        <v>45468</v>
      </c>
      <c r="K75" s="2">
        <f t="shared" si="13"/>
        <v>20</v>
      </c>
      <c r="L75" s="15">
        <f t="shared" si="14"/>
        <v>20</v>
      </c>
      <c r="M75" s="11">
        <f t="shared" si="3"/>
        <v>1.0031176049999999</v>
      </c>
      <c r="N75" s="11">
        <f t="shared" ca="1" si="4"/>
        <v>1.011025552</v>
      </c>
      <c r="O75" s="15">
        <f t="shared" si="15"/>
        <v>0</v>
      </c>
      <c r="P75" s="13">
        <f t="shared" ca="1" si="5"/>
        <v>2.3611086100000001</v>
      </c>
      <c r="Q75" s="19">
        <f t="shared" si="6"/>
        <v>0</v>
      </c>
      <c r="R75" s="13">
        <f t="shared" si="16"/>
        <v>0</v>
      </c>
      <c r="S75" s="4" t="str">
        <f t="shared" si="17"/>
        <v>A+J=</v>
      </c>
      <c r="T75" s="30">
        <f t="shared" si="18"/>
        <v>45498</v>
      </c>
      <c r="U75" s="4"/>
      <c r="V75" s="79"/>
      <c r="W75" s="63"/>
      <c r="X75" s="65"/>
      <c r="Y75" s="73"/>
      <c r="Z75" s="82"/>
      <c r="AA75" s="82"/>
      <c r="AB75" s="80"/>
      <c r="AC75" s="82"/>
      <c r="AD75" s="79"/>
      <c r="AE75" s="81"/>
      <c r="AF75" s="63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36">
        <f t="shared" si="9"/>
        <v>45497</v>
      </c>
      <c r="B76" s="14">
        <f t="shared" ca="1" si="24"/>
        <v>216.62863544666669</v>
      </c>
      <c r="C76" s="6">
        <f t="shared" si="10"/>
        <v>214.1487894666667</v>
      </c>
      <c r="D76" s="12">
        <f ca="1">IF(A76&lt;$B$1,VLOOKUP(A76,[1]DI!$A$4:$B$15000,2,FALSE),0)</f>
        <v>0.104</v>
      </c>
      <c r="E76" s="13">
        <f t="shared" ca="1" si="25"/>
        <v>1.0003926999999999</v>
      </c>
      <c r="F76" s="13">
        <f ca="1">(TRUNC(PRODUCT($E$12:$E75),16))</f>
        <v>1.0178250340520401</v>
      </c>
      <c r="G76" s="13">
        <f t="shared" ca="1" si="26"/>
        <v>1.00946748569369</v>
      </c>
      <c r="H76" s="13">
        <f t="shared" ca="1" si="27"/>
        <v>1.00827917</v>
      </c>
      <c r="I76" s="12">
        <f t="shared" si="28"/>
        <v>0.04</v>
      </c>
      <c r="J76" s="30">
        <f t="shared" si="12"/>
        <v>45468</v>
      </c>
      <c r="K76" s="2">
        <f t="shared" si="13"/>
        <v>21</v>
      </c>
      <c r="L76" s="15">
        <f t="shared" si="14"/>
        <v>21</v>
      </c>
      <c r="M76" s="11">
        <f t="shared" ref="M76:M139" si="36">ROUND((I76+1)^(L76/252),9)</f>
        <v>1.00327374</v>
      </c>
      <c r="N76" s="11">
        <f t="shared" ref="N76:N139" ca="1" si="37">ROUND(H76*M76,9)</f>
        <v>1.011580014</v>
      </c>
      <c r="O76" s="15">
        <f t="shared" si="15"/>
        <v>0</v>
      </c>
      <c r="P76" s="13">
        <f t="shared" ref="P76:P139" ca="1" si="38">TRUNC(((N76-1)*C76),8)</f>
        <v>2.4798459799999999</v>
      </c>
      <c r="Q76" s="19">
        <f t="shared" ref="Q76:Q139" si="39">IF($O76&gt;0,VLOOKUP($O76,$V$12:$AB$150,7),0)</f>
        <v>0</v>
      </c>
      <c r="R76" s="13">
        <f t="shared" si="16"/>
        <v>0</v>
      </c>
      <c r="S76" s="4" t="str">
        <f t="shared" si="17"/>
        <v>A+J=</v>
      </c>
      <c r="T76" s="30">
        <f t="shared" si="18"/>
        <v>45498</v>
      </c>
      <c r="U76" s="4"/>
      <c r="V76" s="79"/>
      <c r="W76" s="63"/>
      <c r="X76" s="65"/>
      <c r="Y76" s="73"/>
      <c r="Z76" s="82"/>
      <c r="AA76" s="82"/>
      <c r="AB76" s="80"/>
      <c r="AC76" s="82"/>
      <c r="AD76" s="79"/>
      <c r="AE76" s="81"/>
      <c r="AF76" s="63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36">
        <f t="shared" ref="A77:A140" si="40">(A76+1)</f>
        <v>45498</v>
      </c>
      <c r="B77" s="14">
        <f t="shared" ca="1" si="24"/>
        <v>216.74743662666671</v>
      </c>
      <c r="C77" s="6">
        <f t="shared" ref="C77:C140" si="41">(C76-R76)</f>
        <v>214.1487894666667</v>
      </c>
      <c r="D77" s="12">
        <f ca="1">IF(A77&lt;$B$1,VLOOKUP(A77,[1]DI!$A$4:$B$15000,2,FALSE),0)</f>
        <v>0.104</v>
      </c>
      <c r="E77" s="13">
        <f t="shared" ca="1" si="25"/>
        <v>1.0003926999999999</v>
      </c>
      <c r="F77" s="13">
        <f ca="1">(TRUNC(PRODUCT($E$12:$E76),16))</f>
        <v>1.01822473394291</v>
      </c>
      <c r="G77" s="13">
        <f t="shared" ca="1" si="26"/>
        <v>1.00946748569369</v>
      </c>
      <c r="H77" s="13">
        <f t="shared" ca="1" si="27"/>
        <v>1.0086751199999999</v>
      </c>
      <c r="I77" s="12">
        <f t="shared" si="28"/>
        <v>0.04</v>
      </c>
      <c r="J77" s="30">
        <f t="shared" ref="J77:J140" si="42">IF(O76&gt;0,VLOOKUP(O76,V$12:AF$150,2),J76)</f>
        <v>45468</v>
      </c>
      <c r="K77" s="2">
        <f t="shared" ref="K77:K140" si="43">IF(A77&gt;J77,IF(NETWORKDAYS(J77,A77,$V$160:$V$544)-1=0,1,NETWORKDAYS(J77,A77,$V$160:$V$544)-1),0)</f>
        <v>22</v>
      </c>
      <c r="L77" s="15">
        <f t="shared" ref="L77:L140" si="44">IF(AND(K77=1,K76=1),1,IF(K77&gt;0,IF(K77=K76,K77+1,K77),0))</f>
        <v>22</v>
      </c>
      <c r="M77" s="11">
        <f t="shared" si="36"/>
        <v>1.0034298989999999</v>
      </c>
      <c r="N77" s="11">
        <f t="shared" ca="1" si="37"/>
        <v>1.012134774</v>
      </c>
      <c r="O77" s="15">
        <f t="shared" ref="O77:O140" si="45">IF(VLOOKUP(A77,W$12:AD$150,8)=VLOOKUP(A76,W$12:AD$150,8),0,VLOOKUP(A77,W$12:AD$150,8))</f>
        <v>3</v>
      </c>
      <c r="P77" s="13">
        <f t="shared" ca="1" si="38"/>
        <v>2.5986471600000001</v>
      </c>
      <c r="Q77" s="19">
        <f t="shared" si="39"/>
        <v>0.14276700000000001</v>
      </c>
      <c r="R77" s="13">
        <f t="shared" ref="R77:R140" si="46">IF(Q77&gt;0,TRUNC(Q77*C77,8),0)</f>
        <v>30.573380220000001</v>
      </c>
      <c r="S77" s="4" t="str">
        <f t="shared" ref="S77:S140" si="47">IF(O76&gt;0,VLOOKUP(O76,V$12:AF$150,10),S76)</f>
        <v>A+J=</v>
      </c>
      <c r="T77" s="30">
        <f t="shared" ref="T77:T140" si="48">IF(O76&gt;0,VLOOKUP(O76,V$12:AF$150,11),T76)</f>
        <v>45498</v>
      </c>
      <c r="U77" s="4"/>
      <c r="V77" s="79"/>
      <c r="W77" s="63"/>
      <c r="X77" s="65"/>
      <c r="Y77" s="73"/>
      <c r="Z77" s="82"/>
      <c r="AA77" s="82"/>
      <c r="AB77" s="80"/>
      <c r="AC77" s="82"/>
      <c r="AD77" s="79"/>
      <c r="AE77" s="81"/>
      <c r="AF77" s="63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36">
        <f t="shared" si="40"/>
        <v>45499</v>
      </c>
      <c r="B78" s="14">
        <f t="shared" ref="B78:B141" ca="1" si="49">IF(A78&lt;=TODAY(),C78+P78,IF(AND(A78&gt;TODAY(),A78&lt;=$B$1),IF(VLOOKUP(TODAY(),$A$10:$D$5000,4,FALSE)=0,"n.d",C78+P78),"n.d"))</f>
        <v>183.67608401666672</v>
      </c>
      <c r="C78" s="6">
        <f t="shared" si="41"/>
        <v>183.57540924666671</v>
      </c>
      <c r="D78" s="12">
        <f ca="1">IF(A78&lt;$B$1,VLOOKUP(A78,[1]DI!$A$4:$B$15000,2,FALSE),0)</f>
        <v>0.104</v>
      </c>
      <c r="E78" s="13">
        <f t="shared" ref="E78:E141" ca="1" si="50">ROUND(((1+D78)^(1/252)),8)</f>
        <v>1.0003926999999999</v>
      </c>
      <c r="F78" s="13">
        <f ca="1">(TRUNC(PRODUCT($E$12:$E77),16))</f>
        <v>1.0186245907959299</v>
      </c>
      <c r="G78" s="13">
        <f t="shared" ref="G78:G141" ca="1" si="51">IF(O77&gt;0,F77,G77)</f>
        <v>1.01822473394291</v>
      </c>
      <c r="H78" s="13">
        <f t="shared" ref="H78:H141" ca="1" si="52">ROUND(F78/G78,8)</f>
        <v>1.0003926999999999</v>
      </c>
      <c r="I78" s="12">
        <f t="shared" ref="I78:I141" si="53">I77</f>
        <v>0.04</v>
      </c>
      <c r="J78" s="30">
        <f t="shared" si="42"/>
        <v>45498</v>
      </c>
      <c r="K78" s="2">
        <f t="shared" si="43"/>
        <v>1</v>
      </c>
      <c r="L78" s="15">
        <f t="shared" si="44"/>
        <v>1</v>
      </c>
      <c r="M78" s="11">
        <f t="shared" si="36"/>
        <v>1.00015565</v>
      </c>
      <c r="N78" s="11">
        <f t="shared" ca="1" si="37"/>
        <v>1.000548411</v>
      </c>
      <c r="O78" s="15">
        <f t="shared" si="45"/>
        <v>0</v>
      </c>
      <c r="P78" s="13">
        <f t="shared" ca="1" si="38"/>
        <v>0.10067477</v>
      </c>
      <c r="Q78" s="19">
        <f t="shared" si="39"/>
        <v>0</v>
      </c>
      <c r="R78" s="13">
        <f t="shared" si="46"/>
        <v>0</v>
      </c>
      <c r="S78" s="4" t="str">
        <f t="shared" si="47"/>
        <v>A+J=</v>
      </c>
      <c r="T78" s="30">
        <f t="shared" si="48"/>
        <v>45530</v>
      </c>
      <c r="U78" s="4"/>
      <c r="V78" s="79"/>
      <c r="W78" s="63"/>
      <c r="X78" s="65"/>
      <c r="Y78" s="73"/>
      <c r="Z78" s="82"/>
      <c r="AA78" s="82"/>
      <c r="AB78" s="80"/>
      <c r="AC78" s="82"/>
      <c r="AD78" s="79"/>
      <c r="AE78" s="81"/>
      <c r="AF78" s="63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36">
        <f t="shared" si="40"/>
        <v>45500</v>
      </c>
      <c r="B79" s="14">
        <f t="shared" ca="1" si="49"/>
        <v>183.74821281666672</v>
      </c>
      <c r="C79" s="6">
        <f t="shared" si="41"/>
        <v>183.57540924666671</v>
      </c>
      <c r="D79" s="12">
        <f ca="1">IF(A79&lt;$B$1,VLOOKUP(A79,[1]DI!$A$4:$B$15000,2,FALSE),0)</f>
        <v>0</v>
      </c>
      <c r="E79" s="13">
        <f t="shared" ca="1" si="50"/>
        <v>1</v>
      </c>
      <c r="F79" s="13">
        <f ca="1">(TRUNC(PRODUCT($E$12:$E78),16))</f>
        <v>1.01902460467273</v>
      </c>
      <c r="G79" s="13">
        <f t="shared" ca="1" si="51"/>
        <v>1.01822473394291</v>
      </c>
      <c r="H79" s="13">
        <f t="shared" ca="1" si="52"/>
        <v>1.00078555</v>
      </c>
      <c r="I79" s="12">
        <f t="shared" si="53"/>
        <v>0.04</v>
      </c>
      <c r="J79" s="30">
        <f t="shared" si="42"/>
        <v>45498</v>
      </c>
      <c r="K79" s="2">
        <f t="shared" si="43"/>
        <v>1</v>
      </c>
      <c r="L79" s="15">
        <f t="shared" si="44"/>
        <v>1</v>
      </c>
      <c r="M79" s="11">
        <f t="shared" si="36"/>
        <v>1.00015565</v>
      </c>
      <c r="N79" s="11">
        <f t="shared" ca="1" si="37"/>
        <v>1.0009413220000001</v>
      </c>
      <c r="O79" s="15">
        <f t="shared" si="45"/>
        <v>0</v>
      </c>
      <c r="P79" s="13">
        <f t="shared" ca="1" si="38"/>
        <v>0.17280356999999999</v>
      </c>
      <c r="Q79" s="19">
        <f t="shared" si="39"/>
        <v>0</v>
      </c>
      <c r="R79" s="13">
        <f t="shared" si="46"/>
        <v>0</v>
      </c>
      <c r="S79" s="4" t="str">
        <f t="shared" si="47"/>
        <v>A+J=</v>
      </c>
      <c r="T79" s="30">
        <f t="shared" si="48"/>
        <v>45530</v>
      </c>
      <c r="U79" s="4"/>
      <c r="V79" s="79"/>
      <c r="W79" s="63"/>
      <c r="X79" s="65"/>
      <c r="Y79" s="73"/>
      <c r="Z79" s="82"/>
      <c r="AA79" s="82"/>
      <c r="AB79" s="80"/>
      <c r="AC79" s="82"/>
      <c r="AD79" s="79"/>
      <c r="AE79" s="81"/>
      <c r="AF79" s="63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36">
        <f t="shared" si="40"/>
        <v>45501</v>
      </c>
      <c r="B80" s="14">
        <f t="shared" ca="1" si="49"/>
        <v>183.74821281666672</v>
      </c>
      <c r="C80" s="6">
        <f t="shared" si="41"/>
        <v>183.57540924666671</v>
      </c>
      <c r="D80" s="12">
        <f ca="1">IF(A80&lt;$B$1,VLOOKUP(A80,[1]DI!$A$4:$B$15000,2,FALSE),0)</f>
        <v>0</v>
      </c>
      <c r="E80" s="13">
        <f t="shared" ca="1" si="50"/>
        <v>1</v>
      </c>
      <c r="F80" s="13">
        <f ca="1">(TRUNC(PRODUCT($E$12:$E79),16))</f>
        <v>1.01902460467273</v>
      </c>
      <c r="G80" s="13">
        <f t="shared" ca="1" si="51"/>
        <v>1.01822473394291</v>
      </c>
      <c r="H80" s="13">
        <f t="shared" ca="1" si="52"/>
        <v>1.00078555</v>
      </c>
      <c r="I80" s="12">
        <f t="shared" si="53"/>
        <v>0.04</v>
      </c>
      <c r="J80" s="30">
        <f t="shared" si="42"/>
        <v>45498</v>
      </c>
      <c r="K80" s="2">
        <f t="shared" si="43"/>
        <v>1</v>
      </c>
      <c r="L80" s="15">
        <f t="shared" si="44"/>
        <v>1</v>
      </c>
      <c r="M80" s="11">
        <f t="shared" si="36"/>
        <v>1.00015565</v>
      </c>
      <c r="N80" s="11">
        <f t="shared" ca="1" si="37"/>
        <v>1.0009413220000001</v>
      </c>
      <c r="O80" s="15">
        <f t="shared" si="45"/>
        <v>0</v>
      </c>
      <c r="P80" s="13">
        <f t="shared" ca="1" si="38"/>
        <v>0.17280356999999999</v>
      </c>
      <c r="Q80" s="19">
        <f t="shared" si="39"/>
        <v>0</v>
      </c>
      <c r="R80" s="13">
        <f t="shared" si="46"/>
        <v>0</v>
      </c>
      <c r="S80" s="4" t="str">
        <f t="shared" si="47"/>
        <v>A+J=</v>
      </c>
      <c r="T80" s="30">
        <f t="shared" si="48"/>
        <v>45530</v>
      </c>
      <c r="U80" s="4"/>
      <c r="V80" s="79"/>
      <c r="W80" s="63"/>
      <c r="X80" s="65"/>
      <c r="Y80" s="73"/>
      <c r="Z80" s="82"/>
      <c r="AA80" s="82"/>
      <c r="AB80" s="80"/>
      <c r="AC80" s="82"/>
      <c r="AD80" s="79"/>
      <c r="AE80" s="81"/>
      <c r="AF80" s="63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36">
        <f t="shared" si="40"/>
        <v>45502</v>
      </c>
      <c r="B81" s="14">
        <f t="shared" ca="1" si="49"/>
        <v>183.7768133066667</v>
      </c>
      <c r="C81" s="6">
        <f t="shared" si="41"/>
        <v>183.57540924666671</v>
      </c>
      <c r="D81" s="12">
        <f ca="1">IF(A81&lt;$B$1,VLOOKUP(A81,[1]DI!$A$4:$B$15000,2,FALSE),0)</f>
        <v>0.104</v>
      </c>
      <c r="E81" s="13">
        <f t="shared" ca="1" si="50"/>
        <v>1.0003926999999999</v>
      </c>
      <c r="F81" s="13">
        <f ca="1">(TRUNC(PRODUCT($E$12:$E80),16))</f>
        <v>1.01902460467273</v>
      </c>
      <c r="G81" s="13">
        <f t="shared" ca="1" si="51"/>
        <v>1.01822473394291</v>
      </c>
      <c r="H81" s="13">
        <f t="shared" ca="1" si="52"/>
        <v>1.00078555</v>
      </c>
      <c r="I81" s="12">
        <f t="shared" si="53"/>
        <v>0.04</v>
      </c>
      <c r="J81" s="30">
        <f t="shared" si="42"/>
        <v>45498</v>
      </c>
      <c r="K81" s="2">
        <f t="shared" si="43"/>
        <v>2</v>
      </c>
      <c r="L81" s="15">
        <f t="shared" si="44"/>
        <v>2</v>
      </c>
      <c r="M81" s="11">
        <f t="shared" si="36"/>
        <v>1.0003113239999999</v>
      </c>
      <c r="N81" s="11">
        <f t="shared" ca="1" si="37"/>
        <v>1.001097119</v>
      </c>
      <c r="O81" s="15">
        <f t="shared" si="45"/>
        <v>0</v>
      </c>
      <c r="P81" s="13">
        <f t="shared" ca="1" si="38"/>
        <v>0.20140406</v>
      </c>
      <c r="Q81" s="19">
        <f t="shared" si="39"/>
        <v>0</v>
      </c>
      <c r="R81" s="13">
        <f t="shared" si="46"/>
        <v>0</v>
      </c>
      <c r="S81" s="4" t="str">
        <f t="shared" si="47"/>
        <v>A+J=</v>
      </c>
      <c r="T81" s="30">
        <f t="shared" si="48"/>
        <v>45530</v>
      </c>
      <c r="U81" s="4"/>
      <c r="V81" s="79"/>
      <c r="W81" s="63"/>
      <c r="X81" s="65"/>
      <c r="Y81" s="73"/>
      <c r="Z81" s="82"/>
      <c r="AA81" s="82"/>
      <c r="AB81" s="80"/>
      <c r="AC81" s="82"/>
      <c r="AD81" s="79"/>
      <c r="AE81" s="81"/>
      <c r="AF81" s="63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36">
        <f t="shared" si="40"/>
        <v>45503</v>
      </c>
      <c r="B82" s="14">
        <f t="shared" ca="1" si="49"/>
        <v>183.8775985966667</v>
      </c>
      <c r="C82" s="6">
        <f t="shared" si="41"/>
        <v>183.57540924666671</v>
      </c>
      <c r="D82" s="12">
        <f ca="1">IF(A82&lt;$B$1,VLOOKUP(A82,[1]DI!$A$4:$B$15000,2,FALSE),0)</f>
        <v>0.104</v>
      </c>
      <c r="E82" s="13">
        <f t="shared" ca="1" si="50"/>
        <v>1.0003926999999999</v>
      </c>
      <c r="F82" s="13">
        <f ca="1">(TRUNC(PRODUCT($E$12:$E81),16))</f>
        <v>1.0194247756349899</v>
      </c>
      <c r="G82" s="13">
        <f t="shared" ca="1" si="51"/>
        <v>1.01822473394291</v>
      </c>
      <c r="H82" s="13">
        <f t="shared" ca="1" si="52"/>
        <v>1.0011785600000001</v>
      </c>
      <c r="I82" s="12">
        <f t="shared" si="53"/>
        <v>0.04</v>
      </c>
      <c r="J82" s="30">
        <f t="shared" si="42"/>
        <v>45498</v>
      </c>
      <c r="K82" s="2">
        <f t="shared" si="43"/>
        <v>3</v>
      </c>
      <c r="L82" s="15">
        <f t="shared" si="44"/>
        <v>3</v>
      </c>
      <c r="M82" s="11">
        <f t="shared" si="36"/>
        <v>1.000467022</v>
      </c>
      <c r="N82" s="11">
        <f t="shared" ca="1" si="37"/>
        <v>1.0016461320000001</v>
      </c>
      <c r="O82" s="15">
        <f t="shared" si="45"/>
        <v>0</v>
      </c>
      <c r="P82" s="13">
        <f t="shared" ca="1" si="38"/>
        <v>0.30218935000000002</v>
      </c>
      <c r="Q82" s="19">
        <f t="shared" si="39"/>
        <v>0</v>
      </c>
      <c r="R82" s="13">
        <f t="shared" si="46"/>
        <v>0</v>
      </c>
      <c r="S82" s="4" t="str">
        <f t="shared" si="47"/>
        <v>A+J=</v>
      </c>
      <c r="T82" s="30">
        <f t="shared" si="48"/>
        <v>45530</v>
      </c>
      <c r="U82" s="4"/>
      <c r="V82" s="79"/>
      <c r="W82" s="63"/>
      <c r="X82" s="65"/>
      <c r="Y82" s="73"/>
      <c r="Z82" s="82"/>
      <c r="AA82" s="82"/>
      <c r="AB82" s="80"/>
      <c r="AC82" s="82"/>
      <c r="AD82" s="79"/>
      <c r="AE82" s="81"/>
      <c r="AF82" s="63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36">
        <f t="shared" si="40"/>
        <v>45504</v>
      </c>
      <c r="B83" s="14">
        <f t="shared" ca="1" si="49"/>
        <v>183.97844060666671</v>
      </c>
      <c r="C83" s="6">
        <f t="shared" si="41"/>
        <v>183.57540924666671</v>
      </c>
      <c r="D83" s="12">
        <f ca="1">IF(A83&lt;$B$1,VLOOKUP(A83,[1]DI!$A$4:$B$15000,2,FALSE),0)</f>
        <v>0.104</v>
      </c>
      <c r="E83" s="13">
        <f t="shared" ca="1" si="50"/>
        <v>1.0003926999999999</v>
      </c>
      <c r="F83" s="13">
        <f ca="1">(TRUNC(PRODUCT($E$12:$E82),16))</f>
        <v>1.01982510374438</v>
      </c>
      <c r="G83" s="13">
        <f t="shared" ca="1" si="51"/>
        <v>1.01822473394291</v>
      </c>
      <c r="H83" s="13">
        <f t="shared" ca="1" si="52"/>
        <v>1.00157173</v>
      </c>
      <c r="I83" s="12">
        <f t="shared" si="53"/>
        <v>0.04</v>
      </c>
      <c r="J83" s="30">
        <f t="shared" si="42"/>
        <v>45498</v>
      </c>
      <c r="K83" s="2">
        <f t="shared" si="43"/>
        <v>4</v>
      </c>
      <c r="L83" s="15">
        <f t="shared" si="44"/>
        <v>4</v>
      </c>
      <c r="M83" s="11">
        <f t="shared" si="36"/>
        <v>1.000622745</v>
      </c>
      <c r="N83" s="11">
        <f t="shared" ca="1" si="37"/>
        <v>1.002195454</v>
      </c>
      <c r="O83" s="15">
        <f t="shared" si="45"/>
        <v>0</v>
      </c>
      <c r="P83" s="13">
        <f t="shared" ca="1" si="38"/>
        <v>0.40303136000000001</v>
      </c>
      <c r="Q83" s="19">
        <f t="shared" si="39"/>
        <v>0</v>
      </c>
      <c r="R83" s="13">
        <f t="shared" si="46"/>
        <v>0</v>
      </c>
      <c r="S83" s="4" t="str">
        <f t="shared" si="47"/>
        <v>A+J=</v>
      </c>
      <c r="T83" s="30">
        <f t="shared" si="48"/>
        <v>45530</v>
      </c>
      <c r="U83" s="4"/>
      <c r="V83" s="79"/>
      <c r="W83" s="63"/>
      <c r="X83" s="65"/>
      <c r="Y83" s="73"/>
      <c r="Z83" s="82"/>
      <c r="AA83" s="82"/>
      <c r="AB83" s="80"/>
      <c r="AC83" s="82"/>
      <c r="AD83" s="79"/>
      <c r="AE83" s="81"/>
      <c r="AF83" s="63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36">
        <f t="shared" si="40"/>
        <v>45505</v>
      </c>
      <c r="B84" s="14">
        <f t="shared" ca="1" si="49"/>
        <v>184.07933512666671</v>
      </c>
      <c r="C84" s="6">
        <f t="shared" si="41"/>
        <v>183.57540924666671</v>
      </c>
      <c r="D84" s="12">
        <f ca="1">IF(A84&lt;$B$1,VLOOKUP(A84,[1]DI!$A$4:$B$15000,2,FALSE),0)</f>
        <v>0.104</v>
      </c>
      <c r="E84" s="13">
        <f t="shared" ca="1" si="50"/>
        <v>1.0003926999999999</v>
      </c>
      <c r="F84" s="13">
        <f ca="1">(TRUNC(PRODUCT($E$12:$E83),16))</f>
        <v>1.02022558906262</v>
      </c>
      <c r="G84" s="13">
        <f t="shared" ca="1" si="51"/>
        <v>1.01822473394291</v>
      </c>
      <c r="H84" s="13">
        <f t="shared" ca="1" si="52"/>
        <v>1.00196504</v>
      </c>
      <c r="I84" s="12">
        <f t="shared" si="53"/>
        <v>0.04</v>
      </c>
      <c r="J84" s="30">
        <f t="shared" si="42"/>
        <v>45498</v>
      </c>
      <c r="K84" s="2">
        <f t="shared" si="43"/>
        <v>5</v>
      </c>
      <c r="L84" s="15">
        <f t="shared" si="44"/>
        <v>5</v>
      </c>
      <c r="M84" s="11">
        <f t="shared" si="36"/>
        <v>1.000778492</v>
      </c>
      <c r="N84" s="11">
        <f t="shared" ca="1" si="37"/>
        <v>1.002745062</v>
      </c>
      <c r="O84" s="15">
        <f t="shared" si="45"/>
        <v>0</v>
      </c>
      <c r="P84" s="13">
        <f t="shared" ca="1" si="38"/>
        <v>0.50392588000000005</v>
      </c>
      <c r="Q84" s="19">
        <f t="shared" si="39"/>
        <v>0</v>
      </c>
      <c r="R84" s="13">
        <f t="shared" si="46"/>
        <v>0</v>
      </c>
      <c r="S84" s="4" t="str">
        <f t="shared" si="47"/>
        <v>A+J=</v>
      </c>
      <c r="T84" s="30">
        <f t="shared" si="48"/>
        <v>45530</v>
      </c>
      <c r="U84" s="4"/>
      <c r="V84" s="79"/>
      <c r="W84" s="63"/>
      <c r="X84" s="65"/>
      <c r="Y84" s="73"/>
      <c r="Z84" s="82"/>
      <c r="AA84" s="82"/>
      <c r="AB84" s="80"/>
      <c r="AC84" s="82"/>
      <c r="AD84" s="79"/>
      <c r="AE84" s="81"/>
      <c r="AF84" s="63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36">
        <f t="shared" si="40"/>
        <v>45506</v>
      </c>
      <c r="B85" s="14">
        <f t="shared" ca="1" si="49"/>
        <v>184.18028580666672</v>
      </c>
      <c r="C85" s="6">
        <f t="shared" si="41"/>
        <v>183.57540924666671</v>
      </c>
      <c r="D85" s="12">
        <f ca="1">IF(A85&lt;$B$1,VLOOKUP(A85,[1]DI!$A$4:$B$15000,2,FALSE),0)</f>
        <v>0.104</v>
      </c>
      <c r="E85" s="13">
        <f t="shared" ca="1" si="50"/>
        <v>1.0003926999999999</v>
      </c>
      <c r="F85" s="13">
        <f ca="1">(TRUNC(PRODUCT($E$12:$E84),16))</f>
        <v>1.0206262316514501</v>
      </c>
      <c r="G85" s="13">
        <f t="shared" ca="1" si="51"/>
        <v>1.01822473394291</v>
      </c>
      <c r="H85" s="13">
        <f t="shared" ca="1" si="52"/>
        <v>1.0023585100000001</v>
      </c>
      <c r="I85" s="12">
        <f t="shared" si="53"/>
        <v>0.04</v>
      </c>
      <c r="J85" s="30">
        <f t="shared" si="42"/>
        <v>45498</v>
      </c>
      <c r="K85" s="2">
        <f t="shared" si="43"/>
        <v>6</v>
      </c>
      <c r="L85" s="15">
        <f t="shared" si="44"/>
        <v>6</v>
      </c>
      <c r="M85" s="11">
        <f t="shared" si="36"/>
        <v>1.000934263</v>
      </c>
      <c r="N85" s="11">
        <f t="shared" ca="1" si="37"/>
        <v>1.0032949760000001</v>
      </c>
      <c r="O85" s="15">
        <f t="shared" si="45"/>
        <v>0</v>
      </c>
      <c r="P85" s="13">
        <f t="shared" ca="1" si="38"/>
        <v>0.60487656000000001</v>
      </c>
      <c r="Q85" s="19">
        <f t="shared" si="39"/>
        <v>0</v>
      </c>
      <c r="R85" s="13">
        <f t="shared" si="46"/>
        <v>0</v>
      </c>
      <c r="S85" s="4" t="str">
        <f t="shared" si="47"/>
        <v>A+J=</v>
      </c>
      <c r="T85" s="30">
        <f t="shared" si="48"/>
        <v>45530</v>
      </c>
      <c r="U85" s="4"/>
      <c r="V85" s="79"/>
      <c r="W85" s="63"/>
      <c r="X85" s="65"/>
      <c r="Y85" s="73"/>
      <c r="Z85" s="82"/>
      <c r="AA85" s="82"/>
      <c r="AB85" s="80"/>
      <c r="AC85" s="82"/>
      <c r="AD85" s="79"/>
      <c r="AE85" s="81"/>
      <c r="AF85" s="63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36">
        <f t="shared" si="40"/>
        <v>45507</v>
      </c>
      <c r="B86" s="14">
        <f t="shared" ca="1" si="49"/>
        <v>184.28129303666671</v>
      </c>
      <c r="C86" s="6">
        <f t="shared" si="41"/>
        <v>183.57540924666671</v>
      </c>
      <c r="D86" s="12">
        <f ca="1">IF(A86&lt;$B$1,VLOOKUP(A86,[1]DI!$A$4:$B$15000,2,FALSE),0)</f>
        <v>0</v>
      </c>
      <c r="E86" s="13">
        <f t="shared" ca="1" si="50"/>
        <v>1</v>
      </c>
      <c r="F86" s="13">
        <f ca="1">(TRUNC(PRODUCT($E$12:$E85),16))</f>
        <v>1.02102703157262</v>
      </c>
      <c r="G86" s="13">
        <f t="shared" ca="1" si="51"/>
        <v>1.01822473394291</v>
      </c>
      <c r="H86" s="13">
        <f t="shared" ca="1" si="52"/>
        <v>1.0027521399999999</v>
      </c>
      <c r="I86" s="12">
        <f t="shared" si="53"/>
        <v>0.04</v>
      </c>
      <c r="J86" s="30">
        <f t="shared" si="42"/>
        <v>45498</v>
      </c>
      <c r="K86" s="2">
        <f t="shared" si="43"/>
        <v>6</v>
      </c>
      <c r="L86" s="15">
        <f t="shared" si="44"/>
        <v>7</v>
      </c>
      <c r="M86" s="11">
        <f t="shared" si="36"/>
        <v>1.0010900579999999</v>
      </c>
      <c r="N86" s="11">
        <f t="shared" ca="1" si="37"/>
        <v>1.003845198</v>
      </c>
      <c r="O86" s="15">
        <f t="shared" si="45"/>
        <v>0</v>
      </c>
      <c r="P86" s="13">
        <f t="shared" ca="1" si="38"/>
        <v>0.70588379000000001</v>
      </c>
      <c r="Q86" s="19">
        <f t="shared" si="39"/>
        <v>0</v>
      </c>
      <c r="R86" s="13">
        <f t="shared" si="46"/>
        <v>0</v>
      </c>
      <c r="S86" s="4" t="str">
        <f t="shared" si="47"/>
        <v>A+J=</v>
      </c>
      <c r="T86" s="30">
        <f t="shared" si="48"/>
        <v>45530</v>
      </c>
      <c r="U86" s="4"/>
      <c r="V86" s="79"/>
      <c r="W86" s="63"/>
      <c r="X86" s="65"/>
      <c r="Y86" s="73"/>
      <c r="Z86" s="82"/>
      <c r="AA86" s="82"/>
      <c r="AB86" s="80"/>
      <c r="AC86" s="82"/>
      <c r="AD86" s="79"/>
      <c r="AE86" s="81"/>
      <c r="AF86" s="63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36">
        <f t="shared" si="40"/>
        <v>45508</v>
      </c>
      <c r="B87" s="14">
        <f t="shared" ca="1" si="49"/>
        <v>184.28129303666671</v>
      </c>
      <c r="C87" s="6">
        <f t="shared" si="41"/>
        <v>183.57540924666671</v>
      </c>
      <c r="D87" s="12">
        <f ca="1">IF(A87&lt;$B$1,VLOOKUP(A87,[1]DI!$A$4:$B$15000,2,FALSE),0)</f>
        <v>0</v>
      </c>
      <c r="E87" s="13">
        <f t="shared" ca="1" si="50"/>
        <v>1</v>
      </c>
      <c r="F87" s="13">
        <f ca="1">(TRUNC(PRODUCT($E$12:$E86),16))</f>
        <v>1.02102703157262</v>
      </c>
      <c r="G87" s="13">
        <f t="shared" ca="1" si="51"/>
        <v>1.01822473394291</v>
      </c>
      <c r="H87" s="13">
        <f t="shared" ca="1" si="52"/>
        <v>1.0027521399999999</v>
      </c>
      <c r="I87" s="12">
        <f t="shared" si="53"/>
        <v>0.04</v>
      </c>
      <c r="J87" s="30">
        <f t="shared" si="42"/>
        <v>45498</v>
      </c>
      <c r="K87" s="2">
        <f t="shared" si="43"/>
        <v>6</v>
      </c>
      <c r="L87" s="15">
        <f t="shared" si="44"/>
        <v>7</v>
      </c>
      <c r="M87" s="11">
        <f t="shared" si="36"/>
        <v>1.0010900579999999</v>
      </c>
      <c r="N87" s="11">
        <f t="shared" ca="1" si="37"/>
        <v>1.003845198</v>
      </c>
      <c r="O87" s="15">
        <f t="shared" si="45"/>
        <v>0</v>
      </c>
      <c r="P87" s="13">
        <f t="shared" ca="1" si="38"/>
        <v>0.70588379000000001</v>
      </c>
      <c r="Q87" s="19">
        <f t="shared" si="39"/>
        <v>0</v>
      </c>
      <c r="R87" s="13">
        <f t="shared" si="46"/>
        <v>0</v>
      </c>
      <c r="S87" s="4" t="str">
        <f t="shared" si="47"/>
        <v>A+J=</v>
      </c>
      <c r="T87" s="30">
        <f t="shared" si="48"/>
        <v>45530</v>
      </c>
      <c r="U87" s="4"/>
      <c r="V87" s="79"/>
      <c r="W87" s="63"/>
      <c r="X87" s="65"/>
      <c r="Y87" s="73"/>
      <c r="Z87" s="82"/>
      <c r="AA87" s="82"/>
      <c r="AB87" s="80"/>
      <c r="AC87" s="82"/>
      <c r="AD87" s="79"/>
      <c r="AE87" s="81"/>
      <c r="AF87" s="63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36">
        <f t="shared" si="40"/>
        <v>45509</v>
      </c>
      <c r="B88" s="14">
        <f t="shared" ca="1" si="49"/>
        <v>184.28129303666671</v>
      </c>
      <c r="C88" s="6">
        <f t="shared" si="41"/>
        <v>183.57540924666671</v>
      </c>
      <c r="D88" s="12">
        <f ca="1">IF(A88&lt;$B$1,VLOOKUP(A88,[1]DI!$A$4:$B$15000,2,FALSE),0)</f>
        <v>0.104</v>
      </c>
      <c r="E88" s="13">
        <f t="shared" ca="1" si="50"/>
        <v>1.0003926999999999</v>
      </c>
      <c r="F88" s="13">
        <f ca="1">(TRUNC(PRODUCT($E$12:$E87),16))</f>
        <v>1.02102703157262</v>
      </c>
      <c r="G88" s="13">
        <f t="shared" ca="1" si="51"/>
        <v>1.01822473394291</v>
      </c>
      <c r="H88" s="13">
        <f t="shared" ca="1" si="52"/>
        <v>1.0027521399999999</v>
      </c>
      <c r="I88" s="12">
        <f t="shared" si="53"/>
        <v>0.04</v>
      </c>
      <c r="J88" s="30">
        <f t="shared" si="42"/>
        <v>45498</v>
      </c>
      <c r="K88" s="2">
        <f t="shared" si="43"/>
        <v>7</v>
      </c>
      <c r="L88" s="15">
        <f t="shared" si="44"/>
        <v>7</v>
      </c>
      <c r="M88" s="11">
        <f t="shared" si="36"/>
        <v>1.0010900579999999</v>
      </c>
      <c r="N88" s="11">
        <f t="shared" ca="1" si="37"/>
        <v>1.003845198</v>
      </c>
      <c r="O88" s="15">
        <f t="shared" si="45"/>
        <v>0</v>
      </c>
      <c r="P88" s="13">
        <f t="shared" ca="1" si="38"/>
        <v>0.70588379000000001</v>
      </c>
      <c r="Q88" s="19">
        <f t="shared" si="39"/>
        <v>0</v>
      </c>
      <c r="R88" s="13">
        <f t="shared" si="46"/>
        <v>0</v>
      </c>
      <c r="S88" s="4" t="str">
        <f t="shared" si="47"/>
        <v>A+J=</v>
      </c>
      <c r="T88" s="30">
        <f t="shared" si="48"/>
        <v>45530</v>
      </c>
      <c r="U88" s="4"/>
      <c r="V88" s="79"/>
      <c r="W88" s="63"/>
      <c r="X88" s="65"/>
      <c r="Y88" s="73"/>
      <c r="Z88" s="82"/>
      <c r="AA88" s="82"/>
      <c r="AB88" s="80"/>
      <c r="AC88" s="82"/>
      <c r="AD88" s="79"/>
      <c r="AE88" s="81"/>
      <c r="AF88" s="63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36">
        <f t="shared" si="40"/>
        <v>45510</v>
      </c>
      <c r="B89" s="14">
        <f t="shared" ca="1" si="49"/>
        <v>184.38235460666669</v>
      </c>
      <c r="C89" s="6">
        <f t="shared" si="41"/>
        <v>183.57540924666671</v>
      </c>
      <c r="D89" s="12">
        <f ca="1">IF(A89&lt;$B$1,VLOOKUP(A89,[1]DI!$A$4:$B$15000,2,FALSE),0)</f>
        <v>0.104</v>
      </c>
      <c r="E89" s="13">
        <f t="shared" ca="1" si="50"/>
        <v>1.0003926999999999</v>
      </c>
      <c r="F89" s="13">
        <f ca="1">(TRUNC(PRODUCT($E$12:$E88),16))</f>
        <v>1.0214279888879101</v>
      </c>
      <c r="G89" s="13">
        <f t="shared" ca="1" si="51"/>
        <v>1.01822473394291</v>
      </c>
      <c r="H89" s="13">
        <f t="shared" ca="1" si="52"/>
        <v>1.0031459199999999</v>
      </c>
      <c r="I89" s="12">
        <f t="shared" si="53"/>
        <v>0.04</v>
      </c>
      <c r="J89" s="30">
        <f t="shared" si="42"/>
        <v>45498</v>
      </c>
      <c r="K89" s="2">
        <f t="shared" si="43"/>
        <v>8</v>
      </c>
      <c r="L89" s="15">
        <f t="shared" si="44"/>
        <v>8</v>
      </c>
      <c r="M89" s="11">
        <f t="shared" si="36"/>
        <v>1.0012458769999999</v>
      </c>
      <c r="N89" s="11">
        <f t="shared" ca="1" si="37"/>
        <v>1.0043957160000001</v>
      </c>
      <c r="O89" s="15">
        <f t="shared" si="45"/>
        <v>0</v>
      </c>
      <c r="P89" s="13">
        <f t="shared" ca="1" si="38"/>
        <v>0.80694535999999994</v>
      </c>
      <c r="Q89" s="19">
        <f t="shared" si="39"/>
        <v>0</v>
      </c>
      <c r="R89" s="13">
        <f t="shared" si="46"/>
        <v>0</v>
      </c>
      <c r="S89" s="4" t="str">
        <f t="shared" si="47"/>
        <v>A+J=</v>
      </c>
      <c r="T89" s="30">
        <f t="shared" si="48"/>
        <v>45530</v>
      </c>
      <c r="U89" s="4"/>
      <c r="V89" s="79"/>
      <c r="W89" s="63"/>
      <c r="X89" s="65"/>
      <c r="Y89" s="73"/>
      <c r="Z89" s="82"/>
      <c r="AA89" s="82"/>
      <c r="AB89" s="80"/>
      <c r="AC89" s="82"/>
      <c r="AD89" s="79"/>
      <c r="AE89" s="81"/>
      <c r="AF89" s="63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36">
        <f t="shared" si="40"/>
        <v>45511</v>
      </c>
      <c r="B90" s="14">
        <f t="shared" ca="1" si="49"/>
        <v>184.48347289666671</v>
      </c>
      <c r="C90" s="6">
        <f t="shared" si="41"/>
        <v>183.57540924666671</v>
      </c>
      <c r="D90" s="12">
        <f ca="1">IF(A90&lt;$B$1,VLOOKUP(A90,[1]DI!$A$4:$B$15000,2,FALSE),0)</f>
        <v>0.104</v>
      </c>
      <c r="E90" s="13">
        <f t="shared" ca="1" si="50"/>
        <v>1.0003926999999999</v>
      </c>
      <c r="F90" s="13">
        <f ca="1">(TRUNC(PRODUCT($E$12:$E89),16))</f>
        <v>1.02182910365915</v>
      </c>
      <c r="G90" s="13">
        <f t="shared" ca="1" si="51"/>
        <v>1.01822473394291</v>
      </c>
      <c r="H90" s="13">
        <f t="shared" ca="1" si="52"/>
        <v>1.0035398600000001</v>
      </c>
      <c r="I90" s="12">
        <f t="shared" si="53"/>
        <v>0.04</v>
      </c>
      <c r="J90" s="30">
        <f t="shared" si="42"/>
        <v>45498</v>
      </c>
      <c r="K90" s="2">
        <f t="shared" si="43"/>
        <v>9</v>
      </c>
      <c r="L90" s="15">
        <f t="shared" si="44"/>
        <v>9</v>
      </c>
      <c r="M90" s="11">
        <f t="shared" si="36"/>
        <v>1.0014017209999999</v>
      </c>
      <c r="N90" s="11">
        <f t="shared" ca="1" si="37"/>
        <v>1.004946543</v>
      </c>
      <c r="O90" s="15">
        <f t="shared" si="45"/>
        <v>0</v>
      </c>
      <c r="P90" s="13">
        <f t="shared" ca="1" si="38"/>
        <v>0.90806365</v>
      </c>
      <c r="Q90" s="19">
        <f t="shared" si="39"/>
        <v>0</v>
      </c>
      <c r="R90" s="13">
        <f t="shared" si="46"/>
        <v>0</v>
      </c>
      <c r="S90" s="4" t="str">
        <f t="shared" si="47"/>
        <v>A+J=</v>
      </c>
      <c r="T90" s="30">
        <f t="shared" si="48"/>
        <v>45530</v>
      </c>
      <c r="U90" s="4"/>
      <c r="V90" s="79"/>
      <c r="W90" s="63"/>
      <c r="X90" s="65"/>
      <c r="Y90" s="73"/>
      <c r="Z90" s="82"/>
      <c r="AA90" s="82"/>
      <c r="AB90" s="80"/>
      <c r="AC90" s="82"/>
      <c r="AD90" s="79"/>
      <c r="AE90" s="81"/>
      <c r="AF90" s="63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36">
        <f t="shared" si="40"/>
        <v>45512</v>
      </c>
      <c r="B91" s="14">
        <f t="shared" ca="1" si="49"/>
        <v>184.58464552666672</v>
      </c>
      <c r="C91" s="6">
        <f t="shared" si="41"/>
        <v>183.57540924666671</v>
      </c>
      <c r="D91" s="12">
        <f ca="1">IF(A91&lt;$B$1,VLOOKUP(A91,[1]DI!$A$4:$B$15000,2,FALSE),0)</f>
        <v>0.104</v>
      </c>
      <c r="E91" s="13">
        <f t="shared" ca="1" si="50"/>
        <v>1.0003926999999999</v>
      </c>
      <c r="F91" s="13">
        <f ca="1">(TRUNC(PRODUCT($E$12:$E90),16))</f>
        <v>1.0222303759481599</v>
      </c>
      <c r="G91" s="13">
        <f t="shared" ca="1" si="51"/>
        <v>1.01822473394291</v>
      </c>
      <c r="H91" s="13">
        <f t="shared" ca="1" si="52"/>
        <v>1.00393395</v>
      </c>
      <c r="I91" s="12">
        <f t="shared" si="53"/>
        <v>0.04</v>
      </c>
      <c r="J91" s="30">
        <f t="shared" si="42"/>
        <v>45498</v>
      </c>
      <c r="K91" s="2">
        <f t="shared" si="43"/>
        <v>10</v>
      </c>
      <c r="L91" s="15">
        <f t="shared" si="44"/>
        <v>10</v>
      </c>
      <c r="M91" s="11">
        <f t="shared" si="36"/>
        <v>1.0015575889999999</v>
      </c>
      <c r="N91" s="11">
        <f t="shared" ca="1" si="37"/>
        <v>1.0054976659999999</v>
      </c>
      <c r="O91" s="15">
        <f t="shared" si="45"/>
        <v>0</v>
      </c>
      <c r="P91" s="13">
        <f t="shared" ca="1" si="38"/>
        <v>1.0092362800000001</v>
      </c>
      <c r="Q91" s="19">
        <f t="shared" si="39"/>
        <v>0</v>
      </c>
      <c r="R91" s="13">
        <f t="shared" si="46"/>
        <v>0</v>
      </c>
      <c r="S91" s="4" t="str">
        <f t="shared" si="47"/>
        <v>A+J=</v>
      </c>
      <c r="T91" s="30">
        <f t="shared" si="48"/>
        <v>45530</v>
      </c>
      <c r="U91" s="4"/>
      <c r="V91" s="79"/>
      <c r="W91" s="63"/>
      <c r="X91" s="65"/>
      <c r="Y91" s="73"/>
      <c r="Z91" s="82"/>
      <c r="AA91" s="82"/>
      <c r="AB91" s="80"/>
      <c r="AC91" s="82"/>
      <c r="AD91" s="79"/>
      <c r="AE91" s="81"/>
      <c r="AF91" s="63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36">
        <f t="shared" si="40"/>
        <v>45513</v>
      </c>
      <c r="B92" s="14">
        <f t="shared" ca="1" si="49"/>
        <v>184.6858730466667</v>
      </c>
      <c r="C92" s="6">
        <f t="shared" si="41"/>
        <v>183.57540924666671</v>
      </c>
      <c r="D92" s="12">
        <f ca="1">IF(A92&lt;$B$1,VLOOKUP(A92,[1]DI!$A$4:$B$15000,2,FALSE),0)</f>
        <v>0.104</v>
      </c>
      <c r="E92" s="13">
        <f t="shared" ca="1" si="50"/>
        <v>1.0003926999999999</v>
      </c>
      <c r="F92" s="13">
        <f ca="1">(TRUNC(PRODUCT($E$12:$E91),16))</f>
        <v>1.02263180581679</v>
      </c>
      <c r="G92" s="13">
        <f t="shared" ca="1" si="51"/>
        <v>1.01822473394291</v>
      </c>
      <c r="H92" s="13">
        <f t="shared" ca="1" si="52"/>
        <v>1.0043281900000001</v>
      </c>
      <c r="I92" s="12">
        <f t="shared" si="53"/>
        <v>0.04</v>
      </c>
      <c r="J92" s="30">
        <f t="shared" si="42"/>
        <v>45498</v>
      </c>
      <c r="K92" s="2">
        <f t="shared" si="43"/>
        <v>11</v>
      </c>
      <c r="L92" s="15">
        <f t="shared" si="44"/>
        <v>11</v>
      </c>
      <c r="M92" s="11">
        <f t="shared" si="36"/>
        <v>1.001713482</v>
      </c>
      <c r="N92" s="11">
        <f t="shared" ca="1" si="37"/>
        <v>1.0060490879999999</v>
      </c>
      <c r="O92" s="15">
        <f t="shared" si="45"/>
        <v>0</v>
      </c>
      <c r="P92" s="13">
        <f t="shared" ca="1" si="38"/>
        <v>1.1104638</v>
      </c>
      <c r="Q92" s="19">
        <f t="shared" si="39"/>
        <v>0</v>
      </c>
      <c r="R92" s="13">
        <f t="shared" si="46"/>
        <v>0</v>
      </c>
      <c r="S92" s="4" t="str">
        <f t="shared" si="47"/>
        <v>A+J=</v>
      </c>
      <c r="T92" s="30">
        <f t="shared" si="48"/>
        <v>45530</v>
      </c>
      <c r="U92" s="4"/>
      <c r="V92" s="79"/>
      <c r="W92" s="63"/>
      <c r="X92" s="65"/>
      <c r="Y92" s="73"/>
      <c r="Z92" s="82"/>
      <c r="AA92" s="82"/>
      <c r="AB92" s="80"/>
      <c r="AC92" s="82"/>
      <c r="AD92" s="79"/>
      <c r="AE92" s="81"/>
      <c r="AF92" s="63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36">
        <f t="shared" si="40"/>
        <v>45514</v>
      </c>
      <c r="B93" s="14">
        <f t="shared" ca="1" si="49"/>
        <v>184.7871567366667</v>
      </c>
      <c r="C93" s="6">
        <f t="shared" si="41"/>
        <v>183.57540924666671</v>
      </c>
      <c r="D93" s="12">
        <f ca="1">IF(A93&lt;$B$1,VLOOKUP(A93,[1]DI!$A$4:$B$15000,2,FALSE),0)</f>
        <v>0</v>
      </c>
      <c r="E93" s="13">
        <f t="shared" ca="1" si="50"/>
        <v>1</v>
      </c>
      <c r="F93" s="13">
        <f ca="1">(TRUNC(PRODUCT($E$12:$E92),16))</f>
        <v>1.02303339332694</v>
      </c>
      <c r="G93" s="13">
        <f t="shared" ca="1" si="51"/>
        <v>1.01822473394291</v>
      </c>
      <c r="H93" s="13">
        <f t="shared" ca="1" si="52"/>
        <v>1.0047225900000001</v>
      </c>
      <c r="I93" s="12">
        <f t="shared" si="53"/>
        <v>0.04</v>
      </c>
      <c r="J93" s="30">
        <f t="shared" si="42"/>
        <v>45498</v>
      </c>
      <c r="K93" s="2">
        <f t="shared" si="43"/>
        <v>11</v>
      </c>
      <c r="L93" s="15">
        <f t="shared" si="44"/>
        <v>12</v>
      </c>
      <c r="M93" s="11">
        <f t="shared" si="36"/>
        <v>1.001869398</v>
      </c>
      <c r="N93" s="11">
        <f t="shared" ca="1" si="37"/>
        <v>1.006600816</v>
      </c>
      <c r="O93" s="15">
        <f t="shared" si="45"/>
        <v>0</v>
      </c>
      <c r="P93" s="13">
        <f t="shared" ca="1" si="38"/>
        <v>1.21174749</v>
      </c>
      <c r="Q93" s="19">
        <f t="shared" si="39"/>
        <v>0</v>
      </c>
      <c r="R93" s="13">
        <f t="shared" si="46"/>
        <v>0</v>
      </c>
      <c r="S93" s="4" t="str">
        <f t="shared" si="47"/>
        <v>A+J=</v>
      </c>
      <c r="T93" s="30">
        <f t="shared" si="48"/>
        <v>45530</v>
      </c>
      <c r="U93" s="4"/>
      <c r="V93" s="79"/>
      <c r="W93" s="63"/>
      <c r="X93" s="65"/>
      <c r="Y93" s="73"/>
      <c r="Z93" s="82"/>
      <c r="AA93" s="82"/>
      <c r="AB93" s="80"/>
      <c r="AC93" s="82"/>
      <c r="AD93" s="79"/>
      <c r="AE93" s="81"/>
      <c r="AF93" s="63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36">
        <f t="shared" si="40"/>
        <v>45515</v>
      </c>
      <c r="B94" s="14">
        <f t="shared" ca="1" si="49"/>
        <v>184.7871567366667</v>
      </c>
      <c r="C94" s="6">
        <f t="shared" si="41"/>
        <v>183.57540924666671</v>
      </c>
      <c r="D94" s="12">
        <f ca="1">IF(A94&lt;$B$1,VLOOKUP(A94,[1]DI!$A$4:$B$15000,2,FALSE),0)</f>
        <v>0</v>
      </c>
      <c r="E94" s="13">
        <f t="shared" ca="1" si="50"/>
        <v>1</v>
      </c>
      <c r="F94" s="13">
        <f ca="1">(TRUNC(PRODUCT($E$12:$E93),16))</f>
        <v>1.02303339332694</v>
      </c>
      <c r="G94" s="13">
        <f t="shared" ca="1" si="51"/>
        <v>1.01822473394291</v>
      </c>
      <c r="H94" s="13">
        <f t="shared" ca="1" si="52"/>
        <v>1.0047225900000001</v>
      </c>
      <c r="I94" s="12">
        <f t="shared" si="53"/>
        <v>0.04</v>
      </c>
      <c r="J94" s="30">
        <f t="shared" si="42"/>
        <v>45498</v>
      </c>
      <c r="K94" s="2">
        <f t="shared" si="43"/>
        <v>11</v>
      </c>
      <c r="L94" s="15">
        <f t="shared" si="44"/>
        <v>12</v>
      </c>
      <c r="M94" s="11">
        <f t="shared" si="36"/>
        <v>1.001869398</v>
      </c>
      <c r="N94" s="11">
        <f t="shared" ca="1" si="37"/>
        <v>1.006600816</v>
      </c>
      <c r="O94" s="15">
        <f t="shared" si="45"/>
        <v>0</v>
      </c>
      <c r="P94" s="13">
        <f t="shared" ca="1" si="38"/>
        <v>1.21174749</v>
      </c>
      <c r="Q94" s="19">
        <f t="shared" si="39"/>
        <v>0</v>
      </c>
      <c r="R94" s="13">
        <f t="shared" si="46"/>
        <v>0</v>
      </c>
      <c r="S94" s="4" t="str">
        <f t="shared" si="47"/>
        <v>A+J=</v>
      </c>
      <c r="T94" s="30">
        <f t="shared" si="48"/>
        <v>45530</v>
      </c>
      <c r="U94" s="4"/>
      <c r="V94" s="79"/>
      <c r="W94" s="63"/>
      <c r="X94" s="65"/>
      <c r="Y94" s="73"/>
      <c r="Z94" s="82"/>
      <c r="AA94" s="82"/>
      <c r="AB94" s="80"/>
      <c r="AC94" s="82"/>
      <c r="AD94" s="79"/>
      <c r="AE94" s="81"/>
      <c r="AF94" s="63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36">
        <f t="shared" si="40"/>
        <v>45516</v>
      </c>
      <c r="B95" s="14">
        <f t="shared" ca="1" si="49"/>
        <v>184.7871567366667</v>
      </c>
      <c r="C95" s="6">
        <f t="shared" si="41"/>
        <v>183.57540924666671</v>
      </c>
      <c r="D95" s="12">
        <f ca="1">IF(A95&lt;$B$1,VLOOKUP(A95,[1]DI!$A$4:$B$15000,2,FALSE),0)</f>
        <v>0.104</v>
      </c>
      <c r="E95" s="13">
        <f t="shared" ca="1" si="50"/>
        <v>1.0003926999999999</v>
      </c>
      <c r="F95" s="13">
        <f ca="1">(TRUNC(PRODUCT($E$12:$E94),16))</f>
        <v>1.02303339332694</v>
      </c>
      <c r="G95" s="13">
        <f t="shared" ca="1" si="51"/>
        <v>1.01822473394291</v>
      </c>
      <c r="H95" s="13">
        <f t="shared" ca="1" si="52"/>
        <v>1.0047225900000001</v>
      </c>
      <c r="I95" s="12">
        <f t="shared" si="53"/>
        <v>0.04</v>
      </c>
      <c r="J95" s="30">
        <f t="shared" si="42"/>
        <v>45498</v>
      </c>
      <c r="K95" s="2">
        <f t="shared" si="43"/>
        <v>12</v>
      </c>
      <c r="L95" s="15">
        <f t="shared" si="44"/>
        <v>12</v>
      </c>
      <c r="M95" s="11">
        <f t="shared" si="36"/>
        <v>1.001869398</v>
      </c>
      <c r="N95" s="11">
        <f t="shared" ca="1" si="37"/>
        <v>1.006600816</v>
      </c>
      <c r="O95" s="15">
        <f t="shared" si="45"/>
        <v>0</v>
      </c>
      <c r="P95" s="13">
        <f t="shared" ca="1" si="38"/>
        <v>1.21174749</v>
      </c>
      <c r="Q95" s="19">
        <f t="shared" si="39"/>
        <v>0</v>
      </c>
      <c r="R95" s="13">
        <f t="shared" si="46"/>
        <v>0</v>
      </c>
      <c r="S95" s="4" t="str">
        <f t="shared" si="47"/>
        <v>A+J=</v>
      </c>
      <c r="T95" s="30">
        <f t="shared" si="48"/>
        <v>45530</v>
      </c>
      <c r="U95" s="4"/>
      <c r="V95" s="79"/>
      <c r="W95" s="63"/>
      <c r="X95" s="65"/>
      <c r="Y95" s="73"/>
      <c r="Z95" s="82"/>
      <c r="AA95" s="82"/>
      <c r="AB95" s="80"/>
      <c r="AC95" s="82"/>
      <c r="AD95" s="79"/>
      <c r="AE95" s="81"/>
      <c r="AF95" s="63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36">
        <f t="shared" si="40"/>
        <v>45517</v>
      </c>
      <c r="B96" s="14">
        <f t="shared" ca="1" si="49"/>
        <v>184.88849715666672</v>
      </c>
      <c r="C96" s="6">
        <f t="shared" si="41"/>
        <v>183.57540924666671</v>
      </c>
      <c r="D96" s="12">
        <f ca="1">IF(A96&lt;$B$1,VLOOKUP(A96,[1]DI!$A$4:$B$15000,2,FALSE),0)</f>
        <v>0.104</v>
      </c>
      <c r="E96" s="13">
        <f t="shared" ca="1" si="50"/>
        <v>1.0003926999999999</v>
      </c>
      <c r="F96" s="13">
        <f ca="1">(TRUNC(PRODUCT($E$12:$E95),16))</f>
        <v>1.0234351385405001</v>
      </c>
      <c r="G96" s="13">
        <f t="shared" ca="1" si="51"/>
        <v>1.01822473394291</v>
      </c>
      <c r="H96" s="13">
        <f t="shared" ca="1" si="52"/>
        <v>1.00511715</v>
      </c>
      <c r="I96" s="12">
        <f t="shared" si="53"/>
        <v>0.04</v>
      </c>
      <c r="J96" s="30">
        <f t="shared" si="42"/>
        <v>45498</v>
      </c>
      <c r="K96" s="2">
        <f t="shared" si="43"/>
        <v>13</v>
      </c>
      <c r="L96" s="15">
        <f t="shared" si="44"/>
        <v>13</v>
      </c>
      <c r="M96" s="11">
        <f t="shared" si="36"/>
        <v>1.002025339</v>
      </c>
      <c r="N96" s="11">
        <f t="shared" ca="1" si="37"/>
        <v>1.007152853</v>
      </c>
      <c r="O96" s="15">
        <f t="shared" si="45"/>
        <v>0</v>
      </c>
      <c r="P96" s="13">
        <f t="shared" ca="1" si="38"/>
        <v>1.3130879099999999</v>
      </c>
      <c r="Q96" s="19">
        <f t="shared" si="39"/>
        <v>0</v>
      </c>
      <c r="R96" s="13">
        <f t="shared" si="46"/>
        <v>0</v>
      </c>
      <c r="S96" s="4" t="str">
        <f t="shared" si="47"/>
        <v>A+J=</v>
      </c>
      <c r="T96" s="30">
        <f t="shared" si="48"/>
        <v>45530</v>
      </c>
      <c r="U96" s="4"/>
      <c r="V96" s="79"/>
      <c r="W96" s="63"/>
      <c r="X96" s="65"/>
      <c r="Y96" s="73"/>
      <c r="Z96" s="82"/>
      <c r="AA96" s="82"/>
      <c r="AB96" s="80"/>
      <c r="AC96" s="82"/>
      <c r="AD96" s="79"/>
      <c r="AE96" s="81"/>
      <c r="AF96" s="63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36">
        <f t="shared" si="40"/>
        <v>45518</v>
      </c>
      <c r="B97" s="14">
        <f t="shared" ca="1" si="49"/>
        <v>184.98989209666672</v>
      </c>
      <c r="C97" s="6">
        <f t="shared" si="41"/>
        <v>183.57540924666671</v>
      </c>
      <c r="D97" s="12">
        <f ca="1">IF(A97&lt;$B$1,VLOOKUP(A97,[1]DI!$A$4:$B$15000,2,FALSE),0)</f>
        <v>0.104</v>
      </c>
      <c r="E97" s="13">
        <f t="shared" ca="1" si="50"/>
        <v>1.0003926999999999</v>
      </c>
      <c r="F97" s="13">
        <f ca="1">(TRUNC(PRODUCT($E$12:$E96),16))</f>
        <v>1.0238370415194</v>
      </c>
      <c r="G97" s="13">
        <f t="shared" ca="1" si="51"/>
        <v>1.01822473394291</v>
      </c>
      <c r="H97" s="13">
        <f t="shared" ca="1" si="52"/>
        <v>1.0055118599999999</v>
      </c>
      <c r="I97" s="12">
        <f t="shared" si="53"/>
        <v>0.04</v>
      </c>
      <c r="J97" s="30">
        <f t="shared" si="42"/>
        <v>45498</v>
      </c>
      <c r="K97" s="2">
        <f t="shared" si="43"/>
        <v>14</v>
      </c>
      <c r="L97" s="15">
        <f t="shared" si="44"/>
        <v>14</v>
      </c>
      <c r="M97" s="11">
        <f t="shared" si="36"/>
        <v>1.0021813040000001</v>
      </c>
      <c r="N97" s="11">
        <f t="shared" ca="1" si="37"/>
        <v>1.007705187</v>
      </c>
      <c r="O97" s="15">
        <f t="shared" si="45"/>
        <v>0</v>
      </c>
      <c r="P97" s="13">
        <f t="shared" ca="1" si="38"/>
        <v>1.41448285</v>
      </c>
      <c r="Q97" s="19">
        <f t="shared" si="39"/>
        <v>0</v>
      </c>
      <c r="R97" s="13">
        <f t="shared" si="46"/>
        <v>0</v>
      </c>
      <c r="S97" s="4" t="str">
        <f t="shared" si="47"/>
        <v>A+J=</v>
      </c>
      <c r="T97" s="30">
        <f t="shared" si="48"/>
        <v>45530</v>
      </c>
      <c r="U97" s="4"/>
      <c r="V97" s="79"/>
      <c r="W97" s="63"/>
      <c r="X97" s="65"/>
      <c r="Y97" s="73"/>
      <c r="Z97" s="82"/>
      <c r="AA97" s="82"/>
      <c r="AB97" s="80"/>
      <c r="AC97" s="82"/>
      <c r="AD97" s="79"/>
      <c r="AE97" s="81"/>
      <c r="AF97" s="63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36">
        <f t="shared" si="40"/>
        <v>45519</v>
      </c>
      <c r="B98" s="14">
        <f t="shared" ca="1" si="49"/>
        <v>185.0913417466667</v>
      </c>
      <c r="C98" s="6">
        <f t="shared" si="41"/>
        <v>183.57540924666671</v>
      </c>
      <c r="D98" s="12">
        <f ca="1">IF(A98&lt;$B$1,VLOOKUP(A98,[1]DI!$A$4:$B$15000,2,FALSE),0)</f>
        <v>0.104</v>
      </c>
      <c r="E98" s="13">
        <f t="shared" ca="1" si="50"/>
        <v>1.0003926999999999</v>
      </c>
      <c r="F98" s="13">
        <f ca="1">(TRUNC(PRODUCT($E$12:$E97),16))</f>
        <v>1.0242391023256101</v>
      </c>
      <c r="G98" s="13">
        <f t="shared" ca="1" si="51"/>
        <v>1.01822473394291</v>
      </c>
      <c r="H98" s="13">
        <f t="shared" ca="1" si="52"/>
        <v>1.00590672</v>
      </c>
      <c r="I98" s="12">
        <f t="shared" si="53"/>
        <v>0.04</v>
      </c>
      <c r="J98" s="30">
        <f t="shared" si="42"/>
        <v>45498</v>
      </c>
      <c r="K98" s="2">
        <f t="shared" si="43"/>
        <v>15</v>
      </c>
      <c r="L98" s="15">
        <f t="shared" si="44"/>
        <v>15</v>
      </c>
      <c r="M98" s="11">
        <f t="shared" si="36"/>
        <v>1.0023372930000001</v>
      </c>
      <c r="N98" s="11">
        <f t="shared" ca="1" si="37"/>
        <v>1.008257819</v>
      </c>
      <c r="O98" s="15">
        <f t="shared" si="45"/>
        <v>0</v>
      </c>
      <c r="P98" s="13">
        <f t="shared" ca="1" si="38"/>
        <v>1.5159324999999999</v>
      </c>
      <c r="Q98" s="19">
        <f t="shared" si="39"/>
        <v>0</v>
      </c>
      <c r="R98" s="13">
        <f t="shared" si="46"/>
        <v>0</v>
      </c>
      <c r="S98" s="4" t="str">
        <f t="shared" si="47"/>
        <v>A+J=</v>
      </c>
      <c r="T98" s="30">
        <f t="shared" si="48"/>
        <v>45530</v>
      </c>
      <c r="U98" s="4"/>
      <c r="V98" s="79"/>
      <c r="W98" s="63"/>
      <c r="X98" s="65"/>
      <c r="Y98" s="73"/>
      <c r="Z98" s="82"/>
      <c r="AA98" s="82"/>
      <c r="AB98" s="80"/>
      <c r="AC98" s="82"/>
      <c r="AD98" s="79"/>
      <c r="AE98" s="81"/>
      <c r="AF98" s="63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36">
        <f t="shared" si="40"/>
        <v>45520</v>
      </c>
      <c r="B99" s="14">
        <f t="shared" ca="1" si="49"/>
        <v>185.1928479266667</v>
      </c>
      <c r="C99" s="6">
        <f t="shared" si="41"/>
        <v>183.57540924666671</v>
      </c>
      <c r="D99" s="12">
        <f ca="1">IF(A99&lt;$B$1,VLOOKUP(A99,[1]DI!$A$4:$B$15000,2,FALSE),0)</f>
        <v>0.104</v>
      </c>
      <c r="E99" s="13">
        <f t="shared" ca="1" si="50"/>
        <v>1.0003926999999999</v>
      </c>
      <c r="F99" s="13">
        <f ca="1">(TRUNC(PRODUCT($E$12:$E98),16))</f>
        <v>1.0246413210210901</v>
      </c>
      <c r="G99" s="13">
        <f t="shared" ca="1" si="51"/>
        <v>1.01822473394291</v>
      </c>
      <c r="H99" s="13">
        <f t="shared" ca="1" si="52"/>
        <v>1.0063017400000001</v>
      </c>
      <c r="I99" s="12">
        <f t="shared" si="53"/>
        <v>0.04</v>
      </c>
      <c r="J99" s="30">
        <f t="shared" si="42"/>
        <v>45498</v>
      </c>
      <c r="K99" s="2">
        <f t="shared" si="43"/>
        <v>16</v>
      </c>
      <c r="L99" s="15">
        <f t="shared" si="44"/>
        <v>16</v>
      </c>
      <c r="M99" s="11">
        <f t="shared" si="36"/>
        <v>1.0024933069999999</v>
      </c>
      <c r="N99" s="11">
        <f t="shared" ca="1" si="37"/>
        <v>1.0088107589999999</v>
      </c>
      <c r="O99" s="15">
        <f t="shared" si="45"/>
        <v>0</v>
      </c>
      <c r="P99" s="13">
        <f t="shared" ca="1" si="38"/>
        <v>1.61743868</v>
      </c>
      <c r="Q99" s="19">
        <f t="shared" si="39"/>
        <v>0</v>
      </c>
      <c r="R99" s="13">
        <f t="shared" si="46"/>
        <v>0</v>
      </c>
      <c r="S99" s="4" t="str">
        <f t="shared" si="47"/>
        <v>A+J=</v>
      </c>
      <c r="T99" s="30">
        <f t="shared" si="48"/>
        <v>45530</v>
      </c>
      <c r="U99" s="4"/>
      <c r="V99" s="79"/>
      <c r="W99" s="63"/>
      <c r="X99" s="65"/>
      <c r="Y99" s="73"/>
      <c r="Z99" s="82"/>
      <c r="AA99" s="82"/>
      <c r="AB99" s="80"/>
      <c r="AC99" s="82"/>
      <c r="AD99" s="79"/>
      <c r="AE99" s="81"/>
      <c r="AF99" s="63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36">
        <f t="shared" si="40"/>
        <v>45521</v>
      </c>
      <c r="B100" s="14">
        <f t="shared" ca="1" si="49"/>
        <v>185.29440882666671</v>
      </c>
      <c r="C100" s="6">
        <f t="shared" si="41"/>
        <v>183.57540924666671</v>
      </c>
      <c r="D100" s="12">
        <f ca="1">IF(A100&lt;$B$1,VLOOKUP(A100,[1]DI!$A$4:$B$15000,2,FALSE),0)</f>
        <v>0</v>
      </c>
      <c r="E100" s="13">
        <f t="shared" ca="1" si="50"/>
        <v>1</v>
      </c>
      <c r="F100" s="13">
        <f ca="1">(TRUNC(PRODUCT($E$12:$E99),16))</f>
        <v>1.0250436976678501</v>
      </c>
      <c r="G100" s="13">
        <f t="shared" ca="1" si="51"/>
        <v>1.01822473394291</v>
      </c>
      <c r="H100" s="13">
        <f t="shared" ca="1" si="52"/>
        <v>1.0066969100000001</v>
      </c>
      <c r="I100" s="12">
        <f t="shared" si="53"/>
        <v>0.04</v>
      </c>
      <c r="J100" s="30">
        <f t="shared" si="42"/>
        <v>45498</v>
      </c>
      <c r="K100" s="2">
        <f t="shared" si="43"/>
        <v>16</v>
      </c>
      <c r="L100" s="15">
        <f t="shared" si="44"/>
        <v>17</v>
      </c>
      <c r="M100" s="11">
        <f t="shared" si="36"/>
        <v>1.002649345</v>
      </c>
      <c r="N100" s="11">
        <f t="shared" ca="1" si="37"/>
        <v>1.0093639969999999</v>
      </c>
      <c r="O100" s="15">
        <f t="shared" si="45"/>
        <v>0</v>
      </c>
      <c r="P100" s="13">
        <f t="shared" ca="1" si="38"/>
        <v>1.71899958</v>
      </c>
      <c r="Q100" s="19">
        <f t="shared" si="39"/>
        <v>0</v>
      </c>
      <c r="R100" s="13">
        <f t="shared" si="46"/>
        <v>0</v>
      </c>
      <c r="S100" s="4" t="str">
        <f t="shared" si="47"/>
        <v>A+J=</v>
      </c>
      <c r="T100" s="30">
        <f t="shared" si="48"/>
        <v>45530</v>
      </c>
      <c r="U100" s="4"/>
      <c r="V100" s="79"/>
      <c r="W100" s="63"/>
      <c r="X100" s="65"/>
      <c r="Y100" s="73"/>
      <c r="Z100" s="82"/>
      <c r="AA100" s="82"/>
      <c r="AB100" s="80"/>
      <c r="AC100" s="82"/>
      <c r="AD100" s="79"/>
      <c r="AE100" s="81"/>
      <c r="AF100" s="63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36">
        <f t="shared" si="40"/>
        <v>45522</v>
      </c>
      <c r="B101" s="14">
        <f t="shared" ca="1" si="49"/>
        <v>185.29440882666671</v>
      </c>
      <c r="C101" s="6">
        <f t="shared" si="41"/>
        <v>183.57540924666671</v>
      </c>
      <c r="D101" s="12">
        <f ca="1">IF(A101&lt;$B$1,VLOOKUP(A101,[1]DI!$A$4:$B$15000,2,FALSE),0)</f>
        <v>0</v>
      </c>
      <c r="E101" s="13">
        <f t="shared" ca="1" si="50"/>
        <v>1</v>
      </c>
      <c r="F101" s="13">
        <f ca="1">(TRUNC(PRODUCT($E$12:$E100),16))</f>
        <v>1.0250436976678501</v>
      </c>
      <c r="G101" s="13">
        <f t="shared" ca="1" si="51"/>
        <v>1.01822473394291</v>
      </c>
      <c r="H101" s="13">
        <f t="shared" ca="1" si="52"/>
        <v>1.0066969100000001</v>
      </c>
      <c r="I101" s="12">
        <f t="shared" si="53"/>
        <v>0.04</v>
      </c>
      <c r="J101" s="30">
        <f t="shared" si="42"/>
        <v>45498</v>
      </c>
      <c r="K101" s="2">
        <f t="shared" si="43"/>
        <v>16</v>
      </c>
      <c r="L101" s="15">
        <f t="shared" si="44"/>
        <v>17</v>
      </c>
      <c r="M101" s="11">
        <f t="shared" si="36"/>
        <v>1.002649345</v>
      </c>
      <c r="N101" s="11">
        <f t="shared" ca="1" si="37"/>
        <v>1.0093639969999999</v>
      </c>
      <c r="O101" s="15">
        <f t="shared" si="45"/>
        <v>0</v>
      </c>
      <c r="P101" s="13">
        <f t="shared" ca="1" si="38"/>
        <v>1.71899958</v>
      </c>
      <c r="Q101" s="19">
        <f t="shared" si="39"/>
        <v>0</v>
      </c>
      <c r="R101" s="13">
        <f t="shared" si="46"/>
        <v>0</v>
      </c>
      <c r="S101" s="4" t="str">
        <f t="shared" si="47"/>
        <v>A+J=</v>
      </c>
      <c r="T101" s="30">
        <f t="shared" si="48"/>
        <v>45530</v>
      </c>
      <c r="U101" s="4"/>
      <c r="V101" s="79"/>
      <c r="W101" s="63"/>
      <c r="X101" s="65"/>
      <c r="Y101" s="73"/>
      <c r="Z101" s="82"/>
      <c r="AA101" s="82"/>
      <c r="AB101" s="80"/>
      <c r="AC101" s="82"/>
      <c r="AD101" s="79"/>
      <c r="AE101" s="81"/>
      <c r="AF101" s="63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36">
        <f t="shared" si="40"/>
        <v>45523</v>
      </c>
      <c r="B102" s="14">
        <f t="shared" ca="1" si="49"/>
        <v>185.29440882666671</v>
      </c>
      <c r="C102" s="6">
        <f t="shared" si="41"/>
        <v>183.57540924666671</v>
      </c>
      <c r="D102" s="12">
        <f ca="1">IF(A102&lt;$B$1,VLOOKUP(A102,[1]DI!$A$4:$B$15000,2,FALSE),0)</f>
        <v>0.104</v>
      </c>
      <c r="E102" s="13">
        <f t="shared" ca="1" si="50"/>
        <v>1.0003926999999999</v>
      </c>
      <c r="F102" s="13">
        <f ca="1">(TRUNC(PRODUCT($E$12:$E101),16))</f>
        <v>1.0250436976678501</v>
      </c>
      <c r="G102" s="13">
        <f t="shared" ca="1" si="51"/>
        <v>1.01822473394291</v>
      </c>
      <c r="H102" s="13">
        <f t="shared" ca="1" si="52"/>
        <v>1.0066969100000001</v>
      </c>
      <c r="I102" s="12">
        <f t="shared" si="53"/>
        <v>0.04</v>
      </c>
      <c r="J102" s="30">
        <f t="shared" si="42"/>
        <v>45498</v>
      </c>
      <c r="K102" s="2">
        <f t="shared" si="43"/>
        <v>17</v>
      </c>
      <c r="L102" s="15">
        <f t="shared" si="44"/>
        <v>17</v>
      </c>
      <c r="M102" s="11">
        <f t="shared" si="36"/>
        <v>1.002649345</v>
      </c>
      <c r="N102" s="11">
        <f t="shared" ca="1" si="37"/>
        <v>1.0093639969999999</v>
      </c>
      <c r="O102" s="15">
        <f t="shared" si="45"/>
        <v>0</v>
      </c>
      <c r="P102" s="13">
        <f t="shared" ca="1" si="38"/>
        <v>1.71899958</v>
      </c>
      <c r="Q102" s="19">
        <f t="shared" si="39"/>
        <v>0</v>
      </c>
      <c r="R102" s="13">
        <f t="shared" si="46"/>
        <v>0</v>
      </c>
      <c r="S102" s="4" t="str">
        <f t="shared" si="47"/>
        <v>A+J=</v>
      </c>
      <c r="T102" s="30">
        <f t="shared" si="48"/>
        <v>45530</v>
      </c>
      <c r="U102" s="4"/>
      <c r="V102" s="79"/>
      <c r="W102" s="63"/>
      <c r="X102" s="65"/>
      <c r="Y102" s="73"/>
      <c r="Z102" s="82"/>
      <c r="AA102" s="82"/>
      <c r="AB102" s="80"/>
      <c r="AC102" s="82"/>
      <c r="AD102" s="79"/>
      <c r="AE102" s="81"/>
      <c r="AF102" s="63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36">
        <f t="shared" si="40"/>
        <v>45524</v>
      </c>
      <c r="B103" s="14">
        <f t="shared" ca="1" si="49"/>
        <v>185.39602643666672</v>
      </c>
      <c r="C103" s="6">
        <f t="shared" si="41"/>
        <v>183.57540924666671</v>
      </c>
      <c r="D103" s="12">
        <f ca="1">IF(A103&lt;$B$1,VLOOKUP(A103,[1]DI!$A$4:$B$15000,2,FALSE),0)</f>
        <v>0.104</v>
      </c>
      <c r="E103" s="13">
        <f t="shared" ca="1" si="50"/>
        <v>1.0003926999999999</v>
      </c>
      <c r="F103" s="13">
        <f ca="1">(TRUNC(PRODUCT($E$12:$E102),16))</f>
        <v>1.0254462323279301</v>
      </c>
      <c r="G103" s="13">
        <f t="shared" ca="1" si="51"/>
        <v>1.01822473394291</v>
      </c>
      <c r="H103" s="13">
        <f t="shared" ca="1" si="52"/>
        <v>1.00709224</v>
      </c>
      <c r="I103" s="12">
        <f t="shared" si="53"/>
        <v>0.04</v>
      </c>
      <c r="J103" s="30">
        <f t="shared" si="42"/>
        <v>45498</v>
      </c>
      <c r="K103" s="2">
        <f t="shared" si="43"/>
        <v>18</v>
      </c>
      <c r="L103" s="15">
        <f t="shared" si="44"/>
        <v>18</v>
      </c>
      <c r="M103" s="11">
        <f t="shared" si="36"/>
        <v>1.0028054070000001</v>
      </c>
      <c r="N103" s="11">
        <f t="shared" ca="1" si="37"/>
        <v>1.0099175439999999</v>
      </c>
      <c r="O103" s="15">
        <f t="shared" si="45"/>
        <v>0</v>
      </c>
      <c r="P103" s="13">
        <f t="shared" ca="1" si="38"/>
        <v>1.8206171900000001</v>
      </c>
      <c r="Q103" s="19">
        <f t="shared" si="39"/>
        <v>0</v>
      </c>
      <c r="R103" s="13">
        <f t="shared" si="46"/>
        <v>0</v>
      </c>
      <c r="S103" s="4" t="str">
        <f t="shared" si="47"/>
        <v>A+J=</v>
      </c>
      <c r="T103" s="30">
        <f t="shared" si="48"/>
        <v>45530</v>
      </c>
      <c r="U103" s="4"/>
      <c r="V103" s="79"/>
      <c r="W103" s="63"/>
      <c r="X103" s="65"/>
      <c r="Y103" s="73"/>
      <c r="Z103" s="82"/>
      <c r="AA103" s="82"/>
      <c r="AB103" s="80"/>
      <c r="AC103" s="82"/>
      <c r="AD103" s="79"/>
      <c r="AE103" s="81"/>
      <c r="AF103" s="63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36">
        <f t="shared" si="40"/>
        <v>45525</v>
      </c>
      <c r="B104" s="14">
        <f t="shared" ca="1" si="49"/>
        <v>185.4977005966667</v>
      </c>
      <c r="C104" s="6">
        <f t="shared" si="41"/>
        <v>183.57540924666671</v>
      </c>
      <c r="D104" s="12">
        <f ca="1">IF(A104&lt;$B$1,VLOOKUP(A104,[1]DI!$A$4:$B$15000,2,FALSE),0)</f>
        <v>0.104</v>
      </c>
      <c r="E104" s="13">
        <f t="shared" ca="1" si="50"/>
        <v>1.0003926999999999</v>
      </c>
      <c r="F104" s="13">
        <f ca="1">(TRUNC(PRODUCT($E$12:$E103),16))</f>
        <v>1.02584892506336</v>
      </c>
      <c r="G104" s="13">
        <f t="shared" ca="1" si="51"/>
        <v>1.01822473394291</v>
      </c>
      <c r="H104" s="13">
        <f t="shared" ca="1" si="52"/>
        <v>1.00748773</v>
      </c>
      <c r="I104" s="12">
        <f t="shared" si="53"/>
        <v>0.04</v>
      </c>
      <c r="J104" s="30">
        <f t="shared" si="42"/>
        <v>45498</v>
      </c>
      <c r="K104" s="2">
        <f t="shared" si="43"/>
        <v>19</v>
      </c>
      <c r="L104" s="15">
        <f t="shared" si="44"/>
        <v>19</v>
      </c>
      <c r="M104" s="11">
        <f t="shared" si="36"/>
        <v>1.002961494</v>
      </c>
      <c r="N104" s="11">
        <f t="shared" ca="1" si="37"/>
        <v>1.010471399</v>
      </c>
      <c r="O104" s="15">
        <f t="shared" si="45"/>
        <v>0</v>
      </c>
      <c r="P104" s="13">
        <f t="shared" ca="1" si="38"/>
        <v>1.9222913500000001</v>
      </c>
      <c r="Q104" s="19">
        <f t="shared" si="39"/>
        <v>0</v>
      </c>
      <c r="R104" s="13">
        <f t="shared" si="46"/>
        <v>0</v>
      </c>
      <c r="S104" s="4" t="str">
        <f t="shared" si="47"/>
        <v>A+J=</v>
      </c>
      <c r="T104" s="30">
        <f t="shared" si="48"/>
        <v>45530</v>
      </c>
      <c r="U104" s="10"/>
      <c r="V104" s="79"/>
      <c r="W104" s="63"/>
      <c r="X104" s="65"/>
      <c r="Y104" s="73"/>
      <c r="Z104" s="82"/>
      <c r="AA104" s="82"/>
      <c r="AB104" s="80"/>
      <c r="AC104" s="82"/>
      <c r="AD104" s="79"/>
      <c r="AE104" s="81"/>
      <c r="AF104" s="63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36">
        <f t="shared" si="40"/>
        <v>45526</v>
      </c>
      <c r="B105" s="14">
        <f t="shared" ca="1" si="49"/>
        <v>185.59942946666672</v>
      </c>
      <c r="C105" s="6">
        <f t="shared" si="41"/>
        <v>183.57540924666671</v>
      </c>
      <c r="D105" s="12">
        <f ca="1">IF(A105&lt;$B$1,VLOOKUP(A105,[1]DI!$A$4:$B$15000,2,FALSE),0)</f>
        <v>0.104</v>
      </c>
      <c r="E105" s="13">
        <f t="shared" ca="1" si="50"/>
        <v>1.0003926999999999</v>
      </c>
      <c r="F105" s="13">
        <f ca="1">(TRUNC(PRODUCT($E$12:$E104),16))</f>
        <v>1.02625177593623</v>
      </c>
      <c r="G105" s="13">
        <f t="shared" ca="1" si="51"/>
        <v>1.01822473394291</v>
      </c>
      <c r="H105" s="13">
        <f t="shared" ca="1" si="52"/>
        <v>1.0078833700000001</v>
      </c>
      <c r="I105" s="12">
        <f t="shared" si="53"/>
        <v>0.04</v>
      </c>
      <c r="J105" s="30">
        <f t="shared" si="42"/>
        <v>45498</v>
      </c>
      <c r="K105" s="2">
        <f t="shared" si="43"/>
        <v>20</v>
      </c>
      <c r="L105" s="15">
        <f t="shared" si="44"/>
        <v>20</v>
      </c>
      <c r="M105" s="11">
        <f t="shared" si="36"/>
        <v>1.0031176049999999</v>
      </c>
      <c r="N105" s="11">
        <f t="shared" ca="1" si="37"/>
        <v>1.011025552</v>
      </c>
      <c r="O105" s="15">
        <f t="shared" si="45"/>
        <v>0</v>
      </c>
      <c r="P105" s="13">
        <f t="shared" ca="1" si="38"/>
        <v>2.0240202200000001</v>
      </c>
      <c r="Q105" s="19">
        <f t="shared" si="39"/>
        <v>0</v>
      </c>
      <c r="R105" s="13">
        <f t="shared" si="46"/>
        <v>0</v>
      </c>
      <c r="S105" s="4" t="str">
        <f t="shared" si="47"/>
        <v>A+J=</v>
      </c>
      <c r="T105" s="30">
        <f t="shared" si="48"/>
        <v>45530</v>
      </c>
      <c r="U105" s="4"/>
      <c r="V105" s="79"/>
      <c r="W105" s="63"/>
      <c r="X105" s="65"/>
      <c r="Y105" s="73"/>
      <c r="Z105" s="82"/>
      <c r="AA105" s="82"/>
      <c r="AB105" s="80"/>
      <c r="AC105" s="82"/>
      <c r="AD105" s="79"/>
      <c r="AE105" s="81"/>
      <c r="AF105" s="63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36">
        <f t="shared" si="40"/>
        <v>45527</v>
      </c>
      <c r="B106" s="14">
        <f t="shared" ca="1" si="49"/>
        <v>185.7012150466667</v>
      </c>
      <c r="C106" s="6">
        <f t="shared" si="41"/>
        <v>183.57540924666671</v>
      </c>
      <c r="D106" s="12">
        <f ca="1">IF(A106&lt;$B$1,VLOOKUP(A106,[1]DI!$A$4:$B$15000,2,FALSE),0)</f>
        <v>0.104</v>
      </c>
      <c r="E106" s="13">
        <f t="shared" ca="1" si="50"/>
        <v>1.0003926999999999</v>
      </c>
      <c r="F106" s="13">
        <f ca="1">(TRUNC(PRODUCT($E$12:$E105),16))</f>
        <v>1.02665478500864</v>
      </c>
      <c r="G106" s="13">
        <f t="shared" ca="1" si="51"/>
        <v>1.01822473394291</v>
      </c>
      <c r="H106" s="13">
        <f t="shared" ca="1" si="52"/>
        <v>1.00827917</v>
      </c>
      <c r="I106" s="12">
        <f t="shared" si="53"/>
        <v>0.04</v>
      </c>
      <c r="J106" s="30">
        <f t="shared" si="42"/>
        <v>45498</v>
      </c>
      <c r="K106" s="2">
        <f t="shared" si="43"/>
        <v>21</v>
      </c>
      <c r="L106" s="15">
        <f t="shared" si="44"/>
        <v>21</v>
      </c>
      <c r="M106" s="11">
        <f t="shared" si="36"/>
        <v>1.00327374</v>
      </c>
      <c r="N106" s="11">
        <f t="shared" ca="1" si="37"/>
        <v>1.011580014</v>
      </c>
      <c r="O106" s="15">
        <f t="shared" si="45"/>
        <v>0</v>
      </c>
      <c r="P106" s="13">
        <f t="shared" ca="1" si="38"/>
        <v>2.1258058000000002</v>
      </c>
      <c r="Q106" s="19">
        <f t="shared" si="39"/>
        <v>0</v>
      </c>
      <c r="R106" s="13">
        <f t="shared" si="46"/>
        <v>0</v>
      </c>
      <c r="S106" s="4" t="str">
        <f t="shared" si="47"/>
        <v>A+J=</v>
      </c>
      <c r="T106" s="30">
        <f t="shared" si="48"/>
        <v>45530</v>
      </c>
      <c r="U106" s="4"/>
      <c r="V106" s="79"/>
      <c r="W106" s="63"/>
      <c r="X106" s="65"/>
      <c r="Y106" s="73"/>
      <c r="Z106" s="82"/>
      <c r="AA106" s="82"/>
      <c r="AB106" s="80"/>
      <c r="AC106" s="82"/>
      <c r="AD106" s="79"/>
      <c r="AE106" s="81"/>
      <c r="AF106" s="63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36">
        <f t="shared" si="40"/>
        <v>45528</v>
      </c>
      <c r="B107" s="14">
        <f t="shared" ca="1" si="49"/>
        <v>185.8030553466667</v>
      </c>
      <c r="C107" s="6">
        <f t="shared" si="41"/>
        <v>183.57540924666671</v>
      </c>
      <c r="D107" s="12">
        <f ca="1">IF(A107&lt;$B$1,VLOOKUP(A107,[1]DI!$A$4:$B$15000,2,FALSE),0)</f>
        <v>0</v>
      </c>
      <c r="E107" s="13">
        <f t="shared" ca="1" si="50"/>
        <v>1</v>
      </c>
      <c r="F107" s="13">
        <f ca="1">(TRUNC(PRODUCT($E$12:$E106),16))</f>
        <v>1.0270579523427199</v>
      </c>
      <c r="G107" s="13">
        <f t="shared" ca="1" si="51"/>
        <v>1.01822473394291</v>
      </c>
      <c r="H107" s="13">
        <f t="shared" ca="1" si="52"/>
        <v>1.0086751199999999</v>
      </c>
      <c r="I107" s="12">
        <f t="shared" si="53"/>
        <v>0.04</v>
      </c>
      <c r="J107" s="30">
        <f t="shared" si="42"/>
        <v>45498</v>
      </c>
      <c r="K107" s="2">
        <f t="shared" si="43"/>
        <v>21</v>
      </c>
      <c r="L107" s="15">
        <f t="shared" si="44"/>
        <v>22</v>
      </c>
      <c r="M107" s="11">
        <f t="shared" si="36"/>
        <v>1.0034298989999999</v>
      </c>
      <c r="N107" s="11">
        <f t="shared" ca="1" si="37"/>
        <v>1.012134774</v>
      </c>
      <c r="O107" s="15">
        <f t="shared" si="45"/>
        <v>0</v>
      </c>
      <c r="P107" s="13">
        <f t="shared" ca="1" si="38"/>
        <v>2.2276460999999999</v>
      </c>
      <c r="Q107" s="19">
        <f t="shared" si="39"/>
        <v>0</v>
      </c>
      <c r="R107" s="13">
        <f t="shared" si="46"/>
        <v>0</v>
      </c>
      <c r="S107" s="4" t="str">
        <f t="shared" si="47"/>
        <v>A+J=</v>
      </c>
      <c r="T107" s="30">
        <f t="shared" si="48"/>
        <v>45530</v>
      </c>
      <c r="U107" s="4"/>
      <c r="V107" s="79"/>
      <c r="W107" s="63"/>
      <c r="X107" s="65"/>
      <c r="Y107" s="73"/>
      <c r="Z107" s="82"/>
      <c r="AA107" s="82"/>
      <c r="AB107" s="80"/>
      <c r="AC107" s="82"/>
      <c r="AD107" s="79"/>
      <c r="AE107" s="81"/>
      <c r="AF107" s="63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36">
        <f t="shared" si="40"/>
        <v>45529</v>
      </c>
      <c r="B108" s="14">
        <f t="shared" ca="1" si="49"/>
        <v>185.8030553466667</v>
      </c>
      <c r="C108" s="6">
        <f t="shared" si="41"/>
        <v>183.57540924666671</v>
      </c>
      <c r="D108" s="12">
        <f ca="1">IF(A108&lt;$B$1,VLOOKUP(A108,[1]DI!$A$4:$B$15000,2,FALSE),0)</f>
        <v>0</v>
      </c>
      <c r="E108" s="13">
        <f t="shared" ca="1" si="50"/>
        <v>1</v>
      </c>
      <c r="F108" s="13">
        <f ca="1">(TRUNC(PRODUCT($E$12:$E107),16))</f>
        <v>1.0270579523427199</v>
      </c>
      <c r="G108" s="13">
        <f t="shared" ca="1" si="51"/>
        <v>1.01822473394291</v>
      </c>
      <c r="H108" s="13">
        <f t="shared" ca="1" si="52"/>
        <v>1.0086751199999999</v>
      </c>
      <c r="I108" s="12">
        <f t="shared" si="53"/>
        <v>0.04</v>
      </c>
      <c r="J108" s="30">
        <f t="shared" si="42"/>
        <v>45498</v>
      </c>
      <c r="K108" s="2">
        <f t="shared" si="43"/>
        <v>21</v>
      </c>
      <c r="L108" s="15">
        <f t="shared" si="44"/>
        <v>22</v>
      </c>
      <c r="M108" s="11">
        <f t="shared" si="36"/>
        <v>1.0034298989999999</v>
      </c>
      <c r="N108" s="11">
        <f t="shared" ca="1" si="37"/>
        <v>1.012134774</v>
      </c>
      <c r="O108" s="15">
        <f t="shared" si="45"/>
        <v>0</v>
      </c>
      <c r="P108" s="13">
        <f t="shared" ca="1" si="38"/>
        <v>2.2276460999999999</v>
      </c>
      <c r="Q108" s="19">
        <f t="shared" si="39"/>
        <v>0</v>
      </c>
      <c r="R108" s="13">
        <f t="shared" si="46"/>
        <v>0</v>
      </c>
      <c r="S108" s="4" t="str">
        <f t="shared" si="47"/>
        <v>A+J=</v>
      </c>
      <c r="T108" s="30">
        <f t="shared" si="48"/>
        <v>45530</v>
      </c>
      <c r="U108" s="4"/>
      <c r="V108" s="79"/>
      <c r="W108" s="63"/>
      <c r="X108" s="65"/>
      <c r="Y108" s="73"/>
      <c r="Z108" s="82"/>
      <c r="AA108" s="82"/>
      <c r="AB108" s="80"/>
      <c r="AC108" s="82"/>
      <c r="AD108" s="79"/>
      <c r="AE108" s="81"/>
      <c r="AF108" s="63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36">
        <f t="shared" si="40"/>
        <v>45530</v>
      </c>
      <c r="B109" s="14">
        <f t="shared" ca="1" si="49"/>
        <v>185.8030553466667</v>
      </c>
      <c r="C109" s="6">
        <f t="shared" si="41"/>
        <v>183.57540924666671</v>
      </c>
      <c r="D109" s="12">
        <f ca="1">IF(A109&lt;$B$1,VLOOKUP(A109,[1]DI!$A$4:$B$15000,2,FALSE),0)</f>
        <v>0.104</v>
      </c>
      <c r="E109" s="13">
        <f t="shared" ca="1" si="50"/>
        <v>1.0003926999999999</v>
      </c>
      <c r="F109" s="13">
        <f ca="1">(TRUNC(PRODUCT($E$12:$E108),16))</f>
        <v>1.0270579523427199</v>
      </c>
      <c r="G109" s="13">
        <f t="shared" ca="1" si="51"/>
        <v>1.01822473394291</v>
      </c>
      <c r="H109" s="13">
        <f t="shared" ca="1" si="52"/>
        <v>1.0086751199999999</v>
      </c>
      <c r="I109" s="12">
        <f t="shared" si="53"/>
        <v>0.04</v>
      </c>
      <c r="J109" s="30">
        <f t="shared" si="42"/>
        <v>45498</v>
      </c>
      <c r="K109" s="2">
        <f t="shared" si="43"/>
        <v>22</v>
      </c>
      <c r="L109" s="15">
        <f t="shared" si="44"/>
        <v>22</v>
      </c>
      <c r="M109" s="11">
        <f t="shared" si="36"/>
        <v>1.0034298989999999</v>
      </c>
      <c r="N109" s="11">
        <f t="shared" ca="1" si="37"/>
        <v>1.012134774</v>
      </c>
      <c r="O109" s="15">
        <f t="shared" si="45"/>
        <v>4</v>
      </c>
      <c r="P109" s="13">
        <f t="shared" ca="1" si="38"/>
        <v>2.2276460999999999</v>
      </c>
      <c r="Q109" s="19">
        <f t="shared" si="39"/>
        <v>0.14433799999999999</v>
      </c>
      <c r="R109" s="13">
        <f t="shared" si="46"/>
        <v>26.496907409999999</v>
      </c>
      <c r="S109" s="4" t="str">
        <f t="shared" si="47"/>
        <v>A+J=</v>
      </c>
      <c r="T109" s="30">
        <f t="shared" si="48"/>
        <v>45530</v>
      </c>
      <c r="U109" s="4"/>
      <c r="V109" s="79"/>
      <c r="W109" s="63"/>
      <c r="X109" s="65"/>
      <c r="Y109" s="73"/>
      <c r="Z109" s="82"/>
      <c r="AA109" s="82"/>
      <c r="AB109" s="80"/>
      <c r="AC109" s="82"/>
      <c r="AD109" s="79"/>
      <c r="AE109" s="81"/>
      <c r="AF109" s="63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36">
        <f t="shared" si="40"/>
        <v>45531</v>
      </c>
      <c r="B110" s="14">
        <f t="shared" ca="1" si="49"/>
        <v>157.16464540666669</v>
      </c>
      <c r="C110" s="6">
        <f t="shared" si="41"/>
        <v>157.0785018366667</v>
      </c>
      <c r="D110" s="12">
        <f ca="1">IF(A110&lt;$B$1,VLOOKUP(A110,[1]DI!$A$4:$B$15000,2,FALSE),0)</f>
        <v>0.104</v>
      </c>
      <c r="E110" s="13">
        <f t="shared" ca="1" si="50"/>
        <v>1.0003926999999999</v>
      </c>
      <c r="F110" s="13">
        <f ca="1">(TRUNC(PRODUCT($E$12:$E109),16))</f>
        <v>1.0274612780006001</v>
      </c>
      <c r="G110" s="13">
        <f t="shared" ca="1" si="51"/>
        <v>1.0270579523427199</v>
      </c>
      <c r="H110" s="13">
        <f t="shared" ca="1" si="52"/>
        <v>1.0003926999999999</v>
      </c>
      <c r="I110" s="12">
        <f t="shared" si="53"/>
        <v>0.04</v>
      </c>
      <c r="J110" s="30">
        <f t="shared" si="42"/>
        <v>45530</v>
      </c>
      <c r="K110" s="2">
        <f t="shared" si="43"/>
        <v>1</v>
      </c>
      <c r="L110" s="15">
        <f t="shared" si="44"/>
        <v>1</v>
      </c>
      <c r="M110" s="11">
        <f t="shared" si="36"/>
        <v>1.00015565</v>
      </c>
      <c r="N110" s="11">
        <f t="shared" ca="1" si="37"/>
        <v>1.000548411</v>
      </c>
      <c r="O110" s="15">
        <f t="shared" si="45"/>
        <v>0</v>
      </c>
      <c r="P110" s="13">
        <f t="shared" ca="1" si="38"/>
        <v>8.6143570000000003E-2</v>
      </c>
      <c r="Q110" s="19">
        <f t="shared" si="39"/>
        <v>0</v>
      </c>
      <c r="R110" s="13">
        <f t="shared" si="46"/>
        <v>0</v>
      </c>
      <c r="S110" s="4" t="str">
        <f t="shared" si="47"/>
        <v>A+J=</v>
      </c>
      <c r="T110" s="30">
        <f t="shared" si="48"/>
        <v>45560</v>
      </c>
      <c r="U110" s="4"/>
      <c r="V110" s="79"/>
      <c r="W110" s="63"/>
      <c r="X110" s="65"/>
      <c r="Y110" s="73"/>
      <c r="Z110" s="82"/>
      <c r="AA110" s="82"/>
      <c r="AB110" s="80"/>
      <c r="AC110" s="82"/>
      <c r="AD110" s="79"/>
      <c r="AE110" s="81"/>
      <c r="AF110" s="63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36">
        <f t="shared" si="40"/>
        <v>45532</v>
      </c>
      <c r="B111" s="14">
        <f t="shared" ca="1" si="49"/>
        <v>157.25083563666669</v>
      </c>
      <c r="C111" s="6">
        <f t="shared" si="41"/>
        <v>157.0785018366667</v>
      </c>
      <c r="D111" s="12">
        <f ca="1">IF(A111&lt;$B$1,VLOOKUP(A111,[1]DI!$A$4:$B$15000,2,FALSE),0)</f>
        <v>0.104</v>
      </c>
      <c r="E111" s="13">
        <f t="shared" ca="1" si="50"/>
        <v>1.0003926999999999</v>
      </c>
      <c r="F111" s="13">
        <f ca="1">(TRUNC(PRODUCT($E$12:$E110),16))</f>
        <v>1.0278647620444701</v>
      </c>
      <c r="G111" s="13">
        <f t="shared" ca="1" si="51"/>
        <v>1.0270579523427199</v>
      </c>
      <c r="H111" s="13">
        <f t="shared" ca="1" si="52"/>
        <v>1.00078555</v>
      </c>
      <c r="I111" s="12">
        <f t="shared" si="53"/>
        <v>0.04</v>
      </c>
      <c r="J111" s="30">
        <f t="shared" si="42"/>
        <v>45530</v>
      </c>
      <c r="K111" s="2">
        <f t="shared" si="43"/>
        <v>2</v>
      </c>
      <c r="L111" s="15">
        <f t="shared" si="44"/>
        <v>2</v>
      </c>
      <c r="M111" s="11">
        <f t="shared" si="36"/>
        <v>1.0003113239999999</v>
      </c>
      <c r="N111" s="11">
        <f t="shared" ca="1" si="37"/>
        <v>1.001097119</v>
      </c>
      <c r="O111" s="15">
        <f t="shared" si="45"/>
        <v>0</v>
      </c>
      <c r="P111" s="13">
        <f t="shared" ca="1" si="38"/>
        <v>0.17233380000000001</v>
      </c>
      <c r="Q111" s="19">
        <f t="shared" si="39"/>
        <v>0</v>
      </c>
      <c r="R111" s="13">
        <f t="shared" si="46"/>
        <v>0</v>
      </c>
      <c r="S111" s="4" t="str">
        <f t="shared" si="47"/>
        <v>A+J=</v>
      </c>
      <c r="T111" s="30">
        <f t="shared" si="48"/>
        <v>45560</v>
      </c>
      <c r="U111" s="4"/>
      <c r="V111" s="79"/>
      <c r="W111" s="63"/>
      <c r="X111" s="65"/>
      <c r="Y111" s="73"/>
      <c r="Z111" s="82"/>
      <c r="AA111" s="82"/>
      <c r="AB111" s="80"/>
      <c r="AC111" s="82"/>
      <c r="AD111" s="79"/>
      <c r="AE111" s="81"/>
      <c r="AF111" s="63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36">
        <f t="shared" si="40"/>
        <v>45533</v>
      </c>
      <c r="B112" s="14">
        <f t="shared" ca="1" si="49"/>
        <v>157.3370737766667</v>
      </c>
      <c r="C112" s="6">
        <f t="shared" si="41"/>
        <v>157.0785018366667</v>
      </c>
      <c r="D112" s="12">
        <f ca="1">IF(A112&lt;$B$1,VLOOKUP(A112,[1]DI!$A$4:$B$15000,2,FALSE),0)</f>
        <v>0.104</v>
      </c>
      <c r="E112" s="13">
        <f t="shared" ca="1" si="50"/>
        <v>1.0003926999999999</v>
      </c>
      <c r="F112" s="13">
        <f ca="1">(TRUNC(PRODUCT($E$12:$E111),16))</f>
        <v>1.02826840453653</v>
      </c>
      <c r="G112" s="13">
        <f t="shared" ca="1" si="51"/>
        <v>1.0270579523427199</v>
      </c>
      <c r="H112" s="13">
        <f t="shared" ca="1" si="52"/>
        <v>1.0011785600000001</v>
      </c>
      <c r="I112" s="12">
        <f t="shared" si="53"/>
        <v>0.04</v>
      </c>
      <c r="J112" s="30">
        <f t="shared" si="42"/>
        <v>45530</v>
      </c>
      <c r="K112" s="2">
        <f t="shared" si="43"/>
        <v>3</v>
      </c>
      <c r="L112" s="15">
        <f t="shared" si="44"/>
        <v>3</v>
      </c>
      <c r="M112" s="11">
        <f t="shared" si="36"/>
        <v>1.000467022</v>
      </c>
      <c r="N112" s="11">
        <f t="shared" ca="1" si="37"/>
        <v>1.0016461320000001</v>
      </c>
      <c r="O112" s="15">
        <f t="shared" si="45"/>
        <v>0</v>
      </c>
      <c r="P112" s="13">
        <f t="shared" ca="1" si="38"/>
        <v>0.25857194</v>
      </c>
      <c r="Q112" s="19">
        <f t="shared" si="39"/>
        <v>0</v>
      </c>
      <c r="R112" s="13">
        <f t="shared" si="46"/>
        <v>0</v>
      </c>
      <c r="S112" s="4" t="str">
        <f t="shared" si="47"/>
        <v>A+J=</v>
      </c>
      <c r="T112" s="30">
        <f t="shared" si="48"/>
        <v>45560</v>
      </c>
      <c r="U112" s="4"/>
      <c r="V112" s="79"/>
      <c r="W112" s="63"/>
      <c r="X112" s="65"/>
      <c r="Y112" s="73"/>
      <c r="Z112" s="82"/>
      <c r="AA112" s="82"/>
      <c r="AB112" s="80"/>
      <c r="AC112" s="82"/>
      <c r="AD112" s="79"/>
      <c r="AE112" s="81"/>
      <c r="AF112" s="63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36">
        <f t="shared" si="40"/>
        <v>45534</v>
      </c>
      <c r="B113" s="14">
        <f t="shared" ca="1" si="49"/>
        <v>157.4233604566667</v>
      </c>
      <c r="C113" s="6">
        <f t="shared" si="41"/>
        <v>157.0785018366667</v>
      </c>
      <c r="D113" s="12">
        <f ca="1">IF(A113&lt;$B$1,VLOOKUP(A113,[1]DI!$A$4:$B$15000,2,FALSE),0)</f>
        <v>0.104</v>
      </c>
      <c r="E113" s="13">
        <f t="shared" ca="1" si="50"/>
        <v>1.0003926999999999</v>
      </c>
      <c r="F113" s="13">
        <f ca="1">(TRUNC(PRODUCT($E$12:$E112),16))</f>
        <v>1.0286722055389901</v>
      </c>
      <c r="G113" s="13">
        <f t="shared" ca="1" si="51"/>
        <v>1.0270579523427199</v>
      </c>
      <c r="H113" s="13">
        <f t="shared" ca="1" si="52"/>
        <v>1.00157173</v>
      </c>
      <c r="I113" s="12">
        <f t="shared" si="53"/>
        <v>0.04</v>
      </c>
      <c r="J113" s="30">
        <f t="shared" si="42"/>
        <v>45530</v>
      </c>
      <c r="K113" s="2">
        <f t="shared" si="43"/>
        <v>4</v>
      </c>
      <c r="L113" s="15">
        <f t="shared" si="44"/>
        <v>4</v>
      </c>
      <c r="M113" s="11">
        <f t="shared" si="36"/>
        <v>1.000622745</v>
      </c>
      <c r="N113" s="11">
        <f t="shared" ca="1" si="37"/>
        <v>1.002195454</v>
      </c>
      <c r="O113" s="15">
        <f t="shared" si="45"/>
        <v>0</v>
      </c>
      <c r="P113" s="13">
        <f t="shared" ca="1" si="38"/>
        <v>0.34485862</v>
      </c>
      <c r="Q113" s="19">
        <f t="shared" si="39"/>
        <v>0</v>
      </c>
      <c r="R113" s="13">
        <f t="shared" si="46"/>
        <v>0</v>
      </c>
      <c r="S113" s="4" t="str">
        <f t="shared" si="47"/>
        <v>A+J=</v>
      </c>
      <c r="T113" s="30">
        <f t="shared" si="48"/>
        <v>45560</v>
      </c>
      <c r="U113" s="4"/>
      <c r="V113" s="79"/>
      <c r="W113" s="63"/>
      <c r="X113" s="65"/>
      <c r="Y113" s="73"/>
      <c r="Z113" s="82"/>
      <c r="AA113" s="82"/>
      <c r="AB113" s="80"/>
      <c r="AC113" s="82"/>
      <c r="AD113" s="79"/>
      <c r="AE113" s="81"/>
      <c r="AF113" s="63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36">
        <f t="shared" si="40"/>
        <v>45535</v>
      </c>
      <c r="B114" s="14">
        <f t="shared" ca="1" si="49"/>
        <v>157.50969205666669</v>
      </c>
      <c r="C114" s="6">
        <f t="shared" si="41"/>
        <v>157.0785018366667</v>
      </c>
      <c r="D114" s="12">
        <f ca="1">IF(A114&lt;$B$1,VLOOKUP(A114,[1]DI!$A$4:$B$15000,2,FALSE),0)</f>
        <v>0</v>
      </c>
      <c r="E114" s="13">
        <f t="shared" ca="1" si="50"/>
        <v>1</v>
      </c>
      <c r="F114" s="13">
        <f ca="1">(TRUNC(PRODUCT($E$12:$E113),16))</f>
        <v>1.0290761651141</v>
      </c>
      <c r="G114" s="13">
        <f t="shared" ca="1" si="51"/>
        <v>1.0270579523427199</v>
      </c>
      <c r="H114" s="13">
        <f t="shared" ca="1" si="52"/>
        <v>1.00196504</v>
      </c>
      <c r="I114" s="12">
        <f t="shared" si="53"/>
        <v>0.04</v>
      </c>
      <c r="J114" s="30">
        <f t="shared" si="42"/>
        <v>45530</v>
      </c>
      <c r="K114" s="2">
        <f t="shared" si="43"/>
        <v>4</v>
      </c>
      <c r="L114" s="15">
        <f t="shared" si="44"/>
        <v>5</v>
      </c>
      <c r="M114" s="11">
        <f t="shared" si="36"/>
        <v>1.000778492</v>
      </c>
      <c r="N114" s="11">
        <f t="shared" ca="1" si="37"/>
        <v>1.002745062</v>
      </c>
      <c r="O114" s="15">
        <f t="shared" si="45"/>
        <v>0</v>
      </c>
      <c r="P114" s="13">
        <f t="shared" ca="1" si="38"/>
        <v>0.43119022000000001</v>
      </c>
      <c r="Q114" s="19">
        <f t="shared" si="39"/>
        <v>0</v>
      </c>
      <c r="R114" s="13">
        <f t="shared" si="46"/>
        <v>0</v>
      </c>
      <c r="S114" s="4" t="str">
        <f t="shared" si="47"/>
        <v>A+J=</v>
      </c>
      <c r="T114" s="30">
        <f t="shared" si="48"/>
        <v>45560</v>
      </c>
      <c r="U114" s="4"/>
      <c r="V114" s="79"/>
      <c r="W114" s="63"/>
      <c r="X114" s="65"/>
      <c r="Y114" s="73"/>
      <c r="Z114" s="82"/>
      <c r="AA114" s="82"/>
      <c r="AB114" s="80"/>
      <c r="AC114" s="82"/>
      <c r="AD114" s="79"/>
      <c r="AE114" s="81"/>
      <c r="AF114" s="63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36">
        <f t="shared" si="40"/>
        <v>45536</v>
      </c>
      <c r="B115" s="14">
        <f t="shared" ca="1" si="49"/>
        <v>157.50969205666669</v>
      </c>
      <c r="C115" s="6">
        <f t="shared" si="41"/>
        <v>157.0785018366667</v>
      </c>
      <c r="D115" s="12">
        <f ca="1">IF(A115&lt;$B$1,VLOOKUP(A115,[1]DI!$A$4:$B$15000,2,FALSE),0)</f>
        <v>0</v>
      </c>
      <c r="E115" s="13">
        <f t="shared" ca="1" si="50"/>
        <v>1</v>
      </c>
      <c r="F115" s="13">
        <f ca="1">(TRUNC(PRODUCT($E$12:$E114),16))</f>
        <v>1.0290761651141</v>
      </c>
      <c r="G115" s="13">
        <f t="shared" ca="1" si="51"/>
        <v>1.0270579523427199</v>
      </c>
      <c r="H115" s="13">
        <f t="shared" ca="1" si="52"/>
        <v>1.00196504</v>
      </c>
      <c r="I115" s="12">
        <f t="shared" si="53"/>
        <v>0.04</v>
      </c>
      <c r="J115" s="30">
        <f t="shared" si="42"/>
        <v>45530</v>
      </c>
      <c r="K115" s="2">
        <f t="shared" si="43"/>
        <v>4</v>
      </c>
      <c r="L115" s="15">
        <f t="shared" si="44"/>
        <v>5</v>
      </c>
      <c r="M115" s="11">
        <f t="shared" si="36"/>
        <v>1.000778492</v>
      </c>
      <c r="N115" s="11">
        <f t="shared" ca="1" si="37"/>
        <v>1.002745062</v>
      </c>
      <c r="O115" s="15">
        <f t="shared" si="45"/>
        <v>0</v>
      </c>
      <c r="P115" s="13">
        <f t="shared" ca="1" si="38"/>
        <v>0.43119022000000001</v>
      </c>
      <c r="Q115" s="19">
        <f t="shared" si="39"/>
        <v>0</v>
      </c>
      <c r="R115" s="13">
        <f t="shared" si="46"/>
        <v>0</v>
      </c>
      <c r="S115" s="4" t="str">
        <f t="shared" si="47"/>
        <v>A+J=</v>
      </c>
      <c r="T115" s="30">
        <f t="shared" si="48"/>
        <v>45560</v>
      </c>
      <c r="U115" s="4"/>
      <c r="V115" s="79"/>
      <c r="W115" s="63"/>
      <c r="X115" s="65"/>
      <c r="Y115" s="73"/>
      <c r="Z115" s="82"/>
      <c r="AA115" s="82"/>
      <c r="AB115" s="80"/>
      <c r="AC115" s="82"/>
      <c r="AD115" s="79"/>
      <c r="AE115" s="81"/>
      <c r="AF115" s="63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36">
        <f t="shared" si="40"/>
        <v>45537</v>
      </c>
      <c r="B116" s="14">
        <f t="shared" ca="1" si="49"/>
        <v>157.50969205666669</v>
      </c>
      <c r="C116" s="6">
        <f t="shared" si="41"/>
        <v>157.0785018366667</v>
      </c>
      <c r="D116" s="12">
        <f ca="1">IF(A116&lt;$B$1,VLOOKUP(A116,[1]DI!$A$4:$B$15000,2,FALSE),0)</f>
        <v>0.104</v>
      </c>
      <c r="E116" s="13">
        <f t="shared" ca="1" si="50"/>
        <v>1.0003926999999999</v>
      </c>
      <c r="F116" s="13">
        <f ca="1">(TRUNC(PRODUCT($E$12:$E115),16))</f>
        <v>1.0290761651141</v>
      </c>
      <c r="G116" s="13">
        <f t="shared" ca="1" si="51"/>
        <v>1.0270579523427199</v>
      </c>
      <c r="H116" s="13">
        <f t="shared" ca="1" si="52"/>
        <v>1.00196504</v>
      </c>
      <c r="I116" s="12">
        <f t="shared" si="53"/>
        <v>0.04</v>
      </c>
      <c r="J116" s="30">
        <f t="shared" si="42"/>
        <v>45530</v>
      </c>
      <c r="K116" s="2">
        <f t="shared" si="43"/>
        <v>5</v>
      </c>
      <c r="L116" s="15">
        <f t="shared" si="44"/>
        <v>5</v>
      </c>
      <c r="M116" s="11">
        <f t="shared" si="36"/>
        <v>1.000778492</v>
      </c>
      <c r="N116" s="11">
        <f t="shared" ca="1" si="37"/>
        <v>1.002745062</v>
      </c>
      <c r="O116" s="15">
        <f t="shared" si="45"/>
        <v>0</v>
      </c>
      <c r="P116" s="13">
        <f t="shared" ca="1" si="38"/>
        <v>0.43119022000000001</v>
      </c>
      <c r="Q116" s="19">
        <f t="shared" si="39"/>
        <v>0</v>
      </c>
      <c r="R116" s="13">
        <f t="shared" si="46"/>
        <v>0</v>
      </c>
      <c r="S116" s="4" t="str">
        <f t="shared" si="47"/>
        <v>A+J=</v>
      </c>
      <c r="T116" s="30">
        <f t="shared" si="48"/>
        <v>45560</v>
      </c>
      <c r="U116" s="4"/>
      <c r="V116" s="79"/>
      <c r="W116" s="63"/>
      <c r="X116" s="65"/>
      <c r="Y116" s="73"/>
      <c r="Z116" s="82"/>
      <c r="AA116" s="82"/>
      <c r="AB116" s="80"/>
      <c r="AC116" s="82"/>
      <c r="AD116" s="79"/>
      <c r="AE116" s="81"/>
      <c r="AF116" s="63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36">
        <f t="shared" si="40"/>
        <v>45538</v>
      </c>
      <c r="B117" s="14">
        <f t="shared" ca="1" si="49"/>
        <v>157.59607172666671</v>
      </c>
      <c r="C117" s="6">
        <f t="shared" si="41"/>
        <v>157.0785018366667</v>
      </c>
      <c r="D117" s="12">
        <f ca="1">IF(A117&lt;$B$1,VLOOKUP(A117,[1]DI!$A$4:$B$15000,2,FALSE),0)</f>
        <v>0.104</v>
      </c>
      <c r="E117" s="13">
        <f t="shared" ca="1" si="50"/>
        <v>1.0003926999999999</v>
      </c>
      <c r="F117" s="13">
        <f ca="1">(TRUNC(PRODUCT($E$12:$E116),16))</f>
        <v>1.0294802833241401</v>
      </c>
      <c r="G117" s="13">
        <f t="shared" ca="1" si="51"/>
        <v>1.0270579523427199</v>
      </c>
      <c r="H117" s="13">
        <f t="shared" ca="1" si="52"/>
        <v>1.0023585100000001</v>
      </c>
      <c r="I117" s="12">
        <f t="shared" si="53"/>
        <v>0.04</v>
      </c>
      <c r="J117" s="30">
        <f t="shared" si="42"/>
        <v>45530</v>
      </c>
      <c r="K117" s="2">
        <f t="shared" si="43"/>
        <v>6</v>
      </c>
      <c r="L117" s="15">
        <f t="shared" si="44"/>
        <v>6</v>
      </c>
      <c r="M117" s="11">
        <f t="shared" si="36"/>
        <v>1.000934263</v>
      </c>
      <c r="N117" s="11">
        <f t="shared" ca="1" si="37"/>
        <v>1.0032949760000001</v>
      </c>
      <c r="O117" s="15">
        <f t="shared" si="45"/>
        <v>0</v>
      </c>
      <c r="P117" s="13">
        <f t="shared" ca="1" si="38"/>
        <v>0.51756988999999998</v>
      </c>
      <c r="Q117" s="19">
        <f t="shared" si="39"/>
        <v>0</v>
      </c>
      <c r="R117" s="13">
        <f t="shared" si="46"/>
        <v>0</v>
      </c>
      <c r="S117" s="4" t="str">
        <f t="shared" si="47"/>
        <v>A+J=</v>
      </c>
      <c r="T117" s="30">
        <f t="shared" si="48"/>
        <v>45560</v>
      </c>
      <c r="U117" s="4"/>
      <c r="V117" s="79"/>
      <c r="W117" s="63"/>
      <c r="X117" s="65"/>
      <c r="Y117" s="73"/>
      <c r="Z117" s="82"/>
      <c r="AA117" s="82"/>
      <c r="AB117" s="80"/>
      <c r="AC117" s="82"/>
      <c r="AD117" s="79"/>
      <c r="AE117" s="81"/>
      <c r="AF117" s="63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36">
        <f t="shared" si="40"/>
        <v>45539</v>
      </c>
      <c r="B118" s="14">
        <f t="shared" ca="1" si="49"/>
        <v>157.6824997766667</v>
      </c>
      <c r="C118" s="6">
        <f t="shared" si="41"/>
        <v>157.0785018366667</v>
      </c>
      <c r="D118" s="12">
        <f ca="1">IF(A118&lt;$B$1,VLOOKUP(A118,[1]DI!$A$4:$B$15000,2,FALSE),0)</f>
        <v>0.104</v>
      </c>
      <c r="E118" s="13">
        <f t="shared" ca="1" si="50"/>
        <v>1.0003926999999999</v>
      </c>
      <c r="F118" s="13">
        <f ca="1">(TRUNC(PRODUCT($E$12:$E117),16))</f>
        <v>1.02988456023141</v>
      </c>
      <c r="G118" s="13">
        <f t="shared" ca="1" si="51"/>
        <v>1.0270579523427199</v>
      </c>
      <c r="H118" s="13">
        <f t="shared" ca="1" si="52"/>
        <v>1.0027521399999999</v>
      </c>
      <c r="I118" s="12">
        <f t="shared" si="53"/>
        <v>0.04</v>
      </c>
      <c r="J118" s="30">
        <f t="shared" si="42"/>
        <v>45530</v>
      </c>
      <c r="K118" s="2">
        <f t="shared" si="43"/>
        <v>7</v>
      </c>
      <c r="L118" s="15">
        <f t="shared" si="44"/>
        <v>7</v>
      </c>
      <c r="M118" s="11">
        <f t="shared" si="36"/>
        <v>1.0010900579999999</v>
      </c>
      <c r="N118" s="11">
        <f t="shared" ca="1" si="37"/>
        <v>1.003845198</v>
      </c>
      <c r="O118" s="15">
        <f t="shared" si="45"/>
        <v>0</v>
      </c>
      <c r="P118" s="13">
        <f t="shared" ca="1" si="38"/>
        <v>0.60399793999999996</v>
      </c>
      <c r="Q118" s="19">
        <f t="shared" si="39"/>
        <v>0</v>
      </c>
      <c r="R118" s="13">
        <f t="shared" si="46"/>
        <v>0</v>
      </c>
      <c r="S118" s="4" t="str">
        <f t="shared" si="47"/>
        <v>A+J=</v>
      </c>
      <c r="T118" s="30">
        <f t="shared" si="48"/>
        <v>45560</v>
      </c>
      <c r="U118" s="4"/>
      <c r="V118" s="79"/>
      <c r="W118" s="63"/>
      <c r="X118" s="65"/>
      <c r="Y118" s="73"/>
      <c r="Z118" s="82"/>
      <c r="AA118" s="82"/>
      <c r="AB118" s="80"/>
      <c r="AC118" s="82"/>
      <c r="AD118" s="79"/>
      <c r="AE118" s="81"/>
      <c r="AF118" s="63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36">
        <f t="shared" si="40"/>
        <v>45540</v>
      </c>
      <c r="B119" s="14">
        <f t="shared" ca="1" si="49"/>
        <v>157.76897431666671</v>
      </c>
      <c r="C119" s="6">
        <f t="shared" si="41"/>
        <v>157.0785018366667</v>
      </c>
      <c r="D119" s="12">
        <f ca="1">IF(A119&lt;$B$1,VLOOKUP(A119,[1]DI!$A$4:$B$15000,2,FALSE),0)</f>
        <v>0.104</v>
      </c>
      <c r="E119" s="13">
        <f t="shared" ca="1" si="50"/>
        <v>1.0003926999999999</v>
      </c>
      <c r="F119" s="13">
        <f ca="1">(TRUNC(PRODUCT($E$12:$E118),16))</f>
        <v>1.03028899589821</v>
      </c>
      <c r="G119" s="13">
        <f t="shared" ca="1" si="51"/>
        <v>1.0270579523427199</v>
      </c>
      <c r="H119" s="13">
        <f t="shared" ca="1" si="52"/>
        <v>1.0031459199999999</v>
      </c>
      <c r="I119" s="12">
        <f t="shared" si="53"/>
        <v>0.04</v>
      </c>
      <c r="J119" s="30">
        <f t="shared" si="42"/>
        <v>45530</v>
      </c>
      <c r="K119" s="2">
        <f t="shared" si="43"/>
        <v>8</v>
      </c>
      <c r="L119" s="15">
        <f t="shared" si="44"/>
        <v>8</v>
      </c>
      <c r="M119" s="11">
        <f t="shared" si="36"/>
        <v>1.0012458769999999</v>
      </c>
      <c r="N119" s="11">
        <f t="shared" ca="1" si="37"/>
        <v>1.0043957160000001</v>
      </c>
      <c r="O119" s="15">
        <f t="shared" si="45"/>
        <v>0</v>
      </c>
      <c r="P119" s="13">
        <f t="shared" ca="1" si="38"/>
        <v>0.69047248000000006</v>
      </c>
      <c r="Q119" s="19">
        <f t="shared" si="39"/>
        <v>0</v>
      </c>
      <c r="R119" s="13">
        <f t="shared" si="46"/>
        <v>0</v>
      </c>
      <c r="S119" s="4" t="str">
        <f t="shared" si="47"/>
        <v>A+J=</v>
      </c>
      <c r="T119" s="30">
        <f t="shared" si="48"/>
        <v>45560</v>
      </c>
      <c r="U119" s="4"/>
      <c r="V119" s="79"/>
      <c r="W119" s="63"/>
      <c r="X119" s="65"/>
      <c r="Y119" s="73"/>
      <c r="Z119" s="82"/>
      <c r="AA119" s="82"/>
      <c r="AB119" s="80"/>
      <c r="AC119" s="82"/>
      <c r="AD119" s="79"/>
      <c r="AE119" s="81"/>
      <c r="AF119" s="63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36">
        <f t="shared" si="40"/>
        <v>45541</v>
      </c>
      <c r="B120" s="14">
        <f t="shared" ca="1" si="49"/>
        <v>157.85549739666669</v>
      </c>
      <c r="C120" s="6">
        <f t="shared" si="41"/>
        <v>157.0785018366667</v>
      </c>
      <c r="D120" s="12">
        <f ca="1">IF(A120&lt;$B$1,VLOOKUP(A120,[1]DI!$A$4:$B$15000,2,FALSE),0)</f>
        <v>0.104</v>
      </c>
      <c r="E120" s="13">
        <f t="shared" ca="1" si="50"/>
        <v>1.0003926999999999</v>
      </c>
      <c r="F120" s="13">
        <f ca="1">(TRUNC(PRODUCT($E$12:$E119),16))</f>
        <v>1.0306935903868999</v>
      </c>
      <c r="G120" s="13">
        <f t="shared" ca="1" si="51"/>
        <v>1.0270579523427199</v>
      </c>
      <c r="H120" s="13">
        <f t="shared" ca="1" si="52"/>
        <v>1.0035398600000001</v>
      </c>
      <c r="I120" s="12">
        <f t="shared" si="53"/>
        <v>0.04</v>
      </c>
      <c r="J120" s="30">
        <f t="shared" si="42"/>
        <v>45530</v>
      </c>
      <c r="K120" s="2">
        <f t="shared" si="43"/>
        <v>9</v>
      </c>
      <c r="L120" s="15">
        <f t="shared" si="44"/>
        <v>9</v>
      </c>
      <c r="M120" s="11">
        <f t="shared" si="36"/>
        <v>1.0014017209999999</v>
      </c>
      <c r="N120" s="11">
        <f t="shared" ca="1" si="37"/>
        <v>1.004946543</v>
      </c>
      <c r="O120" s="15">
        <f t="shared" si="45"/>
        <v>0</v>
      </c>
      <c r="P120" s="13">
        <f t="shared" ca="1" si="38"/>
        <v>0.77699556000000003</v>
      </c>
      <c r="Q120" s="19">
        <f t="shared" si="39"/>
        <v>0</v>
      </c>
      <c r="R120" s="13">
        <f t="shared" si="46"/>
        <v>0</v>
      </c>
      <c r="S120" s="4" t="str">
        <f t="shared" si="47"/>
        <v>A+J=</v>
      </c>
      <c r="T120" s="30">
        <f t="shared" si="48"/>
        <v>45560</v>
      </c>
      <c r="U120" s="4"/>
      <c r="V120" s="79"/>
      <c r="W120" s="63"/>
      <c r="X120" s="65"/>
      <c r="Y120" s="73"/>
      <c r="Z120" s="82"/>
      <c r="AA120" s="82"/>
      <c r="AB120" s="80"/>
      <c r="AC120" s="82"/>
      <c r="AD120" s="79"/>
      <c r="AE120" s="81"/>
      <c r="AF120" s="63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36">
        <f t="shared" si="40"/>
        <v>45542</v>
      </c>
      <c r="B121" s="14">
        <f t="shared" ca="1" si="49"/>
        <v>157.94206696666672</v>
      </c>
      <c r="C121" s="6">
        <f t="shared" si="41"/>
        <v>157.0785018366667</v>
      </c>
      <c r="D121" s="12">
        <f ca="1">IF(A121&lt;$B$1,VLOOKUP(A121,[1]DI!$A$4:$B$15000,2,FALSE),0)</f>
        <v>0</v>
      </c>
      <c r="E121" s="13">
        <f t="shared" ca="1" si="50"/>
        <v>1</v>
      </c>
      <c r="F121" s="13">
        <f ca="1">(TRUNC(PRODUCT($E$12:$E120),16))</f>
        <v>1.03109834375984</v>
      </c>
      <c r="G121" s="13">
        <f t="shared" ca="1" si="51"/>
        <v>1.0270579523427199</v>
      </c>
      <c r="H121" s="13">
        <f t="shared" ca="1" si="52"/>
        <v>1.00393395</v>
      </c>
      <c r="I121" s="12">
        <f t="shared" si="53"/>
        <v>0.04</v>
      </c>
      <c r="J121" s="30">
        <f t="shared" si="42"/>
        <v>45530</v>
      </c>
      <c r="K121" s="2">
        <f t="shared" si="43"/>
        <v>9</v>
      </c>
      <c r="L121" s="15">
        <f t="shared" si="44"/>
        <v>10</v>
      </c>
      <c r="M121" s="11">
        <f t="shared" si="36"/>
        <v>1.0015575889999999</v>
      </c>
      <c r="N121" s="11">
        <f t="shared" ca="1" si="37"/>
        <v>1.0054976659999999</v>
      </c>
      <c r="O121" s="15">
        <f t="shared" si="45"/>
        <v>0</v>
      </c>
      <c r="P121" s="13">
        <f t="shared" ca="1" si="38"/>
        <v>0.86356513000000001</v>
      </c>
      <c r="Q121" s="19">
        <f t="shared" si="39"/>
        <v>0</v>
      </c>
      <c r="R121" s="13">
        <f t="shared" si="46"/>
        <v>0</v>
      </c>
      <c r="S121" s="4" t="str">
        <f t="shared" si="47"/>
        <v>A+J=</v>
      </c>
      <c r="T121" s="30">
        <f t="shared" si="48"/>
        <v>45560</v>
      </c>
      <c r="U121" s="4"/>
      <c r="V121" s="79"/>
      <c r="W121" s="63"/>
      <c r="X121" s="65"/>
      <c r="Y121" s="73"/>
      <c r="Z121" s="82"/>
      <c r="AA121" s="82"/>
      <c r="AB121" s="80"/>
      <c r="AC121" s="82"/>
      <c r="AD121" s="79"/>
      <c r="AE121" s="81"/>
      <c r="AF121" s="63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36">
        <f t="shared" si="40"/>
        <v>45543</v>
      </c>
      <c r="B122" s="14">
        <f t="shared" ca="1" si="49"/>
        <v>157.94206696666672</v>
      </c>
      <c r="C122" s="6">
        <f t="shared" si="41"/>
        <v>157.0785018366667</v>
      </c>
      <c r="D122" s="12">
        <f ca="1">IF(A122&lt;$B$1,VLOOKUP(A122,[1]DI!$A$4:$B$15000,2,FALSE),0)</f>
        <v>0</v>
      </c>
      <c r="E122" s="13">
        <f t="shared" ca="1" si="50"/>
        <v>1</v>
      </c>
      <c r="F122" s="13">
        <f ca="1">(TRUNC(PRODUCT($E$12:$E121),16))</f>
        <v>1.03109834375984</v>
      </c>
      <c r="G122" s="13">
        <f t="shared" ca="1" si="51"/>
        <v>1.0270579523427199</v>
      </c>
      <c r="H122" s="13">
        <f t="shared" ca="1" si="52"/>
        <v>1.00393395</v>
      </c>
      <c r="I122" s="12">
        <f t="shared" si="53"/>
        <v>0.04</v>
      </c>
      <c r="J122" s="30">
        <f t="shared" si="42"/>
        <v>45530</v>
      </c>
      <c r="K122" s="2">
        <f t="shared" si="43"/>
        <v>9</v>
      </c>
      <c r="L122" s="15">
        <f t="shared" si="44"/>
        <v>10</v>
      </c>
      <c r="M122" s="11">
        <f t="shared" si="36"/>
        <v>1.0015575889999999</v>
      </c>
      <c r="N122" s="11">
        <f t="shared" ca="1" si="37"/>
        <v>1.0054976659999999</v>
      </c>
      <c r="O122" s="15">
        <f t="shared" si="45"/>
        <v>0</v>
      </c>
      <c r="P122" s="13">
        <f t="shared" ca="1" si="38"/>
        <v>0.86356513000000001</v>
      </c>
      <c r="Q122" s="19">
        <f t="shared" si="39"/>
        <v>0</v>
      </c>
      <c r="R122" s="13">
        <f t="shared" si="46"/>
        <v>0</v>
      </c>
      <c r="S122" s="4" t="str">
        <f t="shared" si="47"/>
        <v>A+J=</v>
      </c>
      <c r="T122" s="30">
        <f t="shared" si="48"/>
        <v>45560</v>
      </c>
      <c r="U122" s="4"/>
      <c r="V122" s="79"/>
      <c r="W122" s="63"/>
      <c r="X122" s="65"/>
      <c r="Y122" s="73"/>
      <c r="Z122" s="82"/>
      <c r="AA122" s="82"/>
      <c r="AB122" s="80"/>
      <c r="AC122" s="82"/>
      <c r="AD122" s="79"/>
      <c r="AE122" s="81"/>
      <c r="AF122" s="63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36">
        <f t="shared" si="40"/>
        <v>45544</v>
      </c>
      <c r="B123" s="14">
        <f t="shared" ca="1" si="49"/>
        <v>157.94206696666672</v>
      </c>
      <c r="C123" s="6">
        <f t="shared" si="41"/>
        <v>157.0785018366667</v>
      </c>
      <c r="D123" s="12">
        <f ca="1">IF(A123&lt;$B$1,VLOOKUP(A123,[1]DI!$A$4:$B$15000,2,FALSE),0)</f>
        <v>0.104</v>
      </c>
      <c r="E123" s="13">
        <f t="shared" ca="1" si="50"/>
        <v>1.0003926999999999</v>
      </c>
      <c r="F123" s="13">
        <f ca="1">(TRUNC(PRODUCT($E$12:$E122),16))</f>
        <v>1.03109834375984</v>
      </c>
      <c r="G123" s="13">
        <f t="shared" ca="1" si="51"/>
        <v>1.0270579523427199</v>
      </c>
      <c r="H123" s="13">
        <f t="shared" ca="1" si="52"/>
        <v>1.00393395</v>
      </c>
      <c r="I123" s="12">
        <f t="shared" si="53"/>
        <v>0.04</v>
      </c>
      <c r="J123" s="30">
        <f t="shared" si="42"/>
        <v>45530</v>
      </c>
      <c r="K123" s="2">
        <f t="shared" si="43"/>
        <v>10</v>
      </c>
      <c r="L123" s="15">
        <f t="shared" si="44"/>
        <v>10</v>
      </c>
      <c r="M123" s="11">
        <f t="shared" si="36"/>
        <v>1.0015575889999999</v>
      </c>
      <c r="N123" s="11">
        <f t="shared" ca="1" si="37"/>
        <v>1.0054976659999999</v>
      </c>
      <c r="O123" s="15">
        <f t="shared" si="45"/>
        <v>0</v>
      </c>
      <c r="P123" s="13">
        <f t="shared" ca="1" si="38"/>
        <v>0.86356513000000001</v>
      </c>
      <c r="Q123" s="19">
        <f t="shared" si="39"/>
        <v>0</v>
      </c>
      <c r="R123" s="13">
        <f t="shared" si="46"/>
        <v>0</v>
      </c>
      <c r="S123" s="4" t="str">
        <f t="shared" si="47"/>
        <v>A+J=</v>
      </c>
      <c r="T123" s="30">
        <f t="shared" si="48"/>
        <v>45560</v>
      </c>
      <c r="U123" s="4"/>
      <c r="V123" s="79"/>
      <c r="W123" s="63"/>
      <c r="X123" s="65"/>
      <c r="Y123" s="73"/>
      <c r="Z123" s="82"/>
      <c r="AA123" s="82"/>
      <c r="AB123" s="80"/>
      <c r="AC123" s="82"/>
      <c r="AD123" s="79"/>
      <c r="AE123" s="81"/>
      <c r="AF123" s="63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36">
        <f t="shared" si="40"/>
        <v>45545</v>
      </c>
      <c r="B124" s="14">
        <f t="shared" ca="1" si="49"/>
        <v>158.02868351666672</v>
      </c>
      <c r="C124" s="6">
        <f t="shared" si="41"/>
        <v>157.0785018366667</v>
      </c>
      <c r="D124" s="12">
        <f ca="1">IF(A124&lt;$B$1,VLOOKUP(A124,[1]DI!$A$4:$B$15000,2,FALSE),0)</f>
        <v>0.104</v>
      </c>
      <c r="E124" s="13">
        <f t="shared" ca="1" si="50"/>
        <v>1.0003926999999999</v>
      </c>
      <c r="F124" s="13">
        <f ca="1">(TRUNC(PRODUCT($E$12:$E123),16))</f>
        <v>1.0315032560794399</v>
      </c>
      <c r="G124" s="13">
        <f t="shared" ca="1" si="51"/>
        <v>1.0270579523427199</v>
      </c>
      <c r="H124" s="13">
        <f t="shared" ca="1" si="52"/>
        <v>1.0043281900000001</v>
      </c>
      <c r="I124" s="12">
        <f t="shared" si="53"/>
        <v>0.04</v>
      </c>
      <c r="J124" s="30">
        <f t="shared" si="42"/>
        <v>45530</v>
      </c>
      <c r="K124" s="2">
        <f t="shared" si="43"/>
        <v>11</v>
      </c>
      <c r="L124" s="15">
        <f t="shared" si="44"/>
        <v>11</v>
      </c>
      <c r="M124" s="11">
        <f t="shared" si="36"/>
        <v>1.001713482</v>
      </c>
      <c r="N124" s="11">
        <f t="shared" ca="1" si="37"/>
        <v>1.0060490879999999</v>
      </c>
      <c r="O124" s="15">
        <f t="shared" si="45"/>
        <v>0</v>
      </c>
      <c r="P124" s="13">
        <f t="shared" ca="1" si="38"/>
        <v>0.95018168000000003</v>
      </c>
      <c r="Q124" s="19">
        <f t="shared" si="39"/>
        <v>0</v>
      </c>
      <c r="R124" s="13">
        <f t="shared" si="46"/>
        <v>0</v>
      </c>
      <c r="S124" s="4" t="str">
        <f t="shared" si="47"/>
        <v>A+J=</v>
      </c>
      <c r="T124" s="30">
        <f t="shared" si="48"/>
        <v>45560</v>
      </c>
      <c r="U124" s="4"/>
      <c r="V124" s="79"/>
      <c r="W124" s="63"/>
      <c r="X124" s="65"/>
      <c r="Y124" s="73"/>
      <c r="Z124" s="82"/>
      <c r="AA124" s="82"/>
      <c r="AB124" s="80"/>
      <c r="AC124" s="82"/>
      <c r="AD124" s="79"/>
      <c r="AE124" s="81"/>
      <c r="AF124" s="63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36">
        <f t="shared" si="40"/>
        <v>45546</v>
      </c>
      <c r="B125" s="14">
        <f t="shared" ca="1" si="49"/>
        <v>158.11534811666669</v>
      </c>
      <c r="C125" s="6">
        <f t="shared" si="41"/>
        <v>157.0785018366667</v>
      </c>
      <c r="D125" s="12">
        <f ca="1">IF(A125&lt;$B$1,VLOOKUP(A125,[1]DI!$A$4:$B$15000,2,FALSE),0)</f>
        <v>0.104</v>
      </c>
      <c r="E125" s="13">
        <f t="shared" ca="1" si="50"/>
        <v>1.0003926999999999</v>
      </c>
      <c r="F125" s="13">
        <f ca="1">(TRUNC(PRODUCT($E$12:$E124),16))</f>
        <v>1.0319083274081</v>
      </c>
      <c r="G125" s="13">
        <f t="shared" ca="1" si="51"/>
        <v>1.0270579523427199</v>
      </c>
      <c r="H125" s="13">
        <f t="shared" ca="1" si="52"/>
        <v>1.0047225900000001</v>
      </c>
      <c r="I125" s="12">
        <f t="shared" si="53"/>
        <v>0.04</v>
      </c>
      <c r="J125" s="30">
        <f t="shared" si="42"/>
        <v>45530</v>
      </c>
      <c r="K125" s="2">
        <f t="shared" si="43"/>
        <v>12</v>
      </c>
      <c r="L125" s="15">
        <f t="shared" si="44"/>
        <v>12</v>
      </c>
      <c r="M125" s="11">
        <f t="shared" si="36"/>
        <v>1.001869398</v>
      </c>
      <c r="N125" s="11">
        <f t="shared" ca="1" si="37"/>
        <v>1.006600816</v>
      </c>
      <c r="O125" s="15">
        <f t="shared" si="45"/>
        <v>0</v>
      </c>
      <c r="P125" s="13">
        <f t="shared" ca="1" si="38"/>
        <v>1.03684628</v>
      </c>
      <c r="Q125" s="19">
        <f t="shared" si="39"/>
        <v>0</v>
      </c>
      <c r="R125" s="13">
        <f t="shared" si="46"/>
        <v>0</v>
      </c>
      <c r="S125" s="4" t="str">
        <f t="shared" si="47"/>
        <v>A+J=</v>
      </c>
      <c r="T125" s="30">
        <f t="shared" si="48"/>
        <v>45560</v>
      </c>
      <c r="U125" s="4"/>
      <c r="V125" s="79"/>
      <c r="W125" s="63"/>
      <c r="X125" s="65"/>
      <c r="Y125" s="73"/>
      <c r="Z125" s="82"/>
      <c r="AA125" s="82"/>
      <c r="AB125" s="80"/>
      <c r="AC125" s="82"/>
      <c r="AD125" s="79"/>
      <c r="AE125" s="81"/>
      <c r="AF125" s="63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36">
        <f t="shared" si="40"/>
        <v>45547</v>
      </c>
      <c r="B126" s="14">
        <f t="shared" ca="1" si="49"/>
        <v>158.2020612666667</v>
      </c>
      <c r="C126" s="6">
        <f t="shared" si="41"/>
        <v>157.0785018366667</v>
      </c>
      <c r="D126" s="12">
        <f ca="1">IF(A126&lt;$B$1,VLOOKUP(A126,[1]DI!$A$4:$B$15000,2,FALSE),0)</f>
        <v>0.104</v>
      </c>
      <c r="E126" s="13">
        <f t="shared" ca="1" si="50"/>
        <v>1.0003926999999999</v>
      </c>
      <c r="F126" s="13">
        <f ca="1">(TRUNC(PRODUCT($E$12:$E125),16))</f>
        <v>1.0323135578082701</v>
      </c>
      <c r="G126" s="13">
        <f t="shared" ca="1" si="51"/>
        <v>1.0270579523427199</v>
      </c>
      <c r="H126" s="13">
        <f t="shared" ca="1" si="52"/>
        <v>1.00511715</v>
      </c>
      <c r="I126" s="12">
        <f t="shared" si="53"/>
        <v>0.04</v>
      </c>
      <c r="J126" s="30">
        <f t="shared" si="42"/>
        <v>45530</v>
      </c>
      <c r="K126" s="2">
        <f t="shared" si="43"/>
        <v>13</v>
      </c>
      <c r="L126" s="15">
        <f t="shared" si="44"/>
        <v>13</v>
      </c>
      <c r="M126" s="11">
        <f t="shared" si="36"/>
        <v>1.002025339</v>
      </c>
      <c r="N126" s="11">
        <f t="shared" ca="1" si="37"/>
        <v>1.007152853</v>
      </c>
      <c r="O126" s="15">
        <f t="shared" si="45"/>
        <v>0</v>
      </c>
      <c r="P126" s="13">
        <f t="shared" ca="1" si="38"/>
        <v>1.12355943</v>
      </c>
      <c r="Q126" s="19">
        <f t="shared" si="39"/>
        <v>0</v>
      </c>
      <c r="R126" s="13">
        <f t="shared" si="46"/>
        <v>0</v>
      </c>
      <c r="S126" s="4" t="str">
        <f t="shared" si="47"/>
        <v>A+J=</v>
      </c>
      <c r="T126" s="30">
        <f t="shared" si="48"/>
        <v>45560</v>
      </c>
      <c r="U126" s="4"/>
      <c r="V126" s="79"/>
      <c r="W126" s="63"/>
      <c r="X126" s="65"/>
      <c r="Y126" s="73"/>
      <c r="Z126" s="82"/>
      <c r="AA126" s="82"/>
      <c r="AB126" s="80"/>
      <c r="AC126" s="82"/>
      <c r="AD126" s="79"/>
      <c r="AE126" s="81"/>
      <c r="AF126" s="63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36">
        <f t="shared" si="40"/>
        <v>45548</v>
      </c>
      <c r="B127" s="14">
        <f t="shared" ca="1" si="49"/>
        <v>158.28882106666671</v>
      </c>
      <c r="C127" s="6">
        <f t="shared" si="41"/>
        <v>157.0785018366667</v>
      </c>
      <c r="D127" s="12">
        <f ca="1">IF(A127&lt;$B$1,VLOOKUP(A127,[1]DI!$A$4:$B$15000,2,FALSE),0)</f>
        <v>0.104</v>
      </c>
      <c r="E127" s="13">
        <f t="shared" ca="1" si="50"/>
        <v>1.0003926999999999</v>
      </c>
      <c r="F127" s="13">
        <f ca="1">(TRUNC(PRODUCT($E$12:$E126),16))</f>
        <v>1.0327189473424201</v>
      </c>
      <c r="G127" s="13">
        <f t="shared" ca="1" si="51"/>
        <v>1.0270579523427199</v>
      </c>
      <c r="H127" s="13">
        <f t="shared" ca="1" si="52"/>
        <v>1.0055118599999999</v>
      </c>
      <c r="I127" s="12">
        <f t="shared" si="53"/>
        <v>0.04</v>
      </c>
      <c r="J127" s="30">
        <f t="shared" si="42"/>
        <v>45530</v>
      </c>
      <c r="K127" s="2">
        <f t="shared" si="43"/>
        <v>14</v>
      </c>
      <c r="L127" s="15">
        <f t="shared" si="44"/>
        <v>14</v>
      </c>
      <c r="M127" s="11">
        <f t="shared" si="36"/>
        <v>1.0021813040000001</v>
      </c>
      <c r="N127" s="11">
        <f t="shared" ca="1" si="37"/>
        <v>1.007705187</v>
      </c>
      <c r="O127" s="15">
        <f t="shared" si="45"/>
        <v>0</v>
      </c>
      <c r="P127" s="13">
        <f t="shared" ca="1" si="38"/>
        <v>1.2103192300000001</v>
      </c>
      <c r="Q127" s="19">
        <f t="shared" si="39"/>
        <v>0</v>
      </c>
      <c r="R127" s="13">
        <f t="shared" si="46"/>
        <v>0</v>
      </c>
      <c r="S127" s="4" t="str">
        <f t="shared" si="47"/>
        <v>A+J=</v>
      </c>
      <c r="T127" s="30">
        <f t="shared" si="48"/>
        <v>45560</v>
      </c>
      <c r="U127" s="4"/>
      <c r="V127" s="79"/>
      <c r="W127" s="63"/>
      <c r="X127" s="65"/>
      <c r="Y127" s="73"/>
      <c r="Z127" s="82"/>
      <c r="AA127" s="82"/>
      <c r="AB127" s="80"/>
      <c r="AC127" s="82"/>
      <c r="AD127" s="79"/>
      <c r="AE127" s="81"/>
      <c r="AF127" s="63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36">
        <f t="shared" si="40"/>
        <v>45549</v>
      </c>
      <c r="B128" s="14">
        <f t="shared" ca="1" si="49"/>
        <v>158.3756276666667</v>
      </c>
      <c r="C128" s="6">
        <f t="shared" si="41"/>
        <v>157.0785018366667</v>
      </c>
      <c r="D128" s="12">
        <f ca="1">IF(A128&lt;$B$1,VLOOKUP(A128,[1]DI!$A$4:$B$15000,2,FALSE),0)</f>
        <v>0</v>
      </c>
      <c r="E128" s="13">
        <f t="shared" ca="1" si="50"/>
        <v>1</v>
      </c>
      <c r="F128" s="13">
        <f ca="1">(TRUNC(PRODUCT($E$12:$E127),16))</f>
        <v>1.0331244960730499</v>
      </c>
      <c r="G128" s="13">
        <f t="shared" ca="1" si="51"/>
        <v>1.0270579523427199</v>
      </c>
      <c r="H128" s="13">
        <f t="shared" ca="1" si="52"/>
        <v>1.00590672</v>
      </c>
      <c r="I128" s="12">
        <f t="shared" si="53"/>
        <v>0.04</v>
      </c>
      <c r="J128" s="30">
        <f t="shared" si="42"/>
        <v>45530</v>
      </c>
      <c r="K128" s="2">
        <f t="shared" si="43"/>
        <v>14</v>
      </c>
      <c r="L128" s="15">
        <f t="shared" si="44"/>
        <v>15</v>
      </c>
      <c r="M128" s="11">
        <f t="shared" si="36"/>
        <v>1.0023372930000001</v>
      </c>
      <c r="N128" s="11">
        <f t="shared" ca="1" si="37"/>
        <v>1.008257819</v>
      </c>
      <c r="O128" s="15">
        <f t="shared" si="45"/>
        <v>0</v>
      </c>
      <c r="P128" s="13">
        <f t="shared" ca="1" si="38"/>
        <v>1.2971258299999999</v>
      </c>
      <c r="Q128" s="19">
        <f t="shared" si="39"/>
        <v>0</v>
      </c>
      <c r="R128" s="13">
        <f t="shared" si="46"/>
        <v>0</v>
      </c>
      <c r="S128" s="4" t="str">
        <f t="shared" si="47"/>
        <v>A+J=</v>
      </c>
      <c r="T128" s="30">
        <f t="shared" si="48"/>
        <v>45560</v>
      </c>
      <c r="U128" s="4"/>
      <c r="V128" s="79"/>
      <c r="W128" s="63"/>
      <c r="X128" s="65"/>
      <c r="Y128" s="73"/>
      <c r="Z128" s="82"/>
      <c r="AA128" s="82"/>
      <c r="AB128" s="80"/>
      <c r="AC128" s="82"/>
      <c r="AD128" s="79"/>
      <c r="AE128" s="81"/>
      <c r="AF128" s="63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36">
        <f t="shared" si="40"/>
        <v>45550</v>
      </c>
      <c r="B129" s="14">
        <f t="shared" ca="1" si="49"/>
        <v>158.3756276666667</v>
      </c>
      <c r="C129" s="6">
        <f t="shared" si="41"/>
        <v>157.0785018366667</v>
      </c>
      <c r="D129" s="12">
        <f ca="1">IF(A129&lt;$B$1,VLOOKUP(A129,[1]DI!$A$4:$B$15000,2,FALSE),0)</f>
        <v>0</v>
      </c>
      <c r="E129" s="13">
        <f t="shared" ca="1" si="50"/>
        <v>1</v>
      </c>
      <c r="F129" s="13">
        <f ca="1">(TRUNC(PRODUCT($E$12:$E128),16))</f>
        <v>1.0331244960730499</v>
      </c>
      <c r="G129" s="13">
        <f t="shared" ca="1" si="51"/>
        <v>1.0270579523427199</v>
      </c>
      <c r="H129" s="13">
        <f t="shared" ca="1" si="52"/>
        <v>1.00590672</v>
      </c>
      <c r="I129" s="12">
        <f t="shared" si="53"/>
        <v>0.04</v>
      </c>
      <c r="J129" s="30">
        <f t="shared" si="42"/>
        <v>45530</v>
      </c>
      <c r="K129" s="2">
        <f t="shared" si="43"/>
        <v>14</v>
      </c>
      <c r="L129" s="15">
        <f t="shared" si="44"/>
        <v>15</v>
      </c>
      <c r="M129" s="11">
        <f t="shared" si="36"/>
        <v>1.0023372930000001</v>
      </c>
      <c r="N129" s="11">
        <f t="shared" ca="1" si="37"/>
        <v>1.008257819</v>
      </c>
      <c r="O129" s="15">
        <f t="shared" si="45"/>
        <v>0</v>
      </c>
      <c r="P129" s="13">
        <f t="shared" ca="1" si="38"/>
        <v>1.2971258299999999</v>
      </c>
      <c r="Q129" s="19">
        <f t="shared" si="39"/>
        <v>0</v>
      </c>
      <c r="R129" s="13">
        <f t="shared" si="46"/>
        <v>0</v>
      </c>
      <c r="S129" s="4" t="str">
        <f t="shared" si="47"/>
        <v>A+J=</v>
      </c>
      <c r="T129" s="30">
        <f t="shared" si="48"/>
        <v>45560</v>
      </c>
      <c r="U129" s="4"/>
      <c r="V129" s="79"/>
      <c r="W129" s="63"/>
      <c r="X129" s="65"/>
      <c r="Y129" s="73"/>
      <c r="Z129" s="82"/>
      <c r="AA129" s="82"/>
      <c r="AB129" s="80"/>
      <c r="AC129" s="82"/>
      <c r="AD129" s="79"/>
      <c r="AE129" s="81"/>
      <c r="AF129" s="63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36">
        <f t="shared" si="40"/>
        <v>45551</v>
      </c>
      <c r="B130" s="14">
        <f t="shared" ca="1" si="49"/>
        <v>158.3756276666667</v>
      </c>
      <c r="C130" s="6">
        <f t="shared" si="41"/>
        <v>157.0785018366667</v>
      </c>
      <c r="D130" s="12">
        <f ca="1">IF(A130&lt;$B$1,VLOOKUP(A130,[1]DI!$A$4:$B$15000,2,FALSE),0)</f>
        <v>0.104</v>
      </c>
      <c r="E130" s="13">
        <f t="shared" ca="1" si="50"/>
        <v>1.0003926999999999</v>
      </c>
      <c r="F130" s="13">
        <f ca="1">(TRUNC(PRODUCT($E$12:$E129),16))</f>
        <v>1.0331244960730499</v>
      </c>
      <c r="G130" s="13">
        <f t="shared" ca="1" si="51"/>
        <v>1.0270579523427199</v>
      </c>
      <c r="H130" s="13">
        <f t="shared" ca="1" si="52"/>
        <v>1.00590672</v>
      </c>
      <c r="I130" s="12">
        <f t="shared" si="53"/>
        <v>0.04</v>
      </c>
      <c r="J130" s="30">
        <f t="shared" si="42"/>
        <v>45530</v>
      </c>
      <c r="K130" s="2">
        <f t="shared" si="43"/>
        <v>15</v>
      </c>
      <c r="L130" s="15">
        <f t="shared" si="44"/>
        <v>15</v>
      </c>
      <c r="M130" s="11">
        <f t="shared" si="36"/>
        <v>1.0023372930000001</v>
      </c>
      <c r="N130" s="11">
        <f t="shared" ca="1" si="37"/>
        <v>1.008257819</v>
      </c>
      <c r="O130" s="15">
        <f t="shared" si="45"/>
        <v>0</v>
      </c>
      <c r="P130" s="13">
        <f t="shared" ca="1" si="38"/>
        <v>1.2971258299999999</v>
      </c>
      <c r="Q130" s="19">
        <f t="shared" si="39"/>
        <v>0</v>
      </c>
      <c r="R130" s="13">
        <f t="shared" si="46"/>
        <v>0</v>
      </c>
      <c r="S130" s="4" t="str">
        <f t="shared" si="47"/>
        <v>A+J=</v>
      </c>
      <c r="T130" s="30">
        <f t="shared" si="48"/>
        <v>45560</v>
      </c>
      <c r="U130" s="4"/>
      <c r="V130" s="79"/>
      <c r="W130" s="63"/>
      <c r="X130" s="65"/>
      <c r="Y130" s="73"/>
      <c r="Z130" s="82"/>
      <c r="AA130" s="82"/>
      <c r="AB130" s="80"/>
      <c r="AC130" s="82"/>
      <c r="AD130" s="79"/>
      <c r="AE130" s="81"/>
      <c r="AF130" s="63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36">
        <f t="shared" si="40"/>
        <v>45552</v>
      </c>
      <c r="B131" s="14">
        <f t="shared" ca="1" si="49"/>
        <v>158.46248265666671</v>
      </c>
      <c r="C131" s="6">
        <f t="shared" si="41"/>
        <v>157.0785018366667</v>
      </c>
      <c r="D131" s="12">
        <f ca="1">IF(A131&lt;$B$1,VLOOKUP(A131,[1]DI!$A$4:$B$15000,2,FALSE),0)</f>
        <v>0.104</v>
      </c>
      <c r="E131" s="13">
        <f t="shared" ca="1" si="50"/>
        <v>1.0003926999999999</v>
      </c>
      <c r="F131" s="13">
        <f ca="1">(TRUNC(PRODUCT($E$12:$E130),16))</f>
        <v>1.0335302040626499</v>
      </c>
      <c r="G131" s="13">
        <f t="shared" ca="1" si="51"/>
        <v>1.0270579523427199</v>
      </c>
      <c r="H131" s="13">
        <f t="shared" ca="1" si="52"/>
        <v>1.0063017400000001</v>
      </c>
      <c r="I131" s="12">
        <f t="shared" si="53"/>
        <v>0.04</v>
      </c>
      <c r="J131" s="30">
        <f t="shared" si="42"/>
        <v>45530</v>
      </c>
      <c r="K131" s="2">
        <f t="shared" si="43"/>
        <v>16</v>
      </c>
      <c r="L131" s="15">
        <f t="shared" si="44"/>
        <v>16</v>
      </c>
      <c r="M131" s="11">
        <f t="shared" si="36"/>
        <v>1.0024933069999999</v>
      </c>
      <c r="N131" s="11">
        <f t="shared" ca="1" si="37"/>
        <v>1.0088107589999999</v>
      </c>
      <c r="O131" s="15">
        <f t="shared" si="45"/>
        <v>0</v>
      </c>
      <c r="P131" s="13">
        <f t="shared" ca="1" si="38"/>
        <v>1.3839808199999999</v>
      </c>
      <c r="Q131" s="19">
        <f t="shared" si="39"/>
        <v>0</v>
      </c>
      <c r="R131" s="13">
        <f t="shared" si="46"/>
        <v>0</v>
      </c>
      <c r="S131" s="4" t="str">
        <f t="shared" si="47"/>
        <v>A+J=</v>
      </c>
      <c r="T131" s="30">
        <f t="shared" si="48"/>
        <v>45560</v>
      </c>
      <c r="U131" s="4"/>
      <c r="V131" s="79"/>
      <c r="W131" s="63"/>
      <c r="X131" s="65"/>
      <c r="Y131" s="73"/>
      <c r="Z131" s="82"/>
      <c r="AA131" s="82"/>
      <c r="AB131" s="80"/>
      <c r="AC131" s="82"/>
      <c r="AD131" s="79"/>
      <c r="AE131" s="81"/>
      <c r="AF131" s="63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36">
        <f t="shared" si="40"/>
        <v>45553</v>
      </c>
      <c r="B132" s="14">
        <f t="shared" ca="1" si="49"/>
        <v>158.54938444666669</v>
      </c>
      <c r="C132" s="6">
        <f t="shared" si="41"/>
        <v>157.0785018366667</v>
      </c>
      <c r="D132" s="12">
        <f ca="1">IF(A132&lt;$B$1,VLOOKUP(A132,[1]DI!$A$4:$B$15000,2,FALSE),0)</f>
        <v>0.104</v>
      </c>
      <c r="E132" s="13">
        <f t="shared" ca="1" si="50"/>
        <v>1.0003926999999999</v>
      </c>
      <c r="F132" s="13">
        <f ca="1">(TRUNC(PRODUCT($E$12:$E131),16))</f>
        <v>1.03393607137379</v>
      </c>
      <c r="G132" s="13">
        <f t="shared" ca="1" si="51"/>
        <v>1.0270579523427199</v>
      </c>
      <c r="H132" s="13">
        <f t="shared" ca="1" si="52"/>
        <v>1.0066969100000001</v>
      </c>
      <c r="I132" s="12">
        <f t="shared" si="53"/>
        <v>0.04</v>
      </c>
      <c r="J132" s="30">
        <f t="shared" si="42"/>
        <v>45530</v>
      </c>
      <c r="K132" s="2">
        <f t="shared" si="43"/>
        <v>17</v>
      </c>
      <c r="L132" s="15">
        <f t="shared" si="44"/>
        <v>17</v>
      </c>
      <c r="M132" s="11">
        <f t="shared" si="36"/>
        <v>1.002649345</v>
      </c>
      <c r="N132" s="11">
        <f t="shared" ca="1" si="37"/>
        <v>1.0093639969999999</v>
      </c>
      <c r="O132" s="15">
        <f t="shared" si="45"/>
        <v>0</v>
      </c>
      <c r="P132" s="13">
        <f t="shared" ca="1" si="38"/>
        <v>1.4708826100000001</v>
      </c>
      <c r="Q132" s="19">
        <f t="shared" si="39"/>
        <v>0</v>
      </c>
      <c r="R132" s="13">
        <f t="shared" si="46"/>
        <v>0</v>
      </c>
      <c r="S132" s="4" t="str">
        <f t="shared" si="47"/>
        <v>A+J=</v>
      </c>
      <c r="T132" s="30">
        <f t="shared" si="48"/>
        <v>45560</v>
      </c>
      <c r="U132" s="4"/>
      <c r="V132" s="79"/>
      <c r="W132" s="63"/>
      <c r="X132" s="65"/>
      <c r="Y132" s="73"/>
      <c r="Z132" s="82"/>
      <c r="AA132" s="82"/>
      <c r="AB132" s="80"/>
      <c r="AC132" s="82"/>
      <c r="AD132" s="79"/>
      <c r="AE132" s="81"/>
      <c r="AF132" s="63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36">
        <f t="shared" si="40"/>
        <v>45554</v>
      </c>
      <c r="B133" s="14">
        <f t="shared" ca="1" si="49"/>
        <v>158.63633478666671</v>
      </c>
      <c r="C133" s="6">
        <f t="shared" si="41"/>
        <v>157.0785018366667</v>
      </c>
      <c r="D133" s="12">
        <f ca="1">IF(A133&lt;$B$1,VLOOKUP(A133,[1]DI!$A$4:$B$15000,2,FALSE),0)</f>
        <v>0.1065</v>
      </c>
      <c r="E133" s="13">
        <f t="shared" ca="1" si="50"/>
        <v>1.00040168</v>
      </c>
      <c r="F133" s="13">
        <f ca="1">(TRUNC(PRODUCT($E$12:$E132),16))</f>
        <v>1.0343420980690201</v>
      </c>
      <c r="G133" s="13">
        <f t="shared" ca="1" si="51"/>
        <v>1.0270579523427199</v>
      </c>
      <c r="H133" s="13">
        <f t="shared" ca="1" si="52"/>
        <v>1.00709224</v>
      </c>
      <c r="I133" s="12">
        <f t="shared" si="53"/>
        <v>0.04</v>
      </c>
      <c r="J133" s="30">
        <f t="shared" si="42"/>
        <v>45530</v>
      </c>
      <c r="K133" s="2">
        <f t="shared" si="43"/>
        <v>18</v>
      </c>
      <c r="L133" s="15">
        <f t="shared" si="44"/>
        <v>18</v>
      </c>
      <c r="M133" s="11">
        <f t="shared" si="36"/>
        <v>1.0028054070000001</v>
      </c>
      <c r="N133" s="11">
        <f t="shared" ca="1" si="37"/>
        <v>1.0099175439999999</v>
      </c>
      <c r="O133" s="15">
        <f t="shared" si="45"/>
        <v>0</v>
      </c>
      <c r="P133" s="13">
        <f t="shared" ca="1" si="38"/>
        <v>1.5578329500000001</v>
      </c>
      <c r="Q133" s="19">
        <f t="shared" si="39"/>
        <v>0</v>
      </c>
      <c r="R133" s="13">
        <f t="shared" si="46"/>
        <v>0</v>
      </c>
      <c r="S133" s="4" t="str">
        <f t="shared" si="47"/>
        <v>A+J=</v>
      </c>
      <c r="T133" s="30">
        <f t="shared" si="48"/>
        <v>45560</v>
      </c>
      <c r="U133" s="4"/>
      <c r="V133" s="79"/>
      <c r="W133" s="63"/>
      <c r="X133" s="65"/>
      <c r="Y133" s="73"/>
      <c r="Z133" s="82"/>
      <c r="AA133" s="82"/>
      <c r="AB133" s="80"/>
      <c r="AC133" s="82"/>
      <c r="AD133" s="79"/>
      <c r="AE133" s="81"/>
      <c r="AF133" s="63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36">
        <f t="shared" si="40"/>
        <v>45555</v>
      </c>
      <c r="B134" s="14">
        <f t="shared" ca="1" si="49"/>
        <v>158.7247577266667</v>
      </c>
      <c r="C134" s="6">
        <f t="shared" si="41"/>
        <v>157.0785018366667</v>
      </c>
      <c r="D134" s="12">
        <f ca="1">IF(A134&lt;$B$1,VLOOKUP(A134,[1]DI!$A$4:$B$15000,2,FALSE),0)</f>
        <v>0.1065</v>
      </c>
      <c r="E134" s="13">
        <f t="shared" ca="1" si="50"/>
        <v>1.00040168</v>
      </c>
      <c r="F134" s="13">
        <f ca="1">(TRUNC(PRODUCT($E$12:$E133),16))</f>
        <v>1.0347575726029701</v>
      </c>
      <c r="G134" s="13">
        <f t="shared" ca="1" si="51"/>
        <v>1.0270579523427199</v>
      </c>
      <c r="H134" s="13">
        <f t="shared" ca="1" si="52"/>
        <v>1.0074967699999999</v>
      </c>
      <c r="I134" s="12">
        <f t="shared" si="53"/>
        <v>0.04</v>
      </c>
      <c r="J134" s="30">
        <f t="shared" si="42"/>
        <v>45530</v>
      </c>
      <c r="K134" s="2">
        <f t="shared" si="43"/>
        <v>19</v>
      </c>
      <c r="L134" s="15">
        <f t="shared" si="44"/>
        <v>19</v>
      </c>
      <c r="M134" s="11">
        <f t="shared" si="36"/>
        <v>1.002961494</v>
      </c>
      <c r="N134" s="11">
        <f t="shared" ca="1" si="37"/>
        <v>1.010480466</v>
      </c>
      <c r="O134" s="15">
        <f t="shared" si="45"/>
        <v>0</v>
      </c>
      <c r="P134" s="13">
        <f t="shared" ca="1" si="38"/>
        <v>1.6462558899999999</v>
      </c>
      <c r="Q134" s="19">
        <f t="shared" si="39"/>
        <v>0</v>
      </c>
      <c r="R134" s="13">
        <f t="shared" si="46"/>
        <v>0</v>
      </c>
      <c r="S134" s="4" t="str">
        <f t="shared" si="47"/>
        <v>A+J=</v>
      </c>
      <c r="T134" s="30">
        <f t="shared" si="48"/>
        <v>45560</v>
      </c>
      <c r="U134" s="4"/>
      <c r="V134" s="79"/>
      <c r="W134" s="63"/>
      <c r="X134" s="65"/>
      <c r="Y134" s="73"/>
      <c r="Z134" s="82"/>
      <c r="AA134" s="82"/>
      <c r="AB134" s="80"/>
      <c r="AC134" s="82"/>
      <c r="AD134" s="79"/>
      <c r="AE134" s="81"/>
      <c r="AF134" s="63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36">
        <f t="shared" si="40"/>
        <v>45556</v>
      </c>
      <c r="B135" s="14">
        <f t="shared" ca="1" si="49"/>
        <v>158.8132295266667</v>
      </c>
      <c r="C135" s="6">
        <f t="shared" si="41"/>
        <v>157.0785018366667</v>
      </c>
      <c r="D135" s="12">
        <f ca="1">IF(A135&lt;$B$1,VLOOKUP(A135,[1]DI!$A$4:$B$15000,2,FALSE),0)</f>
        <v>0</v>
      </c>
      <c r="E135" s="13">
        <f t="shared" ca="1" si="50"/>
        <v>1</v>
      </c>
      <c r="F135" s="13">
        <f ca="1">(TRUNC(PRODUCT($E$12:$E134),16))</f>
        <v>1.0351732140247301</v>
      </c>
      <c r="G135" s="13">
        <f t="shared" ca="1" si="51"/>
        <v>1.0270579523427199</v>
      </c>
      <c r="H135" s="13">
        <f t="shared" ca="1" si="52"/>
        <v>1.00790146</v>
      </c>
      <c r="I135" s="12">
        <f t="shared" si="53"/>
        <v>0.04</v>
      </c>
      <c r="J135" s="30">
        <f t="shared" si="42"/>
        <v>45530</v>
      </c>
      <c r="K135" s="2">
        <f t="shared" si="43"/>
        <v>19</v>
      </c>
      <c r="L135" s="15">
        <f t="shared" si="44"/>
        <v>20</v>
      </c>
      <c r="M135" s="11">
        <f t="shared" si="36"/>
        <v>1.0031176049999999</v>
      </c>
      <c r="N135" s="11">
        <f t="shared" ca="1" si="37"/>
        <v>1.011043699</v>
      </c>
      <c r="O135" s="15">
        <f t="shared" si="45"/>
        <v>0</v>
      </c>
      <c r="P135" s="13">
        <f t="shared" ca="1" si="38"/>
        <v>1.7347276899999999</v>
      </c>
      <c r="Q135" s="19">
        <f t="shared" si="39"/>
        <v>0</v>
      </c>
      <c r="R135" s="13">
        <f t="shared" si="46"/>
        <v>0</v>
      </c>
      <c r="S135" s="4" t="str">
        <f t="shared" si="47"/>
        <v>A+J=</v>
      </c>
      <c r="T135" s="30">
        <f t="shared" si="48"/>
        <v>45560</v>
      </c>
      <c r="U135" s="4"/>
      <c r="V135" s="79"/>
      <c r="W135" s="63"/>
      <c r="X135" s="65"/>
      <c r="Y135" s="73"/>
      <c r="Z135" s="82"/>
      <c r="AA135" s="82"/>
      <c r="AB135" s="80"/>
      <c r="AC135" s="82"/>
      <c r="AD135" s="79"/>
      <c r="AE135" s="81"/>
      <c r="AF135" s="63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36">
        <f t="shared" si="40"/>
        <v>45557</v>
      </c>
      <c r="B136" s="14">
        <f t="shared" ca="1" si="49"/>
        <v>158.8132295266667</v>
      </c>
      <c r="C136" s="6">
        <f t="shared" si="41"/>
        <v>157.0785018366667</v>
      </c>
      <c r="D136" s="12">
        <f ca="1">IF(A136&lt;$B$1,VLOOKUP(A136,[1]DI!$A$4:$B$15000,2,FALSE),0)</f>
        <v>0</v>
      </c>
      <c r="E136" s="13">
        <f t="shared" ca="1" si="50"/>
        <v>1</v>
      </c>
      <c r="F136" s="13">
        <f ca="1">(TRUNC(PRODUCT($E$12:$E135),16))</f>
        <v>1.0351732140247301</v>
      </c>
      <c r="G136" s="13">
        <f t="shared" ca="1" si="51"/>
        <v>1.0270579523427199</v>
      </c>
      <c r="H136" s="13">
        <f t="shared" ca="1" si="52"/>
        <v>1.00790146</v>
      </c>
      <c r="I136" s="12">
        <f t="shared" si="53"/>
        <v>0.04</v>
      </c>
      <c r="J136" s="30">
        <f t="shared" si="42"/>
        <v>45530</v>
      </c>
      <c r="K136" s="2">
        <f t="shared" si="43"/>
        <v>19</v>
      </c>
      <c r="L136" s="15">
        <f t="shared" si="44"/>
        <v>20</v>
      </c>
      <c r="M136" s="11">
        <f t="shared" si="36"/>
        <v>1.0031176049999999</v>
      </c>
      <c r="N136" s="11">
        <f t="shared" ca="1" si="37"/>
        <v>1.011043699</v>
      </c>
      <c r="O136" s="15">
        <f t="shared" si="45"/>
        <v>0</v>
      </c>
      <c r="P136" s="13">
        <f t="shared" ca="1" si="38"/>
        <v>1.7347276899999999</v>
      </c>
      <c r="Q136" s="19">
        <f t="shared" si="39"/>
        <v>0</v>
      </c>
      <c r="R136" s="13">
        <f t="shared" si="46"/>
        <v>0</v>
      </c>
      <c r="S136" s="4" t="str">
        <f t="shared" si="47"/>
        <v>A+J=</v>
      </c>
      <c r="T136" s="30">
        <f t="shared" si="48"/>
        <v>45560</v>
      </c>
      <c r="U136" s="4"/>
      <c r="V136" s="79"/>
      <c r="W136" s="63"/>
      <c r="X136" s="65"/>
      <c r="Y136" s="73"/>
      <c r="Z136" s="82"/>
      <c r="AA136" s="82"/>
      <c r="AB136" s="80"/>
      <c r="AC136" s="82"/>
      <c r="AD136" s="79"/>
      <c r="AE136" s="81"/>
      <c r="AF136" s="63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36">
        <f t="shared" si="40"/>
        <v>45558</v>
      </c>
      <c r="B137" s="14">
        <f t="shared" ca="1" si="49"/>
        <v>158.8132295266667</v>
      </c>
      <c r="C137" s="6">
        <f t="shared" si="41"/>
        <v>157.0785018366667</v>
      </c>
      <c r="D137" s="12">
        <f ca="1">IF(A137&lt;$B$1,VLOOKUP(A137,[1]DI!$A$4:$B$15000,2,FALSE),0)</f>
        <v>0.1065</v>
      </c>
      <c r="E137" s="13">
        <f t="shared" ca="1" si="50"/>
        <v>1.00040168</v>
      </c>
      <c r="F137" s="13">
        <f ca="1">(TRUNC(PRODUCT($E$12:$E136),16))</f>
        <v>1.0351732140247301</v>
      </c>
      <c r="G137" s="13">
        <f t="shared" ca="1" si="51"/>
        <v>1.0270579523427199</v>
      </c>
      <c r="H137" s="13">
        <f t="shared" ca="1" si="52"/>
        <v>1.00790146</v>
      </c>
      <c r="I137" s="12">
        <f t="shared" si="53"/>
        <v>0.04</v>
      </c>
      <c r="J137" s="30">
        <f t="shared" si="42"/>
        <v>45530</v>
      </c>
      <c r="K137" s="2">
        <f t="shared" si="43"/>
        <v>20</v>
      </c>
      <c r="L137" s="15">
        <f t="shared" si="44"/>
        <v>20</v>
      </c>
      <c r="M137" s="11">
        <f t="shared" si="36"/>
        <v>1.0031176049999999</v>
      </c>
      <c r="N137" s="11">
        <f t="shared" ca="1" si="37"/>
        <v>1.011043699</v>
      </c>
      <c r="O137" s="15">
        <f t="shared" si="45"/>
        <v>0</v>
      </c>
      <c r="P137" s="13">
        <f t="shared" ca="1" si="38"/>
        <v>1.7347276899999999</v>
      </c>
      <c r="Q137" s="19">
        <f t="shared" si="39"/>
        <v>0</v>
      </c>
      <c r="R137" s="13">
        <f t="shared" si="46"/>
        <v>0</v>
      </c>
      <c r="S137" s="4" t="str">
        <f t="shared" si="47"/>
        <v>A+J=</v>
      </c>
      <c r="T137" s="30">
        <f t="shared" si="48"/>
        <v>45560</v>
      </c>
      <c r="U137" s="4"/>
      <c r="V137" s="79"/>
      <c r="W137" s="63"/>
      <c r="X137" s="65"/>
      <c r="Y137" s="73"/>
      <c r="Z137" s="82"/>
      <c r="AA137" s="82"/>
      <c r="AB137" s="80"/>
      <c r="AC137" s="82"/>
      <c r="AD137" s="79"/>
      <c r="AE137" s="81"/>
      <c r="AF137" s="63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36">
        <f t="shared" si="40"/>
        <v>45559</v>
      </c>
      <c r="B138" s="14">
        <f t="shared" ca="1" si="49"/>
        <v>158.90175174666669</v>
      </c>
      <c r="C138" s="6">
        <f t="shared" si="41"/>
        <v>157.0785018366667</v>
      </c>
      <c r="D138" s="12">
        <f ca="1">IF(A138&lt;$B$1,VLOOKUP(A138,[1]DI!$A$4:$B$15000,2,FALSE),0)</f>
        <v>0.1065</v>
      </c>
      <c r="E138" s="13">
        <f t="shared" ca="1" si="50"/>
        <v>1.00040168</v>
      </c>
      <c r="F138" s="13">
        <f ca="1">(TRUNC(PRODUCT($E$12:$E137),16))</f>
        <v>1.03558902240134</v>
      </c>
      <c r="G138" s="13">
        <f t="shared" ca="1" si="51"/>
        <v>1.0270579523427199</v>
      </c>
      <c r="H138" s="13">
        <f t="shared" ca="1" si="52"/>
        <v>1.00830632</v>
      </c>
      <c r="I138" s="12">
        <f t="shared" si="53"/>
        <v>0.04</v>
      </c>
      <c r="J138" s="30">
        <f t="shared" si="42"/>
        <v>45530</v>
      </c>
      <c r="K138" s="2">
        <f t="shared" si="43"/>
        <v>21</v>
      </c>
      <c r="L138" s="15">
        <f t="shared" si="44"/>
        <v>21</v>
      </c>
      <c r="M138" s="11">
        <f t="shared" si="36"/>
        <v>1.00327374</v>
      </c>
      <c r="N138" s="11">
        <f t="shared" ca="1" si="37"/>
        <v>1.011607253</v>
      </c>
      <c r="O138" s="15">
        <f t="shared" si="45"/>
        <v>0</v>
      </c>
      <c r="P138" s="13">
        <f t="shared" ca="1" si="38"/>
        <v>1.8232499099999999</v>
      </c>
      <c r="Q138" s="19">
        <f t="shared" si="39"/>
        <v>0</v>
      </c>
      <c r="R138" s="13">
        <f t="shared" si="46"/>
        <v>0</v>
      </c>
      <c r="S138" s="4" t="str">
        <f t="shared" si="47"/>
        <v>A+J=</v>
      </c>
      <c r="T138" s="30">
        <f t="shared" si="48"/>
        <v>45560</v>
      </c>
      <c r="U138" s="4"/>
      <c r="V138" s="79"/>
      <c r="W138" s="63"/>
      <c r="X138" s="65"/>
      <c r="Y138" s="73"/>
      <c r="Z138" s="82"/>
      <c r="AA138" s="82"/>
      <c r="AB138" s="80"/>
      <c r="AC138" s="82"/>
      <c r="AD138" s="79"/>
      <c r="AE138" s="81"/>
      <c r="AF138" s="63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36">
        <f t="shared" si="40"/>
        <v>45560</v>
      </c>
      <c r="B139" s="14">
        <f t="shared" ca="1" si="49"/>
        <v>158.9903212466667</v>
      </c>
      <c r="C139" s="6">
        <f t="shared" si="41"/>
        <v>157.0785018366667</v>
      </c>
      <c r="D139" s="12">
        <f ca="1">IF(A139&lt;$B$1,VLOOKUP(A139,[1]DI!$A$4:$B$15000,2,FALSE),0)</f>
        <v>0.1065</v>
      </c>
      <c r="E139" s="13">
        <f t="shared" ca="1" si="50"/>
        <v>1.00040168</v>
      </c>
      <c r="F139" s="13">
        <f ca="1">(TRUNC(PRODUCT($E$12:$E138),16))</f>
        <v>1.03600499779986</v>
      </c>
      <c r="G139" s="13">
        <f t="shared" ca="1" si="51"/>
        <v>1.0270579523427199</v>
      </c>
      <c r="H139" s="13">
        <f t="shared" ca="1" si="52"/>
        <v>1.0087113299999999</v>
      </c>
      <c r="I139" s="12">
        <f t="shared" si="53"/>
        <v>0.04</v>
      </c>
      <c r="J139" s="30">
        <f t="shared" si="42"/>
        <v>45530</v>
      </c>
      <c r="K139" s="2">
        <f t="shared" si="43"/>
        <v>22</v>
      </c>
      <c r="L139" s="15">
        <f t="shared" si="44"/>
        <v>22</v>
      </c>
      <c r="M139" s="11">
        <f t="shared" si="36"/>
        <v>1.0034298989999999</v>
      </c>
      <c r="N139" s="11">
        <f t="shared" ca="1" si="37"/>
        <v>1.012171108</v>
      </c>
      <c r="O139" s="15">
        <f t="shared" si="45"/>
        <v>5</v>
      </c>
      <c r="P139" s="13">
        <f t="shared" ca="1" si="38"/>
        <v>1.9118194100000001</v>
      </c>
      <c r="Q139" s="19">
        <f t="shared" si="39"/>
        <v>0.168686</v>
      </c>
      <c r="R139" s="13">
        <f t="shared" si="46"/>
        <v>26.496944160000002</v>
      </c>
      <c r="S139" s="4" t="str">
        <f t="shared" si="47"/>
        <v>A+J=</v>
      </c>
      <c r="T139" s="30">
        <f t="shared" si="48"/>
        <v>45560</v>
      </c>
      <c r="U139" s="4"/>
      <c r="V139" s="79"/>
      <c r="W139" s="63"/>
      <c r="X139" s="65"/>
      <c r="Y139" s="73"/>
      <c r="Z139" s="82"/>
      <c r="AA139" s="82"/>
      <c r="AB139" s="80"/>
      <c r="AC139" s="82"/>
      <c r="AD139" s="79"/>
      <c r="AE139" s="81"/>
      <c r="AF139" s="63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36">
        <f t="shared" si="40"/>
        <v>45561</v>
      </c>
      <c r="B140" s="14">
        <f t="shared" ca="1" si="49"/>
        <v>130.65434291666671</v>
      </c>
      <c r="C140" s="6">
        <f t="shared" si="41"/>
        <v>130.5815576766667</v>
      </c>
      <c r="D140" s="12">
        <f ca="1">IF(A140&lt;$B$1,VLOOKUP(A140,[1]DI!$A$4:$B$15000,2,FALSE),0)</f>
        <v>0.1065</v>
      </c>
      <c r="E140" s="13">
        <f t="shared" ca="1" si="50"/>
        <v>1.00040168</v>
      </c>
      <c r="F140" s="13">
        <f ca="1">(TRUNC(PRODUCT($E$12:$E139),16))</f>
        <v>1.03642114028738</v>
      </c>
      <c r="G140" s="13">
        <f t="shared" ca="1" si="51"/>
        <v>1.03600499779986</v>
      </c>
      <c r="H140" s="13">
        <f t="shared" ca="1" si="52"/>
        <v>1.00040168</v>
      </c>
      <c r="I140" s="12">
        <f t="shared" si="53"/>
        <v>0.04</v>
      </c>
      <c r="J140" s="30">
        <f t="shared" si="42"/>
        <v>45560</v>
      </c>
      <c r="K140" s="2">
        <f t="shared" si="43"/>
        <v>1</v>
      </c>
      <c r="L140" s="15">
        <f t="shared" si="44"/>
        <v>1</v>
      </c>
      <c r="M140" s="11">
        <f t="shared" ref="M140:M203" si="54">ROUND((I140+1)^(L140/252),9)</f>
        <v>1.00015565</v>
      </c>
      <c r="N140" s="11">
        <f t="shared" ref="N140:N203" ca="1" si="55">ROUND(H140*M140,9)</f>
        <v>1.000557393</v>
      </c>
      <c r="O140" s="15">
        <f t="shared" si="45"/>
        <v>0</v>
      </c>
      <c r="P140" s="13">
        <f t="shared" ref="P140:P203" ca="1" si="56">TRUNC(((N140-1)*C140),8)</f>
        <v>7.2785240000000001E-2</v>
      </c>
      <c r="Q140" s="19">
        <f t="shared" ref="Q140:Q203" si="57">IF($O140&gt;0,VLOOKUP($O140,$V$12:$AB$150,7),0)</f>
        <v>0</v>
      </c>
      <c r="R140" s="13">
        <f t="shared" si="46"/>
        <v>0</v>
      </c>
      <c r="S140" s="4" t="str">
        <f t="shared" si="47"/>
        <v>A+J=</v>
      </c>
      <c r="T140" s="30">
        <f t="shared" si="48"/>
        <v>45590</v>
      </c>
      <c r="U140" s="4"/>
      <c r="V140" s="79"/>
      <c r="W140" s="63"/>
      <c r="X140" s="65"/>
      <c r="Y140" s="73"/>
      <c r="Z140" s="82"/>
      <c r="AA140" s="82"/>
      <c r="AB140" s="80"/>
      <c r="AC140" s="82"/>
      <c r="AD140" s="79"/>
      <c r="AE140" s="81"/>
      <c r="AF140" s="63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36">
        <f t="shared" ref="A141:A204" si="58">(A140+1)</f>
        <v>45562</v>
      </c>
      <c r="B141" s="14">
        <f t="shared" ca="1" si="49"/>
        <v>130.7271683866667</v>
      </c>
      <c r="C141" s="6">
        <f t="shared" ref="C141:C204" si="59">(C140-R140)</f>
        <v>130.5815576766667</v>
      </c>
      <c r="D141" s="12">
        <f ca="1">IF(A141&lt;$B$1,VLOOKUP(A141,[1]DI!$A$4:$B$15000,2,FALSE),0)</f>
        <v>0.1065</v>
      </c>
      <c r="E141" s="13">
        <f t="shared" ca="1" si="50"/>
        <v>1.00040168</v>
      </c>
      <c r="F141" s="13">
        <f ca="1">(TRUNC(PRODUCT($E$12:$E140),16))</f>
        <v>1.03683744993101</v>
      </c>
      <c r="G141" s="13">
        <f t="shared" ca="1" si="51"/>
        <v>1.03600499779986</v>
      </c>
      <c r="H141" s="13">
        <f t="shared" ca="1" si="52"/>
        <v>1.0008035200000001</v>
      </c>
      <c r="I141" s="12">
        <f t="shared" si="53"/>
        <v>0.04</v>
      </c>
      <c r="J141" s="30">
        <f t="shared" ref="J141:J204" si="60">IF(O140&gt;0,VLOOKUP(O140,V$12:AF$150,2),J140)</f>
        <v>45560</v>
      </c>
      <c r="K141" s="2">
        <f t="shared" ref="K141:K204" si="61">IF(A141&gt;J141,IF(NETWORKDAYS(J141,A141,$V$160:$V$544)-1=0,1,NETWORKDAYS(J141,A141,$V$160:$V$544)-1),0)</f>
        <v>2</v>
      </c>
      <c r="L141" s="15">
        <f t="shared" ref="L141:L204" si="62">IF(AND(K141=1,K140=1),1,IF(K141&gt;0,IF(K141=K140,K141+1,K141),0))</f>
        <v>2</v>
      </c>
      <c r="M141" s="11">
        <f t="shared" si="54"/>
        <v>1.0003113239999999</v>
      </c>
      <c r="N141" s="11">
        <f t="shared" ca="1" si="55"/>
        <v>1.001115094</v>
      </c>
      <c r="O141" s="15">
        <f t="shared" ref="O141:O204" si="63">IF(VLOOKUP(A141,W$12:AD$150,8)=VLOOKUP(A140,W$12:AD$150,8),0,VLOOKUP(A141,W$12:AD$150,8))</f>
        <v>0</v>
      </c>
      <c r="P141" s="13">
        <f t="shared" ca="1" si="56"/>
        <v>0.14561071</v>
      </c>
      <c r="Q141" s="19">
        <f t="shared" si="57"/>
        <v>0</v>
      </c>
      <c r="R141" s="13">
        <f t="shared" ref="R141:R204" si="64">IF(Q141&gt;0,TRUNC(Q141*C141,8),0)</f>
        <v>0</v>
      </c>
      <c r="S141" s="4" t="str">
        <f t="shared" ref="S141:S204" si="65">IF(O140&gt;0,VLOOKUP(O140,V$12:AF$150,10),S140)</f>
        <v>A+J=</v>
      </c>
      <c r="T141" s="30">
        <f t="shared" ref="T141:T204" si="66">IF(O140&gt;0,VLOOKUP(O140,V$12:AF$150,11),T140)</f>
        <v>45590</v>
      </c>
      <c r="U141" s="4"/>
      <c r="V141" s="79"/>
      <c r="W141" s="63"/>
      <c r="X141" s="65"/>
      <c r="Y141" s="73"/>
      <c r="Z141" s="82"/>
      <c r="AA141" s="82"/>
      <c r="AB141" s="80"/>
      <c r="AC141" s="82"/>
      <c r="AD141" s="79"/>
      <c r="AE141" s="81"/>
      <c r="AF141" s="63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36">
        <f t="shared" si="58"/>
        <v>45563</v>
      </c>
      <c r="B142" s="14">
        <f t="shared" ref="B142:B205" ca="1" si="67">IF(A142&lt;=TODAY(),C142+P142,IF(AND(A142&gt;TODAY(),A142&lt;=$B$1),IF(VLOOKUP(TODAY(),$A$10:$D$5000,4,FALSE)=0,"n.d",C142+P142),"n.d"))</f>
        <v>130.80003432666672</v>
      </c>
      <c r="C142" s="6">
        <f t="shared" si="59"/>
        <v>130.5815576766667</v>
      </c>
      <c r="D142" s="12">
        <f ca="1">IF(A142&lt;$B$1,VLOOKUP(A142,[1]DI!$A$4:$B$15000,2,FALSE),0)</f>
        <v>0</v>
      </c>
      <c r="E142" s="13">
        <f t="shared" ref="E142:E205" ca="1" si="68">ROUND(((1+D142)^(1/252)),8)</f>
        <v>1</v>
      </c>
      <c r="F142" s="13">
        <f ca="1">(TRUNC(PRODUCT($E$12:$E141),16))</f>
        <v>1.03725392679789</v>
      </c>
      <c r="G142" s="13">
        <f t="shared" ref="G142:G205" ca="1" si="69">IF(O141&gt;0,F141,G141)</f>
        <v>1.03600499779986</v>
      </c>
      <c r="H142" s="13">
        <f t="shared" ref="H142:H205" ca="1" si="70">ROUND(F142/G142,8)</f>
        <v>1.0012055200000001</v>
      </c>
      <c r="I142" s="12">
        <f t="shared" ref="I142:I205" si="71">I141</f>
        <v>0.04</v>
      </c>
      <c r="J142" s="30">
        <f t="shared" si="60"/>
        <v>45560</v>
      </c>
      <c r="K142" s="2">
        <f t="shared" si="61"/>
        <v>2</v>
      </c>
      <c r="L142" s="15">
        <f t="shared" si="62"/>
        <v>3</v>
      </c>
      <c r="M142" s="11">
        <f t="shared" si="54"/>
        <v>1.000467022</v>
      </c>
      <c r="N142" s="11">
        <f t="shared" ca="1" si="55"/>
        <v>1.0016731050000001</v>
      </c>
      <c r="O142" s="15">
        <f t="shared" si="63"/>
        <v>0</v>
      </c>
      <c r="P142" s="13">
        <f t="shared" ca="1" si="56"/>
        <v>0.21847664999999999</v>
      </c>
      <c r="Q142" s="19">
        <f t="shared" si="57"/>
        <v>0</v>
      </c>
      <c r="R142" s="13">
        <f t="shared" si="64"/>
        <v>0</v>
      </c>
      <c r="S142" s="4" t="str">
        <f t="shared" si="65"/>
        <v>A+J=</v>
      </c>
      <c r="T142" s="30">
        <f t="shared" si="66"/>
        <v>45590</v>
      </c>
      <c r="U142" s="3"/>
      <c r="V142" s="79"/>
      <c r="W142" s="63"/>
      <c r="X142" s="65"/>
      <c r="Y142" s="73"/>
      <c r="Z142" s="82"/>
      <c r="AA142" s="82"/>
      <c r="AB142" s="80"/>
      <c r="AC142" s="82"/>
      <c r="AD142" s="79"/>
      <c r="AE142" s="81"/>
      <c r="AF142" s="63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36">
        <f t="shared" si="58"/>
        <v>45564</v>
      </c>
      <c r="B143" s="14">
        <f t="shared" ca="1" si="67"/>
        <v>130.80003432666672</v>
      </c>
      <c r="C143" s="6">
        <f t="shared" si="59"/>
        <v>130.5815576766667</v>
      </c>
      <c r="D143" s="12">
        <f ca="1">IF(A143&lt;$B$1,VLOOKUP(A143,[1]DI!$A$4:$B$15000,2,FALSE),0)</f>
        <v>0</v>
      </c>
      <c r="E143" s="13">
        <f t="shared" ca="1" si="68"/>
        <v>1</v>
      </c>
      <c r="F143" s="13">
        <f ca="1">(TRUNC(PRODUCT($E$12:$E142),16))</f>
        <v>1.03725392679789</v>
      </c>
      <c r="G143" s="13">
        <f t="shared" ca="1" si="69"/>
        <v>1.03600499779986</v>
      </c>
      <c r="H143" s="13">
        <f t="shared" ca="1" si="70"/>
        <v>1.0012055200000001</v>
      </c>
      <c r="I143" s="12">
        <f t="shared" si="71"/>
        <v>0.04</v>
      </c>
      <c r="J143" s="30">
        <f t="shared" si="60"/>
        <v>45560</v>
      </c>
      <c r="K143" s="2">
        <f t="shared" si="61"/>
        <v>2</v>
      </c>
      <c r="L143" s="15">
        <f t="shared" si="62"/>
        <v>3</v>
      </c>
      <c r="M143" s="11">
        <f t="shared" si="54"/>
        <v>1.000467022</v>
      </c>
      <c r="N143" s="11">
        <f t="shared" ca="1" si="55"/>
        <v>1.0016731050000001</v>
      </c>
      <c r="O143" s="15">
        <f t="shared" si="63"/>
        <v>0</v>
      </c>
      <c r="P143" s="13">
        <f t="shared" ca="1" si="56"/>
        <v>0.21847664999999999</v>
      </c>
      <c r="Q143" s="19">
        <f t="shared" si="57"/>
        <v>0</v>
      </c>
      <c r="R143" s="13">
        <f t="shared" si="64"/>
        <v>0</v>
      </c>
      <c r="S143" s="4" t="str">
        <f t="shared" si="65"/>
        <v>A+J=</v>
      </c>
      <c r="T143" s="30">
        <f t="shared" si="66"/>
        <v>45590</v>
      </c>
      <c r="U143" s="3"/>
      <c r="V143" s="79"/>
      <c r="W143" s="63"/>
      <c r="X143" s="65"/>
      <c r="Y143" s="73"/>
      <c r="Z143" s="82"/>
      <c r="AA143" s="82"/>
      <c r="AB143" s="80"/>
      <c r="AC143" s="82"/>
      <c r="AD143" s="79"/>
      <c r="AE143" s="81"/>
      <c r="AF143" s="63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36">
        <f t="shared" si="58"/>
        <v>45565</v>
      </c>
      <c r="B144" s="14">
        <f t="shared" ca="1" si="67"/>
        <v>130.80003432666672</v>
      </c>
      <c r="C144" s="6">
        <f t="shared" si="59"/>
        <v>130.5815576766667</v>
      </c>
      <c r="D144" s="12">
        <f ca="1">IF(A144&lt;$B$1,VLOOKUP(A144,[1]DI!$A$4:$B$15000,2,FALSE),0)</f>
        <v>0.1065</v>
      </c>
      <c r="E144" s="13">
        <f t="shared" ca="1" si="68"/>
        <v>1.00040168</v>
      </c>
      <c r="F144" s="13">
        <f ca="1">(TRUNC(PRODUCT($E$12:$E143),16))</f>
        <v>1.03725392679789</v>
      </c>
      <c r="G144" s="13">
        <f t="shared" ca="1" si="69"/>
        <v>1.03600499779986</v>
      </c>
      <c r="H144" s="13">
        <f t="shared" ca="1" si="70"/>
        <v>1.0012055200000001</v>
      </c>
      <c r="I144" s="12">
        <f t="shared" si="71"/>
        <v>0.04</v>
      </c>
      <c r="J144" s="30">
        <f t="shared" si="60"/>
        <v>45560</v>
      </c>
      <c r="K144" s="2">
        <f t="shared" si="61"/>
        <v>3</v>
      </c>
      <c r="L144" s="15">
        <f t="shared" si="62"/>
        <v>3</v>
      </c>
      <c r="M144" s="11">
        <f t="shared" si="54"/>
        <v>1.000467022</v>
      </c>
      <c r="N144" s="11">
        <f t="shared" ca="1" si="55"/>
        <v>1.0016731050000001</v>
      </c>
      <c r="O144" s="15">
        <f t="shared" si="63"/>
        <v>0</v>
      </c>
      <c r="P144" s="13">
        <f t="shared" ca="1" si="56"/>
        <v>0.21847664999999999</v>
      </c>
      <c r="Q144" s="19">
        <f t="shared" si="57"/>
        <v>0</v>
      </c>
      <c r="R144" s="13">
        <f t="shared" si="64"/>
        <v>0</v>
      </c>
      <c r="S144" s="4" t="str">
        <f t="shared" si="65"/>
        <v>A+J=</v>
      </c>
      <c r="T144" s="30">
        <f t="shared" si="66"/>
        <v>45590</v>
      </c>
      <c r="U144" s="3"/>
      <c r="V144" s="79"/>
      <c r="W144" s="63"/>
      <c r="X144" s="65"/>
      <c r="Y144" s="73"/>
      <c r="Z144" s="82"/>
      <c r="AA144" s="82"/>
      <c r="AB144" s="80"/>
      <c r="AC144" s="82"/>
      <c r="AD144" s="79"/>
      <c r="AE144" s="81"/>
      <c r="AF144" s="63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36">
        <f t="shared" si="58"/>
        <v>45566</v>
      </c>
      <c r="B145" s="14">
        <f t="shared" ca="1" si="67"/>
        <v>130.87294205666672</v>
      </c>
      <c r="C145" s="6">
        <f t="shared" si="59"/>
        <v>130.5815576766667</v>
      </c>
      <c r="D145" s="12">
        <f ca="1">IF(A145&lt;$B$1,VLOOKUP(A145,[1]DI!$A$4:$B$15000,2,FALSE),0)</f>
        <v>0.1065</v>
      </c>
      <c r="E145" s="13">
        <f t="shared" ca="1" si="68"/>
        <v>1.00040168</v>
      </c>
      <c r="F145" s="13">
        <f ca="1">(TRUNC(PRODUCT($E$12:$E144),16))</f>
        <v>1.0376705709552101</v>
      </c>
      <c r="G145" s="13">
        <f t="shared" ca="1" si="69"/>
        <v>1.03600499779986</v>
      </c>
      <c r="H145" s="13">
        <f t="shared" ca="1" si="70"/>
        <v>1.0016076899999999</v>
      </c>
      <c r="I145" s="12">
        <f t="shared" si="71"/>
        <v>0.04</v>
      </c>
      <c r="J145" s="30">
        <f t="shared" si="60"/>
        <v>45560</v>
      </c>
      <c r="K145" s="2">
        <f t="shared" si="61"/>
        <v>4</v>
      </c>
      <c r="L145" s="15">
        <f t="shared" si="62"/>
        <v>4</v>
      </c>
      <c r="M145" s="11">
        <f t="shared" si="54"/>
        <v>1.000622745</v>
      </c>
      <c r="N145" s="11">
        <f t="shared" ca="1" si="55"/>
        <v>1.002231436</v>
      </c>
      <c r="O145" s="15">
        <f t="shared" si="63"/>
        <v>0</v>
      </c>
      <c r="P145" s="13">
        <f t="shared" ca="1" si="56"/>
        <v>0.29138438</v>
      </c>
      <c r="Q145" s="19">
        <f t="shared" si="57"/>
        <v>0</v>
      </c>
      <c r="R145" s="13">
        <f t="shared" si="64"/>
        <v>0</v>
      </c>
      <c r="S145" s="4" t="str">
        <f t="shared" si="65"/>
        <v>A+J=</v>
      </c>
      <c r="T145" s="30">
        <f t="shared" si="66"/>
        <v>45590</v>
      </c>
      <c r="U145" s="3"/>
      <c r="V145" s="79"/>
      <c r="W145" s="63"/>
      <c r="X145" s="65"/>
      <c r="Y145" s="73"/>
      <c r="Z145" s="82"/>
      <c r="AA145" s="82"/>
      <c r="AB145" s="80"/>
      <c r="AC145" s="82"/>
      <c r="AD145" s="79"/>
      <c r="AE145" s="81"/>
      <c r="AF145" s="63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36">
        <f t="shared" si="58"/>
        <v>45567</v>
      </c>
      <c r="B146" s="14">
        <f t="shared" ca="1" si="67"/>
        <v>130.9458889666667</v>
      </c>
      <c r="C146" s="6">
        <f t="shared" si="59"/>
        <v>130.5815576766667</v>
      </c>
      <c r="D146" s="12">
        <f ca="1">IF(A146&lt;$B$1,VLOOKUP(A146,[1]DI!$A$4:$B$15000,2,FALSE),0)</f>
        <v>0.1065</v>
      </c>
      <c r="E146" s="13">
        <f t="shared" ca="1" si="68"/>
        <v>1.00040168</v>
      </c>
      <c r="F146" s="13">
        <f ca="1">(TRUNC(PRODUCT($E$12:$E145),16))</f>
        <v>1.03808738247015</v>
      </c>
      <c r="G146" s="13">
        <f t="shared" ca="1" si="69"/>
        <v>1.03600499779986</v>
      </c>
      <c r="H146" s="13">
        <f t="shared" ca="1" si="70"/>
        <v>1.00201001</v>
      </c>
      <c r="I146" s="12">
        <f t="shared" si="71"/>
        <v>0.04</v>
      </c>
      <c r="J146" s="30">
        <f t="shared" si="60"/>
        <v>45560</v>
      </c>
      <c r="K146" s="2">
        <f t="shared" si="61"/>
        <v>5</v>
      </c>
      <c r="L146" s="15">
        <f t="shared" si="62"/>
        <v>5</v>
      </c>
      <c r="M146" s="11">
        <f t="shared" si="54"/>
        <v>1.000778492</v>
      </c>
      <c r="N146" s="11">
        <f t="shared" ca="1" si="55"/>
        <v>1.0027900670000001</v>
      </c>
      <c r="O146" s="15">
        <f t="shared" si="63"/>
        <v>0</v>
      </c>
      <c r="P146" s="13">
        <f t="shared" ca="1" si="56"/>
        <v>0.36433128999999997</v>
      </c>
      <c r="Q146" s="19">
        <f t="shared" si="57"/>
        <v>0</v>
      </c>
      <c r="R146" s="13">
        <f t="shared" si="64"/>
        <v>0</v>
      </c>
      <c r="S146" s="4" t="str">
        <f t="shared" si="65"/>
        <v>A+J=</v>
      </c>
      <c r="T146" s="30">
        <f t="shared" si="66"/>
        <v>45590</v>
      </c>
      <c r="U146" s="3"/>
      <c r="V146" s="79"/>
      <c r="W146" s="63"/>
      <c r="X146" s="65"/>
      <c r="Y146" s="73"/>
      <c r="Z146" s="82"/>
      <c r="AA146" s="82"/>
      <c r="AB146" s="80"/>
      <c r="AC146" s="82"/>
      <c r="AD146" s="79"/>
      <c r="AE146" s="81"/>
      <c r="AF146" s="63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36">
        <f t="shared" si="58"/>
        <v>45568</v>
      </c>
      <c r="B147" s="14">
        <f t="shared" ca="1" si="67"/>
        <v>131.0188775266667</v>
      </c>
      <c r="C147" s="6">
        <f t="shared" si="59"/>
        <v>130.5815576766667</v>
      </c>
      <c r="D147" s="12">
        <f ca="1">IF(A147&lt;$B$1,VLOOKUP(A147,[1]DI!$A$4:$B$15000,2,FALSE),0)</f>
        <v>0.1065</v>
      </c>
      <c r="E147" s="13">
        <f t="shared" ca="1" si="68"/>
        <v>1.00040168</v>
      </c>
      <c r="F147" s="13">
        <f ca="1">(TRUNC(PRODUCT($E$12:$E146),16))</f>
        <v>1.0385043614099401</v>
      </c>
      <c r="G147" s="13">
        <f t="shared" ca="1" si="69"/>
        <v>1.03600499779986</v>
      </c>
      <c r="H147" s="13">
        <f t="shared" ca="1" si="70"/>
        <v>1.0024124999999999</v>
      </c>
      <c r="I147" s="12">
        <f t="shared" si="71"/>
        <v>0.04</v>
      </c>
      <c r="J147" s="30">
        <f t="shared" si="60"/>
        <v>45560</v>
      </c>
      <c r="K147" s="2">
        <f t="shared" si="61"/>
        <v>6</v>
      </c>
      <c r="L147" s="15">
        <f t="shared" si="62"/>
        <v>6</v>
      </c>
      <c r="M147" s="11">
        <f t="shared" si="54"/>
        <v>1.000934263</v>
      </c>
      <c r="N147" s="11">
        <f t="shared" ca="1" si="55"/>
        <v>1.0033490169999999</v>
      </c>
      <c r="O147" s="15">
        <f t="shared" si="63"/>
        <v>0</v>
      </c>
      <c r="P147" s="13">
        <f t="shared" ca="1" si="56"/>
        <v>0.43731985000000001</v>
      </c>
      <c r="Q147" s="19">
        <f t="shared" si="57"/>
        <v>0</v>
      </c>
      <c r="R147" s="13">
        <f t="shared" si="64"/>
        <v>0</v>
      </c>
      <c r="S147" s="4" t="str">
        <f t="shared" si="65"/>
        <v>A+J=</v>
      </c>
      <c r="T147" s="30">
        <f t="shared" si="66"/>
        <v>45590</v>
      </c>
      <c r="U147" s="3"/>
      <c r="V147" s="79"/>
      <c r="W147" s="63"/>
      <c r="X147" s="65"/>
      <c r="Y147" s="73"/>
      <c r="Z147" s="82"/>
      <c r="AA147" s="82"/>
      <c r="AB147" s="80"/>
      <c r="AC147" s="82"/>
      <c r="AD147" s="79"/>
      <c r="AE147" s="81"/>
      <c r="AF147" s="63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36">
        <f t="shared" si="58"/>
        <v>45569</v>
      </c>
      <c r="B148" s="14">
        <f t="shared" ca="1" si="67"/>
        <v>131.09190656666669</v>
      </c>
      <c r="C148" s="6">
        <f t="shared" si="59"/>
        <v>130.5815576766667</v>
      </c>
      <c r="D148" s="12">
        <f ca="1">IF(A148&lt;$B$1,VLOOKUP(A148,[1]DI!$A$4:$B$15000,2,FALSE),0)</f>
        <v>0.1065</v>
      </c>
      <c r="E148" s="13">
        <f t="shared" ca="1" si="68"/>
        <v>1.00040168</v>
      </c>
      <c r="F148" s="13">
        <f ca="1">(TRUNC(PRODUCT($E$12:$E147),16))</f>
        <v>1.0389215078418299</v>
      </c>
      <c r="G148" s="13">
        <f t="shared" ca="1" si="69"/>
        <v>1.03600499779986</v>
      </c>
      <c r="H148" s="13">
        <f t="shared" ca="1" si="70"/>
        <v>1.00281515</v>
      </c>
      <c r="I148" s="12">
        <f t="shared" si="71"/>
        <v>0.04</v>
      </c>
      <c r="J148" s="30">
        <f t="shared" si="60"/>
        <v>45560</v>
      </c>
      <c r="K148" s="2">
        <f t="shared" si="61"/>
        <v>7</v>
      </c>
      <c r="L148" s="15">
        <f t="shared" si="62"/>
        <v>7</v>
      </c>
      <c r="M148" s="11">
        <f t="shared" si="54"/>
        <v>1.0010900579999999</v>
      </c>
      <c r="N148" s="11">
        <f t="shared" ca="1" si="55"/>
        <v>1.0039082770000001</v>
      </c>
      <c r="O148" s="15">
        <f t="shared" si="63"/>
        <v>0</v>
      </c>
      <c r="P148" s="13">
        <f t="shared" ca="1" si="56"/>
        <v>0.51034889000000005</v>
      </c>
      <c r="Q148" s="19">
        <f t="shared" si="57"/>
        <v>0</v>
      </c>
      <c r="R148" s="13">
        <f t="shared" si="64"/>
        <v>0</v>
      </c>
      <c r="S148" s="4" t="str">
        <f t="shared" si="65"/>
        <v>A+J=</v>
      </c>
      <c r="T148" s="30">
        <f t="shared" si="66"/>
        <v>45590</v>
      </c>
      <c r="U148" s="3"/>
      <c r="V148" s="79"/>
      <c r="W148" s="63"/>
      <c r="X148" s="65"/>
      <c r="Y148" s="73"/>
      <c r="Z148" s="82"/>
      <c r="AA148" s="82"/>
      <c r="AB148" s="80"/>
      <c r="AC148" s="82"/>
      <c r="AD148" s="79"/>
      <c r="AE148" s="81"/>
      <c r="AF148" s="63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36">
        <f t="shared" si="58"/>
        <v>45570</v>
      </c>
      <c r="B149" s="14">
        <f t="shared" ca="1" si="67"/>
        <v>131.1649759666667</v>
      </c>
      <c r="C149" s="6">
        <f t="shared" si="59"/>
        <v>130.5815576766667</v>
      </c>
      <c r="D149" s="12">
        <f ca="1">IF(A149&lt;$B$1,VLOOKUP(A149,[1]DI!$A$4:$B$15000,2,FALSE),0)</f>
        <v>0</v>
      </c>
      <c r="E149" s="13">
        <f t="shared" ca="1" si="68"/>
        <v>1</v>
      </c>
      <c r="F149" s="13">
        <f ca="1">(TRUNC(PRODUCT($E$12:$E148),16))</f>
        <v>1.0393388218330999</v>
      </c>
      <c r="G149" s="13">
        <f t="shared" ca="1" si="69"/>
        <v>1.03600499779986</v>
      </c>
      <c r="H149" s="13">
        <f t="shared" ca="1" si="70"/>
        <v>1.00321796</v>
      </c>
      <c r="I149" s="12">
        <f t="shared" si="71"/>
        <v>0.04</v>
      </c>
      <c r="J149" s="30">
        <f t="shared" si="60"/>
        <v>45560</v>
      </c>
      <c r="K149" s="2">
        <f t="shared" si="61"/>
        <v>7</v>
      </c>
      <c r="L149" s="15">
        <f t="shared" si="62"/>
        <v>8</v>
      </c>
      <c r="M149" s="11">
        <f t="shared" si="54"/>
        <v>1.0012458769999999</v>
      </c>
      <c r="N149" s="11">
        <f t="shared" ca="1" si="55"/>
        <v>1.0044678460000001</v>
      </c>
      <c r="O149" s="15">
        <f t="shared" si="63"/>
        <v>0</v>
      </c>
      <c r="P149" s="13">
        <f t="shared" ca="1" si="56"/>
        <v>0.58341829000000001</v>
      </c>
      <c r="Q149" s="19">
        <f t="shared" si="57"/>
        <v>0</v>
      </c>
      <c r="R149" s="13">
        <f t="shared" si="64"/>
        <v>0</v>
      </c>
      <c r="S149" s="4" t="str">
        <f t="shared" si="65"/>
        <v>A+J=</v>
      </c>
      <c r="T149" s="30">
        <f t="shared" si="66"/>
        <v>45590</v>
      </c>
      <c r="U149" s="3"/>
      <c r="V149" s="79"/>
      <c r="W149" s="63"/>
      <c r="X149" s="65"/>
      <c r="Y149" s="73"/>
      <c r="Z149" s="82"/>
      <c r="AA149" s="82"/>
      <c r="AB149" s="80"/>
      <c r="AC149" s="82"/>
      <c r="AD149" s="79"/>
      <c r="AE149" s="81"/>
      <c r="AF149" s="63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36">
        <f t="shared" si="58"/>
        <v>45571</v>
      </c>
      <c r="B150" s="14">
        <f t="shared" ca="1" si="67"/>
        <v>131.1649759666667</v>
      </c>
      <c r="C150" s="6">
        <f t="shared" si="59"/>
        <v>130.5815576766667</v>
      </c>
      <c r="D150" s="12">
        <f ca="1">IF(A150&lt;$B$1,VLOOKUP(A150,[1]DI!$A$4:$B$15000,2,FALSE),0)</f>
        <v>0</v>
      </c>
      <c r="E150" s="13">
        <f t="shared" ca="1" si="68"/>
        <v>1</v>
      </c>
      <c r="F150" s="13">
        <f ca="1">(TRUNC(PRODUCT($E$12:$E149),16))</f>
        <v>1.0393388218330999</v>
      </c>
      <c r="G150" s="13">
        <f t="shared" ca="1" si="69"/>
        <v>1.03600499779986</v>
      </c>
      <c r="H150" s="13">
        <f t="shared" ca="1" si="70"/>
        <v>1.00321796</v>
      </c>
      <c r="I150" s="12">
        <f t="shared" si="71"/>
        <v>0.04</v>
      </c>
      <c r="J150" s="30">
        <f t="shared" si="60"/>
        <v>45560</v>
      </c>
      <c r="K150" s="2">
        <f t="shared" si="61"/>
        <v>7</v>
      </c>
      <c r="L150" s="15">
        <f t="shared" si="62"/>
        <v>8</v>
      </c>
      <c r="M150" s="11">
        <f t="shared" si="54"/>
        <v>1.0012458769999999</v>
      </c>
      <c r="N150" s="11">
        <f t="shared" ca="1" si="55"/>
        <v>1.0044678460000001</v>
      </c>
      <c r="O150" s="15">
        <f t="shared" si="63"/>
        <v>0</v>
      </c>
      <c r="P150" s="13">
        <f t="shared" ca="1" si="56"/>
        <v>0.58341829000000001</v>
      </c>
      <c r="Q150" s="19">
        <f t="shared" si="57"/>
        <v>0</v>
      </c>
      <c r="R150" s="13">
        <f t="shared" si="64"/>
        <v>0</v>
      </c>
      <c r="S150" s="4" t="str">
        <f t="shared" si="65"/>
        <v>A+J=</v>
      </c>
      <c r="T150" s="30">
        <f t="shared" si="66"/>
        <v>45590</v>
      </c>
      <c r="U150" s="3"/>
      <c r="V150" s="79"/>
      <c r="W150" s="63"/>
      <c r="X150" s="65"/>
      <c r="Y150" s="73"/>
      <c r="Z150" s="82"/>
      <c r="AA150" s="82"/>
      <c r="AB150" s="80"/>
      <c r="AC150" s="82"/>
      <c r="AD150" s="79"/>
      <c r="AE150" s="81"/>
      <c r="AF150" s="63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36">
        <f t="shared" si="58"/>
        <v>45572</v>
      </c>
      <c r="B151" s="14">
        <f t="shared" ca="1" si="67"/>
        <v>131.1649759666667</v>
      </c>
      <c r="C151" s="6">
        <f t="shared" si="59"/>
        <v>130.5815576766667</v>
      </c>
      <c r="D151" s="12">
        <f ca="1">IF(A151&lt;$B$1,VLOOKUP(A151,[1]DI!$A$4:$B$15000,2,FALSE),0)</f>
        <v>0.1065</v>
      </c>
      <c r="E151" s="13">
        <f t="shared" ca="1" si="68"/>
        <v>1.00040168</v>
      </c>
      <c r="F151" s="13">
        <f ca="1">(TRUNC(PRODUCT($E$12:$E150),16))</f>
        <v>1.0393388218330999</v>
      </c>
      <c r="G151" s="13">
        <f t="shared" ca="1" si="69"/>
        <v>1.03600499779986</v>
      </c>
      <c r="H151" s="13">
        <f t="shared" ca="1" si="70"/>
        <v>1.00321796</v>
      </c>
      <c r="I151" s="12">
        <f t="shared" si="71"/>
        <v>0.04</v>
      </c>
      <c r="J151" s="30">
        <f t="shared" si="60"/>
        <v>45560</v>
      </c>
      <c r="K151" s="2">
        <f t="shared" si="61"/>
        <v>8</v>
      </c>
      <c r="L151" s="15">
        <f t="shared" si="62"/>
        <v>8</v>
      </c>
      <c r="M151" s="11">
        <f t="shared" si="54"/>
        <v>1.0012458769999999</v>
      </c>
      <c r="N151" s="11">
        <f t="shared" ca="1" si="55"/>
        <v>1.0044678460000001</v>
      </c>
      <c r="O151" s="15">
        <f t="shared" si="63"/>
        <v>0</v>
      </c>
      <c r="P151" s="13">
        <f t="shared" ca="1" si="56"/>
        <v>0.58341829000000001</v>
      </c>
      <c r="Q151" s="19">
        <f t="shared" si="57"/>
        <v>0</v>
      </c>
      <c r="R151" s="13">
        <f t="shared" si="64"/>
        <v>0</v>
      </c>
      <c r="S151" s="4" t="str">
        <f t="shared" si="65"/>
        <v>A+J=</v>
      </c>
      <c r="T151" s="30">
        <f t="shared" si="66"/>
        <v>45590</v>
      </c>
      <c r="U151" s="3"/>
      <c r="V151" s="79"/>
      <c r="W151" s="63"/>
      <c r="X151" s="65"/>
      <c r="Y151" s="73"/>
      <c r="Z151" s="82"/>
      <c r="AA151" s="82"/>
      <c r="AB151" s="80"/>
      <c r="AC151" s="82"/>
      <c r="AD151" s="79"/>
      <c r="AE151" s="81"/>
      <c r="AF151" s="63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36">
        <f t="shared" si="58"/>
        <v>45573</v>
      </c>
      <c r="B152" s="14">
        <f t="shared" ca="1" si="67"/>
        <v>131.23808609666671</v>
      </c>
      <c r="C152" s="6">
        <f t="shared" si="59"/>
        <v>130.5815576766667</v>
      </c>
      <c r="D152" s="12">
        <f ca="1">IF(A152&lt;$B$1,VLOOKUP(A152,[1]DI!$A$4:$B$15000,2,FALSE),0)</f>
        <v>0.1065</v>
      </c>
      <c r="E152" s="13">
        <f t="shared" ca="1" si="68"/>
        <v>1.00040168</v>
      </c>
      <c r="F152" s="13">
        <f ca="1">(TRUNC(PRODUCT($E$12:$E151),16))</f>
        <v>1.03975630345106</v>
      </c>
      <c r="G152" s="13">
        <f t="shared" ca="1" si="69"/>
        <v>1.03600499779986</v>
      </c>
      <c r="H152" s="13">
        <f t="shared" ca="1" si="70"/>
        <v>1.0036209300000001</v>
      </c>
      <c r="I152" s="12">
        <f t="shared" si="71"/>
        <v>0.04</v>
      </c>
      <c r="J152" s="30">
        <f t="shared" si="60"/>
        <v>45560</v>
      </c>
      <c r="K152" s="2">
        <f t="shared" si="61"/>
        <v>9</v>
      </c>
      <c r="L152" s="15">
        <f t="shared" si="62"/>
        <v>9</v>
      </c>
      <c r="M152" s="11">
        <f t="shared" si="54"/>
        <v>1.0014017209999999</v>
      </c>
      <c r="N152" s="11">
        <f t="shared" ca="1" si="55"/>
        <v>1.0050277270000001</v>
      </c>
      <c r="O152" s="15">
        <f t="shared" si="63"/>
        <v>0</v>
      </c>
      <c r="P152" s="13">
        <f t="shared" ca="1" si="56"/>
        <v>0.65652842</v>
      </c>
      <c r="Q152" s="19">
        <f t="shared" si="57"/>
        <v>0</v>
      </c>
      <c r="R152" s="13">
        <f t="shared" si="64"/>
        <v>0</v>
      </c>
      <c r="S152" s="4" t="str">
        <f t="shared" si="65"/>
        <v>A+J=</v>
      </c>
      <c r="T152" s="30">
        <f t="shared" si="66"/>
        <v>45590</v>
      </c>
      <c r="U152" s="3"/>
      <c r="AD152" s="3"/>
      <c r="AE152" s="10"/>
      <c r="AF152" s="3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36">
        <f t="shared" si="58"/>
        <v>45574</v>
      </c>
      <c r="B153" s="14">
        <f t="shared" ca="1" si="67"/>
        <v>131.3112378866667</v>
      </c>
      <c r="C153" s="6">
        <f t="shared" si="59"/>
        <v>130.5815576766667</v>
      </c>
      <c r="D153" s="12">
        <f ca="1">IF(A153&lt;$B$1,VLOOKUP(A153,[1]DI!$A$4:$B$15000,2,FALSE),0)</f>
        <v>0.1065</v>
      </c>
      <c r="E153" s="13">
        <f t="shared" ca="1" si="68"/>
        <v>1.00040168</v>
      </c>
      <c r="F153" s="13">
        <f ca="1">(TRUNC(PRODUCT($E$12:$E152),16))</f>
        <v>1.04017395276303</v>
      </c>
      <c r="G153" s="13">
        <f t="shared" ca="1" si="69"/>
        <v>1.03600499779986</v>
      </c>
      <c r="H153" s="13">
        <f t="shared" ca="1" si="70"/>
        <v>1.00402407</v>
      </c>
      <c r="I153" s="12">
        <f t="shared" si="71"/>
        <v>0.04</v>
      </c>
      <c r="J153" s="30">
        <f t="shared" si="60"/>
        <v>45560</v>
      </c>
      <c r="K153" s="2">
        <f t="shared" si="61"/>
        <v>10</v>
      </c>
      <c r="L153" s="15">
        <f t="shared" si="62"/>
        <v>10</v>
      </c>
      <c r="M153" s="11">
        <f t="shared" si="54"/>
        <v>1.0015575889999999</v>
      </c>
      <c r="N153" s="11">
        <f t="shared" ca="1" si="55"/>
        <v>1.0055879270000001</v>
      </c>
      <c r="O153" s="15">
        <f t="shared" si="63"/>
        <v>0</v>
      </c>
      <c r="P153" s="13">
        <f t="shared" ca="1" si="56"/>
        <v>0.72968021000000005</v>
      </c>
      <c r="Q153" s="19">
        <f t="shared" si="57"/>
        <v>0</v>
      </c>
      <c r="R153" s="13">
        <f t="shared" si="64"/>
        <v>0</v>
      </c>
      <c r="S153" s="4" t="str">
        <f t="shared" si="65"/>
        <v>A+J=</v>
      </c>
      <c r="T153" s="30">
        <f t="shared" si="66"/>
        <v>45590</v>
      </c>
      <c r="U153" s="3"/>
      <c r="AD153" s="3"/>
      <c r="AE153" s="10"/>
      <c r="AF153" s="3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36">
        <f t="shared" si="58"/>
        <v>45575</v>
      </c>
      <c r="B154" s="14">
        <f t="shared" ca="1" si="67"/>
        <v>131.3844289766667</v>
      </c>
      <c r="C154" s="6">
        <f t="shared" si="59"/>
        <v>130.5815576766667</v>
      </c>
      <c r="D154" s="12">
        <f ca="1">IF(A154&lt;$B$1,VLOOKUP(A154,[1]DI!$A$4:$B$15000,2,FALSE),0)</f>
        <v>0.1065</v>
      </c>
      <c r="E154" s="13">
        <f t="shared" ca="1" si="68"/>
        <v>1.00040168</v>
      </c>
      <c r="F154" s="13">
        <f ca="1">(TRUNC(PRODUCT($E$12:$E153),16))</f>
        <v>1.04059176983637</v>
      </c>
      <c r="G154" s="13">
        <f t="shared" ca="1" si="69"/>
        <v>1.03600499779986</v>
      </c>
      <c r="H154" s="13">
        <f t="shared" ca="1" si="70"/>
        <v>1.00442736</v>
      </c>
      <c r="I154" s="12">
        <f t="shared" si="71"/>
        <v>0.04</v>
      </c>
      <c r="J154" s="30">
        <f t="shared" si="60"/>
        <v>45560</v>
      </c>
      <c r="K154" s="2">
        <f t="shared" si="61"/>
        <v>11</v>
      </c>
      <c r="L154" s="15">
        <f t="shared" si="62"/>
        <v>11</v>
      </c>
      <c r="M154" s="11">
        <f t="shared" si="54"/>
        <v>1.001713482</v>
      </c>
      <c r="N154" s="11">
        <f t="shared" ca="1" si="55"/>
        <v>1.0061484279999999</v>
      </c>
      <c r="O154" s="15">
        <f t="shared" si="63"/>
        <v>0</v>
      </c>
      <c r="P154" s="13">
        <f t="shared" ca="1" si="56"/>
        <v>0.80287129999999995</v>
      </c>
      <c r="Q154" s="19">
        <f t="shared" si="57"/>
        <v>0</v>
      </c>
      <c r="R154" s="13">
        <f t="shared" si="64"/>
        <v>0</v>
      </c>
      <c r="S154" s="4" t="str">
        <f t="shared" si="65"/>
        <v>A+J=</v>
      </c>
      <c r="T154" s="30">
        <f t="shared" si="66"/>
        <v>45590</v>
      </c>
      <c r="U154" s="3"/>
      <c r="AD154" s="3"/>
      <c r="AE154" s="10"/>
      <c r="AF154" s="3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36">
        <f t="shared" si="58"/>
        <v>45576</v>
      </c>
      <c r="B155" s="14">
        <f t="shared" ca="1" si="67"/>
        <v>131.4576618566667</v>
      </c>
      <c r="C155" s="6">
        <f t="shared" si="59"/>
        <v>130.5815576766667</v>
      </c>
      <c r="D155" s="12">
        <f ca="1">IF(A155&lt;$B$1,VLOOKUP(A155,[1]DI!$A$4:$B$15000,2,FALSE),0)</f>
        <v>0.1065</v>
      </c>
      <c r="E155" s="13">
        <f t="shared" ca="1" si="68"/>
        <v>1.00040168</v>
      </c>
      <c r="F155" s="13">
        <f ca="1">(TRUNC(PRODUCT($E$12:$E154),16))</f>
        <v>1.04100975473848</v>
      </c>
      <c r="G155" s="13">
        <f t="shared" ca="1" si="69"/>
        <v>1.03600499779986</v>
      </c>
      <c r="H155" s="13">
        <f t="shared" ca="1" si="70"/>
        <v>1.00483082</v>
      </c>
      <c r="I155" s="12">
        <f t="shared" si="71"/>
        <v>0.04</v>
      </c>
      <c r="J155" s="30">
        <f t="shared" si="60"/>
        <v>45560</v>
      </c>
      <c r="K155" s="2">
        <f t="shared" si="61"/>
        <v>12</v>
      </c>
      <c r="L155" s="15">
        <f t="shared" si="62"/>
        <v>12</v>
      </c>
      <c r="M155" s="11">
        <f t="shared" si="54"/>
        <v>1.001869398</v>
      </c>
      <c r="N155" s="11">
        <f t="shared" ca="1" si="55"/>
        <v>1.006709249</v>
      </c>
      <c r="O155" s="15">
        <f t="shared" si="63"/>
        <v>0</v>
      </c>
      <c r="P155" s="13">
        <f t="shared" ca="1" si="56"/>
        <v>0.87610418000000001</v>
      </c>
      <c r="Q155" s="19">
        <f t="shared" si="57"/>
        <v>0</v>
      </c>
      <c r="R155" s="13">
        <f t="shared" si="64"/>
        <v>0</v>
      </c>
      <c r="S155" s="4" t="str">
        <f t="shared" si="65"/>
        <v>A+J=</v>
      </c>
      <c r="T155" s="30">
        <f t="shared" si="66"/>
        <v>45590</v>
      </c>
      <c r="U155" s="3"/>
      <c r="AD155" s="3"/>
      <c r="AE155" s="10"/>
      <c r="AF155" s="3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36">
        <f t="shared" si="58"/>
        <v>45577</v>
      </c>
      <c r="B156" s="14">
        <f t="shared" ca="1" si="67"/>
        <v>131.53093534666669</v>
      </c>
      <c r="C156" s="6">
        <f t="shared" si="59"/>
        <v>130.5815576766667</v>
      </c>
      <c r="D156" s="12">
        <f ca="1">IF(A156&lt;$B$1,VLOOKUP(A156,[1]DI!$A$4:$B$15000,2,FALSE),0)</f>
        <v>0</v>
      </c>
      <c r="E156" s="13">
        <f t="shared" ca="1" si="68"/>
        <v>1</v>
      </c>
      <c r="F156" s="13">
        <f ca="1">(TRUNC(PRODUCT($E$12:$E155),16))</f>
        <v>1.0414279075367601</v>
      </c>
      <c r="G156" s="13">
        <f t="shared" ca="1" si="69"/>
        <v>1.03600499779986</v>
      </c>
      <c r="H156" s="13">
        <f t="shared" ca="1" si="70"/>
        <v>1.00523444</v>
      </c>
      <c r="I156" s="12">
        <f t="shared" si="71"/>
        <v>0.04</v>
      </c>
      <c r="J156" s="30">
        <f t="shared" si="60"/>
        <v>45560</v>
      </c>
      <c r="K156" s="2">
        <f t="shared" si="61"/>
        <v>12</v>
      </c>
      <c r="L156" s="15">
        <f t="shared" si="62"/>
        <v>13</v>
      </c>
      <c r="M156" s="11">
        <f t="shared" si="54"/>
        <v>1.002025339</v>
      </c>
      <c r="N156" s="11">
        <f t="shared" ca="1" si="55"/>
        <v>1.0072703810000001</v>
      </c>
      <c r="O156" s="15">
        <f t="shared" si="63"/>
        <v>0</v>
      </c>
      <c r="P156" s="13">
        <f t="shared" ca="1" si="56"/>
        <v>0.94937766999999995</v>
      </c>
      <c r="Q156" s="19">
        <f t="shared" si="57"/>
        <v>0</v>
      </c>
      <c r="R156" s="13">
        <f t="shared" si="64"/>
        <v>0</v>
      </c>
      <c r="S156" s="4" t="str">
        <f t="shared" si="65"/>
        <v>A+J=</v>
      </c>
      <c r="T156" s="30">
        <f t="shared" si="66"/>
        <v>45590</v>
      </c>
      <c r="U156" s="3"/>
      <c r="AD156" s="3"/>
      <c r="AE156" s="10"/>
      <c r="AF156" s="3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36">
        <f t="shared" si="58"/>
        <v>45578</v>
      </c>
      <c r="B157" s="14">
        <f t="shared" ca="1" si="67"/>
        <v>131.53093534666669</v>
      </c>
      <c r="C157" s="6">
        <f t="shared" si="59"/>
        <v>130.5815576766667</v>
      </c>
      <c r="D157" s="12">
        <f ca="1">IF(A157&lt;$B$1,VLOOKUP(A157,[1]DI!$A$4:$B$15000,2,FALSE),0)</f>
        <v>0</v>
      </c>
      <c r="E157" s="13">
        <f t="shared" ca="1" si="68"/>
        <v>1</v>
      </c>
      <c r="F157" s="13">
        <f ca="1">(TRUNC(PRODUCT($E$12:$E156),16))</f>
        <v>1.0414279075367601</v>
      </c>
      <c r="G157" s="13">
        <f t="shared" ca="1" si="69"/>
        <v>1.03600499779986</v>
      </c>
      <c r="H157" s="13">
        <f t="shared" ca="1" si="70"/>
        <v>1.00523444</v>
      </c>
      <c r="I157" s="12">
        <f t="shared" si="71"/>
        <v>0.04</v>
      </c>
      <c r="J157" s="30">
        <f t="shared" si="60"/>
        <v>45560</v>
      </c>
      <c r="K157" s="2">
        <f t="shared" si="61"/>
        <v>12</v>
      </c>
      <c r="L157" s="15">
        <f t="shared" si="62"/>
        <v>13</v>
      </c>
      <c r="M157" s="11">
        <f t="shared" si="54"/>
        <v>1.002025339</v>
      </c>
      <c r="N157" s="11">
        <f t="shared" ca="1" si="55"/>
        <v>1.0072703810000001</v>
      </c>
      <c r="O157" s="15">
        <f t="shared" si="63"/>
        <v>0</v>
      </c>
      <c r="P157" s="13">
        <f t="shared" ca="1" si="56"/>
        <v>0.94937766999999995</v>
      </c>
      <c r="Q157" s="19">
        <f t="shared" si="57"/>
        <v>0</v>
      </c>
      <c r="R157" s="13">
        <f t="shared" si="64"/>
        <v>0</v>
      </c>
      <c r="S157" s="4" t="str">
        <f t="shared" si="65"/>
        <v>A+J=</v>
      </c>
      <c r="T157" s="30">
        <f t="shared" si="66"/>
        <v>45590</v>
      </c>
      <c r="U157" s="3"/>
      <c r="AD157" s="3"/>
      <c r="AE157" s="10"/>
      <c r="AF157" s="3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36">
        <f t="shared" si="58"/>
        <v>45579</v>
      </c>
      <c r="B158" s="14">
        <f t="shared" ca="1" si="67"/>
        <v>131.53093534666669</v>
      </c>
      <c r="C158" s="6">
        <f t="shared" si="59"/>
        <v>130.5815576766667</v>
      </c>
      <c r="D158" s="12">
        <f ca="1">IF(A158&lt;$B$1,VLOOKUP(A158,[1]DI!$A$4:$B$15000,2,FALSE),0)</f>
        <v>0.1065</v>
      </c>
      <c r="E158" s="13">
        <f t="shared" ca="1" si="68"/>
        <v>1.00040168</v>
      </c>
      <c r="F158" s="13">
        <f ca="1">(TRUNC(PRODUCT($E$12:$E157),16))</f>
        <v>1.0414279075367601</v>
      </c>
      <c r="G158" s="13">
        <f t="shared" ca="1" si="69"/>
        <v>1.03600499779986</v>
      </c>
      <c r="H158" s="13">
        <f t="shared" ca="1" si="70"/>
        <v>1.00523444</v>
      </c>
      <c r="I158" s="12">
        <f t="shared" si="71"/>
        <v>0.04</v>
      </c>
      <c r="J158" s="30">
        <f t="shared" si="60"/>
        <v>45560</v>
      </c>
      <c r="K158" s="2">
        <f t="shared" si="61"/>
        <v>13</v>
      </c>
      <c r="L158" s="15">
        <f t="shared" si="62"/>
        <v>13</v>
      </c>
      <c r="M158" s="11">
        <f t="shared" si="54"/>
        <v>1.002025339</v>
      </c>
      <c r="N158" s="11">
        <f t="shared" ca="1" si="55"/>
        <v>1.0072703810000001</v>
      </c>
      <c r="O158" s="15">
        <f t="shared" si="63"/>
        <v>0</v>
      </c>
      <c r="P158" s="13">
        <f t="shared" ca="1" si="56"/>
        <v>0.94937766999999995</v>
      </c>
      <c r="Q158" s="19">
        <f t="shared" si="57"/>
        <v>0</v>
      </c>
      <c r="R158" s="13">
        <f t="shared" si="64"/>
        <v>0</v>
      </c>
      <c r="S158" s="4" t="str">
        <f t="shared" si="65"/>
        <v>A+J=</v>
      </c>
      <c r="T158" s="30">
        <f t="shared" si="66"/>
        <v>45590</v>
      </c>
      <c r="U158" s="3"/>
      <c r="V158" s="5"/>
      <c r="AA158" s="5"/>
      <c r="AD158" s="3"/>
      <c r="AE158" s="10"/>
      <c r="AF158" s="3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36">
        <f t="shared" si="58"/>
        <v>45580</v>
      </c>
      <c r="B159" s="14">
        <f t="shared" ca="1" si="67"/>
        <v>131.6042506266667</v>
      </c>
      <c r="C159" s="6">
        <f t="shared" si="59"/>
        <v>130.5815576766667</v>
      </c>
      <c r="D159" s="12">
        <f ca="1">IF(A159&lt;$B$1,VLOOKUP(A159,[1]DI!$A$4:$B$15000,2,FALSE),0)</f>
        <v>0.1065</v>
      </c>
      <c r="E159" s="13">
        <f t="shared" ca="1" si="68"/>
        <v>1.00040168</v>
      </c>
      <c r="F159" s="13">
        <f ca="1">(TRUNC(PRODUCT($E$12:$E158),16))</f>
        <v>1.04184622829866</v>
      </c>
      <c r="G159" s="13">
        <f t="shared" ca="1" si="69"/>
        <v>1.03600499779986</v>
      </c>
      <c r="H159" s="13">
        <f t="shared" ca="1" si="70"/>
        <v>1.00563823</v>
      </c>
      <c r="I159" s="12">
        <f t="shared" si="71"/>
        <v>0.04</v>
      </c>
      <c r="J159" s="30">
        <f t="shared" si="60"/>
        <v>45560</v>
      </c>
      <c r="K159" s="2">
        <f t="shared" si="61"/>
        <v>14</v>
      </c>
      <c r="L159" s="15">
        <f t="shared" si="62"/>
        <v>14</v>
      </c>
      <c r="M159" s="11">
        <f t="shared" si="54"/>
        <v>1.0021813040000001</v>
      </c>
      <c r="N159" s="11">
        <f t="shared" ca="1" si="55"/>
        <v>1.007831833</v>
      </c>
      <c r="O159" s="15">
        <f t="shared" si="63"/>
        <v>0</v>
      </c>
      <c r="P159" s="13">
        <f t="shared" ca="1" si="56"/>
        <v>1.0226929499999999</v>
      </c>
      <c r="Q159" s="19">
        <f t="shared" si="57"/>
        <v>0</v>
      </c>
      <c r="R159" s="13">
        <f t="shared" si="64"/>
        <v>0</v>
      </c>
      <c r="S159" s="4" t="str">
        <f t="shared" si="65"/>
        <v>A+J=</v>
      </c>
      <c r="T159" s="30">
        <f t="shared" si="66"/>
        <v>45590</v>
      </c>
      <c r="U159" s="3"/>
      <c r="V159" s="67" t="s">
        <v>51</v>
      </c>
      <c r="W159" s="68"/>
      <c r="X159" s="69"/>
      <c r="Y159" s="1"/>
      <c r="AA159" s="70" t="s">
        <v>52</v>
      </c>
      <c r="AB159" s="70" t="s">
        <v>53</v>
      </c>
      <c r="AC159" s="70" t="s">
        <v>54</v>
      </c>
      <c r="AD159" s="71"/>
      <c r="AE159" s="10"/>
      <c r="AF159" s="3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ht="15" x14ac:dyDescent="0.2">
      <c r="A160" s="36">
        <f t="shared" si="58"/>
        <v>45581</v>
      </c>
      <c r="B160" s="14">
        <f t="shared" ca="1" si="67"/>
        <v>131.67760507666671</v>
      </c>
      <c r="C160" s="6">
        <f t="shared" si="59"/>
        <v>130.5815576766667</v>
      </c>
      <c r="D160" s="12">
        <f ca="1">IF(A160&lt;$B$1,VLOOKUP(A160,[1]DI!$A$4:$B$15000,2,FALSE),0)</f>
        <v>0.1065</v>
      </c>
      <c r="E160" s="13">
        <f t="shared" ca="1" si="68"/>
        <v>1.00040168</v>
      </c>
      <c r="F160" s="13">
        <f ca="1">(TRUNC(PRODUCT($E$12:$E159),16))</f>
        <v>1.0422647170916499</v>
      </c>
      <c r="G160" s="13">
        <f t="shared" ca="1" si="69"/>
        <v>1.03600499779986</v>
      </c>
      <c r="H160" s="13">
        <f t="shared" ca="1" si="70"/>
        <v>1.00604217</v>
      </c>
      <c r="I160" s="12">
        <f t="shared" si="71"/>
        <v>0.04</v>
      </c>
      <c r="J160" s="30">
        <f t="shared" si="60"/>
        <v>45560</v>
      </c>
      <c r="K160" s="2">
        <f t="shared" si="61"/>
        <v>15</v>
      </c>
      <c r="L160" s="15">
        <f t="shared" si="62"/>
        <v>15</v>
      </c>
      <c r="M160" s="11">
        <f t="shared" si="54"/>
        <v>1.0023372930000001</v>
      </c>
      <c r="N160" s="11">
        <f t="shared" ca="1" si="55"/>
        <v>1.0083935850000001</v>
      </c>
      <c r="O160" s="15">
        <f t="shared" si="63"/>
        <v>0</v>
      </c>
      <c r="P160" s="13">
        <f t="shared" ca="1" si="56"/>
        <v>1.0960474</v>
      </c>
      <c r="Q160" s="19">
        <f t="shared" si="57"/>
        <v>0</v>
      </c>
      <c r="R160" s="13">
        <f t="shared" si="64"/>
        <v>0</v>
      </c>
      <c r="S160" s="4" t="str">
        <f t="shared" si="65"/>
        <v>A+J=</v>
      </c>
      <c r="T160" s="30">
        <f t="shared" si="66"/>
        <v>45590</v>
      </c>
      <c r="U160" s="3"/>
      <c r="V160" s="72">
        <f>[2]Plan1!$A230</f>
        <v>43831</v>
      </c>
      <c r="W160" s="72" t="str">
        <f>[2]Plan1!$C230</f>
        <v>Confraternização Universal</v>
      </c>
      <c r="X160" s="65"/>
      <c r="Y160" s="1"/>
      <c r="AA160" s="63">
        <f t="shared" ref="AA160:AA168" si="72">WORKDAY(AB160,-1,$V$160:$V$544)</f>
        <v>45432</v>
      </c>
      <c r="AB160" s="64">
        <f>A9</f>
        <v>45433</v>
      </c>
      <c r="AC160" s="63">
        <f t="shared" ref="AC160:AC168" si="73">WORKDAY(AA160,1,$V$160:$V$544)</f>
        <v>45433</v>
      </c>
      <c r="AD160" s="114"/>
      <c r="AE160" s="10"/>
      <c r="AF160" s="3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36">
        <f t="shared" si="58"/>
        <v>45582</v>
      </c>
      <c r="B161" s="14">
        <f t="shared" ca="1" si="67"/>
        <v>131.7510017066667</v>
      </c>
      <c r="C161" s="6">
        <f t="shared" si="59"/>
        <v>130.5815576766667</v>
      </c>
      <c r="D161" s="12">
        <f ca="1">IF(A161&lt;$B$1,VLOOKUP(A161,[1]DI!$A$4:$B$15000,2,FALSE),0)</f>
        <v>0.1065</v>
      </c>
      <c r="E161" s="13">
        <f t="shared" ca="1" si="68"/>
        <v>1.00040168</v>
      </c>
      <c r="F161" s="13">
        <f ca="1">(TRUNC(PRODUCT($E$12:$E160),16))</f>
        <v>1.04268337398321</v>
      </c>
      <c r="G161" s="13">
        <f t="shared" ca="1" si="69"/>
        <v>1.03600499779986</v>
      </c>
      <c r="H161" s="13">
        <f t="shared" ca="1" si="70"/>
        <v>1.00644628</v>
      </c>
      <c r="I161" s="12">
        <f t="shared" si="71"/>
        <v>0.04</v>
      </c>
      <c r="J161" s="30">
        <f t="shared" si="60"/>
        <v>45560</v>
      </c>
      <c r="K161" s="2">
        <f t="shared" si="61"/>
        <v>16</v>
      </c>
      <c r="L161" s="15">
        <f t="shared" si="62"/>
        <v>16</v>
      </c>
      <c r="M161" s="11">
        <f t="shared" si="54"/>
        <v>1.0024933069999999</v>
      </c>
      <c r="N161" s="11">
        <f t="shared" ca="1" si="55"/>
        <v>1.00895566</v>
      </c>
      <c r="O161" s="15">
        <f t="shared" si="63"/>
        <v>0</v>
      </c>
      <c r="P161" s="13">
        <f t="shared" ca="1" si="56"/>
        <v>1.16944403</v>
      </c>
      <c r="Q161" s="19">
        <f t="shared" si="57"/>
        <v>0</v>
      </c>
      <c r="R161" s="13">
        <f t="shared" si="64"/>
        <v>0</v>
      </c>
      <c r="S161" s="4" t="str">
        <f t="shared" si="65"/>
        <v>A+J=</v>
      </c>
      <c r="T161" s="30">
        <f t="shared" si="66"/>
        <v>45590</v>
      </c>
      <c r="U161" s="3"/>
      <c r="V161" s="72">
        <f>[2]Plan1!$A231</f>
        <v>43885</v>
      </c>
      <c r="W161" s="72" t="str">
        <f>[2]Plan1!$C231</f>
        <v>Carnaval</v>
      </c>
      <c r="X161" s="65"/>
      <c r="Y161" s="1"/>
      <c r="AA161" s="63">
        <f>WORKDAY(AB161,-1,$V$160:$V$544)</f>
        <v>45440</v>
      </c>
      <c r="AB161" s="63">
        <v>45441</v>
      </c>
      <c r="AC161" s="63">
        <f t="shared" si="73"/>
        <v>45441</v>
      </c>
      <c r="AD161" s="114"/>
      <c r="AE161" s="10"/>
      <c r="AF161" s="3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36">
        <f t="shared" si="58"/>
        <v>45583</v>
      </c>
      <c r="B162" s="14">
        <f t="shared" ca="1" si="67"/>
        <v>131.8244386866667</v>
      </c>
      <c r="C162" s="6">
        <f t="shared" si="59"/>
        <v>130.5815576766667</v>
      </c>
      <c r="D162" s="12">
        <f ca="1">IF(A162&lt;$B$1,VLOOKUP(A162,[1]DI!$A$4:$B$15000,2,FALSE),0)</f>
        <v>0.1065</v>
      </c>
      <c r="E162" s="13">
        <f t="shared" ca="1" si="68"/>
        <v>1.00040168</v>
      </c>
      <c r="F162" s="13">
        <f ca="1">(TRUNC(PRODUCT($E$12:$E161),16))</f>
        <v>1.04310219904087</v>
      </c>
      <c r="G162" s="13">
        <f t="shared" ca="1" si="69"/>
        <v>1.03600499779986</v>
      </c>
      <c r="H162" s="13">
        <f t="shared" ca="1" si="70"/>
        <v>1.00685055</v>
      </c>
      <c r="I162" s="12">
        <f t="shared" si="71"/>
        <v>0.04</v>
      </c>
      <c r="J162" s="30">
        <f t="shared" si="60"/>
        <v>45560</v>
      </c>
      <c r="K162" s="2">
        <f t="shared" si="61"/>
        <v>17</v>
      </c>
      <c r="L162" s="15">
        <f t="shared" si="62"/>
        <v>17</v>
      </c>
      <c r="M162" s="11">
        <f t="shared" si="54"/>
        <v>1.002649345</v>
      </c>
      <c r="N162" s="11">
        <f t="shared" ca="1" si="55"/>
        <v>1.009518044</v>
      </c>
      <c r="O162" s="15">
        <f t="shared" si="63"/>
        <v>0</v>
      </c>
      <c r="P162" s="13">
        <f t="shared" ca="1" si="56"/>
        <v>1.2428810100000001</v>
      </c>
      <c r="Q162" s="19">
        <f t="shared" si="57"/>
        <v>0</v>
      </c>
      <c r="R162" s="13">
        <f t="shared" si="64"/>
        <v>0</v>
      </c>
      <c r="S162" s="4" t="str">
        <f t="shared" si="65"/>
        <v>A+J=</v>
      </c>
      <c r="T162" s="30">
        <f t="shared" si="66"/>
        <v>45590</v>
      </c>
      <c r="U162" s="3"/>
      <c r="V162" s="72">
        <f>[2]Plan1!$A232</f>
        <v>43886</v>
      </c>
      <c r="W162" s="72" t="str">
        <f>[2]Plan1!$C232</f>
        <v>Carnaval</v>
      </c>
      <c r="X162" s="65"/>
      <c r="Y162" s="1"/>
      <c r="AA162" s="63">
        <f t="shared" si="72"/>
        <v>45467</v>
      </c>
      <c r="AB162" s="63">
        <v>45468</v>
      </c>
      <c r="AC162" s="63">
        <f t="shared" si="73"/>
        <v>45468</v>
      </c>
      <c r="AD162" s="114"/>
      <c r="AE162" s="10"/>
      <c r="AF162" s="3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36">
        <f t="shared" si="58"/>
        <v>45584</v>
      </c>
      <c r="B163" s="14">
        <f t="shared" ca="1" si="67"/>
        <v>131.8979164066667</v>
      </c>
      <c r="C163" s="6">
        <f t="shared" si="59"/>
        <v>130.5815576766667</v>
      </c>
      <c r="D163" s="12">
        <f ca="1">IF(A163&lt;$B$1,VLOOKUP(A163,[1]DI!$A$4:$B$15000,2,FALSE),0)</f>
        <v>0</v>
      </c>
      <c r="E163" s="13">
        <f t="shared" ca="1" si="68"/>
        <v>1</v>
      </c>
      <c r="F163" s="13">
        <f ca="1">(TRUNC(PRODUCT($E$12:$E162),16))</f>
        <v>1.0435211923321801</v>
      </c>
      <c r="G163" s="13">
        <f t="shared" ca="1" si="69"/>
        <v>1.03600499779986</v>
      </c>
      <c r="H163" s="13">
        <f t="shared" ca="1" si="70"/>
        <v>1.0072549799999999</v>
      </c>
      <c r="I163" s="12">
        <f t="shared" si="71"/>
        <v>0.04</v>
      </c>
      <c r="J163" s="30">
        <f t="shared" si="60"/>
        <v>45560</v>
      </c>
      <c r="K163" s="2">
        <f t="shared" si="61"/>
        <v>17</v>
      </c>
      <c r="L163" s="15">
        <f t="shared" si="62"/>
        <v>18</v>
      </c>
      <c r="M163" s="11">
        <f t="shared" si="54"/>
        <v>1.0028054070000001</v>
      </c>
      <c r="N163" s="11">
        <f t="shared" ca="1" si="55"/>
        <v>1.01008074</v>
      </c>
      <c r="O163" s="15">
        <f t="shared" si="63"/>
        <v>0</v>
      </c>
      <c r="P163" s="13">
        <f t="shared" ca="1" si="56"/>
        <v>1.3163587299999999</v>
      </c>
      <c r="Q163" s="19">
        <f t="shared" si="57"/>
        <v>0</v>
      </c>
      <c r="R163" s="13">
        <f t="shared" si="64"/>
        <v>0</v>
      </c>
      <c r="S163" s="4" t="str">
        <f t="shared" si="65"/>
        <v>A+J=</v>
      </c>
      <c r="T163" s="30">
        <f t="shared" si="66"/>
        <v>45590</v>
      </c>
      <c r="U163" s="3"/>
      <c r="V163" s="72">
        <f>[2]Plan1!$A233</f>
        <v>43931</v>
      </c>
      <c r="W163" s="72" t="str">
        <f>[2]Plan1!$C233</f>
        <v>Paixão de Cristo</v>
      </c>
      <c r="X163" s="65"/>
      <c r="Y163" s="1"/>
      <c r="AA163" s="63">
        <f t="shared" si="72"/>
        <v>45497</v>
      </c>
      <c r="AB163" s="63">
        <v>45498</v>
      </c>
      <c r="AC163" s="63">
        <f t="shared" si="73"/>
        <v>45498</v>
      </c>
      <c r="AD163" s="114"/>
      <c r="AE163" s="10"/>
      <c r="AF163" s="3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36">
        <f t="shared" si="58"/>
        <v>45585</v>
      </c>
      <c r="B164" s="14">
        <f t="shared" ca="1" si="67"/>
        <v>131.8979164066667</v>
      </c>
      <c r="C164" s="6">
        <f t="shared" si="59"/>
        <v>130.5815576766667</v>
      </c>
      <c r="D164" s="12">
        <f ca="1">IF(A164&lt;$B$1,VLOOKUP(A164,[1]DI!$A$4:$B$15000,2,FALSE),0)</f>
        <v>0</v>
      </c>
      <c r="E164" s="13">
        <f t="shared" ca="1" si="68"/>
        <v>1</v>
      </c>
      <c r="F164" s="13">
        <f ca="1">(TRUNC(PRODUCT($E$12:$E163),16))</f>
        <v>1.0435211923321801</v>
      </c>
      <c r="G164" s="13">
        <f t="shared" ca="1" si="69"/>
        <v>1.03600499779986</v>
      </c>
      <c r="H164" s="13">
        <f t="shared" ca="1" si="70"/>
        <v>1.0072549799999999</v>
      </c>
      <c r="I164" s="12">
        <f t="shared" si="71"/>
        <v>0.04</v>
      </c>
      <c r="J164" s="30">
        <f t="shared" si="60"/>
        <v>45560</v>
      </c>
      <c r="K164" s="2">
        <f t="shared" si="61"/>
        <v>17</v>
      </c>
      <c r="L164" s="15">
        <f t="shared" si="62"/>
        <v>18</v>
      </c>
      <c r="M164" s="11">
        <f t="shared" si="54"/>
        <v>1.0028054070000001</v>
      </c>
      <c r="N164" s="11">
        <f t="shared" ca="1" si="55"/>
        <v>1.01008074</v>
      </c>
      <c r="O164" s="15">
        <f t="shared" si="63"/>
        <v>0</v>
      </c>
      <c r="P164" s="13">
        <f t="shared" ca="1" si="56"/>
        <v>1.3163587299999999</v>
      </c>
      <c r="Q164" s="19">
        <f t="shared" si="57"/>
        <v>0</v>
      </c>
      <c r="R164" s="13">
        <f t="shared" si="64"/>
        <v>0</v>
      </c>
      <c r="S164" s="4" t="str">
        <f t="shared" si="65"/>
        <v>A+J=</v>
      </c>
      <c r="T164" s="30">
        <f t="shared" si="66"/>
        <v>45590</v>
      </c>
      <c r="U164" s="3"/>
      <c r="V164" s="72">
        <f>[2]Plan1!$A234</f>
        <v>43942</v>
      </c>
      <c r="W164" s="72" t="str">
        <f>[2]Plan1!$C234</f>
        <v>Tiradentes</v>
      </c>
      <c r="X164" s="65"/>
      <c r="Y164" s="1"/>
      <c r="AA164" s="63">
        <f t="shared" si="72"/>
        <v>45527</v>
      </c>
      <c r="AB164" s="63">
        <v>45530</v>
      </c>
      <c r="AC164" s="63">
        <f t="shared" si="73"/>
        <v>45530</v>
      </c>
      <c r="AD164" s="114"/>
      <c r="AE164" s="10"/>
      <c r="AF164" s="3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36">
        <f t="shared" si="58"/>
        <v>45586</v>
      </c>
      <c r="B165" s="14">
        <f t="shared" ca="1" si="67"/>
        <v>131.8979164066667</v>
      </c>
      <c r="C165" s="6">
        <f t="shared" si="59"/>
        <v>130.5815576766667</v>
      </c>
      <c r="D165" s="12">
        <f ca="1">IF(A165&lt;$B$1,VLOOKUP(A165,[1]DI!$A$4:$B$15000,2,FALSE),0)</f>
        <v>0.1065</v>
      </c>
      <c r="E165" s="13">
        <f t="shared" ca="1" si="68"/>
        <v>1.00040168</v>
      </c>
      <c r="F165" s="13">
        <f ca="1">(TRUNC(PRODUCT($E$12:$E164),16))</f>
        <v>1.0435211923321801</v>
      </c>
      <c r="G165" s="13">
        <f t="shared" ca="1" si="69"/>
        <v>1.03600499779986</v>
      </c>
      <c r="H165" s="13">
        <f t="shared" ca="1" si="70"/>
        <v>1.0072549799999999</v>
      </c>
      <c r="I165" s="12">
        <f t="shared" si="71"/>
        <v>0.04</v>
      </c>
      <c r="J165" s="30">
        <f t="shared" si="60"/>
        <v>45560</v>
      </c>
      <c r="K165" s="2">
        <f t="shared" si="61"/>
        <v>18</v>
      </c>
      <c r="L165" s="15">
        <f t="shared" si="62"/>
        <v>18</v>
      </c>
      <c r="M165" s="11">
        <f t="shared" si="54"/>
        <v>1.0028054070000001</v>
      </c>
      <c r="N165" s="11">
        <f t="shared" ca="1" si="55"/>
        <v>1.01008074</v>
      </c>
      <c r="O165" s="15">
        <f t="shared" si="63"/>
        <v>0</v>
      </c>
      <c r="P165" s="13">
        <f t="shared" ca="1" si="56"/>
        <v>1.3163587299999999</v>
      </c>
      <c r="Q165" s="19">
        <f t="shared" si="57"/>
        <v>0</v>
      </c>
      <c r="R165" s="13">
        <f t="shared" si="64"/>
        <v>0</v>
      </c>
      <c r="S165" s="4" t="str">
        <f t="shared" si="65"/>
        <v>A+J=</v>
      </c>
      <c r="T165" s="30">
        <f t="shared" si="66"/>
        <v>45590</v>
      </c>
      <c r="U165" s="3"/>
      <c r="V165" s="72">
        <f>[2]Plan1!$A235</f>
        <v>43952</v>
      </c>
      <c r="W165" s="72" t="str">
        <f>[2]Plan1!$C235</f>
        <v>Dia do Trabalho</v>
      </c>
      <c r="X165" s="65"/>
      <c r="Y165" s="1"/>
      <c r="AA165" s="63">
        <f t="shared" si="72"/>
        <v>45559</v>
      </c>
      <c r="AB165" s="63">
        <v>45560</v>
      </c>
      <c r="AC165" s="63">
        <f t="shared" si="73"/>
        <v>45560</v>
      </c>
      <c r="AD165" s="114"/>
      <c r="AE165" s="10"/>
      <c r="AF165" s="3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36">
        <f t="shared" si="58"/>
        <v>45587</v>
      </c>
      <c r="B166" s="14">
        <f t="shared" ca="1" si="67"/>
        <v>131.9714348666667</v>
      </c>
      <c r="C166" s="6">
        <f t="shared" si="59"/>
        <v>130.5815576766667</v>
      </c>
      <c r="D166" s="12">
        <f ca="1">IF(A166&lt;$B$1,VLOOKUP(A166,[1]DI!$A$4:$B$15000,2,FALSE),0)</f>
        <v>0.1065</v>
      </c>
      <c r="E166" s="13">
        <f t="shared" ca="1" si="68"/>
        <v>1.00040168</v>
      </c>
      <c r="F166" s="13">
        <f ca="1">(TRUNC(PRODUCT($E$12:$E165),16))</f>
        <v>1.0439403539247201</v>
      </c>
      <c r="G166" s="13">
        <f t="shared" ca="1" si="69"/>
        <v>1.03600499779986</v>
      </c>
      <c r="H166" s="13">
        <f t="shared" ca="1" si="70"/>
        <v>1.0076595699999999</v>
      </c>
      <c r="I166" s="12">
        <f t="shared" si="71"/>
        <v>0.04</v>
      </c>
      <c r="J166" s="30">
        <f t="shared" si="60"/>
        <v>45560</v>
      </c>
      <c r="K166" s="2">
        <f t="shared" si="61"/>
        <v>19</v>
      </c>
      <c r="L166" s="15">
        <f t="shared" si="62"/>
        <v>19</v>
      </c>
      <c r="M166" s="11">
        <f t="shared" si="54"/>
        <v>1.002961494</v>
      </c>
      <c r="N166" s="11">
        <f t="shared" ca="1" si="55"/>
        <v>1.0106437479999999</v>
      </c>
      <c r="O166" s="15">
        <f t="shared" si="63"/>
        <v>0</v>
      </c>
      <c r="P166" s="13">
        <f t="shared" ca="1" si="56"/>
        <v>1.38987719</v>
      </c>
      <c r="Q166" s="19">
        <f t="shared" si="57"/>
        <v>0</v>
      </c>
      <c r="R166" s="13">
        <f t="shared" si="64"/>
        <v>0</v>
      </c>
      <c r="S166" s="4" t="str">
        <f t="shared" si="65"/>
        <v>A+J=</v>
      </c>
      <c r="T166" s="30">
        <f t="shared" si="66"/>
        <v>45590</v>
      </c>
      <c r="U166" s="3"/>
      <c r="V166" s="72">
        <f>[2]Plan1!$A236</f>
        <v>43993</v>
      </c>
      <c r="W166" s="72" t="str">
        <f>[2]Plan1!$C236</f>
        <v>Corpus Christi</v>
      </c>
      <c r="X166" s="65"/>
      <c r="Y166" s="1"/>
      <c r="AA166" s="63">
        <f t="shared" si="72"/>
        <v>45589</v>
      </c>
      <c r="AB166" s="63">
        <v>45590</v>
      </c>
      <c r="AC166" s="63">
        <f t="shared" si="73"/>
        <v>45590</v>
      </c>
      <c r="AD166" s="114"/>
      <c r="AE166" s="10"/>
      <c r="AF166" s="3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36">
        <f t="shared" si="58"/>
        <v>45588</v>
      </c>
      <c r="B167" s="14">
        <f t="shared" ca="1" si="67"/>
        <v>132.04499511666671</v>
      </c>
      <c r="C167" s="6">
        <f t="shared" si="59"/>
        <v>130.5815576766667</v>
      </c>
      <c r="D167" s="12">
        <f ca="1">IF(A167&lt;$B$1,VLOOKUP(A167,[1]DI!$A$4:$B$15000,2,FALSE),0)</f>
        <v>0.1065</v>
      </c>
      <c r="E167" s="13">
        <f t="shared" ca="1" si="68"/>
        <v>1.00040168</v>
      </c>
      <c r="F167" s="13">
        <f ca="1">(TRUNC(PRODUCT($E$12:$E166),16))</f>
        <v>1.04435968388608</v>
      </c>
      <c r="G167" s="13">
        <f t="shared" ca="1" si="69"/>
        <v>1.03600499779986</v>
      </c>
      <c r="H167" s="13">
        <f t="shared" ca="1" si="70"/>
        <v>1.0080643300000001</v>
      </c>
      <c r="I167" s="12">
        <f t="shared" si="71"/>
        <v>0.04</v>
      </c>
      <c r="J167" s="30">
        <f t="shared" si="60"/>
        <v>45560</v>
      </c>
      <c r="K167" s="2">
        <f t="shared" si="61"/>
        <v>20</v>
      </c>
      <c r="L167" s="15">
        <f t="shared" si="62"/>
        <v>20</v>
      </c>
      <c r="M167" s="11">
        <f t="shared" si="54"/>
        <v>1.0031176049999999</v>
      </c>
      <c r="N167" s="11">
        <f t="shared" ca="1" si="55"/>
        <v>1.011207076</v>
      </c>
      <c r="O167" s="15">
        <f t="shared" si="63"/>
        <v>0</v>
      </c>
      <c r="P167" s="13">
        <f t="shared" ca="1" si="56"/>
        <v>1.4634374400000001</v>
      </c>
      <c r="Q167" s="19">
        <f t="shared" si="57"/>
        <v>0</v>
      </c>
      <c r="R167" s="13">
        <f t="shared" si="64"/>
        <v>0</v>
      </c>
      <c r="S167" s="4" t="str">
        <f t="shared" si="65"/>
        <v>A+J=</v>
      </c>
      <c r="T167" s="30">
        <f t="shared" si="66"/>
        <v>45590</v>
      </c>
      <c r="U167" s="3"/>
      <c r="V167" s="72">
        <f>[2]Plan1!$A237</f>
        <v>44081</v>
      </c>
      <c r="W167" s="72" t="str">
        <f>[2]Plan1!$C237</f>
        <v>Independência do Brasil</v>
      </c>
      <c r="X167" s="65"/>
      <c r="Y167" s="1"/>
      <c r="AA167" s="63">
        <f t="shared" si="72"/>
        <v>45618</v>
      </c>
      <c r="AB167" s="63">
        <v>45621</v>
      </c>
      <c r="AC167" s="63">
        <f t="shared" si="73"/>
        <v>45621</v>
      </c>
      <c r="AD167" s="114"/>
      <c r="AE167" s="10"/>
      <c r="AF167" s="3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36">
        <f t="shared" si="58"/>
        <v>45589</v>
      </c>
      <c r="B168" s="14">
        <f t="shared" ca="1" si="67"/>
        <v>132.1185961066667</v>
      </c>
      <c r="C168" s="6">
        <f t="shared" si="59"/>
        <v>130.5815576766667</v>
      </c>
      <c r="D168" s="12">
        <f ca="1">IF(A168&lt;$B$1,VLOOKUP(A168,[1]DI!$A$4:$B$15000,2,FALSE),0)</f>
        <v>0.1065</v>
      </c>
      <c r="E168" s="13">
        <f t="shared" ca="1" si="68"/>
        <v>1.00040168</v>
      </c>
      <c r="F168" s="13">
        <f ca="1">(TRUNC(PRODUCT($E$12:$E167),16))</f>
        <v>1.0447791822839001</v>
      </c>
      <c r="G168" s="13">
        <f t="shared" ca="1" si="69"/>
        <v>1.03600499779986</v>
      </c>
      <c r="H168" s="13">
        <f t="shared" ca="1" si="70"/>
        <v>1.0084692500000001</v>
      </c>
      <c r="I168" s="12">
        <f t="shared" si="71"/>
        <v>0.04</v>
      </c>
      <c r="J168" s="30">
        <f t="shared" si="60"/>
        <v>45560</v>
      </c>
      <c r="K168" s="2">
        <f t="shared" si="61"/>
        <v>21</v>
      </c>
      <c r="L168" s="15">
        <f t="shared" si="62"/>
        <v>21</v>
      </c>
      <c r="M168" s="11">
        <f t="shared" si="54"/>
        <v>1.00327374</v>
      </c>
      <c r="N168" s="11">
        <f t="shared" ca="1" si="55"/>
        <v>1.011770716</v>
      </c>
      <c r="O168" s="15">
        <f t="shared" si="63"/>
        <v>0</v>
      </c>
      <c r="P168" s="13">
        <f t="shared" ca="1" si="56"/>
        <v>1.53703843</v>
      </c>
      <c r="Q168" s="19">
        <f t="shared" si="57"/>
        <v>0</v>
      </c>
      <c r="R168" s="13">
        <f t="shared" si="64"/>
        <v>0</v>
      </c>
      <c r="S168" s="4" t="str">
        <f t="shared" si="65"/>
        <v>A+J=</v>
      </c>
      <c r="T168" s="30">
        <f t="shared" si="66"/>
        <v>45590</v>
      </c>
      <c r="U168" s="3"/>
      <c r="V168" s="72">
        <f>[2]Plan1!$A238</f>
        <v>44116</v>
      </c>
      <c r="W168" s="72" t="str">
        <f>[2]Plan1!$C238</f>
        <v>Nossa Sr.a Aparecida - Padroeira do Brasil</v>
      </c>
      <c r="X168" s="65"/>
      <c r="Y168" s="1"/>
      <c r="AA168" s="63">
        <f t="shared" si="72"/>
        <v>45643</v>
      </c>
      <c r="AB168" s="63">
        <v>45644</v>
      </c>
      <c r="AC168" s="63">
        <f t="shared" si="73"/>
        <v>45644</v>
      </c>
      <c r="AD168" s="114"/>
      <c r="AE168" s="10"/>
      <c r="AF168" s="3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36">
        <f t="shared" si="58"/>
        <v>45590</v>
      </c>
      <c r="B169" s="14">
        <f t="shared" ca="1" si="67"/>
        <v>132.1922377066667</v>
      </c>
      <c r="C169" s="6">
        <f t="shared" si="59"/>
        <v>130.5815576766667</v>
      </c>
      <c r="D169" s="12">
        <f ca="1">IF(A169&lt;$B$1,VLOOKUP(A169,[1]DI!$A$4:$B$15000,2,FALSE),0)</f>
        <v>0.1065</v>
      </c>
      <c r="E169" s="13">
        <f t="shared" ca="1" si="68"/>
        <v>1.00040168</v>
      </c>
      <c r="F169" s="13">
        <f ca="1">(TRUNC(PRODUCT($E$12:$E168),16))</f>
        <v>1.0451988491858399</v>
      </c>
      <c r="G169" s="13">
        <f t="shared" ca="1" si="69"/>
        <v>1.03600499779986</v>
      </c>
      <c r="H169" s="13">
        <f t="shared" ca="1" si="70"/>
        <v>1.00887433</v>
      </c>
      <c r="I169" s="12">
        <f t="shared" si="71"/>
        <v>0.04</v>
      </c>
      <c r="J169" s="30">
        <f t="shared" si="60"/>
        <v>45560</v>
      </c>
      <c r="K169" s="2">
        <f t="shared" si="61"/>
        <v>22</v>
      </c>
      <c r="L169" s="15">
        <f t="shared" si="62"/>
        <v>22</v>
      </c>
      <c r="M169" s="11">
        <f t="shared" si="54"/>
        <v>1.0034298989999999</v>
      </c>
      <c r="N169" s="11">
        <f t="shared" ca="1" si="55"/>
        <v>1.012334667</v>
      </c>
      <c r="O169" s="15">
        <f t="shared" si="63"/>
        <v>6</v>
      </c>
      <c r="P169" s="13">
        <f t="shared" ca="1" si="56"/>
        <v>1.6106800299999999</v>
      </c>
      <c r="Q169" s="19">
        <f t="shared" si="57"/>
        <v>0.218523</v>
      </c>
      <c r="R169" s="13">
        <f t="shared" si="64"/>
        <v>28.53507372</v>
      </c>
      <c r="S169" s="4" t="str">
        <f t="shared" si="65"/>
        <v>A+J=</v>
      </c>
      <c r="T169" s="30">
        <f t="shared" si="66"/>
        <v>45590</v>
      </c>
      <c r="U169" s="3"/>
      <c r="V169" s="72">
        <f>[2]Plan1!$A239</f>
        <v>44137</v>
      </c>
      <c r="W169" s="72" t="str">
        <f>[2]Plan1!$C239</f>
        <v>Finados</v>
      </c>
      <c r="X169" s="65"/>
      <c r="Y169" s="1"/>
      <c r="AA169" s="63"/>
      <c r="AB169" s="63"/>
      <c r="AC169" s="63"/>
      <c r="AD169" s="114"/>
      <c r="AE169" s="10"/>
      <c r="AF169" s="3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36">
        <f t="shared" si="58"/>
        <v>45591</v>
      </c>
      <c r="B170" s="14">
        <f t="shared" ca="1" si="67"/>
        <v>102.1033639466667</v>
      </c>
      <c r="C170" s="6">
        <f t="shared" si="59"/>
        <v>102.04648395666671</v>
      </c>
      <c r="D170" s="12">
        <f ca="1">IF(A170&lt;$B$1,VLOOKUP(A170,[1]DI!$A$4:$B$15000,2,FALSE),0)</f>
        <v>0</v>
      </c>
      <c r="E170" s="13">
        <f t="shared" ca="1" si="68"/>
        <v>1</v>
      </c>
      <c r="F170" s="13">
        <f ca="1">(TRUNC(PRODUCT($E$12:$E169),16))</f>
        <v>1.0456186846595801</v>
      </c>
      <c r="G170" s="13">
        <f t="shared" ca="1" si="69"/>
        <v>1.0451988491858399</v>
      </c>
      <c r="H170" s="13">
        <f t="shared" ca="1" si="70"/>
        <v>1.00040168</v>
      </c>
      <c r="I170" s="12">
        <f t="shared" si="71"/>
        <v>0.04</v>
      </c>
      <c r="J170" s="30">
        <f t="shared" si="60"/>
        <v>45590</v>
      </c>
      <c r="K170" s="2">
        <f t="shared" si="61"/>
        <v>1</v>
      </c>
      <c r="L170" s="15">
        <f t="shared" si="62"/>
        <v>1</v>
      </c>
      <c r="M170" s="11">
        <f t="shared" si="54"/>
        <v>1.00015565</v>
      </c>
      <c r="N170" s="11">
        <f t="shared" ca="1" si="55"/>
        <v>1.000557393</v>
      </c>
      <c r="O170" s="15">
        <f t="shared" si="63"/>
        <v>0</v>
      </c>
      <c r="P170" s="13">
        <f t="shared" ca="1" si="56"/>
        <v>5.6879989999999998E-2</v>
      </c>
      <c r="Q170" s="19">
        <f t="shared" si="57"/>
        <v>0</v>
      </c>
      <c r="R170" s="13">
        <f t="shared" si="64"/>
        <v>0</v>
      </c>
      <c r="S170" s="4" t="str">
        <f t="shared" si="65"/>
        <v>A+J=</v>
      </c>
      <c r="T170" s="30">
        <f t="shared" si="66"/>
        <v>45621</v>
      </c>
      <c r="U170" s="3"/>
      <c r="V170" s="72">
        <f>[2]Plan1!$A240</f>
        <v>44150</v>
      </c>
      <c r="W170" s="72" t="str">
        <f>[2]Plan1!$C240</f>
        <v>Proclamação da República</v>
      </c>
      <c r="X170" s="65"/>
      <c r="Y170" s="1"/>
      <c r="AA170" s="63"/>
      <c r="AB170" s="63"/>
      <c r="AC170" s="63"/>
      <c r="AD170" s="114"/>
      <c r="AE170" s="10"/>
      <c r="AF170" s="3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36">
        <f t="shared" si="58"/>
        <v>45592</v>
      </c>
      <c r="B171" s="14">
        <f t="shared" ca="1" si="67"/>
        <v>102.1033639466667</v>
      </c>
      <c r="C171" s="6">
        <f t="shared" si="59"/>
        <v>102.04648395666671</v>
      </c>
      <c r="D171" s="12">
        <f ca="1">IF(A171&lt;$B$1,VLOOKUP(A171,[1]DI!$A$4:$B$15000,2,FALSE),0)</f>
        <v>0</v>
      </c>
      <c r="E171" s="13">
        <f t="shared" ca="1" si="68"/>
        <v>1</v>
      </c>
      <c r="F171" s="13">
        <f ca="1">(TRUNC(PRODUCT($E$12:$E170),16))</f>
        <v>1.0456186846595801</v>
      </c>
      <c r="G171" s="13">
        <f t="shared" ca="1" si="69"/>
        <v>1.0451988491858399</v>
      </c>
      <c r="H171" s="13">
        <f t="shared" ca="1" si="70"/>
        <v>1.00040168</v>
      </c>
      <c r="I171" s="12">
        <f t="shared" si="71"/>
        <v>0.04</v>
      </c>
      <c r="J171" s="30">
        <f t="shared" si="60"/>
        <v>45590</v>
      </c>
      <c r="K171" s="2">
        <f t="shared" si="61"/>
        <v>1</v>
      </c>
      <c r="L171" s="15">
        <f t="shared" si="62"/>
        <v>1</v>
      </c>
      <c r="M171" s="11">
        <f t="shared" si="54"/>
        <v>1.00015565</v>
      </c>
      <c r="N171" s="11">
        <f t="shared" ca="1" si="55"/>
        <v>1.000557393</v>
      </c>
      <c r="O171" s="15">
        <f t="shared" si="63"/>
        <v>0</v>
      </c>
      <c r="P171" s="13">
        <f t="shared" ca="1" si="56"/>
        <v>5.6879989999999998E-2</v>
      </c>
      <c r="Q171" s="19">
        <f t="shared" si="57"/>
        <v>0</v>
      </c>
      <c r="R171" s="13">
        <f t="shared" si="64"/>
        <v>0</v>
      </c>
      <c r="S171" s="4" t="str">
        <f t="shared" si="65"/>
        <v>A+J=</v>
      </c>
      <c r="T171" s="30">
        <f t="shared" si="66"/>
        <v>45621</v>
      </c>
      <c r="U171" s="3"/>
      <c r="V171" s="72">
        <f>[2]Plan1!$A241</f>
        <v>44190</v>
      </c>
      <c r="W171" s="72" t="str">
        <f>[2]Plan1!$C241</f>
        <v>Natal</v>
      </c>
      <c r="X171" s="65"/>
      <c r="Y171" s="1"/>
      <c r="AA171" s="63"/>
      <c r="AB171" s="63"/>
      <c r="AC171" s="63"/>
      <c r="AD171" s="114"/>
      <c r="AE171" s="10"/>
      <c r="AF171" s="3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36">
        <f t="shared" si="58"/>
        <v>45593</v>
      </c>
      <c r="B172" s="14">
        <f t="shared" ca="1" si="67"/>
        <v>102.1033639466667</v>
      </c>
      <c r="C172" s="6">
        <f t="shared" si="59"/>
        <v>102.04648395666671</v>
      </c>
      <c r="D172" s="12">
        <f ca="1">IF(A172&lt;$B$1,VLOOKUP(A172,[1]DI!$A$4:$B$15000,2,FALSE),0)</f>
        <v>0.1065</v>
      </c>
      <c r="E172" s="13">
        <f t="shared" ca="1" si="68"/>
        <v>1.00040168</v>
      </c>
      <c r="F172" s="13">
        <f ca="1">(TRUNC(PRODUCT($E$12:$E171),16))</f>
        <v>1.0456186846595801</v>
      </c>
      <c r="G172" s="13">
        <f t="shared" ca="1" si="69"/>
        <v>1.0451988491858399</v>
      </c>
      <c r="H172" s="13">
        <f t="shared" ca="1" si="70"/>
        <v>1.00040168</v>
      </c>
      <c r="I172" s="12">
        <f t="shared" si="71"/>
        <v>0.04</v>
      </c>
      <c r="J172" s="30">
        <f t="shared" si="60"/>
        <v>45590</v>
      </c>
      <c r="K172" s="2">
        <f t="shared" si="61"/>
        <v>1</v>
      </c>
      <c r="L172" s="15">
        <f t="shared" si="62"/>
        <v>1</v>
      </c>
      <c r="M172" s="11">
        <f t="shared" si="54"/>
        <v>1.00015565</v>
      </c>
      <c r="N172" s="11">
        <f t="shared" ca="1" si="55"/>
        <v>1.000557393</v>
      </c>
      <c r="O172" s="15">
        <f t="shared" si="63"/>
        <v>0</v>
      </c>
      <c r="P172" s="13">
        <f t="shared" ca="1" si="56"/>
        <v>5.6879989999999998E-2</v>
      </c>
      <c r="Q172" s="19">
        <f t="shared" si="57"/>
        <v>0</v>
      </c>
      <c r="R172" s="13">
        <f t="shared" si="64"/>
        <v>0</v>
      </c>
      <c r="S172" s="4" t="str">
        <f t="shared" si="65"/>
        <v>A+J=</v>
      </c>
      <c r="T172" s="30">
        <f t="shared" si="66"/>
        <v>45621</v>
      </c>
      <c r="U172" s="3"/>
      <c r="V172" s="72">
        <f>[2]Plan1!$A242</f>
        <v>44197</v>
      </c>
      <c r="W172" s="72" t="str">
        <f>[2]Plan1!$C242</f>
        <v>Confraternização Universal</v>
      </c>
      <c r="X172" s="65"/>
      <c r="Y172" s="1"/>
      <c r="AA172" s="63"/>
      <c r="AB172" s="63"/>
      <c r="AC172" s="63"/>
      <c r="AD172" s="114"/>
      <c r="AE172" s="10"/>
      <c r="AF172" s="3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36">
        <f t="shared" si="58"/>
        <v>45594</v>
      </c>
      <c r="B173" s="14">
        <f t="shared" ca="1" si="67"/>
        <v>102.1602753766667</v>
      </c>
      <c r="C173" s="6">
        <f t="shared" si="59"/>
        <v>102.04648395666671</v>
      </c>
      <c r="D173" s="12">
        <f ca="1">IF(A173&lt;$B$1,VLOOKUP(A173,[1]DI!$A$4:$B$15000,2,FALSE),0)</f>
        <v>0.1065</v>
      </c>
      <c r="E173" s="13">
        <f t="shared" ca="1" si="68"/>
        <v>1.00040168</v>
      </c>
      <c r="F173" s="13">
        <f ca="1">(TRUNC(PRODUCT($E$12:$E172),16))</f>
        <v>1.0460386887728399</v>
      </c>
      <c r="G173" s="13">
        <f t="shared" ca="1" si="69"/>
        <v>1.0451988491858399</v>
      </c>
      <c r="H173" s="13">
        <f t="shared" ca="1" si="70"/>
        <v>1.0008035200000001</v>
      </c>
      <c r="I173" s="12">
        <f t="shared" si="71"/>
        <v>0.04</v>
      </c>
      <c r="J173" s="30">
        <f t="shared" si="60"/>
        <v>45590</v>
      </c>
      <c r="K173" s="2">
        <f t="shared" si="61"/>
        <v>2</v>
      </c>
      <c r="L173" s="15">
        <f t="shared" si="62"/>
        <v>2</v>
      </c>
      <c r="M173" s="11">
        <f t="shared" si="54"/>
        <v>1.0003113239999999</v>
      </c>
      <c r="N173" s="11">
        <f t="shared" ca="1" si="55"/>
        <v>1.001115094</v>
      </c>
      <c r="O173" s="15">
        <f t="shared" si="63"/>
        <v>0</v>
      </c>
      <c r="P173" s="13">
        <f t="shared" ca="1" si="56"/>
        <v>0.11379142</v>
      </c>
      <c r="Q173" s="19">
        <f t="shared" si="57"/>
        <v>0</v>
      </c>
      <c r="R173" s="13">
        <f t="shared" si="64"/>
        <v>0</v>
      </c>
      <c r="S173" s="4" t="str">
        <f t="shared" si="65"/>
        <v>A+J=</v>
      </c>
      <c r="T173" s="30">
        <f t="shared" si="66"/>
        <v>45621</v>
      </c>
      <c r="U173" s="3"/>
      <c r="V173" s="72">
        <f>[2]Plan1!$A243</f>
        <v>44242</v>
      </c>
      <c r="W173" s="72" t="str">
        <f>[2]Plan1!$C243</f>
        <v>Carnaval</v>
      </c>
      <c r="X173" s="65"/>
      <c r="Y173" s="1"/>
      <c r="AA173" s="63"/>
      <c r="AB173" s="63"/>
      <c r="AC173" s="63"/>
      <c r="AD173" s="114"/>
      <c r="AE173" s="10"/>
      <c r="AF173" s="3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36">
        <f t="shared" si="58"/>
        <v>45595</v>
      </c>
      <c r="B174" s="14">
        <f t="shared" ca="1" si="67"/>
        <v>102.2172184366667</v>
      </c>
      <c r="C174" s="6">
        <f t="shared" si="59"/>
        <v>102.04648395666671</v>
      </c>
      <c r="D174" s="12">
        <f ca="1">IF(A174&lt;$B$1,VLOOKUP(A174,[1]DI!$A$4:$B$15000,2,FALSE),0)</f>
        <v>0.1065</v>
      </c>
      <c r="E174" s="13">
        <f t="shared" ca="1" si="68"/>
        <v>1.00040168</v>
      </c>
      <c r="F174" s="13">
        <f ca="1">(TRUNC(PRODUCT($E$12:$E173),16))</f>
        <v>1.0464588615933501</v>
      </c>
      <c r="G174" s="13">
        <f t="shared" ca="1" si="69"/>
        <v>1.0451988491858399</v>
      </c>
      <c r="H174" s="13">
        <f t="shared" ca="1" si="70"/>
        <v>1.0012055200000001</v>
      </c>
      <c r="I174" s="12">
        <f t="shared" si="71"/>
        <v>0.04</v>
      </c>
      <c r="J174" s="30">
        <f t="shared" si="60"/>
        <v>45590</v>
      </c>
      <c r="K174" s="2">
        <f t="shared" si="61"/>
        <v>3</v>
      </c>
      <c r="L174" s="15">
        <f t="shared" si="62"/>
        <v>3</v>
      </c>
      <c r="M174" s="11">
        <f t="shared" si="54"/>
        <v>1.000467022</v>
      </c>
      <c r="N174" s="11">
        <f t="shared" ca="1" si="55"/>
        <v>1.0016731050000001</v>
      </c>
      <c r="O174" s="15">
        <f t="shared" si="63"/>
        <v>0</v>
      </c>
      <c r="P174" s="13">
        <f t="shared" ca="1" si="56"/>
        <v>0.17073447999999999</v>
      </c>
      <c r="Q174" s="19">
        <f t="shared" si="57"/>
        <v>0</v>
      </c>
      <c r="R174" s="13">
        <f t="shared" si="64"/>
        <v>0</v>
      </c>
      <c r="S174" s="4" t="str">
        <f t="shared" si="65"/>
        <v>A+J=</v>
      </c>
      <c r="T174" s="30">
        <f t="shared" si="66"/>
        <v>45621</v>
      </c>
      <c r="U174" s="3"/>
      <c r="V174" s="72">
        <f>[2]Plan1!$A244</f>
        <v>44243</v>
      </c>
      <c r="W174" s="72" t="str">
        <f>[2]Plan1!$C244</f>
        <v>Carnaval</v>
      </c>
      <c r="X174" s="65"/>
      <c r="Y174" s="1"/>
      <c r="AA174" s="63"/>
      <c r="AB174" s="63"/>
      <c r="AC174" s="63"/>
      <c r="AD174" s="114"/>
      <c r="AE174" s="10"/>
      <c r="AF174" s="3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36">
        <f t="shared" si="58"/>
        <v>45596</v>
      </c>
      <c r="B175" s="14">
        <f t="shared" ca="1" si="67"/>
        <v>102.2741941466667</v>
      </c>
      <c r="C175" s="6">
        <f t="shared" si="59"/>
        <v>102.04648395666671</v>
      </c>
      <c r="D175" s="12">
        <f ca="1">IF(A175&lt;$B$1,VLOOKUP(A175,[1]DI!$A$4:$B$15000,2,FALSE),0)</f>
        <v>0.1065</v>
      </c>
      <c r="E175" s="13">
        <f t="shared" ca="1" si="68"/>
        <v>1.00040168</v>
      </c>
      <c r="F175" s="13">
        <f ca="1">(TRUNC(PRODUCT($E$12:$E174),16))</f>
        <v>1.0468792031888701</v>
      </c>
      <c r="G175" s="13">
        <f t="shared" ca="1" si="69"/>
        <v>1.0451988491858399</v>
      </c>
      <c r="H175" s="13">
        <f t="shared" ca="1" si="70"/>
        <v>1.0016076899999999</v>
      </c>
      <c r="I175" s="12">
        <f t="shared" si="71"/>
        <v>0.04</v>
      </c>
      <c r="J175" s="30">
        <f t="shared" si="60"/>
        <v>45590</v>
      </c>
      <c r="K175" s="2">
        <f t="shared" si="61"/>
        <v>4</v>
      </c>
      <c r="L175" s="15">
        <f t="shared" si="62"/>
        <v>4</v>
      </c>
      <c r="M175" s="11">
        <f t="shared" si="54"/>
        <v>1.000622745</v>
      </c>
      <c r="N175" s="11">
        <f t="shared" ca="1" si="55"/>
        <v>1.002231436</v>
      </c>
      <c r="O175" s="15">
        <f t="shared" si="63"/>
        <v>0</v>
      </c>
      <c r="P175" s="13">
        <f t="shared" ca="1" si="56"/>
        <v>0.22771019000000001</v>
      </c>
      <c r="Q175" s="19">
        <f t="shared" si="57"/>
        <v>0</v>
      </c>
      <c r="R175" s="13">
        <f t="shared" si="64"/>
        <v>0</v>
      </c>
      <c r="S175" s="4" t="str">
        <f t="shared" si="65"/>
        <v>A+J=</v>
      </c>
      <c r="T175" s="30">
        <f t="shared" si="66"/>
        <v>45621</v>
      </c>
      <c r="U175" s="3"/>
      <c r="V175" s="72">
        <f>[2]Plan1!$A245</f>
        <v>44288</v>
      </c>
      <c r="W175" s="72" t="str">
        <f>[2]Plan1!$C245</f>
        <v>Paixão de Cristo</v>
      </c>
      <c r="X175" s="65"/>
      <c r="Y175" s="1"/>
      <c r="AA175" s="63"/>
      <c r="AB175" s="63"/>
      <c r="AC175" s="63"/>
      <c r="AD175" s="114"/>
      <c r="AE175" s="10"/>
      <c r="AF175" s="3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36">
        <f t="shared" si="58"/>
        <v>45597</v>
      </c>
      <c r="B176" s="14">
        <f t="shared" ca="1" si="67"/>
        <v>102.33120047666671</v>
      </c>
      <c r="C176" s="6">
        <f t="shared" si="59"/>
        <v>102.04648395666671</v>
      </c>
      <c r="D176" s="12">
        <f ca="1">IF(A176&lt;$B$1,VLOOKUP(A176,[1]DI!$A$4:$B$15000,2,FALSE),0)</f>
        <v>0.1065</v>
      </c>
      <c r="E176" s="13">
        <f t="shared" ca="1" si="68"/>
        <v>1.00040168</v>
      </c>
      <c r="F176" s="13">
        <f ca="1">(TRUNC(PRODUCT($E$12:$E175),16))</f>
        <v>1.04729971362721</v>
      </c>
      <c r="G176" s="13">
        <f t="shared" ca="1" si="69"/>
        <v>1.0451988491858399</v>
      </c>
      <c r="H176" s="13">
        <f t="shared" ca="1" si="70"/>
        <v>1.00201001</v>
      </c>
      <c r="I176" s="12">
        <f t="shared" si="71"/>
        <v>0.04</v>
      </c>
      <c r="J176" s="30">
        <f t="shared" si="60"/>
        <v>45590</v>
      </c>
      <c r="K176" s="2">
        <f t="shared" si="61"/>
        <v>5</v>
      </c>
      <c r="L176" s="15">
        <f t="shared" si="62"/>
        <v>5</v>
      </c>
      <c r="M176" s="11">
        <f t="shared" si="54"/>
        <v>1.000778492</v>
      </c>
      <c r="N176" s="11">
        <f t="shared" ca="1" si="55"/>
        <v>1.0027900670000001</v>
      </c>
      <c r="O176" s="15">
        <f t="shared" si="63"/>
        <v>0</v>
      </c>
      <c r="P176" s="13">
        <f t="shared" ca="1" si="56"/>
        <v>0.28471651999999997</v>
      </c>
      <c r="Q176" s="19">
        <f t="shared" si="57"/>
        <v>0</v>
      </c>
      <c r="R176" s="13">
        <f t="shared" si="64"/>
        <v>0</v>
      </c>
      <c r="S176" s="4" t="str">
        <f t="shared" si="65"/>
        <v>A+J=</v>
      </c>
      <c r="T176" s="30">
        <f t="shared" si="66"/>
        <v>45621</v>
      </c>
      <c r="U176" s="3"/>
      <c r="V176" s="72">
        <f>[2]Plan1!$A246</f>
        <v>44307</v>
      </c>
      <c r="W176" s="72" t="str">
        <f>[2]Plan1!$C246</f>
        <v>Tiradentes</v>
      </c>
      <c r="X176" s="65"/>
      <c r="Y176" s="1"/>
      <c r="AA176" s="63"/>
      <c r="AB176" s="63"/>
      <c r="AC176" s="63"/>
      <c r="AD176" s="114"/>
      <c r="AE176" s="10"/>
      <c r="AF176" s="3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36">
        <f t="shared" si="58"/>
        <v>45598</v>
      </c>
      <c r="B177" s="14">
        <f t="shared" ca="1" si="67"/>
        <v>102.3882393566667</v>
      </c>
      <c r="C177" s="6">
        <f t="shared" si="59"/>
        <v>102.04648395666671</v>
      </c>
      <c r="D177" s="12">
        <f ca="1">IF(A177&lt;$B$1,VLOOKUP(A177,[1]DI!$A$4:$B$15000,2,FALSE),0)</f>
        <v>0</v>
      </c>
      <c r="E177" s="13">
        <f t="shared" ca="1" si="68"/>
        <v>1</v>
      </c>
      <c r="F177" s="13">
        <f ca="1">(TRUNC(PRODUCT($E$12:$E176),16))</f>
        <v>1.04772039297618</v>
      </c>
      <c r="G177" s="13">
        <f t="shared" ca="1" si="69"/>
        <v>1.0451988491858399</v>
      </c>
      <c r="H177" s="13">
        <f t="shared" ca="1" si="70"/>
        <v>1.0024124999999999</v>
      </c>
      <c r="I177" s="12">
        <f t="shared" si="71"/>
        <v>0.04</v>
      </c>
      <c r="J177" s="30">
        <f t="shared" si="60"/>
        <v>45590</v>
      </c>
      <c r="K177" s="2">
        <f t="shared" si="61"/>
        <v>5</v>
      </c>
      <c r="L177" s="15">
        <f t="shared" si="62"/>
        <v>6</v>
      </c>
      <c r="M177" s="11">
        <f t="shared" si="54"/>
        <v>1.000934263</v>
      </c>
      <c r="N177" s="11">
        <f t="shared" ca="1" si="55"/>
        <v>1.0033490169999999</v>
      </c>
      <c r="O177" s="15">
        <f t="shared" si="63"/>
        <v>0</v>
      </c>
      <c r="P177" s="13">
        <f t="shared" ca="1" si="56"/>
        <v>0.34175539999999999</v>
      </c>
      <c r="Q177" s="19">
        <f t="shared" si="57"/>
        <v>0</v>
      </c>
      <c r="R177" s="13">
        <f t="shared" si="64"/>
        <v>0</v>
      </c>
      <c r="S177" s="4" t="str">
        <f t="shared" si="65"/>
        <v>A+J=</v>
      </c>
      <c r="T177" s="30">
        <f t="shared" si="66"/>
        <v>45621</v>
      </c>
      <c r="U177" s="3"/>
      <c r="V177" s="72">
        <f>[2]Plan1!$A247</f>
        <v>44317</v>
      </c>
      <c r="W177" s="72" t="str">
        <f>[2]Plan1!$C247</f>
        <v>Dia do Trabalho</v>
      </c>
      <c r="X177" s="65"/>
      <c r="Y177" s="1"/>
      <c r="AA177" s="63"/>
      <c r="AB177" s="63"/>
      <c r="AC177" s="63"/>
      <c r="AD177" s="114"/>
      <c r="AE177" s="10"/>
      <c r="AF177" s="3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36">
        <f t="shared" si="58"/>
        <v>45599</v>
      </c>
      <c r="B178" s="14">
        <f t="shared" ca="1" si="67"/>
        <v>102.3882393566667</v>
      </c>
      <c r="C178" s="6">
        <f t="shared" si="59"/>
        <v>102.04648395666671</v>
      </c>
      <c r="D178" s="12">
        <f ca="1">IF(A178&lt;$B$1,VLOOKUP(A178,[1]DI!$A$4:$B$15000,2,FALSE),0)</f>
        <v>0</v>
      </c>
      <c r="E178" s="13">
        <f t="shared" ca="1" si="68"/>
        <v>1</v>
      </c>
      <c r="F178" s="13">
        <f ca="1">(TRUNC(PRODUCT($E$12:$E177),16))</f>
        <v>1.04772039297618</v>
      </c>
      <c r="G178" s="13">
        <f t="shared" ca="1" si="69"/>
        <v>1.0451988491858399</v>
      </c>
      <c r="H178" s="13">
        <f t="shared" ca="1" si="70"/>
        <v>1.0024124999999999</v>
      </c>
      <c r="I178" s="12">
        <f t="shared" si="71"/>
        <v>0.04</v>
      </c>
      <c r="J178" s="30">
        <f t="shared" si="60"/>
        <v>45590</v>
      </c>
      <c r="K178" s="2">
        <f t="shared" si="61"/>
        <v>5</v>
      </c>
      <c r="L178" s="15">
        <f t="shared" si="62"/>
        <v>6</v>
      </c>
      <c r="M178" s="11">
        <f t="shared" si="54"/>
        <v>1.000934263</v>
      </c>
      <c r="N178" s="11">
        <f t="shared" ca="1" si="55"/>
        <v>1.0033490169999999</v>
      </c>
      <c r="O178" s="15">
        <f t="shared" si="63"/>
        <v>0</v>
      </c>
      <c r="P178" s="13">
        <f t="shared" ca="1" si="56"/>
        <v>0.34175539999999999</v>
      </c>
      <c r="Q178" s="19">
        <f t="shared" si="57"/>
        <v>0</v>
      </c>
      <c r="R178" s="13">
        <f t="shared" si="64"/>
        <v>0</v>
      </c>
      <c r="S178" s="4" t="str">
        <f t="shared" si="65"/>
        <v>A+J=</v>
      </c>
      <c r="T178" s="30">
        <f t="shared" si="66"/>
        <v>45621</v>
      </c>
      <c r="U178" s="3"/>
      <c r="V178" s="72">
        <f>[2]Plan1!$A248</f>
        <v>44350</v>
      </c>
      <c r="W178" s="72" t="str">
        <f>[2]Plan1!$C248</f>
        <v>Corpus Christi</v>
      </c>
      <c r="X178" s="65"/>
      <c r="Y178" s="1"/>
      <c r="AA178" s="63"/>
      <c r="AB178" s="63"/>
      <c r="AC178" s="63"/>
      <c r="AD178" s="114"/>
      <c r="AE178" s="10"/>
      <c r="AF178" s="3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36">
        <f t="shared" si="58"/>
        <v>45600</v>
      </c>
      <c r="B179" s="14">
        <f t="shared" ca="1" si="67"/>
        <v>102.3882393566667</v>
      </c>
      <c r="C179" s="6">
        <f t="shared" si="59"/>
        <v>102.04648395666671</v>
      </c>
      <c r="D179" s="12">
        <f ca="1">IF(A179&lt;$B$1,VLOOKUP(A179,[1]DI!$A$4:$B$15000,2,FALSE),0)</f>
        <v>0.1065</v>
      </c>
      <c r="E179" s="13">
        <f t="shared" ca="1" si="68"/>
        <v>1.00040168</v>
      </c>
      <c r="F179" s="13">
        <f ca="1">(TRUNC(PRODUCT($E$12:$E178),16))</f>
        <v>1.04772039297618</v>
      </c>
      <c r="G179" s="13">
        <f t="shared" ca="1" si="69"/>
        <v>1.0451988491858399</v>
      </c>
      <c r="H179" s="13">
        <f t="shared" ca="1" si="70"/>
        <v>1.0024124999999999</v>
      </c>
      <c r="I179" s="12">
        <f t="shared" si="71"/>
        <v>0.04</v>
      </c>
      <c r="J179" s="30">
        <f t="shared" si="60"/>
        <v>45590</v>
      </c>
      <c r="K179" s="2">
        <f t="shared" si="61"/>
        <v>6</v>
      </c>
      <c r="L179" s="15">
        <f t="shared" si="62"/>
        <v>6</v>
      </c>
      <c r="M179" s="11">
        <f t="shared" si="54"/>
        <v>1.000934263</v>
      </c>
      <c r="N179" s="11">
        <f t="shared" ca="1" si="55"/>
        <v>1.0033490169999999</v>
      </c>
      <c r="O179" s="15">
        <f t="shared" si="63"/>
        <v>0</v>
      </c>
      <c r="P179" s="13">
        <f t="shared" ca="1" si="56"/>
        <v>0.34175539999999999</v>
      </c>
      <c r="Q179" s="19">
        <f t="shared" si="57"/>
        <v>0</v>
      </c>
      <c r="R179" s="13">
        <f t="shared" si="64"/>
        <v>0</v>
      </c>
      <c r="S179" s="4" t="str">
        <f t="shared" si="65"/>
        <v>A+J=</v>
      </c>
      <c r="T179" s="30">
        <f t="shared" si="66"/>
        <v>45621</v>
      </c>
      <c r="U179" s="3"/>
      <c r="V179" s="72">
        <f>[2]Plan1!$A249</f>
        <v>44446</v>
      </c>
      <c r="W179" s="72" t="str">
        <f>[2]Plan1!$C249</f>
        <v>Independência do Brasil</v>
      </c>
      <c r="X179" s="65"/>
      <c r="Y179" s="1"/>
      <c r="AA179" s="63"/>
      <c r="AB179" s="63"/>
      <c r="AC179" s="63"/>
      <c r="AD179" s="114"/>
      <c r="AE179" s="10"/>
      <c r="AF179" s="3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36">
        <f t="shared" si="58"/>
        <v>45601</v>
      </c>
      <c r="B180" s="14">
        <f t="shared" ca="1" si="67"/>
        <v>102.4453098766667</v>
      </c>
      <c r="C180" s="6">
        <f t="shared" si="59"/>
        <v>102.04648395666671</v>
      </c>
      <c r="D180" s="12">
        <f ca="1">IF(A180&lt;$B$1,VLOOKUP(A180,[1]DI!$A$4:$B$15000,2,FALSE),0)</f>
        <v>0.1065</v>
      </c>
      <c r="E180" s="13">
        <f t="shared" ca="1" si="68"/>
        <v>1.00040168</v>
      </c>
      <c r="F180" s="13">
        <f ca="1">(TRUNC(PRODUCT($E$12:$E179),16))</f>
        <v>1.04814124130363</v>
      </c>
      <c r="G180" s="13">
        <f t="shared" ca="1" si="69"/>
        <v>1.0451988491858399</v>
      </c>
      <c r="H180" s="13">
        <f t="shared" ca="1" si="70"/>
        <v>1.00281515</v>
      </c>
      <c r="I180" s="12">
        <f t="shared" si="71"/>
        <v>0.04</v>
      </c>
      <c r="J180" s="30">
        <f t="shared" si="60"/>
        <v>45590</v>
      </c>
      <c r="K180" s="2">
        <f t="shared" si="61"/>
        <v>7</v>
      </c>
      <c r="L180" s="15">
        <f t="shared" si="62"/>
        <v>7</v>
      </c>
      <c r="M180" s="11">
        <f t="shared" si="54"/>
        <v>1.0010900579999999</v>
      </c>
      <c r="N180" s="11">
        <f t="shared" ca="1" si="55"/>
        <v>1.0039082770000001</v>
      </c>
      <c r="O180" s="15">
        <f t="shared" si="63"/>
        <v>0</v>
      </c>
      <c r="P180" s="13">
        <f t="shared" ca="1" si="56"/>
        <v>0.39882592</v>
      </c>
      <c r="Q180" s="19">
        <f t="shared" si="57"/>
        <v>0</v>
      </c>
      <c r="R180" s="13">
        <f t="shared" si="64"/>
        <v>0</v>
      </c>
      <c r="S180" s="4" t="str">
        <f t="shared" si="65"/>
        <v>A+J=</v>
      </c>
      <c r="T180" s="30">
        <f t="shared" si="66"/>
        <v>45621</v>
      </c>
      <c r="U180" s="3"/>
      <c r="V180" s="72">
        <f>[2]Plan1!$A250</f>
        <v>44481</v>
      </c>
      <c r="W180" s="72" t="str">
        <f>[2]Plan1!$C250</f>
        <v>Nossa Sr.a Aparecida - Padroeira do Brasil</v>
      </c>
      <c r="X180" s="65"/>
      <c r="Y180" s="1"/>
      <c r="AA180" s="63"/>
      <c r="AB180" s="63"/>
      <c r="AC180" s="63"/>
      <c r="AD180" s="114"/>
      <c r="AE180" s="10"/>
      <c r="AF180" s="3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36">
        <f t="shared" si="58"/>
        <v>45602</v>
      </c>
      <c r="B181" s="14">
        <f t="shared" ca="1" si="67"/>
        <v>102.50241192666671</v>
      </c>
      <c r="C181" s="6">
        <f t="shared" si="59"/>
        <v>102.04648395666671</v>
      </c>
      <c r="D181" s="12">
        <f ca="1">IF(A181&lt;$B$1,VLOOKUP(A181,[1]DI!$A$4:$B$15000,2,FALSE),0)</f>
        <v>0.1065</v>
      </c>
      <c r="E181" s="13">
        <f t="shared" ca="1" si="68"/>
        <v>1.00040168</v>
      </c>
      <c r="F181" s="13">
        <f ca="1">(TRUNC(PRODUCT($E$12:$E180),16))</f>
        <v>1.0485622586774299</v>
      </c>
      <c r="G181" s="13">
        <f t="shared" ca="1" si="69"/>
        <v>1.0451988491858399</v>
      </c>
      <c r="H181" s="13">
        <f t="shared" ca="1" si="70"/>
        <v>1.00321796</v>
      </c>
      <c r="I181" s="12">
        <f t="shared" si="71"/>
        <v>0.04</v>
      </c>
      <c r="J181" s="30">
        <f t="shared" si="60"/>
        <v>45590</v>
      </c>
      <c r="K181" s="2">
        <f t="shared" si="61"/>
        <v>8</v>
      </c>
      <c r="L181" s="15">
        <f t="shared" si="62"/>
        <v>8</v>
      </c>
      <c r="M181" s="11">
        <f t="shared" si="54"/>
        <v>1.0012458769999999</v>
      </c>
      <c r="N181" s="11">
        <f t="shared" ca="1" si="55"/>
        <v>1.0044678460000001</v>
      </c>
      <c r="O181" s="15">
        <f t="shared" si="63"/>
        <v>0</v>
      </c>
      <c r="P181" s="13">
        <f t="shared" ca="1" si="56"/>
        <v>0.45592797000000002</v>
      </c>
      <c r="Q181" s="19">
        <f t="shared" si="57"/>
        <v>0</v>
      </c>
      <c r="R181" s="13">
        <f t="shared" si="64"/>
        <v>0</v>
      </c>
      <c r="S181" s="4" t="str">
        <f t="shared" si="65"/>
        <v>A+J=</v>
      </c>
      <c r="T181" s="30">
        <f t="shared" si="66"/>
        <v>45621</v>
      </c>
      <c r="U181" s="3"/>
      <c r="V181" s="72">
        <f>[2]Plan1!$A251</f>
        <v>44502</v>
      </c>
      <c r="W181" s="72" t="str">
        <f>[2]Plan1!$C251</f>
        <v>Finados</v>
      </c>
      <c r="X181" s="65"/>
      <c r="Y181" s="1"/>
      <c r="AA181" s="63"/>
      <c r="AB181" s="63"/>
      <c r="AC181" s="63"/>
      <c r="AD181" s="114"/>
      <c r="AE181" s="10"/>
      <c r="AF181" s="3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36">
        <f t="shared" si="58"/>
        <v>45603</v>
      </c>
      <c r="B182" s="14">
        <f t="shared" ca="1" si="67"/>
        <v>102.5595458166667</v>
      </c>
      <c r="C182" s="6">
        <f t="shared" si="59"/>
        <v>102.04648395666671</v>
      </c>
      <c r="D182" s="12">
        <f ca="1">IF(A182&lt;$B$1,VLOOKUP(A182,[1]DI!$A$4:$B$15000,2,FALSE),0)</f>
        <v>0.1115</v>
      </c>
      <c r="E182" s="13">
        <f t="shared" ca="1" si="68"/>
        <v>1.00041957</v>
      </c>
      <c r="F182" s="13">
        <f ca="1">(TRUNC(PRODUCT($E$12:$E181),16))</f>
        <v>1.0489834451655</v>
      </c>
      <c r="G182" s="13">
        <f t="shared" ca="1" si="69"/>
        <v>1.0451988491858399</v>
      </c>
      <c r="H182" s="13">
        <f t="shared" ca="1" si="70"/>
        <v>1.0036209300000001</v>
      </c>
      <c r="I182" s="12">
        <f t="shared" si="71"/>
        <v>0.04</v>
      </c>
      <c r="J182" s="30">
        <f t="shared" si="60"/>
        <v>45590</v>
      </c>
      <c r="K182" s="2">
        <f t="shared" si="61"/>
        <v>9</v>
      </c>
      <c r="L182" s="15">
        <f t="shared" si="62"/>
        <v>9</v>
      </c>
      <c r="M182" s="11">
        <f t="shared" si="54"/>
        <v>1.0014017209999999</v>
      </c>
      <c r="N182" s="11">
        <f t="shared" ca="1" si="55"/>
        <v>1.0050277270000001</v>
      </c>
      <c r="O182" s="15">
        <f t="shared" si="63"/>
        <v>0</v>
      </c>
      <c r="P182" s="13">
        <f t="shared" ca="1" si="56"/>
        <v>0.51306185999999998</v>
      </c>
      <c r="Q182" s="19">
        <f t="shared" si="57"/>
        <v>0</v>
      </c>
      <c r="R182" s="13">
        <f t="shared" si="64"/>
        <v>0</v>
      </c>
      <c r="S182" s="4" t="str">
        <f t="shared" si="65"/>
        <v>A+J=</v>
      </c>
      <c r="T182" s="30">
        <f t="shared" si="66"/>
        <v>45621</v>
      </c>
      <c r="U182" s="3"/>
      <c r="V182" s="72">
        <f>[2]Plan1!$A252</f>
        <v>44515</v>
      </c>
      <c r="W182" s="72" t="str">
        <f>[2]Plan1!$C252</f>
        <v>Proclamação da República</v>
      </c>
      <c r="X182" s="65"/>
      <c r="Y182" s="1"/>
      <c r="AA182" s="63"/>
      <c r="AB182" s="63"/>
      <c r="AC182" s="63"/>
      <c r="AD182" s="114"/>
      <c r="AE182" s="10"/>
      <c r="AF182" s="3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36">
        <f t="shared" si="58"/>
        <v>45604</v>
      </c>
      <c r="B183" s="14">
        <f t="shared" ca="1" si="67"/>
        <v>102.6185468466667</v>
      </c>
      <c r="C183" s="6">
        <f t="shared" si="59"/>
        <v>102.04648395666671</v>
      </c>
      <c r="D183" s="12">
        <f ca="1">IF(A183&lt;$B$1,VLOOKUP(A183,[1]DI!$A$4:$B$15000,2,FALSE),0)</f>
        <v>0.1115</v>
      </c>
      <c r="E183" s="13">
        <f t="shared" ca="1" si="68"/>
        <v>1.00041957</v>
      </c>
      <c r="F183" s="13">
        <f ca="1">(TRUNC(PRODUCT($E$12:$E182),16))</f>
        <v>1.04942356714959</v>
      </c>
      <c r="G183" s="13">
        <f t="shared" ca="1" si="69"/>
        <v>1.0451988491858399</v>
      </c>
      <c r="H183" s="13">
        <f t="shared" ca="1" si="70"/>
        <v>1.00404202</v>
      </c>
      <c r="I183" s="12">
        <f t="shared" si="71"/>
        <v>0.04</v>
      </c>
      <c r="J183" s="30">
        <f t="shared" si="60"/>
        <v>45590</v>
      </c>
      <c r="K183" s="2">
        <f t="shared" si="61"/>
        <v>10</v>
      </c>
      <c r="L183" s="15">
        <f t="shared" si="62"/>
        <v>10</v>
      </c>
      <c r="M183" s="11">
        <f t="shared" si="54"/>
        <v>1.0015575889999999</v>
      </c>
      <c r="N183" s="11">
        <f t="shared" ca="1" si="55"/>
        <v>1.0056059049999999</v>
      </c>
      <c r="O183" s="15">
        <f t="shared" si="63"/>
        <v>0</v>
      </c>
      <c r="P183" s="13">
        <f t="shared" ca="1" si="56"/>
        <v>0.57206288999999999</v>
      </c>
      <c r="Q183" s="19">
        <f t="shared" si="57"/>
        <v>0</v>
      </c>
      <c r="R183" s="13">
        <f t="shared" si="64"/>
        <v>0</v>
      </c>
      <c r="S183" s="4" t="str">
        <f t="shared" si="65"/>
        <v>A+J=</v>
      </c>
      <c r="T183" s="30">
        <f t="shared" si="66"/>
        <v>45621</v>
      </c>
      <c r="U183" s="3"/>
      <c r="V183" s="72">
        <f>[2]Plan1!$A253</f>
        <v>44555</v>
      </c>
      <c r="W183" s="72" t="str">
        <f>[2]Plan1!$C253</f>
        <v>Natal</v>
      </c>
      <c r="X183" s="65"/>
      <c r="Y183" s="1"/>
      <c r="AA183" s="63"/>
      <c r="AB183" s="63"/>
      <c r="AC183" s="63"/>
      <c r="AD183" s="114"/>
      <c r="AE183" s="10"/>
      <c r="AF183" s="3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36">
        <f t="shared" si="58"/>
        <v>45605</v>
      </c>
      <c r="B184" s="14">
        <f t="shared" ca="1" si="67"/>
        <v>102.6775822666667</v>
      </c>
      <c r="C184" s="6">
        <f t="shared" si="59"/>
        <v>102.04648395666671</v>
      </c>
      <c r="D184" s="12">
        <f ca="1">IF(A184&lt;$B$1,VLOOKUP(A184,[1]DI!$A$4:$B$15000,2,FALSE),0)</f>
        <v>0</v>
      </c>
      <c r="E184" s="13">
        <f t="shared" ca="1" si="68"/>
        <v>1</v>
      </c>
      <c r="F184" s="13">
        <f ca="1">(TRUNC(PRODUCT($E$12:$E183),16))</f>
        <v>1.04986387379566</v>
      </c>
      <c r="G184" s="13">
        <f t="shared" ca="1" si="69"/>
        <v>1.0451988491858399</v>
      </c>
      <c r="H184" s="13">
        <f t="shared" ca="1" si="70"/>
        <v>1.0044632899999999</v>
      </c>
      <c r="I184" s="12">
        <f t="shared" si="71"/>
        <v>0.04</v>
      </c>
      <c r="J184" s="30">
        <f t="shared" si="60"/>
        <v>45590</v>
      </c>
      <c r="K184" s="2">
        <f t="shared" si="61"/>
        <v>10</v>
      </c>
      <c r="L184" s="15">
        <f t="shared" si="62"/>
        <v>11</v>
      </c>
      <c r="M184" s="11">
        <f t="shared" si="54"/>
        <v>1.001713482</v>
      </c>
      <c r="N184" s="11">
        <f t="shared" ca="1" si="55"/>
        <v>1.0061844200000001</v>
      </c>
      <c r="O184" s="15">
        <f t="shared" si="63"/>
        <v>0</v>
      </c>
      <c r="P184" s="13">
        <f t="shared" ca="1" si="56"/>
        <v>0.63109831000000005</v>
      </c>
      <c r="Q184" s="19">
        <f t="shared" si="57"/>
        <v>0</v>
      </c>
      <c r="R184" s="13">
        <f t="shared" si="64"/>
        <v>0</v>
      </c>
      <c r="S184" s="4" t="str">
        <f t="shared" si="65"/>
        <v>A+J=</v>
      </c>
      <c r="T184" s="30">
        <f t="shared" si="66"/>
        <v>45621</v>
      </c>
      <c r="U184" s="3"/>
      <c r="V184" s="72">
        <f>[2]Plan1!$A254</f>
        <v>44562</v>
      </c>
      <c r="W184" s="72" t="str">
        <f>[2]Plan1!$C254</f>
        <v>Confraternização Universal</v>
      </c>
      <c r="X184" s="65"/>
      <c r="Y184" s="1"/>
      <c r="AA184" s="63"/>
      <c r="AB184" s="63"/>
      <c r="AC184" s="63"/>
      <c r="AD184" s="114"/>
      <c r="AE184" s="10"/>
      <c r="AF184" s="3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36">
        <f t="shared" si="58"/>
        <v>45606</v>
      </c>
      <c r="B185" s="14">
        <f t="shared" ca="1" si="67"/>
        <v>102.6775822666667</v>
      </c>
      <c r="C185" s="6">
        <f t="shared" si="59"/>
        <v>102.04648395666671</v>
      </c>
      <c r="D185" s="12">
        <f ca="1">IF(A185&lt;$B$1,VLOOKUP(A185,[1]DI!$A$4:$B$15000,2,FALSE),0)</f>
        <v>0</v>
      </c>
      <c r="E185" s="13">
        <f t="shared" ca="1" si="68"/>
        <v>1</v>
      </c>
      <c r="F185" s="13">
        <f ca="1">(TRUNC(PRODUCT($E$12:$E184),16))</f>
        <v>1.04986387379566</v>
      </c>
      <c r="G185" s="13">
        <f t="shared" ca="1" si="69"/>
        <v>1.0451988491858399</v>
      </c>
      <c r="H185" s="13">
        <f t="shared" ca="1" si="70"/>
        <v>1.0044632899999999</v>
      </c>
      <c r="I185" s="12">
        <f t="shared" si="71"/>
        <v>0.04</v>
      </c>
      <c r="J185" s="30">
        <f t="shared" si="60"/>
        <v>45590</v>
      </c>
      <c r="K185" s="2">
        <f t="shared" si="61"/>
        <v>10</v>
      </c>
      <c r="L185" s="15">
        <f t="shared" si="62"/>
        <v>11</v>
      </c>
      <c r="M185" s="11">
        <f t="shared" si="54"/>
        <v>1.001713482</v>
      </c>
      <c r="N185" s="11">
        <f t="shared" ca="1" si="55"/>
        <v>1.0061844200000001</v>
      </c>
      <c r="O185" s="15">
        <f t="shared" si="63"/>
        <v>0</v>
      </c>
      <c r="P185" s="13">
        <f t="shared" ca="1" si="56"/>
        <v>0.63109831000000005</v>
      </c>
      <c r="Q185" s="19">
        <f t="shared" si="57"/>
        <v>0</v>
      </c>
      <c r="R185" s="13">
        <f t="shared" si="64"/>
        <v>0</v>
      </c>
      <c r="S185" s="4" t="str">
        <f t="shared" si="65"/>
        <v>A+J=</v>
      </c>
      <c r="T185" s="30">
        <f t="shared" si="66"/>
        <v>45621</v>
      </c>
      <c r="U185" s="3"/>
      <c r="V185" s="72">
        <f>[2]Plan1!$A255</f>
        <v>44620</v>
      </c>
      <c r="W185" s="72" t="str">
        <f>[2]Plan1!$C255</f>
        <v>Carnaval</v>
      </c>
      <c r="X185" s="65"/>
      <c r="Y185" s="1"/>
      <c r="AA185" s="63"/>
      <c r="AB185" s="63"/>
      <c r="AC185" s="63"/>
      <c r="AD185" s="114"/>
      <c r="AE185" s="10"/>
      <c r="AF185" s="3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36">
        <f t="shared" si="58"/>
        <v>45607</v>
      </c>
      <c r="B186" s="14">
        <f t="shared" ca="1" si="67"/>
        <v>102.6775822666667</v>
      </c>
      <c r="C186" s="6">
        <f t="shared" si="59"/>
        <v>102.04648395666671</v>
      </c>
      <c r="D186" s="12">
        <f ca="1">IF(A186&lt;$B$1,VLOOKUP(A186,[1]DI!$A$4:$B$15000,2,FALSE),0)</f>
        <v>0.1115</v>
      </c>
      <c r="E186" s="13">
        <f t="shared" ca="1" si="68"/>
        <v>1.00041957</v>
      </c>
      <c r="F186" s="13">
        <f ca="1">(TRUNC(PRODUCT($E$12:$E185),16))</f>
        <v>1.04986387379566</v>
      </c>
      <c r="G186" s="13">
        <f t="shared" ca="1" si="69"/>
        <v>1.0451988491858399</v>
      </c>
      <c r="H186" s="13">
        <f t="shared" ca="1" si="70"/>
        <v>1.0044632899999999</v>
      </c>
      <c r="I186" s="12">
        <f t="shared" si="71"/>
        <v>0.04</v>
      </c>
      <c r="J186" s="30">
        <f t="shared" si="60"/>
        <v>45590</v>
      </c>
      <c r="K186" s="2">
        <f t="shared" si="61"/>
        <v>11</v>
      </c>
      <c r="L186" s="15">
        <f t="shared" si="62"/>
        <v>11</v>
      </c>
      <c r="M186" s="11">
        <f t="shared" si="54"/>
        <v>1.001713482</v>
      </c>
      <c r="N186" s="11">
        <f t="shared" ca="1" si="55"/>
        <v>1.0061844200000001</v>
      </c>
      <c r="O186" s="15">
        <f t="shared" si="63"/>
        <v>0</v>
      </c>
      <c r="P186" s="13">
        <f t="shared" ca="1" si="56"/>
        <v>0.63109831000000005</v>
      </c>
      <c r="Q186" s="19">
        <f t="shared" si="57"/>
        <v>0</v>
      </c>
      <c r="R186" s="13">
        <f t="shared" si="64"/>
        <v>0</v>
      </c>
      <c r="S186" s="4" t="str">
        <f t="shared" si="65"/>
        <v>A+J=</v>
      </c>
      <c r="T186" s="30">
        <f t="shared" si="66"/>
        <v>45621</v>
      </c>
      <c r="U186" s="3"/>
      <c r="V186" s="72">
        <f>[2]Plan1!$A256</f>
        <v>44621</v>
      </c>
      <c r="W186" s="72" t="str">
        <f>[2]Plan1!$C256</f>
        <v>Carnaval</v>
      </c>
      <c r="X186" s="65"/>
      <c r="Y186" s="1"/>
      <c r="AA186" s="63"/>
      <c r="AB186" s="63"/>
      <c r="AC186" s="63"/>
      <c r="AD186" s="114"/>
      <c r="AE186" s="10"/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36">
        <f t="shared" si="58"/>
        <v>45608</v>
      </c>
      <c r="B187" s="14">
        <f t="shared" ca="1" si="67"/>
        <v>102.7366508566667</v>
      </c>
      <c r="C187" s="6">
        <f t="shared" si="59"/>
        <v>102.04648395666671</v>
      </c>
      <c r="D187" s="12">
        <f ca="1">IF(A187&lt;$B$1,VLOOKUP(A187,[1]DI!$A$4:$B$15000,2,FALSE),0)</f>
        <v>0.1115</v>
      </c>
      <c r="E187" s="13">
        <f t="shared" ca="1" si="68"/>
        <v>1.00041957</v>
      </c>
      <c r="F187" s="13">
        <f ca="1">(TRUNC(PRODUCT($E$12:$E186),16))</f>
        <v>1.0503043651811901</v>
      </c>
      <c r="G187" s="13">
        <f t="shared" ca="1" si="69"/>
        <v>1.0451988491858399</v>
      </c>
      <c r="H187" s="13">
        <f t="shared" ca="1" si="70"/>
        <v>1.0048847299999999</v>
      </c>
      <c r="I187" s="12">
        <f t="shared" si="71"/>
        <v>0.04</v>
      </c>
      <c r="J187" s="30">
        <f t="shared" si="60"/>
        <v>45590</v>
      </c>
      <c r="K187" s="2">
        <f t="shared" si="61"/>
        <v>12</v>
      </c>
      <c r="L187" s="15">
        <f t="shared" si="62"/>
        <v>12</v>
      </c>
      <c r="M187" s="11">
        <f t="shared" si="54"/>
        <v>1.001869398</v>
      </c>
      <c r="N187" s="11">
        <f t="shared" ca="1" si="55"/>
        <v>1.00676326</v>
      </c>
      <c r="O187" s="15">
        <f t="shared" si="63"/>
        <v>0</v>
      </c>
      <c r="P187" s="13">
        <f t="shared" ca="1" si="56"/>
        <v>0.69016690000000003</v>
      </c>
      <c r="Q187" s="19">
        <f t="shared" si="57"/>
        <v>0</v>
      </c>
      <c r="R187" s="13">
        <f t="shared" si="64"/>
        <v>0</v>
      </c>
      <c r="S187" s="4" t="str">
        <f t="shared" si="65"/>
        <v>A+J=</v>
      </c>
      <c r="T187" s="30">
        <f t="shared" si="66"/>
        <v>45621</v>
      </c>
      <c r="U187" s="3"/>
      <c r="V187" s="72">
        <f>[2]Plan1!$A257</f>
        <v>44666</v>
      </c>
      <c r="W187" s="72" t="str">
        <f>[2]Plan1!$C257</f>
        <v>Paixão de Cristo</v>
      </c>
      <c r="X187" s="65"/>
      <c r="Y187" s="1"/>
      <c r="AA187" s="63"/>
      <c r="AB187" s="63"/>
      <c r="AC187" s="63"/>
      <c r="AD187" s="114"/>
      <c r="AE187" s="10"/>
      <c r="AF187" s="3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36">
        <f t="shared" si="58"/>
        <v>45609</v>
      </c>
      <c r="B188" s="14">
        <f t="shared" ca="1" si="67"/>
        <v>102.7957537266667</v>
      </c>
      <c r="C188" s="6">
        <f t="shared" si="59"/>
        <v>102.04648395666671</v>
      </c>
      <c r="D188" s="12">
        <f ca="1">IF(A188&lt;$B$1,VLOOKUP(A188,[1]DI!$A$4:$B$15000,2,FALSE),0)</f>
        <v>0.1115</v>
      </c>
      <c r="E188" s="13">
        <f t="shared" ca="1" si="68"/>
        <v>1.00041957</v>
      </c>
      <c r="F188" s="13">
        <f ca="1">(TRUNC(PRODUCT($E$12:$E187),16))</f>
        <v>1.0507450413836801</v>
      </c>
      <c r="G188" s="13">
        <f t="shared" ca="1" si="69"/>
        <v>1.0451988491858399</v>
      </c>
      <c r="H188" s="13">
        <f t="shared" ca="1" si="70"/>
        <v>1.0053063499999999</v>
      </c>
      <c r="I188" s="12">
        <f t="shared" si="71"/>
        <v>0.04</v>
      </c>
      <c r="J188" s="30">
        <f t="shared" si="60"/>
        <v>45590</v>
      </c>
      <c r="K188" s="2">
        <f t="shared" si="61"/>
        <v>13</v>
      </c>
      <c r="L188" s="15">
        <f t="shared" si="62"/>
        <v>13</v>
      </c>
      <c r="M188" s="11">
        <f t="shared" si="54"/>
        <v>1.002025339</v>
      </c>
      <c r="N188" s="11">
        <f t="shared" ca="1" si="55"/>
        <v>1.0073424360000001</v>
      </c>
      <c r="O188" s="15">
        <f t="shared" si="63"/>
        <v>0</v>
      </c>
      <c r="P188" s="13">
        <f t="shared" ca="1" si="56"/>
        <v>0.74926976999999995</v>
      </c>
      <c r="Q188" s="19">
        <f t="shared" si="57"/>
        <v>0</v>
      </c>
      <c r="R188" s="13">
        <f t="shared" si="64"/>
        <v>0</v>
      </c>
      <c r="S188" s="4" t="str">
        <f t="shared" si="65"/>
        <v>A+J=</v>
      </c>
      <c r="T188" s="30">
        <f t="shared" si="66"/>
        <v>45621</v>
      </c>
      <c r="U188" s="3"/>
      <c r="V188" s="72">
        <f>[2]Plan1!$A258</f>
        <v>44672</v>
      </c>
      <c r="W188" s="72" t="str">
        <f>[2]Plan1!$C258</f>
        <v>Tiradentes</v>
      </c>
      <c r="X188" s="65"/>
      <c r="Y188" s="1"/>
      <c r="AA188" s="63"/>
      <c r="AB188" s="63"/>
      <c r="AC188" s="63"/>
      <c r="AD188" s="114"/>
      <c r="AE188" s="10"/>
      <c r="AF188" s="3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36">
        <f t="shared" si="58"/>
        <v>45610</v>
      </c>
      <c r="B189" s="14">
        <f t="shared" ca="1" si="67"/>
        <v>102.85489099666671</v>
      </c>
      <c r="C189" s="6">
        <f t="shared" si="59"/>
        <v>102.04648395666671</v>
      </c>
      <c r="D189" s="12">
        <f ca="1">IF(A189&lt;$B$1,VLOOKUP(A189,[1]DI!$A$4:$B$15000,2,FALSE),0)</f>
        <v>0.1115</v>
      </c>
      <c r="E189" s="13">
        <f t="shared" ca="1" si="68"/>
        <v>1.00041957</v>
      </c>
      <c r="F189" s="13">
        <f ca="1">(TRUNC(PRODUCT($E$12:$E188),16))</f>
        <v>1.0511859024807</v>
      </c>
      <c r="G189" s="13">
        <f t="shared" ca="1" si="69"/>
        <v>1.0451988491858399</v>
      </c>
      <c r="H189" s="13">
        <f t="shared" ca="1" si="70"/>
        <v>1.0057281499999999</v>
      </c>
      <c r="I189" s="12">
        <f t="shared" si="71"/>
        <v>0.04</v>
      </c>
      <c r="J189" s="30">
        <f t="shared" si="60"/>
        <v>45590</v>
      </c>
      <c r="K189" s="2">
        <f t="shared" si="61"/>
        <v>14</v>
      </c>
      <c r="L189" s="15">
        <f t="shared" si="62"/>
        <v>14</v>
      </c>
      <c r="M189" s="11">
        <f t="shared" si="54"/>
        <v>1.0021813040000001</v>
      </c>
      <c r="N189" s="11">
        <f t="shared" ca="1" si="55"/>
        <v>1.007921949</v>
      </c>
      <c r="O189" s="15">
        <f t="shared" si="63"/>
        <v>0</v>
      </c>
      <c r="P189" s="13">
        <f t="shared" ca="1" si="56"/>
        <v>0.80840703999999997</v>
      </c>
      <c r="Q189" s="19">
        <f t="shared" si="57"/>
        <v>0</v>
      </c>
      <c r="R189" s="13">
        <f t="shared" si="64"/>
        <v>0</v>
      </c>
      <c r="S189" s="4" t="str">
        <f t="shared" si="65"/>
        <v>A+J=</v>
      </c>
      <c r="T189" s="30">
        <f t="shared" si="66"/>
        <v>45621</v>
      </c>
      <c r="U189" s="3"/>
      <c r="V189" s="72">
        <f>[2]Plan1!$A259</f>
        <v>44682</v>
      </c>
      <c r="W189" s="72" t="str">
        <f>[2]Plan1!$C259</f>
        <v>Dia do Trabalho</v>
      </c>
      <c r="X189" s="65"/>
      <c r="Y189" s="1"/>
      <c r="AA189" s="63"/>
      <c r="AB189" s="63"/>
      <c r="AC189" s="63"/>
      <c r="AD189" s="114"/>
      <c r="AE189" s="10"/>
      <c r="AF189" s="3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36">
        <f t="shared" si="58"/>
        <v>45611</v>
      </c>
      <c r="B190" s="14">
        <f t="shared" ca="1" si="67"/>
        <v>102.9140615266667</v>
      </c>
      <c r="C190" s="6">
        <f t="shared" si="59"/>
        <v>102.04648395666671</v>
      </c>
      <c r="D190" s="12">
        <f ca="1">IF(A190&lt;$B$1,VLOOKUP(A190,[1]DI!$A$4:$B$15000,2,FALSE),0)</f>
        <v>0</v>
      </c>
      <c r="E190" s="13">
        <f t="shared" ca="1" si="68"/>
        <v>1</v>
      </c>
      <c r="F190" s="13">
        <f ca="1">(TRUNC(PRODUCT($E$12:$E189),16))</f>
        <v>1.0516269485498</v>
      </c>
      <c r="G190" s="13">
        <f t="shared" ca="1" si="69"/>
        <v>1.0451988491858399</v>
      </c>
      <c r="H190" s="13">
        <f t="shared" ca="1" si="70"/>
        <v>1.00615012</v>
      </c>
      <c r="I190" s="12">
        <f t="shared" si="71"/>
        <v>0.04</v>
      </c>
      <c r="J190" s="30">
        <f t="shared" si="60"/>
        <v>45590</v>
      </c>
      <c r="K190" s="2">
        <f t="shared" si="61"/>
        <v>14</v>
      </c>
      <c r="L190" s="15">
        <f t="shared" si="62"/>
        <v>15</v>
      </c>
      <c r="M190" s="11">
        <f t="shared" si="54"/>
        <v>1.0023372930000001</v>
      </c>
      <c r="N190" s="11">
        <f t="shared" ca="1" si="55"/>
        <v>1.008501788</v>
      </c>
      <c r="O190" s="15">
        <f t="shared" si="63"/>
        <v>0</v>
      </c>
      <c r="P190" s="13">
        <f t="shared" ca="1" si="56"/>
        <v>0.86757757000000002</v>
      </c>
      <c r="Q190" s="19">
        <f t="shared" si="57"/>
        <v>0</v>
      </c>
      <c r="R190" s="13">
        <f t="shared" si="64"/>
        <v>0</v>
      </c>
      <c r="S190" s="4" t="str">
        <f t="shared" si="65"/>
        <v>A+J=</v>
      </c>
      <c r="T190" s="30">
        <f t="shared" si="66"/>
        <v>45621</v>
      </c>
      <c r="U190" s="3"/>
      <c r="V190" s="72">
        <f>[2]Plan1!$A260</f>
        <v>44728</v>
      </c>
      <c r="W190" s="72" t="str">
        <f>[2]Plan1!$C260</f>
        <v>Corpus Christi</v>
      </c>
      <c r="X190" s="65"/>
      <c r="Y190" s="1"/>
      <c r="AA190" s="63"/>
      <c r="AB190" s="63"/>
      <c r="AC190" s="63"/>
      <c r="AD190" s="114"/>
      <c r="AE190" s="10"/>
      <c r="AF190" s="3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36">
        <f t="shared" si="58"/>
        <v>45612</v>
      </c>
      <c r="B191" s="14">
        <f t="shared" ca="1" si="67"/>
        <v>102.9140615266667</v>
      </c>
      <c r="C191" s="6">
        <f t="shared" si="59"/>
        <v>102.04648395666671</v>
      </c>
      <c r="D191" s="12">
        <f ca="1">IF(A191&lt;$B$1,VLOOKUP(A191,[1]DI!$A$4:$B$15000,2,FALSE),0)</f>
        <v>0</v>
      </c>
      <c r="E191" s="13">
        <f t="shared" ca="1" si="68"/>
        <v>1</v>
      </c>
      <c r="F191" s="13">
        <f ca="1">(TRUNC(PRODUCT($E$12:$E190),16))</f>
        <v>1.0516269485498</v>
      </c>
      <c r="G191" s="13">
        <f t="shared" ca="1" si="69"/>
        <v>1.0451988491858399</v>
      </c>
      <c r="H191" s="13">
        <f t="shared" ca="1" si="70"/>
        <v>1.00615012</v>
      </c>
      <c r="I191" s="12">
        <f t="shared" si="71"/>
        <v>0.04</v>
      </c>
      <c r="J191" s="30">
        <f t="shared" si="60"/>
        <v>45590</v>
      </c>
      <c r="K191" s="2">
        <f t="shared" si="61"/>
        <v>14</v>
      </c>
      <c r="L191" s="15">
        <f t="shared" si="62"/>
        <v>15</v>
      </c>
      <c r="M191" s="11">
        <f t="shared" si="54"/>
        <v>1.0023372930000001</v>
      </c>
      <c r="N191" s="11">
        <f t="shared" ca="1" si="55"/>
        <v>1.008501788</v>
      </c>
      <c r="O191" s="15">
        <f t="shared" si="63"/>
        <v>0</v>
      </c>
      <c r="P191" s="13">
        <f t="shared" ca="1" si="56"/>
        <v>0.86757757000000002</v>
      </c>
      <c r="Q191" s="19">
        <f t="shared" si="57"/>
        <v>0</v>
      </c>
      <c r="R191" s="13">
        <f t="shared" si="64"/>
        <v>0</v>
      </c>
      <c r="S191" s="4" t="str">
        <f t="shared" si="65"/>
        <v>A+J=</v>
      </c>
      <c r="T191" s="30">
        <f t="shared" si="66"/>
        <v>45621</v>
      </c>
      <c r="U191" s="3"/>
      <c r="V191" s="72">
        <f>[2]Plan1!$A261</f>
        <v>44811</v>
      </c>
      <c r="W191" s="72" t="str">
        <f>[2]Plan1!$C261</f>
        <v>Independência do Brasil</v>
      </c>
      <c r="X191" s="65"/>
      <c r="Y191" s="1"/>
      <c r="AA191" s="63"/>
      <c r="AB191" s="63"/>
      <c r="AC191" s="63"/>
      <c r="AD191" s="114"/>
      <c r="AE191" s="10"/>
      <c r="AF191" s="3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36">
        <f t="shared" si="58"/>
        <v>45613</v>
      </c>
      <c r="B192" s="14">
        <f t="shared" ca="1" si="67"/>
        <v>102.9140615266667</v>
      </c>
      <c r="C192" s="6">
        <f t="shared" si="59"/>
        <v>102.04648395666671</v>
      </c>
      <c r="D192" s="12">
        <f ca="1">IF(A192&lt;$B$1,VLOOKUP(A192,[1]DI!$A$4:$B$15000,2,FALSE),0)</f>
        <v>0</v>
      </c>
      <c r="E192" s="13">
        <f t="shared" ca="1" si="68"/>
        <v>1</v>
      </c>
      <c r="F192" s="13">
        <f ca="1">(TRUNC(PRODUCT($E$12:$E191),16))</f>
        <v>1.0516269485498</v>
      </c>
      <c r="G192" s="13">
        <f t="shared" ca="1" si="69"/>
        <v>1.0451988491858399</v>
      </c>
      <c r="H192" s="13">
        <f t="shared" ca="1" si="70"/>
        <v>1.00615012</v>
      </c>
      <c r="I192" s="12">
        <f t="shared" si="71"/>
        <v>0.04</v>
      </c>
      <c r="J192" s="30">
        <f t="shared" si="60"/>
        <v>45590</v>
      </c>
      <c r="K192" s="2">
        <f t="shared" si="61"/>
        <v>14</v>
      </c>
      <c r="L192" s="15">
        <f t="shared" si="62"/>
        <v>15</v>
      </c>
      <c r="M192" s="11">
        <f t="shared" si="54"/>
        <v>1.0023372930000001</v>
      </c>
      <c r="N192" s="11">
        <f t="shared" ca="1" si="55"/>
        <v>1.008501788</v>
      </c>
      <c r="O192" s="15">
        <f t="shared" si="63"/>
        <v>0</v>
      </c>
      <c r="P192" s="13">
        <f t="shared" ca="1" si="56"/>
        <v>0.86757757000000002</v>
      </c>
      <c r="Q192" s="19">
        <f t="shared" si="57"/>
        <v>0</v>
      </c>
      <c r="R192" s="13">
        <f t="shared" si="64"/>
        <v>0</v>
      </c>
      <c r="S192" s="4" t="str">
        <f t="shared" si="65"/>
        <v>A+J=</v>
      </c>
      <c r="T192" s="30">
        <f t="shared" si="66"/>
        <v>45621</v>
      </c>
      <c r="U192" s="3"/>
      <c r="V192" s="72">
        <f>[2]Plan1!$A262</f>
        <v>44846</v>
      </c>
      <c r="W192" s="72" t="str">
        <f>[2]Plan1!$C262</f>
        <v>Nossa Sr.a Aparecida - Padroeira do Brasil</v>
      </c>
      <c r="X192" s="65"/>
      <c r="Y192" s="1"/>
      <c r="AA192" s="63"/>
      <c r="AB192" s="63"/>
      <c r="AC192" s="63"/>
      <c r="AD192" s="114"/>
      <c r="AE192" s="10"/>
      <c r="AF192" s="3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ht="12.75" x14ac:dyDescent="0.2">
      <c r="A193" s="53">
        <f t="shared" si="58"/>
        <v>45614</v>
      </c>
      <c r="B193" s="54">
        <f t="shared" ca="1" si="67"/>
        <v>102.9140615266667</v>
      </c>
      <c r="C193" s="55">
        <f t="shared" si="59"/>
        <v>102.04648395666671</v>
      </c>
      <c r="D193" s="12">
        <f ca="1">IF(A193&lt;$B$1,VLOOKUP(A193,[1]DI!$A$4:$B$15000,2,FALSE),0)</f>
        <v>0.1115</v>
      </c>
      <c r="E193" s="56">
        <f t="shared" ca="1" si="68"/>
        <v>1.00041957</v>
      </c>
      <c r="F193" s="56">
        <f ca="1">(TRUNC(PRODUCT($E$12:$E192),16))</f>
        <v>1.0516269485498</v>
      </c>
      <c r="G193" s="56">
        <f t="shared" ca="1" si="69"/>
        <v>1.0451988491858399</v>
      </c>
      <c r="H193" s="56">
        <f t="shared" ca="1" si="70"/>
        <v>1.00615012</v>
      </c>
      <c r="I193" s="12">
        <f t="shared" si="71"/>
        <v>0.04</v>
      </c>
      <c r="J193" s="57">
        <f t="shared" si="60"/>
        <v>45590</v>
      </c>
      <c r="K193" s="58">
        <f t="shared" si="61"/>
        <v>15</v>
      </c>
      <c r="L193" s="59">
        <f t="shared" si="62"/>
        <v>15</v>
      </c>
      <c r="M193" s="60">
        <f t="shared" si="54"/>
        <v>1.0023372930000001</v>
      </c>
      <c r="N193" s="60">
        <f t="shared" ca="1" si="55"/>
        <v>1.008501788</v>
      </c>
      <c r="O193" s="59">
        <f t="shared" si="63"/>
        <v>0</v>
      </c>
      <c r="P193" s="56">
        <f t="shared" ca="1" si="56"/>
        <v>0.86757757000000002</v>
      </c>
      <c r="Q193" s="61">
        <f t="shared" si="57"/>
        <v>0</v>
      </c>
      <c r="R193" s="13">
        <f t="shared" si="64"/>
        <v>0</v>
      </c>
      <c r="S193" s="62" t="str">
        <f t="shared" si="65"/>
        <v>A+J=</v>
      </c>
      <c r="T193" s="57">
        <f t="shared" si="66"/>
        <v>45621</v>
      </c>
      <c r="U193" s="3"/>
      <c r="V193" s="72">
        <f>[2]Plan1!$A263</f>
        <v>44867</v>
      </c>
      <c r="W193" s="72" t="str">
        <f>[2]Plan1!$C263</f>
        <v>Finados</v>
      </c>
      <c r="X193" s="65"/>
      <c r="Y193" s="1"/>
      <c r="AA193" s="63"/>
      <c r="AB193" s="63"/>
      <c r="AC193" s="63"/>
      <c r="AD193" s="114"/>
      <c r="AE193" s="10"/>
      <c r="AF193" s="3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36">
        <f t="shared" si="58"/>
        <v>45615</v>
      </c>
      <c r="B194" s="14">
        <f t="shared" ca="1" si="67"/>
        <v>102.9732664466667</v>
      </c>
      <c r="C194" s="6">
        <f t="shared" si="59"/>
        <v>102.04648395666671</v>
      </c>
      <c r="D194" s="12">
        <f ca="1">IF(A194&lt;$B$1,VLOOKUP(A194,[1]DI!$A$4:$B$15000,2,FALSE),0)</f>
        <v>0.1115</v>
      </c>
      <c r="E194" s="13">
        <f t="shared" ca="1" si="68"/>
        <v>1.00041957</v>
      </c>
      <c r="F194" s="13">
        <f ca="1">(TRUNC(PRODUCT($E$12:$E193),16))</f>
        <v>1.0520681796686</v>
      </c>
      <c r="G194" s="13">
        <f t="shared" ca="1" si="69"/>
        <v>1.0451988491858399</v>
      </c>
      <c r="H194" s="13">
        <f t="shared" ca="1" si="70"/>
        <v>1.0065722699999999</v>
      </c>
      <c r="I194" s="12">
        <f t="shared" si="71"/>
        <v>0.04</v>
      </c>
      <c r="J194" s="30">
        <f t="shared" si="60"/>
        <v>45590</v>
      </c>
      <c r="K194" s="2">
        <f t="shared" si="61"/>
        <v>16</v>
      </c>
      <c r="L194" s="15">
        <f t="shared" si="62"/>
        <v>16</v>
      </c>
      <c r="M194" s="11">
        <f t="shared" si="54"/>
        <v>1.0024933069999999</v>
      </c>
      <c r="N194" s="11">
        <f t="shared" ca="1" si="55"/>
        <v>1.0090819639999999</v>
      </c>
      <c r="O194" s="15">
        <f t="shared" si="63"/>
        <v>0</v>
      </c>
      <c r="P194" s="13">
        <f t="shared" ca="1" si="56"/>
        <v>0.92678249000000001</v>
      </c>
      <c r="Q194" s="19">
        <f t="shared" si="57"/>
        <v>0</v>
      </c>
      <c r="R194" s="13">
        <f t="shared" si="64"/>
        <v>0</v>
      </c>
      <c r="S194" s="4" t="str">
        <f t="shared" si="65"/>
        <v>A+J=</v>
      </c>
      <c r="T194" s="30">
        <f t="shared" si="66"/>
        <v>45621</v>
      </c>
      <c r="U194" s="20"/>
      <c r="V194" s="72">
        <f>[2]Plan1!$A264</f>
        <v>44880</v>
      </c>
      <c r="W194" s="72" t="str">
        <f>[2]Plan1!$C264</f>
        <v>Proclamação da República</v>
      </c>
      <c r="X194" s="65"/>
      <c r="Y194" s="1"/>
      <c r="AA194" s="63"/>
      <c r="AB194" s="63"/>
      <c r="AC194" s="63"/>
      <c r="AD194" s="114"/>
      <c r="AE194" s="21"/>
      <c r="AF194" s="20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</row>
    <row r="195" spans="1:130" x14ac:dyDescent="0.15">
      <c r="A195" s="36">
        <f t="shared" si="58"/>
        <v>45616</v>
      </c>
      <c r="B195" s="14">
        <f t="shared" ca="1" si="67"/>
        <v>103.0325056566667</v>
      </c>
      <c r="C195" s="6">
        <f t="shared" si="59"/>
        <v>102.04648395666671</v>
      </c>
      <c r="D195" s="12">
        <f ca="1">IF(A195&lt;$B$1,VLOOKUP(A195,[1]DI!$A$4:$B$15000,2,FALSE),0)</f>
        <v>0</v>
      </c>
      <c r="E195" s="13">
        <f t="shared" ca="1" si="68"/>
        <v>1</v>
      </c>
      <c r="F195" s="13">
        <f ca="1">(TRUNC(PRODUCT($E$12:$E194),16))</f>
        <v>1.0525095959147499</v>
      </c>
      <c r="G195" s="13">
        <f t="shared" ca="1" si="69"/>
        <v>1.0451988491858399</v>
      </c>
      <c r="H195" s="13">
        <f t="shared" ca="1" si="70"/>
        <v>1.0069946000000001</v>
      </c>
      <c r="I195" s="12">
        <f t="shared" si="71"/>
        <v>0.04</v>
      </c>
      <c r="J195" s="30">
        <f t="shared" si="60"/>
        <v>45590</v>
      </c>
      <c r="K195" s="2">
        <f t="shared" si="61"/>
        <v>16</v>
      </c>
      <c r="L195" s="15">
        <f t="shared" si="62"/>
        <v>17</v>
      </c>
      <c r="M195" s="11">
        <f t="shared" si="54"/>
        <v>1.002649345</v>
      </c>
      <c r="N195" s="11">
        <f t="shared" ca="1" si="55"/>
        <v>1.0096624759999999</v>
      </c>
      <c r="O195" s="15">
        <f t="shared" si="63"/>
        <v>0</v>
      </c>
      <c r="P195" s="13">
        <f t="shared" ca="1" si="56"/>
        <v>0.9860217</v>
      </c>
      <c r="Q195" s="19">
        <f t="shared" si="57"/>
        <v>0</v>
      </c>
      <c r="R195" s="13">
        <f t="shared" si="64"/>
        <v>0</v>
      </c>
      <c r="S195" s="4" t="str">
        <f t="shared" si="65"/>
        <v>A+J=</v>
      </c>
      <c r="T195" s="30">
        <f t="shared" si="66"/>
        <v>45621</v>
      </c>
      <c r="U195" s="3"/>
      <c r="V195" s="72">
        <f>[2]Plan1!$A265</f>
        <v>44920</v>
      </c>
      <c r="W195" s="72" t="str">
        <f>[2]Plan1!$C265</f>
        <v>Natal</v>
      </c>
      <c r="X195" s="65"/>
      <c r="Y195" s="1"/>
      <c r="AA195" s="63"/>
      <c r="AB195" s="63"/>
      <c r="AC195" s="63"/>
      <c r="AD195" s="114"/>
      <c r="AE195" s="10"/>
      <c r="AF195" s="3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36">
        <f t="shared" si="58"/>
        <v>45617</v>
      </c>
      <c r="B196" s="14">
        <f t="shared" ca="1" si="67"/>
        <v>103.0325056566667</v>
      </c>
      <c r="C196" s="6">
        <f t="shared" si="59"/>
        <v>102.04648395666671</v>
      </c>
      <c r="D196" s="12">
        <f ca="1">IF(A196&lt;$B$1,VLOOKUP(A196,[1]DI!$A$4:$B$15000,2,FALSE),0)</f>
        <v>0.1115</v>
      </c>
      <c r="E196" s="13">
        <f t="shared" ca="1" si="68"/>
        <v>1.00041957</v>
      </c>
      <c r="F196" s="13">
        <f ca="1">(TRUNC(PRODUCT($E$12:$E195),16))</f>
        <v>1.0525095959147499</v>
      </c>
      <c r="G196" s="13">
        <f t="shared" ca="1" si="69"/>
        <v>1.0451988491858399</v>
      </c>
      <c r="H196" s="13">
        <f t="shared" ca="1" si="70"/>
        <v>1.0069946000000001</v>
      </c>
      <c r="I196" s="12">
        <f t="shared" si="71"/>
        <v>0.04</v>
      </c>
      <c r="J196" s="30">
        <f t="shared" si="60"/>
        <v>45590</v>
      </c>
      <c r="K196" s="2">
        <f t="shared" si="61"/>
        <v>17</v>
      </c>
      <c r="L196" s="15">
        <f t="shared" si="62"/>
        <v>17</v>
      </c>
      <c r="M196" s="11">
        <f t="shared" si="54"/>
        <v>1.002649345</v>
      </c>
      <c r="N196" s="11">
        <f t="shared" ca="1" si="55"/>
        <v>1.0096624759999999</v>
      </c>
      <c r="O196" s="15">
        <f t="shared" si="63"/>
        <v>0</v>
      </c>
      <c r="P196" s="13">
        <f t="shared" ca="1" si="56"/>
        <v>0.9860217</v>
      </c>
      <c r="Q196" s="19">
        <f t="shared" si="57"/>
        <v>0</v>
      </c>
      <c r="R196" s="13">
        <f t="shared" si="64"/>
        <v>0</v>
      </c>
      <c r="S196" s="4" t="str">
        <f t="shared" si="65"/>
        <v>A+J=</v>
      </c>
      <c r="T196" s="30">
        <f t="shared" si="66"/>
        <v>45621</v>
      </c>
      <c r="U196" s="3"/>
      <c r="V196" s="72">
        <f>[2]Plan1!$A266</f>
        <v>44927</v>
      </c>
      <c r="W196" s="72" t="str">
        <f>[2]Plan1!$C266</f>
        <v>Confraternização Universal</v>
      </c>
      <c r="X196" s="65"/>
      <c r="Y196" s="1"/>
      <c r="AA196" s="63"/>
      <c r="AB196" s="63"/>
      <c r="AC196" s="63"/>
      <c r="AD196" s="114"/>
      <c r="AE196" s="10"/>
      <c r="AF196" s="3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36">
        <f t="shared" si="58"/>
        <v>45618</v>
      </c>
      <c r="B197" s="14">
        <f t="shared" ca="1" si="67"/>
        <v>103.0917782266667</v>
      </c>
      <c r="C197" s="6">
        <f t="shared" si="59"/>
        <v>102.04648395666671</v>
      </c>
      <c r="D197" s="12">
        <f ca="1">IF(A197&lt;$B$1,VLOOKUP(A197,[1]DI!$A$4:$B$15000,2,FALSE),0)</f>
        <v>0.1115</v>
      </c>
      <c r="E197" s="13">
        <f t="shared" ca="1" si="68"/>
        <v>1.00041957</v>
      </c>
      <c r="F197" s="13">
        <f ca="1">(TRUNC(PRODUCT($E$12:$E196),16))</f>
        <v>1.05295119736591</v>
      </c>
      <c r="G197" s="13">
        <f t="shared" ca="1" si="69"/>
        <v>1.0451988491858399</v>
      </c>
      <c r="H197" s="13">
        <f t="shared" ca="1" si="70"/>
        <v>1.0074171000000001</v>
      </c>
      <c r="I197" s="12">
        <f t="shared" si="71"/>
        <v>0.04</v>
      </c>
      <c r="J197" s="30">
        <f t="shared" si="60"/>
        <v>45590</v>
      </c>
      <c r="K197" s="2">
        <f t="shared" si="61"/>
        <v>18</v>
      </c>
      <c r="L197" s="15">
        <f t="shared" si="62"/>
        <v>18</v>
      </c>
      <c r="M197" s="11">
        <f t="shared" si="54"/>
        <v>1.0028054070000001</v>
      </c>
      <c r="N197" s="11">
        <f t="shared" ca="1" si="55"/>
        <v>1.0102433150000001</v>
      </c>
      <c r="O197" s="15">
        <f t="shared" si="63"/>
        <v>0</v>
      </c>
      <c r="P197" s="13">
        <f t="shared" ca="1" si="56"/>
        <v>1.0452942700000001</v>
      </c>
      <c r="Q197" s="19">
        <f t="shared" si="57"/>
        <v>0</v>
      </c>
      <c r="R197" s="13">
        <f t="shared" si="64"/>
        <v>0</v>
      </c>
      <c r="S197" s="4" t="str">
        <f t="shared" si="65"/>
        <v>A+J=</v>
      </c>
      <c r="T197" s="30">
        <f t="shared" si="66"/>
        <v>45621</v>
      </c>
      <c r="U197" s="20"/>
      <c r="V197" s="72">
        <f>[2]Plan1!$A267</f>
        <v>44977</v>
      </c>
      <c r="W197" s="72" t="str">
        <f>[2]Plan1!$C267</f>
        <v>Carnaval</v>
      </c>
      <c r="X197" s="65"/>
      <c r="Y197" s="1"/>
      <c r="AA197" s="63"/>
      <c r="AB197" s="63"/>
      <c r="AC197" s="63"/>
      <c r="AD197" s="114"/>
      <c r="AE197" s="21"/>
      <c r="AF197" s="20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</row>
    <row r="198" spans="1:130" x14ac:dyDescent="0.15">
      <c r="A198" s="36">
        <f t="shared" si="58"/>
        <v>45619</v>
      </c>
      <c r="B198" s="14">
        <f t="shared" ca="1" si="67"/>
        <v>103.1510862166667</v>
      </c>
      <c r="C198" s="6">
        <f t="shared" si="59"/>
        <v>102.04648395666671</v>
      </c>
      <c r="D198" s="12">
        <f ca="1">IF(A198&lt;$B$1,VLOOKUP(A198,[1]DI!$A$4:$B$15000,2,FALSE),0)</f>
        <v>0</v>
      </c>
      <c r="E198" s="13">
        <f t="shared" ca="1" si="68"/>
        <v>1</v>
      </c>
      <c r="F198" s="13">
        <f ca="1">(TRUNC(PRODUCT($E$12:$E197),16))</f>
        <v>1.05339298409979</v>
      </c>
      <c r="G198" s="13">
        <f t="shared" ca="1" si="69"/>
        <v>1.0451988491858399</v>
      </c>
      <c r="H198" s="13">
        <f t="shared" ca="1" si="70"/>
        <v>1.00783979</v>
      </c>
      <c r="I198" s="12">
        <f t="shared" si="71"/>
        <v>0.04</v>
      </c>
      <c r="J198" s="30">
        <f t="shared" si="60"/>
        <v>45590</v>
      </c>
      <c r="K198" s="2">
        <f t="shared" si="61"/>
        <v>18</v>
      </c>
      <c r="L198" s="15">
        <f t="shared" si="62"/>
        <v>19</v>
      </c>
      <c r="M198" s="11">
        <f t="shared" si="54"/>
        <v>1.002961494</v>
      </c>
      <c r="N198" s="11">
        <f t="shared" ca="1" si="55"/>
        <v>1.0108245010000001</v>
      </c>
      <c r="O198" s="15">
        <f t="shared" si="63"/>
        <v>0</v>
      </c>
      <c r="P198" s="13">
        <f t="shared" ca="1" si="56"/>
        <v>1.1046022600000001</v>
      </c>
      <c r="Q198" s="19">
        <f t="shared" si="57"/>
        <v>0</v>
      </c>
      <c r="R198" s="13">
        <f t="shared" si="64"/>
        <v>0</v>
      </c>
      <c r="S198" s="4" t="str">
        <f t="shared" si="65"/>
        <v>A+J=</v>
      </c>
      <c r="T198" s="30">
        <f t="shared" si="66"/>
        <v>45621</v>
      </c>
      <c r="U198" s="3"/>
      <c r="V198" s="72">
        <f>[2]Plan1!$A268</f>
        <v>44978</v>
      </c>
      <c r="W198" s="72" t="str">
        <f>[2]Plan1!$C268</f>
        <v>Carnaval</v>
      </c>
      <c r="X198" s="65"/>
      <c r="Y198" s="1"/>
      <c r="AA198" s="63"/>
      <c r="AB198" s="63"/>
      <c r="AC198" s="63"/>
      <c r="AD198" s="114"/>
      <c r="AE198" s="10"/>
      <c r="AF198" s="3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36">
        <f t="shared" si="58"/>
        <v>45620</v>
      </c>
      <c r="B199" s="14">
        <f t="shared" ca="1" si="67"/>
        <v>103.1510862166667</v>
      </c>
      <c r="C199" s="6">
        <f t="shared" si="59"/>
        <v>102.04648395666671</v>
      </c>
      <c r="D199" s="12">
        <f ca="1">IF(A199&lt;$B$1,VLOOKUP(A199,[1]DI!$A$4:$B$15000,2,FALSE),0)</f>
        <v>0</v>
      </c>
      <c r="E199" s="13">
        <f t="shared" ca="1" si="68"/>
        <v>1</v>
      </c>
      <c r="F199" s="13">
        <f ca="1">(TRUNC(PRODUCT($E$12:$E198),16))</f>
        <v>1.05339298409979</v>
      </c>
      <c r="G199" s="13">
        <f t="shared" ca="1" si="69"/>
        <v>1.0451988491858399</v>
      </c>
      <c r="H199" s="13">
        <f t="shared" ca="1" si="70"/>
        <v>1.00783979</v>
      </c>
      <c r="I199" s="12">
        <f t="shared" si="71"/>
        <v>0.04</v>
      </c>
      <c r="J199" s="30">
        <f t="shared" si="60"/>
        <v>45590</v>
      </c>
      <c r="K199" s="2">
        <f t="shared" si="61"/>
        <v>18</v>
      </c>
      <c r="L199" s="15">
        <f t="shared" si="62"/>
        <v>19</v>
      </c>
      <c r="M199" s="11">
        <f t="shared" si="54"/>
        <v>1.002961494</v>
      </c>
      <c r="N199" s="11">
        <f t="shared" ca="1" si="55"/>
        <v>1.0108245010000001</v>
      </c>
      <c r="O199" s="15">
        <f t="shared" si="63"/>
        <v>0</v>
      </c>
      <c r="P199" s="13">
        <f t="shared" ca="1" si="56"/>
        <v>1.1046022600000001</v>
      </c>
      <c r="Q199" s="19">
        <f t="shared" si="57"/>
        <v>0</v>
      </c>
      <c r="R199" s="13">
        <f t="shared" si="64"/>
        <v>0</v>
      </c>
      <c r="S199" s="4" t="str">
        <f t="shared" si="65"/>
        <v>A+J=</v>
      </c>
      <c r="T199" s="30">
        <f t="shared" si="66"/>
        <v>45621</v>
      </c>
      <c r="U199" s="3"/>
      <c r="V199" s="72">
        <f>[2]Plan1!$A269</f>
        <v>45023</v>
      </c>
      <c r="W199" s="72" t="str">
        <f>[2]Plan1!$C269</f>
        <v>Paixão de Cristo</v>
      </c>
      <c r="X199" s="65"/>
      <c r="Y199" s="1"/>
      <c r="AA199" s="63"/>
      <c r="AB199" s="63"/>
      <c r="AC199" s="63"/>
      <c r="AD199" s="114"/>
      <c r="AE199" s="10"/>
      <c r="AF199" s="3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36">
        <f t="shared" si="58"/>
        <v>45621</v>
      </c>
      <c r="B200" s="14">
        <f t="shared" ca="1" si="67"/>
        <v>103.1510862166667</v>
      </c>
      <c r="C200" s="6">
        <f t="shared" si="59"/>
        <v>102.04648395666671</v>
      </c>
      <c r="D200" s="12">
        <f ca="1">IF(A200&lt;$B$1,VLOOKUP(A200,[1]DI!$A$4:$B$15000,2,FALSE),0)</f>
        <v>0.1115</v>
      </c>
      <c r="E200" s="13">
        <f t="shared" ca="1" si="68"/>
        <v>1.00041957</v>
      </c>
      <c r="F200" s="13">
        <f ca="1">(TRUNC(PRODUCT($E$12:$E199),16))</f>
        <v>1.05339298409979</v>
      </c>
      <c r="G200" s="13">
        <f t="shared" ca="1" si="69"/>
        <v>1.0451988491858399</v>
      </c>
      <c r="H200" s="13">
        <f t="shared" ca="1" si="70"/>
        <v>1.00783979</v>
      </c>
      <c r="I200" s="12">
        <f t="shared" si="71"/>
        <v>0.04</v>
      </c>
      <c r="J200" s="30">
        <f t="shared" si="60"/>
        <v>45590</v>
      </c>
      <c r="K200" s="2">
        <f t="shared" si="61"/>
        <v>19</v>
      </c>
      <c r="L200" s="15">
        <f t="shared" si="62"/>
        <v>19</v>
      </c>
      <c r="M200" s="11">
        <f t="shared" si="54"/>
        <v>1.002961494</v>
      </c>
      <c r="N200" s="11">
        <f t="shared" ca="1" si="55"/>
        <v>1.0108245010000001</v>
      </c>
      <c r="O200" s="15">
        <f t="shared" si="63"/>
        <v>7</v>
      </c>
      <c r="P200" s="13">
        <f t="shared" ca="1" si="56"/>
        <v>1.1046022600000001</v>
      </c>
      <c r="Q200" s="19">
        <f t="shared" si="57"/>
        <v>0.39946900000000002</v>
      </c>
      <c r="R200" s="13">
        <f t="shared" si="64"/>
        <v>40.764406889999997</v>
      </c>
      <c r="S200" s="4" t="str">
        <f t="shared" si="65"/>
        <v>A+J=</v>
      </c>
      <c r="T200" s="30">
        <f t="shared" si="66"/>
        <v>45621</v>
      </c>
      <c r="U200" s="3"/>
      <c r="V200" s="72">
        <f>[2]Plan1!$A270</f>
        <v>45037</v>
      </c>
      <c r="W200" s="72" t="str">
        <f>[2]Plan1!$C270</f>
        <v>Tiradentes</v>
      </c>
      <c r="X200" s="65"/>
      <c r="Y200" s="1"/>
      <c r="AA200" s="63"/>
      <c r="AB200" s="63"/>
      <c r="AC200" s="63"/>
      <c r="AD200" s="114"/>
      <c r="AE200" s="10"/>
      <c r="AF200" s="3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36">
        <f t="shared" si="58"/>
        <v>45622</v>
      </c>
      <c r="B201" s="14">
        <f t="shared" ca="1" si="67"/>
        <v>61.317331716666708</v>
      </c>
      <c r="C201" s="6">
        <f t="shared" si="59"/>
        <v>61.282077066666709</v>
      </c>
      <c r="D201" s="12">
        <f ca="1">IF(A201&lt;$B$1,VLOOKUP(A201,[1]DI!$A$4:$B$15000,2,FALSE),0)</f>
        <v>0.1115</v>
      </c>
      <c r="E201" s="13">
        <f t="shared" ca="1" si="68"/>
        <v>1.00041957</v>
      </c>
      <c r="F201" s="13">
        <f ca="1">(TRUNC(PRODUCT($E$12:$E200),16))</f>
        <v>1.05383495619412</v>
      </c>
      <c r="G201" s="13">
        <f t="shared" ca="1" si="69"/>
        <v>1.05339298409979</v>
      </c>
      <c r="H201" s="13">
        <f t="shared" ca="1" si="70"/>
        <v>1.00041957</v>
      </c>
      <c r="I201" s="12">
        <f t="shared" si="71"/>
        <v>0.04</v>
      </c>
      <c r="J201" s="30">
        <f t="shared" si="60"/>
        <v>45621</v>
      </c>
      <c r="K201" s="2">
        <f t="shared" si="61"/>
        <v>1</v>
      </c>
      <c r="L201" s="15">
        <f t="shared" si="62"/>
        <v>1</v>
      </c>
      <c r="M201" s="11">
        <f t="shared" si="54"/>
        <v>1.00015565</v>
      </c>
      <c r="N201" s="11">
        <f t="shared" ca="1" si="55"/>
        <v>1.000575285</v>
      </c>
      <c r="O201" s="15">
        <f t="shared" si="63"/>
        <v>0</v>
      </c>
      <c r="P201" s="13">
        <f t="shared" ca="1" si="56"/>
        <v>3.5254649999999998E-2</v>
      </c>
      <c r="Q201" s="19">
        <f t="shared" si="57"/>
        <v>0</v>
      </c>
      <c r="R201" s="13">
        <f t="shared" si="64"/>
        <v>0</v>
      </c>
      <c r="S201" s="4" t="str">
        <f t="shared" si="65"/>
        <v>A+J=</v>
      </c>
      <c r="T201" s="30">
        <f t="shared" si="66"/>
        <v>45644</v>
      </c>
      <c r="U201" s="3"/>
      <c r="V201" s="72">
        <f>[2]Plan1!$A271</f>
        <v>45047</v>
      </c>
      <c r="W201" s="72" t="str">
        <f>[2]Plan1!$C271</f>
        <v>Dia do Trabalho</v>
      </c>
      <c r="X201" s="65"/>
      <c r="Y201" s="1"/>
      <c r="Z201" s="24"/>
      <c r="AA201" s="63"/>
      <c r="AB201" s="63"/>
      <c r="AC201" s="63"/>
      <c r="AD201" s="114"/>
      <c r="AE201" s="10"/>
      <c r="AF201" s="3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36">
        <f t="shared" si="58"/>
        <v>45623</v>
      </c>
      <c r="B202" s="14">
        <f t="shared" ca="1" si="67"/>
        <v>61.352606906666708</v>
      </c>
      <c r="C202" s="6">
        <f t="shared" si="59"/>
        <v>61.282077066666709</v>
      </c>
      <c r="D202" s="12">
        <f ca="1">IF(A202&lt;$B$1,VLOOKUP(A202,[1]DI!$A$4:$B$15000,2,FALSE),0)</f>
        <v>0.1115</v>
      </c>
      <c r="E202" s="13">
        <f t="shared" ca="1" si="68"/>
        <v>1.00041957</v>
      </c>
      <c r="F202" s="13">
        <f ca="1">(TRUNC(PRODUCT($E$12:$E201),16))</f>
        <v>1.05427711372669</v>
      </c>
      <c r="G202" s="13">
        <f t="shared" ca="1" si="69"/>
        <v>1.05339298409979</v>
      </c>
      <c r="H202" s="13">
        <f t="shared" ca="1" si="70"/>
        <v>1.0008393200000001</v>
      </c>
      <c r="I202" s="12">
        <f t="shared" si="71"/>
        <v>0.04</v>
      </c>
      <c r="J202" s="30">
        <f t="shared" si="60"/>
        <v>45621</v>
      </c>
      <c r="K202" s="2">
        <f t="shared" si="61"/>
        <v>2</v>
      </c>
      <c r="L202" s="15">
        <f t="shared" si="62"/>
        <v>2</v>
      </c>
      <c r="M202" s="11">
        <f t="shared" si="54"/>
        <v>1.0003113239999999</v>
      </c>
      <c r="N202" s="11">
        <f t="shared" ca="1" si="55"/>
        <v>1.001150905</v>
      </c>
      <c r="O202" s="15">
        <f t="shared" si="63"/>
        <v>0</v>
      </c>
      <c r="P202" s="13">
        <f t="shared" ca="1" si="56"/>
        <v>7.0529839999999996E-2</v>
      </c>
      <c r="Q202" s="19">
        <f t="shared" si="57"/>
        <v>0</v>
      </c>
      <c r="R202" s="13">
        <f t="shared" si="64"/>
        <v>0</v>
      </c>
      <c r="S202" s="4" t="str">
        <f t="shared" si="65"/>
        <v>A+J=</v>
      </c>
      <c r="T202" s="30">
        <f t="shared" si="66"/>
        <v>45644</v>
      </c>
      <c r="U202" s="3"/>
      <c r="V202" s="72">
        <f>[2]Plan1!$A272</f>
        <v>45085</v>
      </c>
      <c r="W202" s="72" t="str">
        <f>[2]Plan1!$C272</f>
        <v>Corpus Christi</v>
      </c>
      <c r="X202" s="65"/>
      <c r="Y202" s="1"/>
      <c r="Z202" s="24"/>
      <c r="AA202" s="63"/>
      <c r="AB202" s="63"/>
      <c r="AC202" s="63"/>
      <c r="AD202" s="114"/>
      <c r="AE202" s="10"/>
      <c r="AF202" s="3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36">
        <f t="shared" si="58"/>
        <v>45624</v>
      </c>
      <c r="B203" s="14">
        <f t="shared" ca="1" si="67"/>
        <v>61.387902016666708</v>
      </c>
      <c r="C203" s="6">
        <f t="shared" si="59"/>
        <v>61.282077066666709</v>
      </c>
      <c r="D203" s="12">
        <f ca="1">IF(A203&lt;$B$1,VLOOKUP(A203,[1]DI!$A$4:$B$15000,2,FALSE),0)</f>
        <v>0.1115</v>
      </c>
      <c r="E203" s="13">
        <f t="shared" ca="1" si="68"/>
        <v>1.00041957</v>
      </c>
      <c r="F203" s="13">
        <f ca="1">(TRUNC(PRODUCT($E$12:$E202),16))</f>
        <v>1.0547194567753</v>
      </c>
      <c r="G203" s="13">
        <f t="shared" ca="1" si="69"/>
        <v>1.05339298409979</v>
      </c>
      <c r="H203" s="13">
        <f t="shared" ca="1" si="70"/>
        <v>1.00125924</v>
      </c>
      <c r="I203" s="12">
        <f t="shared" si="71"/>
        <v>0.04</v>
      </c>
      <c r="J203" s="30">
        <f t="shared" si="60"/>
        <v>45621</v>
      </c>
      <c r="K203" s="2">
        <f t="shared" si="61"/>
        <v>3</v>
      </c>
      <c r="L203" s="15">
        <f t="shared" si="62"/>
        <v>3</v>
      </c>
      <c r="M203" s="11">
        <f t="shared" si="54"/>
        <v>1.000467022</v>
      </c>
      <c r="N203" s="11">
        <f t="shared" ca="1" si="55"/>
        <v>1.0017268500000001</v>
      </c>
      <c r="O203" s="15">
        <f t="shared" si="63"/>
        <v>0</v>
      </c>
      <c r="P203" s="13">
        <f t="shared" ca="1" si="56"/>
        <v>0.10582495</v>
      </c>
      <c r="Q203" s="19">
        <f t="shared" si="57"/>
        <v>0</v>
      </c>
      <c r="R203" s="13">
        <f t="shared" si="64"/>
        <v>0</v>
      </c>
      <c r="S203" s="4" t="str">
        <f t="shared" si="65"/>
        <v>A+J=</v>
      </c>
      <c r="T203" s="30">
        <f t="shared" si="66"/>
        <v>45644</v>
      </c>
      <c r="U203" s="3"/>
      <c r="V203" s="72">
        <f>[2]Plan1!$A273</f>
        <v>45176</v>
      </c>
      <c r="W203" s="72" t="str">
        <f>[2]Plan1!$C273</f>
        <v>Independência do Brasil</v>
      </c>
      <c r="X203" s="65"/>
      <c r="Y203" s="1"/>
      <c r="Z203" s="24"/>
      <c r="AA203" s="63"/>
      <c r="AB203" s="63"/>
      <c r="AC203" s="63"/>
      <c r="AD203" s="114"/>
      <c r="AE203" s="10"/>
      <c r="AF203" s="3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36">
        <f t="shared" si="58"/>
        <v>45625</v>
      </c>
      <c r="B204" s="14">
        <f t="shared" ca="1" si="67"/>
        <v>61.423217716666706</v>
      </c>
      <c r="C204" s="6">
        <f t="shared" si="59"/>
        <v>61.282077066666709</v>
      </c>
      <c r="D204" s="12">
        <f ca="1">IF(A204&lt;$B$1,VLOOKUP(A204,[1]DI!$A$4:$B$15000,2,FALSE),0)</f>
        <v>0.1115</v>
      </c>
      <c r="E204" s="13">
        <f t="shared" ca="1" si="68"/>
        <v>1.00041957</v>
      </c>
      <c r="F204" s="13">
        <f ca="1">(TRUNC(PRODUCT($E$12:$E203),16))</f>
        <v>1.0551619854177801</v>
      </c>
      <c r="G204" s="13">
        <f t="shared" ca="1" si="69"/>
        <v>1.05339298409979</v>
      </c>
      <c r="H204" s="13">
        <f t="shared" ca="1" si="70"/>
        <v>1.0016793399999999</v>
      </c>
      <c r="I204" s="12">
        <f t="shared" si="71"/>
        <v>0.04</v>
      </c>
      <c r="J204" s="30">
        <f t="shared" si="60"/>
        <v>45621</v>
      </c>
      <c r="K204" s="2">
        <f t="shared" si="61"/>
        <v>4</v>
      </c>
      <c r="L204" s="15">
        <f t="shared" si="62"/>
        <v>4</v>
      </c>
      <c r="M204" s="11">
        <f t="shared" ref="M204:M223" si="74">ROUND((I204+1)^(L204/252),9)</f>
        <v>1.000622745</v>
      </c>
      <c r="N204" s="11">
        <f t="shared" ref="N204:N223" ca="1" si="75">ROUND(H204*M204,9)</f>
        <v>1.0023031309999999</v>
      </c>
      <c r="O204" s="15">
        <f t="shared" si="63"/>
        <v>0</v>
      </c>
      <c r="P204" s="13">
        <f t="shared" ref="P204:P223" ca="1" si="76">TRUNC(((N204-1)*C204),8)</f>
        <v>0.14114065000000001</v>
      </c>
      <c r="Q204" s="19">
        <f t="shared" ref="Q204:Q223" si="77">IF($O204&gt;0,VLOOKUP($O204,$V$12:$AB$150,7),0)</f>
        <v>0</v>
      </c>
      <c r="R204" s="13">
        <f t="shared" si="64"/>
        <v>0</v>
      </c>
      <c r="S204" s="4" t="str">
        <f t="shared" si="65"/>
        <v>A+J=</v>
      </c>
      <c r="T204" s="30">
        <f t="shared" si="66"/>
        <v>45644</v>
      </c>
      <c r="U204" s="3"/>
      <c r="V204" s="72">
        <f>[2]Plan1!$A274</f>
        <v>45211</v>
      </c>
      <c r="W204" s="72" t="str">
        <f>[2]Plan1!$C274</f>
        <v>Nossa Sr.a Aparecida - Padroeira do Brasil</v>
      </c>
      <c r="X204" s="65"/>
      <c r="Y204" s="1"/>
      <c r="Z204" s="24"/>
      <c r="AA204" s="63"/>
      <c r="AB204" s="63"/>
      <c r="AC204" s="63"/>
      <c r="AD204" s="114"/>
      <c r="AE204" s="10"/>
      <c r="AF204" s="3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36">
        <f t="shared" ref="A205:A224" si="78">(A204+1)</f>
        <v>45626</v>
      </c>
      <c r="B205" s="14">
        <f t="shared" ca="1" si="67"/>
        <v>61.45855332666671</v>
      </c>
      <c r="C205" s="6">
        <f t="shared" ref="C205:C224" si="79">(C204-R204)</f>
        <v>61.282077066666709</v>
      </c>
      <c r="D205" s="12">
        <f ca="1">IF(A205&lt;$B$1,VLOOKUP(A205,[1]DI!$A$4:$B$15000,2,FALSE),0)</f>
        <v>0</v>
      </c>
      <c r="E205" s="13">
        <f t="shared" ca="1" si="68"/>
        <v>1</v>
      </c>
      <c r="F205" s="13">
        <f ca="1">(TRUNC(PRODUCT($E$12:$E204),16))</f>
        <v>1.0556046997320001</v>
      </c>
      <c r="G205" s="13">
        <f t="shared" ca="1" si="69"/>
        <v>1.05339298409979</v>
      </c>
      <c r="H205" s="13">
        <f t="shared" ca="1" si="70"/>
        <v>1.0020996099999999</v>
      </c>
      <c r="I205" s="12">
        <f t="shared" si="71"/>
        <v>0.04</v>
      </c>
      <c r="J205" s="30">
        <f t="shared" ref="J205:J223" si="80">IF(O204&gt;0,VLOOKUP(O204,V$12:AF$150,2),J204)</f>
        <v>45621</v>
      </c>
      <c r="K205" s="2">
        <f t="shared" ref="K205:K223" si="81">IF(A205&gt;J205,IF(NETWORKDAYS(J205,A205,$V$160:$V$544)-1=0,1,NETWORKDAYS(J205,A205,$V$160:$V$544)-1),0)</f>
        <v>4</v>
      </c>
      <c r="L205" s="15">
        <f t="shared" ref="L205:L223" si="82">IF(AND(K205=1,K204=1),1,IF(K205&gt;0,IF(K205=K204,K205+1,K205),0))</f>
        <v>5</v>
      </c>
      <c r="M205" s="11">
        <f t="shared" si="74"/>
        <v>1.000778492</v>
      </c>
      <c r="N205" s="11">
        <f t="shared" ca="1" si="75"/>
        <v>1.002879737</v>
      </c>
      <c r="O205" s="15">
        <f t="shared" ref="O205:O223" si="83">IF(VLOOKUP(A205,W$12:AD$150,8)=VLOOKUP(A204,W$12:AD$150,8),0,VLOOKUP(A205,W$12:AD$150,8))</f>
        <v>0</v>
      </c>
      <c r="P205" s="13">
        <f t="shared" ca="1" si="76"/>
        <v>0.17647626</v>
      </c>
      <c r="Q205" s="19">
        <f t="shared" si="77"/>
        <v>0</v>
      </c>
      <c r="R205" s="13">
        <f t="shared" ref="R205:R222" si="84">IF(Q205&gt;0,TRUNC(Q205*C205,8),0)</f>
        <v>0</v>
      </c>
      <c r="S205" s="4" t="str">
        <f t="shared" ref="S205:S223" si="85">IF(O204&gt;0,VLOOKUP(O204,V$12:AF$150,10),S204)</f>
        <v>A+J=</v>
      </c>
      <c r="T205" s="30">
        <f t="shared" ref="T205:T223" si="86">IF(O204&gt;0,VLOOKUP(O204,V$12:AF$150,11),T204)</f>
        <v>45644</v>
      </c>
      <c r="U205" s="3"/>
      <c r="V205" s="72">
        <f>[2]Plan1!$A275</f>
        <v>45232</v>
      </c>
      <c r="W205" s="72" t="str">
        <f>[2]Plan1!$C275</f>
        <v>Finados</v>
      </c>
      <c r="X205" s="65"/>
      <c r="Y205" s="1"/>
      <c r="Z205" s="24"/>
      <c r="AA205" s="63"/>
      <c r="AB205" s="63"/>
      <c r="AC205" s="63"/>
      <c r="AD205" s="114"/>
      <c r="AE205" s="10"/>
      <c r="AF205" s="3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36">
        <f t="shared" si="78"/>
        <v>45627</v>
      </c>
      <c r="B206" s="14">
        <f t="shared" ref="B206:B223" ca="1" si="87">IF(A206&lt;=TODAY(),C206+P206,IF(AND(A206&gt;TODAY(),A206&lt;=$B$1),IF(VLOOKUP(TODAY(),$A$10:$D$5000,4,FALSE)=0,"n.d",C206+P206),"n.d"))</f>
        <v>61.45855332666671</v>
      </c>
      <c r="C206" s="6">
        <f t="shared" si="79"/>
        <v>61.282077066666709</v>
      </c>
      <c r="D206" s="12">
        <f ca="1">IF(A206&lt;$B$1,VLOOKUP(A206,[1]DI!$A$4:$B$15000,2,FALSE),0)</f>
        <v>0</v>
      </c>
      <c r="E206" s="13">
        <f t="shared" ref="E206:E223" ca="1" si="88">ROUND(((1+D206)^(1/252)),8)</f>
        <v>1</v>
      </c>
      <c r="F206" s="13">
        <f ca="1">(TRUNC(PRODUCT($E$12:$E205),16))</f>
        <v>1.0556046997320001</v>
      </c>
      <c r="G206" s="13">
        <f t="shared" ref="G206:G223" ca="1" si="89">IF(O205&gt;0,F205,G205)</f>
        <v>1.05339298409979</v>
      </c>
      <c r="H206" s="13">
        <f t="shared" ref="H206:H223" ca="1" si="90">ROUND(F206/G206,8)</f>
        <v>1.0020996099999999</v>
      </c>
      <c r="I206" s="12">
        <f t="shared" ref="I206:I223" si="91">I205</f>
        <v>0.04</v>
      </c>
      <c r="J206" s="30">
        <f t="shared" si="80"/>
        <v>45621</v>
      </c>
      <c r="K206" s="2">
        <f t="shared" si="81"/>
        <v>4</v>
      </c>
      <c r="L206" s="15">
        <f t="shared" si="82"/>
        <v>5</v>
      </c>
      <c r="M206" s="11">
        <f t="shared" si="74"/>
        <v>1.000778492</v>
      </c>
      <c r="N206" s="11">
        <f t="shared" ca="1" si="75"/>
        <v>1.002879737</v>
      </c>
      <c r="O206" s="15">
        <f t="shared" si="83"/>
        <v>0</v>
      </c>
      <c r="P206" s="13">
        <f t="shared" ca="1" si="76"/>
        <v>0.17647626</v>
      </c>
      <c r="Q206" s="19">
        <f t="shared" si="77"/>
        <v>0</v>
      </c>
      <c r="R206" s="13">
        <f t="shared" si="84"/>
        <v>0</v>
      </c>
      <c r="S206" s="4" t="str">
        <f t="shared" si="85"/>
        <v>A+J=</v>
      </c>
      <c r="T206" s="30">
        <f t="shared" si="86"/>
        <v>45644</v>
      </c>
      <c r="U206" s="3"/>
      <c r="V206" s="72">
        <f>[2]Plan1!$A276</f>
        <v>45245</v>
      </c>
      <c r="W206" s="72" t="str">
        <f>[2]Plan1!$C276</f>
        <v>Proclamação da República</v>
      </c>
      <c r="X206" s="65"/>
      <c r="Y206" s="1"/>
      <c r="Z206" s="24"/>
      <c r="AA206" s="63"/>
      <c r="AB206" s="63"/>
      <c r="AC206" s="63"/>
      <c r="AD206" s="114"/>
      <c r="AE206" s="10"/>
      <c r="AF206" s="3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36">
        <f t="shared" si="78"/>
        <v>45628</v>
      </c>
      <c r="B207" s="14">
        <f t="shared" ca="1" si="87"/>
        <v>61.45855332666671</v>
      </c>
      <c r="C207" s="6">
        <f t="shared" si="79"/>
        <v>61.282077066666709</v>
      </c>
      <c r="D207" s="12">
        <f ca="1">IF(A207&lt;$B$1,VLOOKUP(A207,[1]DI!$A$4:$B$15000,2,FALSE),0)</f>
        <v>0.1115</v>
      </c>
      <c r="E207" s="13">
        <f t="shared" ca="1" si="88"/>
        <v>1.00041957</v>
      </c>
      <c r="F207" s="13">
        <f ca="1">(TRUNC(PRODUCT($E$12:$E206),16))</f>
        <v>1.0556046997320001</v>
      </c>
      <c r="G207" s="13">
        <f t="shared" ca="1" si="89"/>
        <v>1.05339298409979</v>
      </c>
      <c r="H207" s="13">
        <f t="shared" ca="1" si="90"/>
        <v>1.0020996099999999</v>
      </c>
      <c r="I207" s="12">
        <f t="shared" si="91"/>
        <v>0.04</v>
      </c>
      <c r="J207" s="30">
        <f t="shared" si="80"/>
        <v>45621</v>
      </c>
      <c r="K207" s="2">
        <f t="shared" si="81"/>
        <v>5</v>
      </c>
      <c r="L207" s="15">
        <f t="shared" si="82"/>
        <v>5</v>
      </c>
      <c r="M207" s="11">
        <f t="shared" si="74"/>
        <v>1.000778492</v>
      </c>
      <c r="N207" s="11">
        <f t="shared" ca="1" si="75"/>
        <v>1.002879737</v>
      </c>
      <c r="O207" s="15">
        <f t="shared" si="83"/>
        <v>0</v>
      </c>
      <c r="P207" s="13">
        <f t="shared" ca="1" si="76"/>
        <v>0.17647626</v>
      </c>
      <c r="Q207" s="19">
        <f t="shared" si="77"/>
        <v>0</v>
      </c>
      <c r="R207" s="13">
        <f t="shared" si="84"/>
        <v>0</v>
      </c>
      <c r="S207" s="4" t="str">
        <f t="shared" si="85"/>
        <v>A+J=</v>
      </c>
      <c r="T207" s="30">
        <f t="shared" si="86"/>
        <v>45644</v>
      </c>
      <c r="U207" s="3"/>
      <c r="V207" s="72">
        <f>[2]Plan1!$A277</f>
        <v>45285</v>
      </c>
      <c r="W207" s="72" t="str">
        <f>[2]Plan1!$C277</f>
        <v>Natal</v>
      </c>
      <c r="X207" s="65"/>
      <c r="Y207" s="1"/>
      <c r="Z207" s="24"/>
      <c r="AA207" s="63"/>
      <c r="AB207" s="63"/>
      <c r="AC207" s="63"/>
      <c r="AD207" s="114"/>
      <c r="AE207" s="10"/>
      <c r="AF207" s="3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36">
        <f t="shared" si="78"/>
        <v>45629</v>
      </c>
      <c r="B208" s="14">
        <f t="shared" ca="1" si="87"/>
        <v>61.49390940666671</v>
      </c>
      <c r="C208" s="6">
        <f t="shared" si="79"/>
        <v>61.282077066666709</v>
      </c>
      <c r="D208" s="12">
        <f ca="1">IF(A208&lt;$B$1,VLOOKUP(A208,[1]DI!$A$4:$B$15000,2,FALSE),0)</f>
        <v>0.1115</v>
      </c>
      <c r="E208" s="13">
        <f t="shared" ca="1" si="88"/>
        <v>1.00041957</v>
      </c>
      <c r="F208" s="13">
        <f ca="1">(TRUNC(PRODUCT($E$12:$E207),16))</f>
        <v>1.05604759979587</v>
      </c>
      <c r="G208" s="13">
        <f t="shared" ca="1" si="89"/>
        <v>1.05339298409979</v>
      </c>
      <c r="H208" s="13">
        <f t="shared" ca="1" si="90"/>
        <v>1.0025200599999999</v>
      </c>
      <c r="I208" s="12">
        <f t="shared" si="91"/>
        <v>0.04</v>
      </c>
      <c r="J208" s="30">
        <f t="shared" si="80"/>
        <v>45621</v>
      </c>
      <c r="K208" s="2">
        <f t="shared" si="81"/>
        <v>6</v>
      </c>
      <c r="L208" s="15">
        <f t="shared" si="82"/>
        <v>6</v>
      </c>
      <c r="M208" s="11">
        <f t="shared" si="74"/>
        <v>1.000934263</v>
      </c>
      <c r="N208" s="11">
        <f t="shared" ca="1" si="75"/>
        <v>1.003456677</v>
      </c>
      <c r="O208" s="15">
        <f t="shared" si="83"/>
        <v>0</v>
      </c>
      <c r="P208" s="13">
        <f t="shared" ca="1" si="76"/>
        <v>0.21183234000000001</v>
      </c>
      <c r="Q208" s="19">
        <f t="shared" si="77"/>
        <v>0</v>
      </c>
      <c r="R208" s="13">
        <f t="shared" si="84"/>
        <v>0</v>
      </c>
      <c r="S208" s="4" t="str">
        <f t="shared" si="85"/>
        <v>A+J=</v>
      </c>
      <c r="T208" s="30">
        <f t="shared" si="86"/>
        <v>45644</v>
      </c>
      <c r="U208" s="3"/>
      <c r="V208" s="72">
        <f>[2]Plan1!$A278</f>
        <v>45292</v>
      </c>
      <c r="W208" s="72" t="str">
        <f>[2]Plan1!$C278</f>
        <v>Confraternização Universal</v>
      </c>
      <c r="X208" s="65"/>
      <c r="Y208" s="1"/>
      <c r="Z208" s="24"/>
      <c r="AA208" s="63"/>
      <c r="AB208" s="63"/>
      <c r="AC208" s="63"/>
      <c r="AD208" s="114"/>
      <c r="AE208" s="10"/>
      <c r="AF208" s="3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36">
        <f t="shared" si="78"/>
        <v>45630</v>
      </c>
      <c r="B209" s="14">
        <f t="shared" ca="1" si="87"/>
        <v>61.529286136666705</v>
      </c>
      <c r="C209" s="6">
        <f t="shared" si="79"/>
        <v>61.282077066666709</v>
      </c>
      <c r="D209" s="12">
        <f ca="1">IF(A209&lt;$B$1,VLOOKUP(A209,[1]DI!$A$4:$B$15000,2,FALSE),0)</f>
        <v>0.1115</v>
      </c>
      <c r="E209" s="13">
        <f t="shared" ca="1" si="88"/>
        <v>1.00041957</v>
      </c>
      <c r="F209" s="13">
        <f ca="1">(TRUNC(PRODUCT($E$12:$E208),16))</f>
        <v>1.05649068568731</v>
      </c>
      <c r="G209" s="13">
        <f t="shared" ca="1" si="89"/>
        <v>1.05339298409979</v>
      </c>
      <c r="H209" s="13">
        <f t="shared" ca="1" si="90"/>
        <v>1.00294069</v>
      </c>
      <c r="I209" s="12">
        <f t="shared" si="91"/>
        <v>0.04</v>
      </c>
      <c r="J209" s="30">
        <f t="shared" si="80"/>
        <v>45621</v>
      </c>
      <c r="K209" s="2">
        <f t="shared" si="81"/>
        <v>7</v>
      </c>
      <c r="L209" s="15">
        <f t="shared" si="82"/>
        <v>7</v>
      </c>
      <c r="M209" s="11">
        <f t="shared" si="74"/>
        <v>1.0010900579999999</v>
      </c>
      <c r="N209" s="11">
        <f t="shared" ca="1" si="75"/>
        <v>1.0040339540000001</v>
      </c>
      <c r="O209" s="15">
        <f t="shared" si="83"/>
        <v>0</v>
      </c>
      <c r="P209" s="13">
        <f t="shared" ca="1" si="76"/>
        <v>0.24720907</v>
      </c>
      <c r="Q209" s="19">
        <f t="shared" si="77"/>
        <v>0</v>
      </c>
      <c r="R209" s="13">
        <f t="shared" si="84"/>
        <v>0</v>
      </c>
      <c r="S209" s="4" t="str">
        <f t="shared" si="85"/>
        <v>A+J=</v>
      </c>
      <c r="T209" s="30">
        <f t="shared" si="86"/>
        <v>45644</v>
      </c>
      <c r="U209" s="3"/>
      <c r="V209" s="72">
        <f>[2]Plan1!$A279</f>
        <v>45334</v>
      </c>
      <c r="W209" s="72" t="str">
        <f>[2]Plan1!$C279</f>
        <v>Carnaval</v>
      </c>
      <c r="X209" s="65"/>
      <c r="Y209" s="1"/>
      <c r="Z209" s="24"/>
      <c r="AA209" s="63"/>
      <c r="AB209" s="63"/>
      <c r="AC209" s="63"/>
      <c r="AD209" s="114"/>
      <c r="AE209" s="10"/>
      <c r="AF209" s="3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36">
        <f t="shared" si="78"/>
        <v>45631</v>
      </c>
      <c r="B210" s="14">
        <f t="shared" ca="1" si="87"/>
        <v>61.56468272666671</v>
      </c>
      <c r="C210" s="6">
        <f t="shared" si="79"/>
        <v>61.282077066666709</v>
      </c>
      <c r="D210" s="12">
        <f ca="1">IF(A210&lt;$B$1,VLOOKUP(A210,[1]DI!$A$4:$B$15000,2,FALSE),0)</f>
        <v>0.1115</v>
      </c>
      <c r="E210" s="13">
        <f t="shared" ca="1" si="88"/>
        <v>1.00041957</v>
      </c>
      <c r="F210" s="13">
        <f ca="1">(TRUNC(PRODUCT($E$12:$E209),16))</f>
        <v>1.05693395748431</v>
      </c>
      <c r="G210" s="13">
        <f t="shared" ca="1" si="89"/>
        <v>1.05339298409979</v>
      </c>
      <c r="H210" s="13">
        <f t="shared" ca="1" si="90"/>
        <v>1.0033614900000001</v>
      </c>
      <c r="I210" s="12">
        <f t="shared" si="91"/>
        <v>0.04</v>
      </c>
      <c r="J210" s="30">
        <f t="shared" si="80"/>
        <v>45621</v>
      </c>
      <c r="K210" s="2">
        <f t="shared" si="81"/>
        <v>8</v>
      </c>
      <c r="L210" s="15">
        <f t="shared" si="82"/>
        <v>8</v>
      </c>
      <c r="M210" s="11">
        <f t="shared" si="74"/>
        <v>1.0012458769999999</v>
      </c>
      <c r="N210" s="11">
        <f t="shared" ca="1" si="75"/>
        <v>1.0046115550000001</v>
      </c>
      <c r="O210" s="15">
        <f t="shared" si="83"/>
        <v>0</v>
      </c>
      <c r="P210" s="13">
        <f t="shared" ca="1" si="76"/>
        <v>0.28260565999999998</v>
      </c>
      <c r="Q210" s="19">
        <f t="shared" si="77"/>
        <v>0</v>
      </c>
      <c r="R210" s="13">
        <f t="shared" si="84"/>
        <v>0</v>
      </c>
      <c r="S210" s="4" t="str">
        <f t="shared" si="85"/>
        <v>A+J=</v>
      </c>
      <c r="T210" s="30">
        <f t="shared" si="86"/>
        <v>45644</v>
      </c>
      <c r="U210" s="3"/>
      <c r="V210" s="72">
        <f>[2]Plan1!$A280</f>
        <v>45335</v>
      </c>
      <c r="W210" s="72" t="str">
        <f>[2]Plan1!$C280</f>
        <v>Carnaval</v>
      </c>
      <c r="X210" s="73"/>
      <c r="Y210" s="1"/>
      <c r="Z210" s="18"/>
      <c r="AA210" s="63"/>
      <c r="AB210" s="63"/>
      <c r="AC210" s="63"/>
      <c r="AD210" s="114"/>
      <c r="AE210" s="10"/>
      <c r="AF210" s="3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36">
        <f t="shared" si="78"/>
        <v>45632</v>
      </c>
      <c r="B211" s="14">
        <f t="shared" ca="1" si="87"/>
        <v>61.600099966666711</v>
      </c>
      <c r="C211" s="6">
        <f t="shared" si="79"/>
        <v>61.282077066666709</v>
      </c>
      <c r="D211" s="12">
        <f ca="1">IF(A211&lt;$B$1,VLOOKUP(A211,[1]DI!$A$4:$B$15000,2,FALSE),0)</f>
        <v>0.1115</v>
      </c>
      <c r="E211" s="13">
        <f t="shared" ca="1" si="88"/>
        <v>1.00041957</v>
      </c>
      <c r="F211" s="13">
        <f ca="1">(TRUNC(PRODUCT($E$12:$E210),16))</f>
        <v>1.0573774152648501</v>
      </c>
      <c r="G211" s="13">
        <f t="shared" ca="1" si="89"/>
        <v>1.05339298409979</v>
      </c>
      <c r="H211" s="13">
        <f t="shared" ca="1" si="90"/>
        <v>1.00378247</v>
      </c>
      <c r="I211" s="12">
        <f t="shared" si="91"/>
        <v>0.04</v>
      </c>
      <c r="J211" s="30">
        <f t="shared" si="80"/>
        <v>45621</v>
      </c>
      <c r="K211" s="2">
        <f t="shared" si="81"/>
        <v>9</v>
      </c>
      <c r="L211" s="15">
        <f t="shared" si="82"/>
        <v>9</v>
      </c>
      <c r="M211" s="11">
        <f t="shared" si="74"/>
        <v>1.0014017209999999</v>
      </c>
      <c r="N211" s="11">
        <f t="shared" ca="1" si="75"/>
        <v>1.005189493</v>
      </c>
      <c r="O211" s="15">
        <f t="shared" si="83"/>
        <v>0</v>
      </c>
      <c r="P211" s="13">
        <f t="shared" ca="1" si="76"/>
        <v>0.3180229</v>
      </c>
      <c r="Q211" s="19">
        <f t="shared" si="77"/>
        <v>0</v>
      </c>
      <c r="R211" s="13">
        <f t="shared" si="84"/>
        <v>0</v>
      </c>
      <c r="S211" s="4" t="str">
        <f t="shared" si="85"/>
        <v>A+J=</v>
      </c>
      <c r="T211" s="30">
        <f t="shared" si="86"/>
        <v>45644</v>
      </c>
      <c r="U211" s="3"/>
      <c r="V211" s="72">
        <f>[2]Plan1!$A281</f>
        <v>45380</v>
      </c>
      <c r="W211" s="72" t="str">
        <f>[2]Plan1!$C281</f>
        <v>Paixão de Cristo</v>
      </c>
      <c r="X211" s="73"/>
      <c r="Y211" s="1"/>
      <c r="Z211" s="25"/>
      <c r="AA211" s="63"/>
      <c r="AB211" s="63"/>
      <c r="AC211" s="63"/>
      <c r="AD211" s="114"/>
      <c r="AE211" s="10"/>
      <c r="AF211" s="3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36">
        <f t="shared" si="78"/>
        <v>45633</v>
      </c>
      <c r="B212" s="14">
        <f t="shared" ca="1" si="87"/>
        <v>61.635537806666711</v>
      </c>
      <c r="C212" s="6">
        <f t="shared" si="79"/>
        <v>61.282077066666709</v>
      </c>
      <c r="D212" s="12">
        <f ca="1">IF(A212&lt;$B$1,VLOOKUP(A212,[1]DI!$A$4:$B$15000,2,FALSE),0)</f>
        <v>0</v>
      </c>
      <c r="E212" s="13">
        <f t="shared" ca="1" si="88"/>
        <v>1</v>
      </c>
      <c r="F212" s="13">
        <f ca="1">(TRUNC(PRODUCT($E$12:$E211),16))</f>
        <v>1.0578210591069701</v>
      </c>
      <c r="G212" s="13">
        <f t="shared" ca="1" si="89"/>
        <v>1.05339298409979</v>
      </c>
      <c r="H212" s="13">
        <f t="shared" ca="1" si="90"/>
        <v>1.0042036299999999</v>
      </c>
      <c r="I212" s="12">
        <f t="shared" si="91"/>
        <v>0.04</v>
      </c>
      <c r="J212" s="30">
        <f t="shared" si="80"/>
        <v>45621</v>
      </c>
      <c r="K212" s="2">
        <f t="shared" si="81"/>
        <v>9</v>
      </c>
      <c r="L212" s="15">
        <f t="shared" si="82"/>
        <v>10</v>
      </c>
      <c r="M212" s="11">
        <f t="shared" si="74"/>
        <v>1.0015575889999999</v>
      </c>
      <c r="N212" s="11">
        <f t="shared" ca="1" si="75"/>
        <v>1.005767767</v>
      </c>
      <c r="O212" s="15">
        <f t="shared" si="83"/>
        <v>0</v>
      </c>
      <c r="P212" s="13">
        <f t="shared" ca="1" si="76"/>
        <v>0.35346074</v>
      </c>
      <c r="Q212" s="19">
        <f t="shared" si="77"/>
        <v>0</v>
      </c>
      <c r="R212" s="13">
        <f t="shared" si="84"/>
        <v>0</v>
      </c>
      <c r="S212" s="4" t="str">
        <f t="shared" si="85"/>
        <v>A+J=</v>
      </c>
      <c r="T212" s="30">
        <f t="shared" si="86"/>
        <v>45644</v>
      </c>
      <c r="U212" s="3"/>
      <c r="V212" s="72">
        <f>[2]Plan1!$A282</f>
        <v>45403</v>
      </c>
      <c r="W212" s="72" t="str">
        <f>[2]Plan1!$C282</f>
        <v>Tiradentes</v>
      </c>
      <c r="X212" s="65"/>
      <c r="Y212" s="1"/>
      <c r="Z212" s="26"/>
      <c r="AA212" s="63"/>
      <c r="AB212" s="63"/>
      <c r="AC212" s="63"/>
      <c r="AD212" s="114"/>
      <c r="AE212" s="10"/>
      <c r="AF212" s="3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36">
        <f t="shared" si="78"/>
        <v>45634</v>
      </c>
      <c r="B213" s="14">
        <f t="shared" ca="1" si="87"/>
        <v>61.635537806666711</v>
      </c>
      <c r="C213" s="6">
        <f t="shared" si="79"/>
        <v>61.282077066666709</v>
      </c>
      <c r="D213" s="12">
        <f ca="1">IF(A213&lt;$B$1,VLOOKUP(A213,[1]DI!$A$4:$B$15000,2,FALSE),0)</f>
        <v>0</v>
      </c>
      <c r="E213" s="13">
        <f t="shared" ca="1" si="88"/>
        <v>1</v>
      </c>
      <c r="F213" s="13">
        <f ca="1">(TRUNC(PRODUCT($E$12:$E212),16))</f>
        <v>1.0578210591069701</v>
      </c>
      <c r="G213" s="13">
        <f t="shared" ca="1" si="89"/>
        <v>1.05339298409979</v>
      </c>
      <c r="H213" s="13">
        <f t="shared" ca="1" si="90"/>
        <v>1.0042036299999999</v>
      </c>
      <c r="I213" s="12">
        <f t="shared" si="91"/>
        <v>0.04</v>
      </c>
      <c r="J213" s="30">
        <f t="shared" si="80"/>
        <v>45621</v>
      </c>
      <c r="K213" s="2">
        <f t="shared" si="81"/>
        <v>9</v>
      </c>
      <c r="L213" s="15">
        <f t="shared" si="82"/>
        <v>10</v>
      </c>
      <c r="M213" s="11">
        <f t="shared" si="74"/>
        <v>1.0015575889999999</v>
      </c>
      <c r="N213" s="11">
        <f t="shared" ca="1" si="75"/>
        <v>1.005767767</v>
      </c>
      <c r="O213" s="15">
        <f t="shared" si="83"/>
        <v>0</v>
      </c>
      <c r="P213" s="13">
        <f t="shared" ca="1" si="76"/>
        <v>0.35346074</v>
      </c>
      <c r="Q213" s="19">
        <f t="shared" si="77"/>
        <v>0</v>
      </c>
      <c r="R213" s="13">
        <f t="shared" si="84"/>
        <v>0</v>
      </c>
      <c r="S213" s="4" t="str">
        <f t="shared" si="85"/>
        <v>A+J=</v>
      </c>
      <c r="T213" s="30">
        <f t="shared" si="86"/>
        <v>45644</v>
      </c>
      <c r="U213" s="3"/>
      <c r="V213" s="72">
        <f>[2]Plan1!$A283</f>
        <v>45413</v>
      </c>
      <c r="W213" s="72" t="str">
        <f>[2]Plan1!$C283</f>
        <v>Dia do Trabalho</v>
      </c>
      <c r="X213" s="65"/>
      <c r="Y213" s="1"/>
      <c r="Z213" s="26"/>
      <c r="AA213" s="63"/>
      <c r="AB213" s="63"/>
      <c r="AC213" s="63"/>
      <c r="AD213" s="114"/>
      <c r="AE213" s="10"/>
      <c r="AF213" s="3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36">
        <f t="shared" si="78"/>
        <v>45635</v>
      </c>
      <c r="B214" s="14">
        <f t="shared" ca="1" si="87"/>
        <v>61.635537806666711</v>
      </c>
      <c r="C214" s="6">
        <f t="shared" si="79"/>
        <v>61.282077066666709</v>
      </c>
      <c r="D214" s="12">
        <f ca="1">IF(A214&lt;$B$1,VLOOKUP(A214,[1]DI!$A$4:$B$15000,2,FALSE),0)</f>
        <v>0.1115</v>
      </c>
      <c r="E214" s="13">
        <f t="shared" ca="1" si="88"/>
        <v>1.00041957</v>
      </c>
      <c r="F214" s="13">
        <f ca="1">(TRUNC(PRODUCT($E$12:$E213),16))</f>
        <v>1.0578210591069701</v>
      </c>
      <c r="G214" s="13">
        <f t="shared" ca="1" si="89"/>
        <v>1.05339298409979</v>
      </c>
      <c r="H214" s="13">
        <f t="shared" ca="1" si="90"/>
        <v>1.0042036299999999</v>
      </c>
      <c r="I214" s="12">
        <f t="shared" si="91"/>
        <v>0.04</v>
      </c>
      <c r="J214" s="30">
        <f t="shared" si="80"/>
        <v>45621</v>
      </c>
      <c r="K214" s="2">
        <f t="shared" si="81"/>
        <v>10</v>
      </c>
      <c r="L214" s="15">
        <f t="shared" si="82"/>
        <v>10</v>
      </c>
      <c r="M214" s="11">
        <f t="shared" si="74"/>
        <v>1.0015575889999999</v>
      </c>
      <c r="N214" s="11">
        <f t="shared" ca="1" si="75"/>
        <v>1.005767767</v>
      </c>
      <c r="O214" s="15">
        <f t="shared" si="83"/>
        <v>0</v>
      </c>
      <c r="P214" s="13">
        <f t="shared" ca="1" si="76"/>
        <v>0.35346074</v>
      </c>
      <c r="Q214" s="19">
        <f t="shared" si="77"/>
        <v>0</v>
      </c>
      <c r="R214" s="13">
        <f t="shared" si="84"/>
        <v>0</v>
      </c>
      <c r="S214" s="4" t="str">
        <f t="shared" si="85"/>
        <v>A+J=</v>
      </c>
      <c r="T214" s="30">
        <f t="shared" si="86"/>
        <v>45644</v>
      </c>
      <c r="U214" s="3"/>
      <c r="V214" s="72">
        <f>[2]Plan1!$A284</f>
        <v>45442</v>
      </c>
      <c r="W214" s="72" t="str">
        <f>[2]Plan1!$C284</f>
        <v>Corpus Christi</v>
      </c>
      <c r="X214" s="65"/>
      <c r="Y214" s="1"/>
      <c r="Z214" s="26"/>
      <c r="AA214" s="63"/>
      <c r="AB214" s="63"/>
      <c r="AC214" s="63"/>
      <c r="AD214" s="114"/>
      <c r="AE214" s="10"/>
      <c r="AF214" s="3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36">
        <f t="shared" si="78"/>
        <v>45636</v>
      </c>
      <c r="B215" s="14">
        <f t="shared" ca="1" si="87"/>
        <v>61.670995616666708</v>
      </c>
      <c r="C215" s="6">
        <f t="shared" si="79"/>
        <v>61.282077066666709</v>
      </c>
      <c r="D215" s="12">
        <f ca="1">IF(A215&lt;$B$1,VLOOKUP(A215,[1]DI!$A$4:$B$15000,2,FALSE),0)</f>
        <v>0.1115</v>
      </c>
      <c r="E215" s="13">
        <f t="shared" ca="1" si="88"/>
        <v>1.00041957</v>
      </c>
      <c r="F215" s="13">
        <f ca="1">(TRUNC(PRODUCT($E$12:$E214),16))</f>
        <v>1.0582648890887401</v>
      </c>
      <c r="G215" s="13">
        <f t="shared" ca="1" si="89"/>
        <v>1.05339298409979</v>
      </c>
      <c r="H215" s="13">
        <f t="shared" ca="1" si="90"/>
        <v>1.0046249599999999</v>
      </c>
      <c r="I215" s="12">
        <f t="shared" si="91"/>
        <v>0.04</v>
      </c>
      <c r="J215" s="30">
        <f t="shared" si="80"/>
        <v>45621</v>
      </c>
      <c r="K215" s="2">
        <f t="shared" si="81"/>
        <v>11</v>
      </c>
      <c r="L215" s="15">
        <f t="shared" si="82"/>
        <v>11</v>
      </c>
      <c r="M215" s="11">
        <f t="shared" si="74"/>
        <v>1.001713482</v>
      </c>
      <c r="N215" s="11">
        <f t="shared" ca="1" si="75"/>
        <v>1.0063463669999999</v>
      </c>
      <c r="O215" s="15">
        <f t="shared" si="83"/>
        <v>0</v>
      </c>
      <c r="P215" s="13">
        <f t="shared" ca="1" si="76"/>
        <v>0.38891854999999997</v>
      </c>
      <c r="Q215" s="19">
        <f t="shared" si="77"/>
        <v>0</v>
      </c>
      <c r="R215" s="13">
        <f t="shared" si="84"/>
        <v>0</v>
      </c>
      <c r="S215" s="4" t="str">
        <f t="shared" si="85"/>
        <v>A+J=</v>
      </c>
      <c r="T215" s="30">
        <f t="shared" si="86"/>
        <v>45644</v>
      </c>
      <c r="U215" s="3"/>
      <c r="V215" s="72">
        <f>[2]Plan1!$A285</f>
        <v>45542</v>
      </c>
      <c r="W215" s="72" t="str">
        <f>[2]Plan1!$C285</f>
        <v>Independência do Brasil</v>
      </c>
      <c r="X215" s="65"/>
      <c r="Y215" s="1"/>
      <c r="Z215" s="26"/>
      <c r="AA215" s="63"/>
      <c r="AB215" s="63"/>
      <c r="AC215" s="63"/>
      <c r="AD215" s="114"/>
      <c r="AE215" s="10"/>
      <c r="AF215" s="3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36">
        <f t="shared" si="78"/>
        <v>45637</v>
      </c>
      <c r="B216" s="14">
        <f t="shared" ca="1" si="87"/>
        <v>61.706473956666706</v>
      </c>
      <c r="C216" s="6">
        <f t="shared" si="79"/>
        <v>61.282077066666709</v>
      </c>
      <c r="D216" s="12">
        <f ca="1">IF(A216&lt;$B$1,VLOOKUP(A216,[1]DI!$A$4:$B$15000,2,FALSE),0)</f>
        <v>0.1115</v>
      </c>
      <c r="E216" s="13">
        <f t="shared" ca="1" si="88"/>
        <v>1.00041957</v>
      </c>
      <c r="F216" s="13">
        <f ca="1">(TRUNC(PRODUCT($E$12:$E215),16))</f>
        <v>1.0587089052882599</v>
      </c>
      <c r="G216" s="13">
        <f t="shared" ca="1" si="89"/>
        <v>1.05339298409979</v>
      </c>
      <c r="H216" s="13">
        <f t="shared" ca="1" si="90"/>
        <v>1.0050464699999999</v>
      </c>
      <c r="I216" s="12">
        <f t="shared" si="91"/>
        <v>0.04</v>
      </c>
      <c r="J216" s="30">
        <f t="shared" si="80"/>
        <v>45621</v>
      </c>
      <c r="K216" s="2">
        <f t="shared" si="81"/>
        <v>12</v>
      </c>
      <c r="L216" s="15">
        <f t="shared" si="82"/>
        <v>12</v>
      </c>
      <c r="M216" s="11">
        <f t="shared" si="74"/>
        <v>1.001869398</v>
      </c>
      <c r="N216" s="11">
        <f t="shared" ca="1" si="75"/>
        <v>1.006925302</v>
      </c>
      <c r="O216" s="15">
        <f t="shared" si="83"/>
        <v>0</v>
      </c>
      <c r="P216" s="13">
        <f t="shared" ca="1" si="76"/>
        <v>0.42439689000000003</v>
      </c>
      <c r="Q216" s="19">
        <f t="shared" si="77"/>
        <v>0</v>
      </c>
      <c r="R216" s="13">
        <f t="shared" si="84"/>
        <v>0</v>
      </c>
      <c r="S216" s="4" t="str">
        <f t="shared" si="85"/>
        <v>A+J=</v>
      </c>
      <c r="T216" s="30">
        <f t="shared" si="86"/>
        <v>45644</v>
      </c>
      <c r="U216" s="3"/>
      <c r="V216" s="72">
        <f>[2]Plan1!$A286</f>
        <v>45577</v>
      </c>
      <c r="W216" s="72" t="str">
        <f>[2]Plan1!$C286</f>
        <v>Nossa Sr.a Aparecida - Padroeira do Brasil</v>
      </c>
      <c r="X216" s="65"/>
      <c r="Y216" s="1"/>
      <c r="Z216" s="26"/>
      <c r="AA216" s="63"/>
      <c r="AB216" s="63"/>
      <c r="AC216" s="63"/>
      <c r="AD216" s="114"/>
      <c r="AE216" s="10"/>
      <c r="AF216" s="3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36">
        <f t="shared" si="78"/>
        <v>45638</v>
      </c>
      <c r="B217" s="14">
        <f t="shared" ca="1" si="87"/>
        <v>61.741972946666706</v>
      </c>
      <c r="C217" s="6">
        <f t="shared" si="79"/>
        <v>61.282077066666709</v>
      </c>
      <c r="D217" s="12">
        <f ca="1">IF(A217&lt;$B$1,VLOOKUP(A217,[1]DI!$A$4:$B$15000,2,FALSE),0)</f>
        <v>0.1215</v>
      </c>
      <c r="E217" s="13">
        <f t="shared" ca="1" si="88"/>
        <v>1.00045513</v>
      </c>
      <c r="F217" s="13">
        <f ca="1">(TRUNC(PRODUCT($E$12:$E216),16))</f>
        <v>1.05915310778365</v>
      </c>
      <c r="G217" s="13">
        <f t="shared" ca="1" si="89"/>
        <v>1.05339298409979</v>
      </c>
      <c r="H217" s="13">
        <f t="shared" ca="1" si="90"/>
        <v>1.0054681599999999</v>
      </c>
      <c r="I217" s="12">
        <f t="shared" si="91"/>
        <v>0.04</v>
      </c>
      <c r="J217" s="30">
        <f t="shared" si="80"/>
        <v>45621</v>
      </c>
      <c r="K217" s="2">
        <f t="shared" si="81"/>
        <v>13</v>
      </c>
      <c r="L217" s="15">
        <f t="shared" si="82"/>
        <v>13</v>
      </c>
      <c r="M217" s="11">
        <f t="shared" si="74"/>
        <v>1.002025339</v>
      </c>
      <c r="N217" s="11">
        <f t="shared" ca="1" si="75"/>
        <v>1.0075045739999999</v>
      </c>
      <c r="O217" s="15">
        <f t="shared" si="83"/>
        <v>0</v>
      </c>
      <c r="P217" s="13">
        <f t="shared" ca="1" si="76"/>
        <v>0.45989587999999998</v>
      </c>
      <c r="Q217" s="19">
        <f t="shared" si="77"/>
        <v>0</v>
      </c>
      <c r="R217" s="13">
        <f t="shared" si="84"/>
        <v>0</v>
      </c>
      <c r="S217" s="4" t="str">
        <f t="shared" si="85"/>
        <v>A+J=</v>
      </c>
      <c r="T217" s="30">
        <f t="shared" si="86"/>
        <v>45644</v>
      </c>
      <c r="U217" s="3"/>
      <c r="V217" s="72">
        <f>[2]Plan1!$A287</f>
        <v>45598</v>
      </c>
      <c r="W217" s="72" t="str">
        <f>[2]Plan1!$C287</f>
        <v>Finados</v>
      </c>
      <c r="X217" s="65"/>
      <c r="Y217" s="1"/>
      <c r="Z217" s="26"/>
      <c r="AA217" s="63"/>
      <c r="AB217" s="63"/>
      <c r="AC217" s="63"/>
      <c r="AD217" s="114"/>
      <c r="AE217" s="10"/>
      <c r="AF217" s="3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36">
        <f t="shared" si="78"/>
        <v>45639</v>
      </c>
      <c r="B218" s="14">
        <f t="shared" ca="1" si="87"/>
        <v>61.779688136666707</v>
      </c>
      <c r="C218" s="6">
        <f t="shared" si="79"/>
        <v>61.282077066666709</v>
      </c>
      <c r="D218" s="12">
        <f ca="1">IF(A218&lt;$B$1,VLOOKUP(A218,[1]DI!$A$4:$B$15000,2,FALSE),0)</f>
        <v>0.1215</v>
      </c>
      <c r="E218" s="13">
        <f t="shared" ca="1" si="88"/>
        <v>1.00045513</v>
      </c>
      <c r="F218" s="13">
        <f ca="1">(TRUNC(PRODUCT($E$12:$E217),16))</f>
        <v>1.05963516013759</v>
      </c>
      <c r="G218" s="13">
        <f t="shared" ca="1" si="89"/>
        <v>1.05339298409979</v>
      </c>
      <c r="H218" s="13">
        <f t="shared" ca="1" si="90"/>
        <v>1.0059257800000001</v>
      </c>
      <c r="I218" s="12">
        <f t="shared" si="91"/>
        <v>0.04</v>
      </c>
      <c r="J218" s="30">
        <f t="shared" si="80"/>
        <v>45621</v>
      </c>
      <c r="K218" s="2">
        <f t="shared" si="81"/>
        <v>14</v>
      </c>
      <c r="L218" s="15">
        <f t="shared" si="82"/>
        <v>14</v>
      </c>
      <c r="M218" s="11">
        <f t="shared" si="74"/>
        <v>1.0021813040000001</v>
      </c>
      <c r="N218" s="11">
        <f t="shared" ca="1" si="75"/>
        <v>1.0081200100000001</v>
      </c>
      <c r="O218" s="15">
        <f t="shared" si="83"/>
        <v>0</v>
      </c>
      <c r="P218" s="13">
        <f t="shared" ca="1" si="76"/>
        <v>0.49761106999999999</v>
      </c>
      <c r="Q218" s="19">
        <f t="shared" si="77"/>
        <v>0</v>
      </c>
      <c r="R218" s="13">
        <f t="shared" si="84"/>
        <v>0</v>
      </c>
      <c r="S218" s="4" t="str">
        <f t="shared" si="85"/>
        <v>A+J=</v>
      </c>
      <c r="T218" s="30">
        <f t="shared" si="86"/>
        <v>45644</v>
      </c>
      <c r="U218" s="3"/>
      <c r="V218" s="72">
        <f>[2]Plan1!$A288</f>
        <v>45611</v>
      </c>
      <c r="W218" s="72" t="str">
        <f>[2]Plan1!$C288</f>
        <v>Proclamação da República</v>
      </c>
      <c r="X218" s="65"/>
      <c r="Y218" s="1"/>
      <c r="Z218" s="26"/>
      <c r="AA218" s="63"/>
      <c r="AB218" s="63"/>
      <c r="AC218" s="63"/>
      <c r="AD218" s="114"/>
      <c r="AE218" s="10"/>
      <c r="AF218" s="3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36">
        <f t="shared" si="78"/>
        <v>45640</v>
      </c>
      <c r="B219" s="14">
        <f t="shared" ca="1" si="87"/>
        <v>61.817426436666707</v>
      </c>
      <c r="C219" s="6">
        <f t="shared" si="79"/>
        <v>61.282077066666709</v>
      </c>
      <c r="D219" s="12">
        <f ca="1">IF(A219&lt;$B$1,VLOOKUP(A219,[1]DI!$A$4:$B$15000,2,FALSE),0)</f>
        <v>0</v>
      </c>
      <c r="E219" s="13">
        <f t="shared" ca="1" si="88"/>
        <v>1</v>
      </c>
      <c r="F219" s="13">
        <f ca="1">(TRUNC(PRODUCT($E$12:$E218),16))</f>
        <v>1.06011743188803</v>
      </c>
      <c r="G219" s="13">
        <f t="shared" ca="1" si="89"/>
        <v>1.05339298409979</v>
      </c>
      <c r="H219" s="13">
        <f t="shared" ca="1" si="90"/>
        <v>1.0063836100000001</v>
      </c>
      <c r="I219" s="12">
        <f t="shared" si="91"/>
        <v>0.04</v>
      </c>
      <c r="J219" s="30">
        <f t="shared" si="80"/>
        <v>45621</v>
      </c>
      <c r="K219" s="2">
        <f t="shared" si="81"/>
        <v>14</v>
      </c>
      <c r="L219" s="15">
        <f t="shared" si="82"/>
        <v>15</v>
      </c>
      <c r="M219" s="11">
        <f t="shared" si="74"/>
        <v>1.0023372930000001</v>
      </c>
      <c r="N219" s="11">
        <f t="shared" ca="1" si="75"/>
        <v>1.0087358230000001</v>
      </c>
      <c r="O219" s="15">
        <f t="shared" si="83"/>
        <v>0</v>
      </c>
      <c r="P219" s="13">
        <f t="shared" ca="1" si="76"/>
        <v>0.53534937000000005</v>
      </c>
      <c r="Q219" s="19">
        <f t="shared" si="77"/>
        <v>0</v>
      </c>
      <c r="R219" s="13">
        <f t="shared" si="84"/>
        <v>0</v>
      </c>
      <c r="S219" s="4" t="str">
        <f t="shared" si="85"/>
        <v>A+J=</v>
      </c>
      <c r="T219" s="30">
        <f t="shared" si="86"/>
        <v>45644</v>
      </c>
      <c r="U219" s="3"/>
      <c r="V219" s="72">
        <f>[2]Plan1!$A289</f>
        <v>45616</v>
      </c>
      <c r="W219" s="72" t="str">
        <f>[2]Plan1!$C289</f>
        <v>Dia Nacional de Zumbi e da Consciência Negra</v>
      </c>
      <c r="X219" s="65"/>
      <c r="Y219" s="1"/>
      <c r="Z219" s="26"/>
      <c r="AA219" s="63"/>
      <c r="AB219" s="63"/>
      <c r="AC219" s="63"/>
      <c r="AD219" s="114"/>
      <c r="AE219" s="10"/>
      <c r="AF219" s="3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36">
        <f t="shared" si="78"/>
        <v>45641</v>
      </c>
      <c r="B220" s="14">
        <f t="shared" ca="1" si="87"/>
        <v>61.817426436666707</v>
      </c>
      <c r="C220" s="6">
        <f t="shared" si="79"/>
        <v>61.282077066666709</v>
      </c>
      <c r="D220" s="12">
        <f ca="1">IF(A220&lt;$B$1,VLOOKUP(A220,[1]DI!$A$4:$B$15000,2,FALSE),0)</f>
        <v>0</v>
      </c>
      <c r="E220" s="13">
        <f t="shared" ca="1" si="88"/>
        <v>1</v>
      </c>
      <c r="F220" s="13">
        <f ca="1">(TRUNC(PRODUCT($E$12:$E219),16))</f>
        <v>1.06011743188803</v>
      </c>
      <c r="G220" s="13">
        <f t="shared" ca="1" si="89"/>
        <v>1.05339298409979</v>
      </c>
      <c r="H220" s="13">
        <f t="shared" ca="1" si="90"/>
        <v>1.0063836100000001</v>
      </c>
      <c r="I220" s="12">
        <f t="shared" si="91"/>
        <v>0.04</v>
      </c>
      <c r="J220" s="30">
        <f t="shared" si="80"/>
        <v>45621</v>
      </c>
      <c r="K220" s="2">
        <f t="shared" si="81"/>
        <v>14</v>
      </c>
      <c r="L220" s="15">
        <f t="shared" si="82"/>
        <v>15</v>
      </c>
      <c r="M220" s="11">
        <f t="shared" si="74"/>
        <v>1.0023372930000001</v>
      </c>
      <c r="N220" s="11">
        <f t="shared" ca="1" si="75"/>
        <v>1.0087358230000001</v>
      </c>
      <c r="O220" s="15">
        <f t="shared" si="83"/>
        <v>0</v>
      </c>
      <c r="P220" s="13">
        <f t="shared" ca="1" si="76"/>
        <v>0.53534937000000005</v>
      </c>
      <c r="Q220" s="19">
        <f t="shared" si="77"/>
        <v>0</v>
      </c>
      <c r="R220" s="13">
        <f t="shared" si="84"/>
        <v>0</v>
      </c>
      <c r="S220" s="4" t="str">
        <f t="shared" si="85"/>
        <v>A+J=</v>
      </c>
      <c r="T220" s="30">
        <f t="shared" si="86"/>
        <v>45644</v>
      </c>
      <c r="U220" s="3"/>
      <c r="V220" s="72">
        <f>[2]Plan1!$A290</f>
        <v>45651</v>
      </c>
      <c r="W220" s="72" t="str">
        <f>[2]Plan1!$C290</f>
        <v>Natal</v>
      </c>
      <c r="X220" s="65"/>
      <c r="Y220" s="1"/>
      <c r="Z220" s="26"/>
      <c r="AA220" s="63"/>
      <c r="AB220" s="63"/>
      <c r="AC220" s="63"/>
      <c r="AD220" s="114"/>
      <c r="AE220" s="10"/>
      <c r="AF220" s="3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36">
        <f t="shared" si="78"/>
        <v>45642</v>
      </c>
      <c r="B221" s="14">
        <f t="shared" ca="1" si="87"/>
        <v>61.817426436666707</v>
      </c>
      <c r="C221" s="6">
        <f t="shared" si="79"/>
        <v>61.282077066666709</v>
      </c>
      <c r="D221" s="12">
        <f ca="1">IF(A221&lt;$B$1,VLOOKUP(A221,[1]DI!$A$4:$B$15000,2,FALSE),0)</f>
        <v>0.1215</v>
      </c>
      <c r="E221" s="13">
        <f t="shared" ca="1" si="88"/>
        <v>1.00045513</v>
      </c>
      <c r="F221" s="13">
        <f ca="1">(TRUNC(PRODUCT($E$12:$E220),16))</f>
        <v>1.06011743188803</v>
      </c>
      <c r="G221" s="13">
        <f t="shared" ca="1" si="89"/>
        <v>1.05339298409979</v>
      </c>
      <c r="H221" s="13">
        <f t="shared" ca="1" si="90"/>
        <v>1.0063836100000001</v>
      </c>
      <c r="I221" s="12">
        <f t="shared" si="91"/>
        <v>0.04</v>
      </c>
      <c r="J221" s="30">
        <f t="shared" si="80"/>
        <v>45621</v>
      </c>
      <c r="K221" s="2">
        <f t="shared" si="81"/>
        <v>15</v>
      </c>
      <c r="L221" s="15">
        <f t="shared" si="82"/>
        <v>15</v>
      </c>
      <c r="M221" s="11">
        <f t="shared" si="74"/>
        <v>1.0023372930000001</v>
      </c>
      <c r="N221" s="11">
        <f t="shared" ca="1" si="75"/>
        <v>1.0087358230000001</v>
      </c>
      <c r="O221" s="15">
        <f t="shared" si="83"/>
        <v>0</v>
      </c>
      <c r="P221" s="13">
        <f t="shared" ca="1" si="76"/>
        <v>0.53534937000000005</v>
      </c>
      <c r="Q221" s="19">
        <f t="shared" si="77"/>
        <v>0</v>
      </c>
      <c r="R221" s="13">
        <f t="shared" si="84"/>
        <v>0</v>
      </c>
      <c r="S221" s="4" t="str">
        <f t="shared" si="85"/>
        <v>A+J=</v>
      </c>
      <c r="T221" s="30">
        <f t="shared" si="86"/>
        <v>45644</v>
      </c>
      <c r="U221" s="3"/>
      <c r="V221" s="72">
        <f>[2]Plan1!$A291</f>
        <v>45658</v>
      </c>
      <c r="W221" s="72" t="str">
        <f>[2]Plan1!$C291</f>
        <v>Confraternização Universal</v>
      </c>
      <c r="X221" s="65"/>
      <c r="Y221" s="1"/>
      <c r="Z221" s="26"/>
      <c r="AA221" s="63"/>
      <c r="AB221" s="63"/>
      <c r="AC221" s="63"/>
      <c r="AD221" s="114"/>
      <c r="AE221" s="10"/>
      <c r="AF221" s="3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36">
        <f t="shared" si="78"/>
        <v>45643</v>
      </c>
      <c r="B222" s="14">
        <f t="shared" ca="1" si="87"/>
        <v>61.855187356666711</v>
      </c>
      <c r="C222" s="6">
        <f t="shared" si="79"/>
        <v>61.282077066666709</v>
      </c>
      <c r="D222" s="12">
        <v>0.1215</v>
      </c>
      <c r="E222" s="13">
        <f t="shared" si="88"/>
        <v>1.00045513</v>
      </c>
      <c r="F222" s="13">
        <f ca="1">(TRUNC(PRODUCT($E$12:$E221),16))</f>
        <v>1.0605999231348</v>
      </c>
      <c r="G222" s="13">
        <f t="shared" ca="1" si="89"/>
        <v>1.05339298409979</v>
      </c>
      <c r="H222" s="13">
        <f t="shared" ca="1" si="90"/>
        <v>1.00684164</v>
      </c>
      <c r="I222" s="12">
        <f t="shared" si="91"/>
        <v>0.04</v>
      </c>
      <c r="J222" s="30">
        <f t="shared" si="80"/>
        <v>45621</v>
      </c>
      <c r="K222" s="2">
        <f t="shared" si="81"/>
        <v>16</v>
      </c>
      <c r="L222" s="15">
        <f t="shared" si="82"/>
        <v>16</v>
      </c>
      <c r="M222" s="11">
        <f t="shared" si="74"/>
        <v>1.0024933069999999</v>
      </c>
      <c r="N222" s="11">
        <f t="shared" ca="1" si="75"/>
        <v>1.009352005</v>
      </c>
      <c r="O222" s="15">
        <f t="shared" si="83"/>
        <v>0</v>
      </c>
      <c r="P222" s="13">
        <f t="shared" ca="1" si="76"/>
        <v>0.57311029000000002</v>
      </c>
      <c r="Q222" s="19">
        <f t="shared" si="77"/>
        <v>0</v>
      </c>
      <c r="R222" s="13">
        <f t="shared" si="84"/>
        <v>0</v>
      </c>
      <c r="S222" s="4" t="str">
        <f t="shared" si="85"/>
        <v>A+J=</v>
      </c>
      <c r="T222" s="30">
        <f t="shared" si="86"/>
        <v>45644</v>
      </c>
      <c r="U222" s="3"/>
      <c r="V222" s="72">
        <f>[2]Plan1!$A292</f>
        <v>45719</v>
      </c>
      <c r="W222" s="72" t="str">
        <f>[2]Plan1!$C292</f>
        <v>Carnaval</v>
      </c>
      <c r="X222" s="65"/>
      <c r="Y222" s="1"/>
      <c r="Z222" s="26"/>
      <c r="AA222" s="63"/>
      <c r="AB222" s="63"/>
      <c r="AC222" s="63"/>
      <c r="AD222" s="114"/>
      <c r="AE222" s="10"/>
      <c r="AF222" s="3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36">
        <f t="shared" si="78"/>
        <v>45644</v>
      </c>
      <c r="B223" s="14">
        <f t="shared" ca="1" si="87"/>
        <v>61.892972046666706</v>
      </c>
      <c r="C223" s="6">
        <f t="shared" si="79"/>
        <v>61.282077066666709</v>
      </c>
      <c r="D223" s="12">
        <f ca="1">IF(A223&lt;$B$1,VLOOKUP(A223,[1]DI!$A$4:$B$15000,2,FALSE),0)</f>
        <v>0.1215</v>
      </c>
      <c r="E223" s="13">
        <f t="shared" ca="1" si="88"/>
        <v>1.00045513</v>
      </c>
      <c r="F223" s="13">
        <f ca="1">(TRUNC(PRODUCT($E$12:$E222),16))</f>
        <v>1.0610826339778201</v>
      </c>
      <c r="G223" s="13">
        <f t="shared" ca="1" si="89"/>
        <v>1.05339298409979</v>
      </c>
      <c r="H223" s="13">
        <f t="shared" ca="1" si="90"/>
        <v>1.0072998900000001</v>
      </c>
      <c r="I223" s="12">
        <f t="shared" si="91"/>
        <v>0.04</v>
      </c>
      <c r="J223" s="30">
        <f t="shared" si="80"/>
        <v>45621</v>
      </c>
      <c r="K223" s="2">
        <f t="shared" si="81"/>
        <v>17</v>
      </c>
      <c r="L223" s="15">
        <f t="shared" si="82"/>
        <v>17</v>
      </c>
      <c r="M223" s="11">
        <f t="shared" si="74"/>
        <v>1.002649345</v>
      </c>
      <c r="N223" s="11">
        <f t="shared" ca="1" si="75"/>
        <v>1.009968575</v>
      </c>
      <c r="O223" s="15">
        <f t="shared" si="83"/>
        <v>8</v>
      </c>
      <c r="P223" s="13">
        <f t="shared" ca="1" si="76"/>
        <v>0.61089497999999998</v>
      </c>
      <c r="Q223" s="19">
        <f t="shared" si="77"/>
        <v>1</v>
      </c>
      <c r="R223" s="13">
        <f>C223</f>
        <v>61.282077066666709</v>
      </c>
      <c r="S223" s="4" t="str">
        <f t="shared" si="85"/>
        <v>A+J=</v>
      </c>
      <c r="T223" s="30">
        <f t="shared" si="86"/>
        <v>45644</v>
      </c>
      <c r="U223" s="3"/>
      <c r="V223" s="72">
        <f>[2]Plan1!$A293</f>
        <v>45720</v>
      </c>
      <c r="W223" s="72" t="str">
        <f>[2]Plan1!$C293</f>
        <v>Carnaval</v>
      </c>
      <c r="X223" s="65"/>
      <c r="Y223" s="1"/>
      <c r="Z223" s="26"/>
      <c r="AA223" s="63"/>
      <c r="AB223" s="63"/>
      <c r="AC223" s="63"/>
      <c r="AD223" s="65"/>
      <c r="AE223" s="10"/>
      <c r="AF223" s="3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36">
        <f t="shared" si="78"/>
        <v>45645</v>
      </c>
      <c r="B224" s="14"/>
      <c r="C224" s="6">
        <f t="shared" si="79"/>
        <v>0</v>
      </c>
      <c r="D224" s="12"/>
      <c r="E224" s="13"/>
      <c r="F224" s="13"/>
      <c r="G224" s="13"/>
      <c r="H224" s="13"/>
      <c r="I224" s="12"/>
      <c r="J224" s="30"/>
      <c r="K224" s="2"/>
      <c r="L224" s="15"/>
      <c r="M224" s="11"/>
      <c r="N224" s="11"/>
      <c r="O224" s="15"/>
      <c r="P224" s="13"/>
      <c r="Q224" s="19"/>
      <c r="R224" s="13"/>
      <c r="S224" s="4"/>
      <c r="T224" s="30"/>
      <c r="U224" s="3"/>
      <c r="V224" s="72">
        <f>[2]Plan1!$A294</f>
        <v>45765</v>
      </c>
      <c r="W224" s="72" t="str">
        <f>[2]Plan1!$C294</f>
        <v>Paixão de Cristo</v>
      </c>
      <c r="X224" s="65"/>
      <c r="Y224" s="1"/>
      <c r="Z224" s="26"/>
      <c r="AA224" s="63"/>
      <c r="AB224" s="63"/>
      <c r="AC224" s="63"/>
      <c r="AD224" s="65"/>
      <c r="AE224" s="10"/>
      <c r="AF224" s="3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36"/>
      <c r="B225" s="14"/>
      <c r="C225" s="6"/>
      <c r="D225" s="12"/>
      <c r="E225" s="13"/>
      <c r="F225" s="13"/>
      <c r="G225" s="13"/>
      <c r="H225" s="13"/>
      <c r="I225" s="12"/>
      <c r="J225" s="30"/>
      <c r="K225" s="2"/>
      <c r="L225" s="15"/>
      <c r="M225" s="11"/>
      <c r="N225" s="11"/>
      <c r="O225" s="15"/>
      <c r="P225" s="13"/>
      <c r="Q225" s="19"/>
      <c r="R225" s="13"/>
      <c r="S225" s="4"/>
      <c r="T225" s="30"/>
      <c r="U225" s="3"/>
      <c r="V225" s="72">
        <f>[2]Plan1!$A295</f>
        <v>45768</v>
      </c>
      <c r="W225" s="72" t="str">
        <f>[2]Plan1!$C295</f>
        <v>Tiradentes</v>
      </c>
      <c r="X225" s="65"/>
      <c r="Y225" s="1"/>
      <c r="Z225" s="26"/>
      <c r="AA225" s="63"/>
      <c r="AB225" s="63"/>
      <c r="AC225" s="63"/>
      <c r="AD225" s="65"/>
      <c r="AE225" s="10"/>
      <c r="AF225" s="3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36"/>
      <c r="B226" s="14"/>
      <c r="C226" s="6"/>
      <c r="D226" s="12"/>
      <c r="E226" s="13"/>
      <c r="F226" s="13"/>
      <c r="G226" s="13"/>
      <c r="H226" s="13"/>
      <c r="I226" s="12"/>
      <c r="J226" s="30"/>
      <c r="K226" s="2"/>
      <c r="L226" s="15"/>
      <c r="M226" s="11"/>
      <c r="N226" s="11"/>
      <c r="O226" s="15"/>
      <c r="P226" s="13"/>
      <c r="Q226" s="19"/>
      <c r="R226" s="13"/>
      <c r="S226" s="4"/>
      <c r="T226" s="30"/>
      <c r="U226" s="3"/>
      <c r="V226" s="72">
        <f>[2]Plan1!$A296</f>
        <v>45778</v>
      </c>
      <c r="W226" s="72" t="str">
        <f>[2]Plan1!$C296</f>
        <v>Dia do Trabalho</v>
      </c>
      <c r="X226" s="65"/>
      <c r="Y226" s="1"/>
      <c r="Z226" s="26"/>
      <c r="AA226" s="63"/>
      <c r="AB226" s="63"/>
      <c r="AC226" s="63"/>
      <c r="AD226" s="65"/>
      <c r="AE226" s="10"/>
      <c r="AF226" s="3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36"/>
      <c r="B227" s="14"/>
      <c r="C227" s="6"/>
      <c r="D227" s="12"/>
      <c r="E227" s="13"/>
      <c r="F227" s="13"/>
      <c r="G227" s="13"/>
      <c r="H227" s="13"/>
      <c r="I227" s="12"/>
      <c r="J227" s="30"/>
      <c r="K227" s="2"/>
      <c r="L227" s="15"/>
      <c r="M227" s="11"/>
      <c r="N227" s="11"/>
      <c r="O227" s="15"/>
      <c r="P227" s="13"/>
      <c r="Q227" s="19"/>
      <c r="R227" s="13"/>
      <c r="S227" s="4"/>
      <c r="T227" s="30"/>
      <c r="U227" s="3"/>
      <c r="V227" s="72">
        <f>[2]Plan1!$A297</f>
        <v>45827</v>
      </c>
      <c r="W227" s="72" t="str">
        <f>[2]Plan1!$C297</f>
        <v>Corpus Christi</v>
      </c>
      <c r="X227" s="65"/>
      <c r="Y227" s="1"/>
      <c r="Z227" s="26"/>
      <c r="AA227" s="63"/>
      <c r="AB227" s="63"/>
      <c r="AC227" s="63"/>
      <c r="AD227" s="65"/>
      <c r="AE227" s="10"/>
      <c r="AF227" s="3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36"/>
      <c r="B228" s="14"/>
      <c r="C228" s="6"/>
      <c r="D228" s="12"/>
      <c r="E228" s="13"/>
      <c r="F228" s="13"/>
      <c r="G228" s="13"/>
      <c r="H228" s="13"/>
      <c r="I228" s="12"/>
      <c r="J228" s="30"/>
      <c r="K228" s="2"/>
      <c r="L228" s="15"/>
      <c r="M228" s="11"/>
      <c r="N228" s="11"/>
      <c r="O228" s="15"/>
      <c r="P228" s="13"/>
      <c r="Q228" s="19"/>
      <c r="R228" s="13"/>
      <c r="S228" s="4"/>
      <c r="T228" s="30"/>
      <c r="U228" s="3"/>
      <c r="V228" s="72">
        <f>[2]Plan1!$A298</f>
        <v>45907</v>
      </c>
      <c r="W228" s="72" t="str">
        <f>[2]Plan1!$C298</f>
        <v>Independência do Brasil</v>
      </c>
      <c r="X228" s="65"/>
      <c r="Y228" s="1"/>
      <c r="Z228" s="26"/>
      <c r="AA228" s="63"/>
      <c r="AB228" s="63"/>
      <c r="AC228" s="63"/>
      <c r="AD228" s="65"/>
      <c r="AE228" s="10"/>
      <c r="AF228" s="3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36"/>
      <c r="B229" s="14"/>
      <c r="C229" s="6"/>
      <c r="D229" s="12"/>
      <c r="E229" s="13"/>
      <c r="F229" s="13"/>
      <c r="G229" s="13"/>
      <c r="H229" s="13"/>
      <c r="I229" s="12"/>
      <c r="J229" s="30"/>
      <c r="K229" s="2"/>
      <c r="L229" s="15"/>
      <c r="M229" s="11"/>
      <c r="N229" s="11"/>
      <c r="O229" s="15"/>
      <c r="P229" s="13"/>
      <c r="Q229" s="19"/>
      <c r="R229" s="13"/>
      <c r="S229" s="4"/>
      <c r="T229" s="30"/>
      <c r="U229" s="3"/>
      <c r="V229" s="72">
        <f>[2]Plan1!$A299</f>
        <v>45942</v>
      </c>
      <c r="W229" s="72" t="str">
        <f>[2]Plan1!$C299</f>
        <v>Nossa Sr.a Aparecida - Padroeira do Brasil</v>
      </c>
      <c r="X229" s="65"/>
      <c r="Y229" s="1"/>
      <c r="Z229" s="26"/>
      <c r="AA229" s="63"/>
      <c r="AB229" s="63"/>
      <c r="AC229" s="63"/>
      <c r="AD229" s="65"/>
      <c r="AE229" s="10"/>
      <c r="AF229" s="3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36"/>
      <c r="B230" s="14"/>
      <c r="C230" s="6"/>
      <c r="D230" s="12"/>
      <c r="E230" s="13"/>
      <c r="F230" s="13"/>
      <c r="G230" s="13"/>
      <c r="H230" s="13"/>
      <c r="I230" s="12"/>
      <c r="J230" s="30"/>
      <c r="K230" s="2"/>
      <c r="L230" s="15"/>
      <c r="M230" s="11"/>
      <c r="N230" s="11"/>
      <c r="O230" s="15"/>
      <c r="P230" s="13"/>
      <c r="Q230" s="19"/>
      <c r="R230" s="13"/>
      <c r="S230" s="4"/>
      <c r="T230" s="30"/>
      <c r="U230" s="3"/>
      <c r="V230" s="72">
        <f>[2]Plan1!$A300</f>
        <v>45963</v>
      </c>
      <c r="W230" s="72" t="str">
        <f>[2]Plan1!$C300</f>
        <v>Finados</v>
      </c>
      <c r="X230" s="65"/>
      <c r="Y230" s="1"/>
      <c r="Z230" s="26"/>
      <c r="AA230" s="63"/>
      <c r="AB230" s="63"/>
      <c r="AC230" s="63"/>
      <c r="AD230" s="65"/>
      <c r="AE230" s="10"/>
      <c r="AF230" s="3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36"/>
      <c r="B231" s="14"/>
      <c r="C231" s="6"/>
      <c r="D231" s="12"/>
      <c r="E231" s="13"/>
      <c r="F231" s="13"/>
      <c r="G231" s="13"/>
      <c r="H231" s="13"/>
      <c r="I231" s="12"/>
      <c r="J231" s="30"/>
      <c r="K231" s="2"/>
      <c r="L231" s="15"/>
      <c r="M231" s="11"/>
      <c r="N231" s="11"/>
      <c r="O231" s="15"/>
      <c r="P231" s="13"/>
      <c r="Q231" s="19"/>
      <c r="R231" s="13"/>
      <c r="S231" s="4"/>
      <c r="T231" s="30"/>
      <c r="U231" s="3"/>
      <c r="V231" s="72">
        <f>[2]Plan1!$A301</f>
        <v>45976</v>
      </c>
      <c r="W231" s="72" t="str">
        <f>[2]Plan1!$C301</f>
        <v>Proclamação da República</v>
      </c>
      <c r="X231" s="65"/>
      <c r="Y231" s="1"/>
      <c r="Z231" s="26"/>
      <c r="AA231" s="63"/>
      <c r="AB231" s="63"/>
      <c r="AC231" s="63"/>
      <c r="AD231" s="65"/>
      <c r="AE231" s="10"/>
      <c r="AF231" s="3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36"/>
      <c r="B232" s="14"/>
      <c r="C232" s="6"/>
      <c r="D232" s="12"/>
      <c r="E232" s="13"/>
      <c r="F232" s="13"/>
      <c r="G232" s="13"/>
      <c r="H232" s="13"/>
      <c r="I232" s="12"/>
      <c r="J232" s="30"/>
      <c r="K232" s="2"/>
      <c r="L232" s="15"/>
      <c r="M232" s="11"/>
      <c r="N232" s="11"/>
      <c r="O232" s="15"/>
      <c r="P232" s="13"/>
      <c r="Q232" s="19"/>
      <c r="R232" s="13"/>
      <c r="S232" s="4"/>
      <c r="T232" s="30"/>
      <c r="U232" s="3"/>
      <c r="V232" s="72">
        <f>[2]Plan1!$A302</f>
        <v>45981</v>
      </c>
      <c r="W232" s="72" t="str">
        <f>[2]Plan1!$C302</f>
        <v>Dia Nacional de Zumbi e da Consciência Negra</v>
      </c>
      <c r="X232" s="65"/>
      <c r="Y232" s="1"/>
      <c r="Z232" s="26"/>
      <c r="AA232" s="63"/>
      <c r="AB232" s="63"/>
      <c r="AC232" s="63"/>
      <c r="AD232" s="65"/>
      <c r="AE232" s="10"/>
      <c r="AF232" s="3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36"/>
      <c r="B233" s="14"/>
      <c r="C233" s="6"/>
      <c r="D233" s="12"/>
      <c r="E233" s="13"/>
      <c r="F233" s="13"/>
      <c r="G233" s="13"/>
      <c r="H233" s="13"/>
      <c r="I233" s="12"/>
      <c r="J233" s="30"/>
      <c r="K233" s="2"/>
      <c r="L233" s="15"/>
      <c r="M233" s="11"/>
      <c r="N233" s="11"/>
      <c r="O233" s="15"/>
      <c r="P233" s="13"/>
      <c r="Q233" s="19"/>
      <c r="R233" s="13"/>
      <c r="S233" s="4"/>
      <c r="T233" s="30"/>
      <c r="U233" s="3"/>
      <c r="V233" s="72">
        <f>[2]Plan1!$A303</f>
        <v>46016</v>
      </c>
      <c r="W233" s="72" t="str">
        <f>[2]Plan1!$C303</f>
        <v>Natal</v>
      </c>
      <c r="X233" s="65"/>
      <c r="Y233" s="1"/>
      <c r="Z233" s="26"/>
      <c r="AA233" s="63"/>
      <c r="AB233" s="63"/>
      <c r="AC233" s="63"/>
      <c r="AD233" s="65"/>
      <c r="AE233" s="10"/>
      <c r="AF233" s="3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36"/>
      <c r="B234" s="14"/>
      <c r="C234" s="6"/>
      <c r="D234" s="12"/>
      <c r="E234" s="13"/>
      <c r="F234" s="13"/>
      <c r="G234" s="13"/>
      <c r="H234" s="13"/>
      <c r="I234" s="12"/>
      <c r="J234" s="30"/>
      <c r="K234" s="2"/>
      <c r="L234" s="15"/>
      <c r="M234" s="11"/>
      <c r="N234" s="11"/>
      <c r="O234" s="15"/>
      <c r="P234" s="13"/>
      <c r="Q234" s="19"/>
      <c r="R234" s="13"/>
      <c r="S234" s="4"/>
      <c r="T234" s="30"/>
      <c r="U234" s="3"/>
      <c r="V234" s="72">
        <f>[2]Plan1!$A304</f>
        <v>46023</v>
      </c>
      <c r="W234" s="72" t="str">
        <f>[2]Plan1!$C304</f>
        <v>Confraternização Universal</v>
      </c>
      <c r="X234" s="65"/>
      <c r="Y234" s="1"/>
      <c r="Z234" s="26"/>
      <c r="AA234" s="63"/>
      <c r="AB234" s="63"/>
      <c r="AC234" s="63"/>
      <c r="AD234" s="65"/>
      <c r="AE234" s="10"/>
      <c r="AF234" s="3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36"/>
      <c r="B235" s="14"/>
      <c r="C235" s="6"/>
      <c r="D235" s="12"/>
      <c r="E235" s="13"/>
      <c r="F235" s="13"/>
      <c r="G235" s="13"/>
      <c r="H235" s="13"/>
      <c r="I235" s="12"/>
      <c r="J235" s="30"/>
      <c r="K235" s="2"/>
      <c r="L235" s="15"/>
      <c r="M235" s="11"/>
      <c r="N235" s="11"/>
      <c r="O235" s="15"/>
      <c r="P235" s="13"/>
      <c r="Q235" s="19"/>
      <c r="R235" s="13"/>
      <c r="S235" s="4"/>
      <c r="T235" s="30"/>
      <c r="U235" s="3"/>
      <c r="V235" s="72">
        <f>[2]Plan1!$A305</f>
        <v>46069</v>
      </c>
      <c r="W235" s="72" t="str">
        <f>[2]Plan1!$C305</f>
        <v>Carnaval</v>
      </c>
      <c r="X235" s="65"/>
      <c r="Y235" s="1"/>
      <c r="Z235" s="26"/>
      <c r="AA235" s="63"/>
      <c r="AB235" s="63"/>
      <c r="AC235" s="63"/>
      <c r="AD235" s="65"/>
      <c r="AE235" s="10"/>
      <c r="AF235" s="3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36"/>
      <c r="B236" s="14"/>
      <c r="C236" s="6"/>
      <c r="D236" s="12"/>
      <c r="E236" s="13"/>
      <c r="F236" s="13"/>
      <c r="G236" s="13"/>
      <c r="H236" s="13"/>
      <c r="I236" s="12"/>
      <c r="J236" s="30"/>
      <c r="K236" s="2"/>
      <c r="L236" s="15"/>
      <c r="M236" s="11"/>
      <c r="N236" s="11"/>
      <c r="O236" s="15"/>
      <c r="P236" s="13"/>
      <c r="Q236" s="19"/>
      <c r="R236" s="13"/>
      <c r="S236" s="4"/>
      <c r="T236" s="30"/>
      <c r="U236" s="3"/>
      <c r="V236" s="72">
        <f>[2]Plan1!$A306</f>
        <v>46070</v>
      </c>
      <c r="W236" s="72" t="str">
        <f>[2]Plan1!$C306</f>
        <v>Carnaval</v>
      </c>
      <c r="X236" s="65"/>
      <c r="Y236" s="1"/>
      <c r="Z236" s="26"/>
      <c r="AA236" s="63"/>
      <c r="AB236" s="63"/>
      <c r="AC236" s="63"/>
      <c r="AD236" s="65"/>
      <c r="AE236" s="10"/>
      <c r="AF236" s="3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36"/>
      <c r="B237" s="14"/>
      <c r="C237" s="6"/>
      <c r="D237" s="12"/>
      <c r="E237" s="13"/>
      <c r="F237" s="13"/>
      <c r="G237" s="13"/>
      <c r="H237" s="13"/>
      <c r="I237" s="12"/>
      <c r="J237" s="30"/>
      <c r="K237" s="2"/>
      <c r="L237" s="15"/>
      <c r="M237" s="11"/>
      <c r="N237" s="11"/>
      <c r="O237" s="15"/>
      <c r="P237" s="13"/>
      <c r="Q237" s="19"/>
      <c r="R237" s="13"/>
      <c r="S237" s="4"/>
      <c r="T237" s="30"/>
      <c r="U237" s="3"/>
      <c r="V237" s="72">
        <f>[2]Plan1!$A307</f>
        <v>46115</v>
      </c>
      <c r="W237" s="72" t="str">
        <f>[2]Plan1!$C307</f>
        <v>Paixão de Cristo</v>
      </c>
      <c r="X237" s="65"/>
      <c r="Y237" s="1"/>
      <c r="Z237" s="26"/>
      <c r="AA237" s="63"/>
      <c r="AB237" s="63"/>
      <c r="AC237" s="63"/>
      <c r="AD237" s="65"/>
      <c r="AE237" s="10"/>
      <c r="AF237" s="3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36"/>
      <c r="B238" s="14"/>
      <c r="C238" s="6"/>
      <c r="D238" s="12"/>
      <c r="E238" s="13"/>
      <c r="F238" s="13"/>
      <c r="G238" s="13"/>
      <c r="H238" s="13"/>
      <c r="I238" s="12"/>
      <c r="J238" s="30"/>
      <c r="K238" s="2"/>
      <c r="L238" s="15"/>
      <c r="M238" s="11"/>
      <c r="N238" s="11"/>
      <c r="O238" s="15"/>
      <c r="P238" s="13"/>
      <c r="Q238" s="19"/>
      <c r="R238" s="13"/>
      <c r="S238" s="4"/>
      <c r="T238" s="30"/>
      <c r="U238" s="3"/>
      <c r="V238" s="72">
        <f>[2]Plan1!$A308</f>
        <v>46133</v>
      </c>
      <c r="W238" s="72" t="str">
        <f>[2]Plan1!$C308</f>
        <v>Tiradentes</v>
      </c>
      <c r="X238" s="65"/>
      <c r="Y238" s="1"/>
      <c r="Z238" s="26"/>
      <c r="AA238" s="63"/>
      <c r="AB238" s="63"/>
      <c r="AC238" s="63"/>
      <c r="AD238" s="65"/>
      <c r="AE238" s="10"/>
      <c r="AF238" s="3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36"/>
      <c r="B239" s="14"/>
      <c r="C239" s="6"/>
      <c r="D239" s="12"/>
      <c r="E239" s="13"/>
      <c r="F239" s="13"/>
      <c r="G239" s="13"/>
      <c r="H239" s="13"/>
      <c r="I239" s="12"/>
      <c r="J239" s="30"/>
      <c r="K239" s="2"/>
      <c r="L239" s="15"/>
      <c r="M239" s="11"/>
      <c r="N239" s="11"/>
      <c r="O239" s="15"/>
      <c r="P239" s="13"/>
      <c r="Q239" s="19"/>
      <c r="R239" s="13"/>
      <c r="S239" s="4"/>
      <c r="T239" s="30"/>
      <c r="U239" s="3"/>
      <c r="V239" s="72">
        <f>[2]Plan1!$A309</f>
        <v>46143</v>
      </c>
      <c r="W239" s="72" t="str">
        <f>[2]Plan1!$C309</f>
        <v>Dia do Trabalho</v>
      </c>
      <c r="X239" s="65"/>
      <c r="Y239" s="1"/>
      <c r="Z239" s="26"/>
      <c r="AA239" s="63"/>
      <c r="AB239" s="63"/>
      <c r="AC239" s="63"/>
      <c r="AD239" s="65"/>
      <c r="AE239" s="10"/>
      <c r="AF239" s="3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36"/>
      <c r="B240" s="14"/>
      <c r="C240" s="6"/>
      <c r="D240" s="12"/>
      <c r="E240" s="13"/>
      <c r="F240" s="13"/>
      <c r="G240" s="13"/>
      <c r="H240" s="13"/>
      <c r="I240" s="12"/>
      <c r="J240" s="30"/>
      <c r="K240" s="2"/>
      <c r="L240" s="15"/>
      <c r="M240" s="11"/>
      <c r="N240" s="11"/>
      <c r="O240" s="15"/>
      <c r="P240" s="13"/>
      <c r="Q240" s="19"/>
      <c r="R240" s="13"/>
      <c r="S240" s="4"/>
      <c r="T240" s="30"/>
      <c r="U240" s="3"/>
      <c r="V240" s="72">
        <f>[2]Plan1!$A310</f>
        <v>46177</v>
      </c>
      <c r="W240" s="72" t="str">
        <f>[2]Plan1!$C310</f>
        <v>Corpus Christi</v>
      </c>
      <c r="X240" s="65"/>
      <c r="Y240" s="1"/>
      <c r="Z240" s="26"/>
      <c r="AA240" s="63"/>
      <c r="AB240" s="63"/>
      <c r="AC240" s="63"/>
      <c r="AD240" s="65"/>
      <c r="AE240" s="10"/>
      <c r="AF240" s="3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36"/>
      <c r="B241" s="14"/>
      <c r="C241" s="6"/>
      <c r="D241" s="12"/>
      <c r="E241" s="13"/>
      <c r="F241" s="13"/>
      <c r="G241" s="13"/>
      <c r="H241" s="13"/>
      <c r="I241" s="12"/>
      <c r="J241" s="30"/>
      <c r="K241" s="2"/>
      <c r="L241" s="15"/>
      <c r="M241" s="11"/>
      <c r="N241" s="11"/>
      <c r="O241" s="15"/>
      <c r="P241" s="13"/>
      <c r="Q241" s="19"/>
      <c r="R241" s="13"/>
      <c r="S241" s="4"/>
      <c r="T241" s="30"/>
      <c r="U241" s="3"/>
      <c r="V241" s="72">
        <f>[2]Plan1!$A311</f>
        <v>46272</v>
      </c>
      <c r="W241" s="72" t="str">
        <f>[2]Plan1!$C311</f>
        <v>Independência do Brasil</v>
      </c>
      <c r="X241" s="65"/>
      <c r="Y241" s="1"/>
      <c r="Z241" s="26"/>
      <c r="AA241" s="63"/>
      <c r="AB241" s="63"/>
      <c r="AC241" s="63"/>
      <c r="AD241" s="65"/>
      <c r="AE241" s="10"/>
      <c r="AF241" s="3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36"/>
      <c r="B242" s="14"/>
      <c r="C242" s="6"/>
      <c r="D242" s="12"/>
      <c r="E242" s="13"/>
      <c r="F242" s="13"/>
      <c r="G242" s="13"/>
      <c r="H242" s="13"/>
      <c r="I242" s="12"/>
      <c r="J242" s="30"/>
      <c r="K242" s="2"/>
      <c r="L242" s="15"/>
      <c r="M242" s="11"/>
      <c r="N242" s="11"/>
      <c r="O242" s="15"/>
      <c r="P242" s="13"/>
      <c r="Q242" s="19"/>
      <c r="R242" s="13"/>
      <c r="S242" s="4"/>
      <c r="T242" s="30"/>
      <c r="U242" s="3"/>
      <c r="V242" s="72">
        <f>[2]Plan1!$A312</f>
        <v>46307</v>
      </c>
      <c r="W242" s="72" t="str">
        <f>[2]Plan1!$C312</f>
        <v>Nossa Sr.a Aparecida - Padroeira do Brasil</v>
      </c>
      <c r="X242" s="65"/>
      <c r="Y242" s="1"/>
      <c r="Z242" s="26"/>
      <c r="AA242" s="63"/>
      <c r="AB242" s="63"/>
      <c r="AC242" s="63"/>
      <c r="AD242" s="65"/>
      <c r="AE242" s="10"/>
      <c r="AF242" s="3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36"/>
      <c r="B243" s="14"/>
      <c r="C243" s="6"/>
      <c r="D243" s="12"/>
      <c r="E243" s="13"/>
      <c r="F243" s="13"/>
      <c r="G243" s="13"/>
      <c r="H243" s="13"/>
      <c r="I243" s="12"/>
      <c r="J243" s="30"/>
      <c r="K243" s="2"/>
      <c r="L243" s="15"/>
      <c r="M243" s="11"/>
      <c r="N243" s="11"/>
      <c r="O243" s="15"/>
      <c r="P243" s="13"/>
      <c r="Q243" s="19"/>
      <c r="R243" s="13"/>
      <c r="S243" s="4"/>
      <c r="T243" s="30"/>
      <c r="U243" s="3"/>
      <c r="V243" s="72">
        <f>[2]Plan1!$A313</f>
        <v>46328</v>
      </c>
      <c r="W243" s="72" t="str">
        <f>[2]Plan1!$C313</f>
        <v>Finados</v>
      </c>
      <c r="X243" s="65"/>
      <c r="Y243" s="1"/>
      <c r="Z243" s="26"/>
      <c r="AA243" s="63"/>
      <c r="AB243" s="63"/>
      <c r="AC243" s="63"/>
      <c r="AD243" s="65"/>
      <c r="AE243" s="10"/>
      <c r="AF243" s="3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36"/>
      <c r="B244" s="14"/>
      <c r="C244" s="6"/>
      <c r="D244" s="12"/>
      <c r="E244" s="13"/>
      <c r="F244" s="13"/>
      <c r="G244" s="13"/>
      <c r="H244" s="13"/>
      <c r="I244" s="12"/>
      <c r="J244" s="30"/>
      <c r="K244" s="2"/>
      <c r="L244" s="15"/>
      <c r="M244" s="11"/>
      <c r="N244" s="11"/>
      <c r="O244" s="15"/>
      <c r="P244" s="13"/>
      <c r="Q244" s="19"/>
      <c r="R244" s="13"/>
      <c r="S244" s="4"/>
      <c r="T244" s="30"/>
      <c r="U244" s="3"/>
      <c r="V244" s="72">
        <f>[2]Plan1!$A314</f>
        <v>46341</v>
      </c>
      <c r="W244" s="72" t="str">
        <f>[2]Plan1!$C314</f>
        <v>Proclamação da República</v>
      </c>
      <c r="X244" s="65"/>
      <c r="Y244" s="1"/>
      <c r="Z244" s="26"/>
      <c r="AA244" s="63"/>
      <c r="AB244" s="63"/>
      <c r="AC244" s="63"/>
      <c r="AD244" s="65"/>
      <c r="AE244" s="10"/>
      <c r="AF244" s="3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36"/>
      <c r="B245" s="14"/>
      <c r="C245" s="6"/>
      <c r="D245" s="12"/>
      <c r="E245" s="13"/>
      <c r="F245" s="13"/>
      <c r="G245" s="13"/>
      <c r="H245" s="13"/>
      <c r="I245" s="12"/>
      <c r="J245" s="30"/>
      <c r="K245" s="2"/>
      <c r="L245" s="15"/>
      <c r="M245" s="11"/>
      <c r="N245" s="11"/>
      <c r="O245" s="15"/>
      <c r="P245" s="13"/>
      <c r="Q245" s="19"/>
      <c r="R245" s="13"/>
      <c r="S245" s="4"/>
      <c r="T245" s="30"/>
      <c r="U245" s="3"/>
      <c r="V245" s="72">
        <f>[2]Plan1!$A315</f>
        <v>46346</v>
      </c>
      <c r="W245" s="72" t="str">
        <f>[2]Plan1!$C315</f>
        <v>Dia Nacional de Zumbi e da Consciência Negra</v>
      </c>
      <c r="X245" s="65"/>
      <c r="Y245" s="1"/>
      <c r="Z245" s="26"/>
      <c r="AA245" s="63"/>
      <c r="AB245" s="63"/>
      <c r="AC245" s="63"/>
      <c r="AD245" s="65"/>
      <c r="AE245" s="10"/>
      <c r="AF245" s="3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36"/>
      <c r="B246" s="14"/>
      <c r="C246" s="6"/>
      <c r="D246" s="12"/>
      <c r="E246" s="13"/>
      <c r="F246" s="13"/>
      <c r="G246" s="13"/>
      <c r="H246" s="13"/>
      <c r="I246" s="12"/>
      <c r="J246" s="30"/>
      <c r="K246" s="2"/>
      <c r="L246" s="15"/>
      <c r="M246" s="11"/>
      <c r="N246" s="11"/>
      <c r="O246" s="15"/>
      <c r="P246" s="13"/>
      <c r="Q246" s="19"/>
      <c r="R246" s="13"/>
      <c r="S246" s="4"/>
      <c r="T246" s="30"/>
      <c r="U246" s="3"/>
      <c r="V246" s="72">
        <f>[2]Plan1!$A316</f>
        <v>46381</v>
      </c>
      <c r="W246" s="72" t="str">
        <f>[2]Plan1!$C316</f>
        <v>Natal</v>
      </c>
      <c r="X246" s="65"/>
      <c r="Y246" s="1"/>
      <c r="Z246" s="26"/>
      <c r="AA246" s="63"/>
      <c r="AB246" s="63"/>
      <c r="AC246" s="63"/>
      <c r="AD246" s="65"/>
      <c r="AE246" s="10"/>
      <c r="AF246" s="3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36"/>
      <c r="B247" s="14"/>
      <c r="C247" s="6"/>
      <c r="D247" s="12"/>
      <c r="E247" s="13"/>
      <c r="F247" s="13"/>
      <c r="G247" s="13"/>
      <c r="H247" s="13"/>
      <c r="I247" s="12"/>
      <c r="J247" s="30"/>
      <c r="K247" s="2"/>
      <c r="L247" s="15"/>
      <c r="M247" s="11"/>
      <c r="N247" s="11"/>
      <c r="O247" s="15"/>
      <c r="P247" s="13"/>
      <c r="Q247" s="19"/>
      <c r="R247" s="13"/>
      <c r="S247" s="4"/>
      <c r="T247" s="30"/>
      <c r="U247" s="3"/>
      <c r="V247" s="72">
        <f>[2]Plan1!$A317</f>
        <v>46388</v>
      </c>
      <c r="W247" s="72" t="str">
        <f>[2]Plan1!$C317</f>
        <v>Confraternização Universal</v>
      </c>
      <c r="X247" s="65"/>
      <c r="Y247" s="1"/>
      <c r="Z247" s="26"/>
      <c r="AA247" s="63"/>
      <c r="AB247" s="63"/>
      <c r="AC247" s="63"/>
      <c r="AD247" s="65"/>
      <c r="AE247" s="10"/>
      <c r="AF247" s="3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36"/>
      <c r="B248" s="14"/>
      <c r="C248" s="6"/>
      <c r="D248" s="12"/>
      <c r="E248" s="13"/>
      <c r="F248" s="13"/>
      <c r="G248" s="13"/>
      <c r="H248" s="13"/>
      <c r="I248" s="12"/>
      <c r="J248" s="30"/>
      <c r="K248" s="2"/>
      <c r="L248" s="15"/>
      <c r="M248" s="11"/>
      <c r="N248" s="11"/>
      <c r="O248" s="15"/>
      <c r="P248" s="13"/>
      <c r="Q248" s="19"/>
      <c r="R248" s="13"/>
      <c r="S248" s="4"/>
      <c r="T248" s="30"/>
      <c r="U248" s="3"/>
      <c r="V248" s="72">
        <f>[2]Plan1!$A318</f>
        <v>46426</v>
      </c>
      <c r="W248" s="72" t="str">
        <f>[2]Plan1!$C318</f>
        <v>Carnaval</v>
      </c>
      <c r="X248" s="65"/>
      <c r="Y248" s="1"/>
      <c r="Z248" s="26"/>
      <c r="AA248" s="63"/>
      <c r="AB248" s="63"/>
      <c r="AC248" s="63"/>
      <c r="AD248" s="65"/>
      <c r="AE248" s="10"/>
      <c r="AF248" s="3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36"/>
      <c r="B249" s="14"/>
      <c r="C249" s="6"/>
      <c r="D249" s="12"/>
      <c r="E249" s="13"/>
      <c r="F249" s="13"/>
      <c r="G249" s="13"/>
      <c r="H249" s="13"/>
      <c r="I249" s="12"/>
      <c r="J249" s="30"/>
      <c r="K249" s="2"/>
      <c r="L249" s="15"/>
      <c r="M249" s="11"/>
      <c r="N249" s="11"/>
      <c r="O249" s="15"/>
      <c r="P249" s="13"/>
      <c r="Q249" s="19"/>
      <c r="R249" s="13"/>
      <c r="S249" s="4"/>
      <c r="T249" s="30"/>
      <c r="U249" s="3"/>
      <c r="V249" s="72">
        <f>[2]Plan1!$A319</f>
        <v>46427</v>
      </c>
      <c r="W249" s="72" t="str">
        <f>[2]Plan1!$C319</f>
        <v>Carnaval</v>
      </c>
      <c r="X249" s="65"/>
      <c r="Y249" s="1"/>
      <c r="Z249" s="26"/>
      <c r="AA249" s="63"/>
      <c r="AB249" s="63"/>
      <c r="AC249" s="63"/>
      <c r="AD249" s="65"/>
      <c r="AE249" s="10"/>
      <c r="AF249" s="3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36"/>
      <c r="B250" s="14"/>
      <c r="C250" s="6"/>
      <c r="D250" s="12"/>
      <c r="E250" s="13"/>
      <c r="F250" s="13"/>
      <c r="G250" s="13"/>
      <c r="H250" s="13"/>
      <c r="I250" s="12"/>
      <c r="J250" s="30"/>
      <c r="K250" s="2"/>
      <c r="L250" s="15"/>
      <c r="M250" s="11"/>
      <c r="N250" s="11"/>
      <c r="O250" s="15"/>
      <c r="P250" s="13"/>
      <c r="Q250" s="19"/>
      <c r="R250" s="13"/>
      <c r="S250" s="4"/>
      <c r="T250" s="30"/>
      <c r="U250" s="3"/>
      <c r="V250" s="72">
        <f>[2]Plan1!$A320</f>
        <v>46472</v>
      </c>
      <c r="W250" s="72" t="str">
        <f>[2]Plan1!$C320</f>
        <v>Paixão de Cristo</v>
      </c>
      <c r="X250" s="65"/>
      <c r="Y250" s="1"/>
      <c r="Z250" s="26"/>
      <c r="AA250" s="63"/>
      <c r="AB250" s="63"/>
      <c r="AC250" s="63"/>
      <c r="AD250" s="65"/>
      <c r="AE250" s="10"/>
      <c r="AF250" s="3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36"/>
      <c r="B251" s="14"/>
      <c r="C251" s="6"/>
      <c r="D251" s="12"/>
      <c r="E251" s="13"/>
      <c r="F251" s="13"/>
      <c r="G251" s="13"/>
      <c r="H251" s="13"/>
      <c r="I251" s="12"/>
      <c r="J251" s="30"/>
      <c r="K251" s="2"/>
      <c r="L251" s="15"/>
      <c r="M251" s="11"/>
      <c r="N251" s="11"/>
      <c r="O251" s="15"/>
      <c r="P251" s="13"/>
      <c r="Q251" s="19"/>
      <c r="R251" s="13"/>
      <c r="S251" s="4"/>
      <c r="T251" s="30"/>
      <c r="U251" s="3"/>
      <c r="V251" s="72">
        <f>[2]Plan1!$A321</f>
        <v>46498</v>
      </c>
      <c r="W251" s="72" t="str">
        <f>[2]Plan1!$C321</f>
        <v>Tiradentes</v>
      </c>
      <c r="X251" s="65"/>
      <c r="Y251" s="1"/>
      <c r="Z251" s="26"/>
      <c r="AA251" s="63"/>
      <c r="AB251" s="63"/>
      <c r="AC251" s="63"/>
      <c r="AD251" s="65"/>
      <c r="AE251" s="10"/>
      <c r="AF251" s="3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36"/>
      <c r="B252" s="14"/>
      <c r="C252" s="6"/>
      <c r="D252" s="12"/>
      <c r="E252" s="13"/>
      <c r="F252" s="13"/>
      <c r="G252" s="13"/>
      <c r="H252" s="13"/>
      <c r="I252" s="12"/>
      <c r="J252" s="30"/>
      <c r="K252" s="2"/>
      <c r="L252" s="15"/>
      <c r="M252" s="11"/>
      <c r="N252" s="11"/>
      <c r="O252" s="15"/>
      <c r="P252" s="13"/>
      <c r="Q252" s="19"/>
      <c r="R252" s="13"/>
      <c r="S252" s="4"/>
      <c r="T252" s="30"/>
      <c r="U252" s="3"/>
      <c r="V252" s="72">
        <f>[2]Plan1!$A322</f>
        <v>46508</v>
      </c>
      <c r="W252" s="72" t="str">
        <f>[2]Plan1!$C322</f>
        <v>Dia do Trabalho</v>
      </c>
      <c r="X252" s="65"/>
      <c r="Y252" s="1"/>
      <c r="Z252" s="26"/>
      <c r="AA252" s="63"/>
      <c r="AB252" s="63"/>
      <c r="AC252" s="63"/>
      <c r="AD252" s="65"/>
      <c r="AE252" s="10"/>
      <c r="AF252" s="3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36"/>
      <c r="B253" s="14"/>
      <c r="C253" s="6"/>
      <c r="D253" s="12"/>
      <c r="E253" s="13"/>
      <c r="F253" s="13"/>
      <c r="G253" s="13"/>
      <c r="H253" s="13"/>
      <c r="I253" s="12"/>
      <c r="J253" s="30"/>
      <c r="K253" s="2"/>
      <c r="L253" s="15"/>
      <c r="M253" s="11"/>
      <c r="N253" s="11"/>
      <c r="O253" s="15"/>
      <c r="P253" s="13"/>
      <c r="Q253" s="19"/>
      <c r="R253" s="13"/>
      <c r="S253" s="4"/>
      <c r="T253" s="30"/>
      <c r="U253" s="3"/>
      <c r="V253" s="72">
        <f>[2]Plan1!$A323</f>
        <v>46534</v>
      </c>
      <c r="W253" s="72" t="str">
        <f>[2]Plan1!$C323</f>
        <v>Corpus Christi</v>
      </c>
      <c r="X253" s="65"/>
      <c r="Y253" s="1"/>
      <c r="Z253" s="26"/>
      <c r="AA253" s="63"/>
      <c r="AB253" s="63"/>
      <c r="AC253" s="63"/>
      <c r="AD253" s="65"/>
      <c r="AE253" s="10"/>
      <c r="AF253" s="3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36"/>
      <c r="B254" s="14"/>
      <c r="C254" s="6"/>
      <c r="D254" s="12"/>
      <c r="E254" s="13"/>
      <c r="F254" s="13"/>
      <c r="G254" s="13"/>
      <c r="H254" s="13"/>
      <c r="I254" s="12"/>
      <c r="J254" s="30"/>
      <c r="K254" s="2"/>
      <c r="L254" s="15"/>
      <c r="M254" s="11"/>
      <c r="N254" s="11"/>
      <c r="O254" s="15"/>
      <c r="P254" s="13"/>
      <c r="Q254" s="19"/>
      <c r="R254" s="13"/>
      <c r="S254" s="4"/>
      <c r="T254" s="30"/>
      <c r="U254" s="3"/>
      <c r="V254" s="72">
        <f>[2]Plan1!$A324</f>
        <v>46637</v>
      </c>
      <c r="W254" s="72" t="str">
        <f>[2]Plan1!$C324</f>
        <v>Independência do Brasil</v>
      </c>
      <c r="X254" s="65"/>
      <c r="Y254" s="1"/>
      <c r="Z254" s="26"/>
      <c r="AA254" s="63"/>
      <c r="AB254" s="63"/>
      <c r="AC254" s="63"/>
      <c r="AD254" s="65"/>
      <c r="AE254" s="10"/>
      <c r="AF254" s="3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36"/>
      <c r="B255" s="14"/>
      <c r="C255" s="6"/>
      <c r="D255" s="12"/>
      <c r="E255" s="13"/>
      <c r="F255" s="13"/>
      <c r="G255" s="13"/>
      <c r="H255" s="13"/>
      <c r="I255" s="12"/>
      <c r="J255" s="30"/>
      <c r="K255" s="2"/>
      <c r="L255" s="15"/>
      <c r="M255" s="11"/>
      <c r="N255" s="11"/>
      <c r="O255" s="15"/>
      <c r="P255" s="13"/>
      <c r="Q255" s="19"/>
      <c r="R255" s="13"/>
      <c r="S255" s="4"/>
      <c r="T255" s="30"/>
      <c r="U255" s="3"/>
      <c r="V255" s="72">
        <f>[2]Plan1!$A325</f>
        <v>46672</v>
      </c>
      <c r="W255" s="72" t="str">
        <f>[2]Plan1!$C325</f>
        <v>Nossa Sr.a Aparecida - Padroeira do Brasil</v>
      </c>
      <c r="X255" s="65"/>
      <c r="Y255" s="1"/>
      <c r="Z255" s="26"/>
      <c r="AA255" s="63"/>
      <c r="AB255" s="63"/>
      <c r="AC255" s="63"/>
      <c r="AD255" s="65"/>
      <c r="AE255" s="10"/>
      <c r="AF255" s="3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36"/>
      <c r="B256" s="14"/>
      <c r="C256" s="6"/>
      <c r="D256" s="12"/>
      <c r="E256" s="13"/>
      <c r="F256" s="13"/>
      <c r="G256" s="13"/>
      <c r="H256" s="13"/>
      <c r="I256" s="12"/>
      <c r="J256" s="30"/>
      <c r="K256" s="2"/>
      <c r="L256" s="15"/>
      <c r="M256" s="11"/>
      <c r="N256" s="11"/>
      <c r="O256" s="15"/>
      <c r="P256" s="13"/>
      <c r="Q256" s="19"/>
      <c r="R256" s="13"/>
      <c r="S256" s="4"/>
      <c r="T256" s="30"/>
      <c r="U256" s="3"/>
      <c r="V256" s="72">
        <f>[2]Plan1!$A326</f>
        <v>46693</v>
      </c>
      <c r="W256" s="72" t="str">
        <f>[2]Plan1!$C326</f>
        <v>Finados</v>
      </c>
      <c r="X256" s="65"/>
      <c r="Y256" s="1"/>
      <c r="Z256" s="26"/>
      <c r="AA256" s="63"/>
      <c r="AB256" s="63"/>
      <c r="AC256" s="63"/>
      <c r="AD256" s="65"/>
      <c r="AE256" s="10"/>
      <c r="AF256" s="3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36"/>
      <c r="B257" s="14"/>
      <c r="C257" s="6"/>
      <c r="D257" s="12"/>
      <c r="E257" s="13"/>
      <c r="F257" s="13"/>
      <c r="G257" s="13"/>
      <c r="H257" s="13"/>
      <c r="I257" s="12"/>
      <c r="J257" s="30"/>
      <c r="K257" s="2"/>
      <c r="L257" s="15"/>
      <c r="M257" s="11"/>
      <c r="N257" s="11"/>
      <c r="O257" s="15"/>
      <c r="P257" s="13"/>
      <c r="Q257" s="19"/>
      <c r="R257" s="13"/>
      <c r="S257" s="4"/>
      <c r="T257" s="30"/>
      <c r="U257" s="3"/>
      <c r="V257" s="72">
        <f>[2]Plan1!$A327</f>
        <v>46706</v>
      </c>
      <c r="W257" s="72" t="str">
        <f>[2]Plan1!$C327</f>
        <v>Proclamação da República</v>
      </c>
      <c r="X257" s="65"/>
      <c r="Y257" s="1"/>
      <c r="Z257" s="26"/>
      <c r="AA257" s="63"/>
      <c r="AB257" s="63"/>
      <c r="AC257" s="63"/>
      <c r="AD257" s="65"/>
      <c r="AE257" s="10"/>
      <c r="AF257" s="3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36"/>
      <c r="B258" s="14"/>
      <c r="C258" s="6"/>
      <c r="D258" s="12"/>
      <c r="E258" s="13"/>
      <c r="F258" s="13"/>
      <c r="G258" s="13"/>
      <c r="H258" s="13"/>
      <c r="I258" s="12"/>
      <c r="J258" s="30"/>
      <c r="K258" s="2"/>
      <c r="L258" s="15"/>
      <c r="M258" s="11"/>
      <c r="N258" s="11"/>
      <c r="O258" s="15"/>
      <c r="P258" s="13"/>
      <c r="Q258" s="19"/>
      <c r="R258" s="13"/>
      <c r="S258" s="4"/>
      <c r="T258" s="30"/>
      <c r="U258" s="3"/>
      <c r="V258" s="72">
        <f>[2]Plan1!$A328</f>
        <v>46711</v>
      </c>
      <c r="W258" s="72" t="str">
        <f>[2]Plan1!$C328</f>
        <v>Dia Nacional de Zumbi e da Consciência Negra</v>
      </c>
      <c r="X258" s="65"/>
      <c r="Y258" s="1"/>
      <c r="Z258" s="26"/>
      <c r="AA258" s="63"/>
      <c r="AB258" s="63"/>
      <c r="AC258" s="63"/>
      <c r="AD258" s="65"/>
      <c r="AE258" s="10"/>
      <c r="AF258" s="3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36"/>
      <c r="B259" s="14"/>
      <c r="C259" s="6"/>
      <c r="D259" s="12"/>
      <c r="E259" s="13"/>
      <c r="F259" s="13"/>
      <c r="G259" s="13"/>
      <c r="H259" s="13"/>
      <c r="I259" s="12"/>
      <c r="J259" s="30"/>
      <c r="K259" s="2"/>
      <c r="L259" s="15"/>
      <c r="M259" s="11"/>
      <c r="N259" s="11"/>
      <c r="O259" s="15"/>
      <c r="P259" s="13"/>
      <c r="Q259" s="19"/>
      <c r="R259" s="13"/>
      <c r="S259" s="4"/>
      <c r="T259" s="30"/>
      <c r="U259" s="3"/>
      <c r="V259" s="72">
        <f>[2]Plan1!$A329</f>
        <v>46746</v>
      </c>
      <c r="W259" s="72" t="str">
        <f>[2]Plan1!$C329</f>
        <v>Natal</v>
      </c>
      <c r="X259" s="65"/>
      <c r="Y259" s="1"/>
      <c r="Z259" s="26"/>
      <c r="AA259" s="63"/>
      <c r="AB259" s="63"/>
      <c r="AC259" s="63"/>
      <c r="AD259" s="65"/>
      <c r="AE259" s="10"/>
      <c r="AF259" s="3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36"/>
      <c r="B260" s="14"/>
      <c r="C260" s="6"/>
      <c r="D260" s="12"/>
      <c r="E260" s="13"/>
      <c r="F260" s="13"/>
      <c r="G260" s="13"/>
      <c r="H260" s="13"/>
      <c r="I260" s="12"/>
      <c r="J260" s="30"/>
      <c r="K260" s="2"/>
      <c r="L260" s="15"/>
      <c r="M260" s="11"/>
      <c r="N260" s="11"/>
      <c r="O260" s="15"/>
      <c r="P260" s="13"/>
      <c r="Q260" s="19"/>
      <c r="R260" s="13"/>
      <c r="S260" s="4"/>
      <c r="T260" s="30"/>
      <c r="U260" s="3"/>
      <c r="V260" s="72">
        <f>[2]Plan1!$A330</f>
        <v>46753</v>
      </c>
      <c r="W260" s="72" t="str">
        <f>[2]Plan1!$C330</f>
        <v>Confraternização Universal</v>
      </c>
      <c r="X260" s="65"/>
      <c r="Y260" s="1"/>
      <c r="Z260" s="26"/>
      <c r="AA260" s="63"/>
      <c r="AB260" s="63"/>
      <c r="AC260" s="63"/>
      <c r="AD260" s="65"/>
      <c r="AE260" s="10"/>
      <c r="AF260" s="3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36"/>
      <c r="B261" s="14"/>
      <c r="C261" s="6"/>
      <c r="D261" s="12"/>
      <c r="E261" s="13"/>
      <c r="F261" s="13"/>
      <c r="G261" s="13"/>
      <c r="H261" s="13"/>
      <c r="I261" s="12"/>
      <c r="J261" s="30"/>
      <c r="K261" s="2"/>
      <c r="L261" s="15"/>
      <c r="M261" s="11"/>
      <c r="N261" s="11"/>
      <c r="O261" s="15"/>
      <c r="P261" s="13"/>
      <c r="Q261" s="19"/>
      <c r="R261" s="13"/>
      <c r="S261" s="4"/>
      <c r="T261" s="30"/>
      <c r="U261" s="3"/>
      <c r="V261" s="72">
        <f>[2]Plan1!$A331</f>
        <v>46811</v>
      </c>
      <c r="W261" s="72" t="str">
        <f>[2]Plan1!$C331</f>
        <v>Carnaval</v>
      </c>
      <c r="X261" s="65"/>
      <c r="Y261" s="1"/>
      <c r="Z261" s="26"/>
      <c r="AA261" s="63"/>
      <c r="AB261" s="63"/>
      <c r="AC261" s="63"/>
      <c r="AD261" s="65"/>
      <c r="AE261" s="10"/>
      <c r="AF261" s="3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36"/>
      <c r="B262" s="14"/>
      <c r="C262" s="6"/>
      <c r="D262" s="12"/>
      <c r="E262" s="13"/>
      <c r="F262" s="13"/>
      <c r="G262" s="13"/>
      <c r="H262" s="13"/>
      <c r="I262" s="12"/>
      <c r="J262" s="30"/>
      <c r="K262" s="2"/>
      <c r="L262" s="15"/>
      <c r="M262" s="11"/>
      <c r="N262" s="11"/>
      <c r="O262" s="15"/>
      <c r="P262" s="13"/>
      <c r="Q262" s="19"/>
      <c r="R262" s="13"/>
      <c r="S262" s="4"/>
      <c r="T262" s="30"/>
      <c r="U262" s="3"/>
      <c r="V262" s="72">
        <f>[2]Plan1!$A332</f>
        <v>46812</v>
      </c>
      <c r="W262" s="72" t="str">
        <f>[2]Plan1!$C332</f>
        <v>Carnaval</v>
      </c>
      <c r="X262" s="65"/>
      <c r="Y262" s="1"/>
      <c r="Z262" s="26"/>
      <c r="AA262" s="63"/>
      <c r="AB262" s="63"/>
      <c r="AC262" s="63"/>
      <c r="AD262" s="65"/>
      <c r="AE262" s="10"/>
      <c r="AF262" s="3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36"/>
      <c r="B263" s="14"/>
      <c r="C263" s="6"/>
      <c r="D263" s="12"/>
      <c r="E263" s="13"/>
      <c r="F263" s="13"/>
      <c r="G263" s="13"/>
      <c r="H263" s="13"/>
      <c r="I263" s="12"/>
      <c r="J263" s="30"/>
      <c r="K263" s="2"/>
      <c r="L263" s="15"/>
      <c r="M263" s="11"/>
      <c r="N263" s="11"/>
      <c r="O263" s="15"/>
      <c r="P263" s="13"/>
      <c r="Q263" s="19"/>
      <c r="R263" s="13"/>
      <c r="S263" s="4"/>
      <c r="T263" s="30"/>
      <c r="U263" s="3"/>
      <c r="V263" s="72">
        <f>[2]Plan1!$A333</f>
        <v>46857</v>
      </c>
      <c r="W263" s="72" t="str">
        <f>[2]Plan1!$C333</f>
        <v>Paixão de Cristo</v>
      </c>
      <c r="X263" s="65"/>
      <c r="Y263" s="1"/>
      <c r="Z263" s="26"/>
      <c r="AA263" s="63"/>
      <c r="AB263" s="63"/>
      <c r="AC263" s="63"/>
      <c r="AD263" s="65"/>
      <c r="AE263" s="10"/>
      <c r="AF263" s="3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36"/>
      <c r="B264" s="14"/>
      <c r="C264" s="6"/>
      <c r="D264" s="12"/>
      <c r="E264" s="13"/>
      <c r="F264" s="13"/>
      <c r="G264" s="13"/>
      <c r="H264" s="13"/>
      <c r="I264" s="12"/>
      <c r="J264" s="30"/>
      <c r="K264" s="2"/>
      <c r="L264" s="15"/>
      <c r="M264" s="11"/>
      <c r="N264" s="11"/>
      <c r="O264" s="15"/>
      <c r="P264" s="13"/>
      <c r="Q264" s="19"/>
      <c r="R264" s="13"/>
      <c r="S264" s="4"/>
      <c r="T264" s="30"/>
      <c r="U264" s="3"/>
      <c r="V264" s="72">
        <f>[2]Plan1!$A334</f>
        <v>46864</v>
      </c>
      <c r="W264" s="72" t="str">
        <f>[2]Plan1!$C334</f>
        <v>Tiradentes</v>
      </c>
      <c r="X264" s="65"/>
      <c r="Y264" s="1"/>
      <c r="Z264" s="26"/>
      <c r="AA264" s="63"/>
      <c r="AB264" s="63"/>
      <c r="AC264" s="63"/>
      <c r="AD264" s="65"/>
      <c r="AE264" s="10"/>
      <c r="AF264" s="3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36"/>
      <c r="B265" s="14"/>
      <c r="C265" s="6"/>
      <c r="D265" s="12"/>
      <c r="E265" s="13"/>
      <c r="F265" s="13"/>
      <c r="G265" s="13"/>
      <c r="H265" s="13"/>
      <c r="I265" s="12"/>
      <c r="J265" s="30"/>
      <c r="K265" s="2"/>
      <c r="L265" s="15"/>
      <c r="M265" s="11"/>
      <c r="N265" s="11"/>
      <c r="O265" s="15"/>
      <c r="P265" s="13"/>
      <c r="Q265" s="19"/>
      <c r="R265" s="13"/>
      <c r="S265" s="4"/>
      <c r="T265" s="30"/>
      <c r="U265" s="3"/>
      <c r="V265" s="72">
        <f>[2]Plan1!$A335</f>
        <v>46874</v>
      </c>
      <c r="W265" s="72" t="str">
        <f>[2]Plan1!$C335</f>
        <v>Dia do Trabalho</v>
      </c>
      <c r="X265" s="65"/>
      <c r="Y265" s="1"/>
      <c r="Z265" s="26"/>
      <c r="AA265" s="63"/>
      <c r="AB265" s="63"/>
      <c r="AC265" s="63"/>
      <c r="AD265" s="65"/>
      <c r="AE265" s="10"/>
      <c r="AF265" s="3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36"/>
      <c r="B266" s="14"/>
      <c r="C266" s="6"/>
      <c r="D266" s="12"/>
      <c r="E266" s="13"/>
      <c r="F266" s="13"/>
      <c r="G266" s="13"/>
      <c r="H266" s="13"/>
      <c r="I266" s="12"/>
      <c r="J266" s="30"/>
      <c r="K266" s="2"/>
      <c r="L266" s="15"/>
      <c r="M266" s="11"/>
      <c r="N266" s="11"/>
      <c r="O266" s="15"/>
      <c r="P266" s="13"/>
      <c r="Q266" s="19"/>
      <c r="R266" s="13"/>
      <c r="S266" s="4"/>
      <c r="T266" s="30"/>
      <c r="U266" s="3"/>
      <c r="V266" s="72">
        <f>[2]Plan1!$A336</f>
        <v>46919</v>
      </c>
      <c r="W266" s="72" t="str">
        <f>[2]Plan1!$C336</f>
        <v>Corpus Christi</v>
      </c>
      <c r="X266" s="65"/>
      <c r="Y266" s="1"/>
      <c r="Z266" s="26"/>
      <c r="AA266" s="63"/>
      <c r="AB266" s="63"/>
      <c r="AC266" s="63"/>
      <c r="AD266" s="65"/>
      <c r="AE266" s="10"/>
      <c r="AF266" s="3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36"/>
      <c r="B267" s="14"/>
      <c r="C267" s="6"/>
      <c r="D267" s="12"/>
      <c r="E267" s="13"/>
      <c r="F267" s="13"/>
      <c r="G267" s="13"/>
      <c r="H267" s="13"/>
      <c r="I267" s="12"/>
      <c r="J267" s="30"/>
      <c r="K267" s="2"/>
      <c r="L267" s="15"/>
      <c r="M267" s="11"/>
      <c r="N267" s="11"/>
      <c r="O267" s="15"/>
      <c r="P267" s="13"/>
      <c r="Q267" s="19"/>
      <c r="R267" s="13"/>
      <c r="S267" s="4"/>
      <c r="T267" s="30"/>
      <c r="U267" s="3"/>
      <c r="V267" s="72">
        <f>[2]Plan1!$A337</f>
        <v>47003</v>
      </c>
      <c r="W267" s="72" t="str">
        <f>[2]Plan1!$C337</f>
        <v>Independência do Brasil</v>
      </c>
      <c r="X267" s="65"/>
      <c r="Y267" s="1"/>
      <c r="Z267" s="26"/>
      <c r="AA267" s="63"/>
      <c r="AB267" s="63"/>
      <c r="AC267" s="63"/>
      <c r="AD267" s="65"/>
      <c r="AE267" s="10"/>
      <c r="AF267" s="3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36"/>
      <c r="B268" s="14"/>
      <c r="C268" s="6"/>
      <c r="D268" s="12"/>
      <c r="E268" s="13"/>
      <c r="F268" s="13"/>
      <c r="G268" s="13"/>
      <c r="H268" s="13"/>
      <c r="I268" s="12"/>
      <c r="J268" s="30"/>
      <c r="K268" s="2"/>
      <c r="L268" s="15"/>
      <c r="M268" s="11"/>
      <c r="N268" s="11"/>
      <c r="O268" s="15"/>
      <c r="P268" s="13"/>
      <c r="Q268" s="19"/>
      <c r="R268" s="13"/>
      <c r="S268" s="4"/>
      <c r="T268" s="30"/>
      <c r="U268" s="3"/>
      <c r="V268" s="72">
        <f>[2]Plan1!$A338</f>
        <v>47038</v>
      </c>
      <c r="W268" s="72" t="str">
        <f>[2]Plan1!$C338</f>
        <v>Nossa Sr.a Aparecida - Padroeira do Brasil</v>
      </c>
      <c r="X268" s="65"/>
      <c r="Y268" s="1"/>
      <c r="Z268" s="26"/>
      <c r="AA268" s="63"/>
      <c r="AB268" s="63"/>
      <c r="AC268" s="63"/>
      <c r="AD268" s="65"/>
      <c r="AE268" s="10"/>
      <c r="AF268" s="3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36"/>
      <c r="B269" s="14"/>
      <c r="C269" s="6"/>
      <c r="D269" s="12"/>
      <c r="E269" s="13"/>
      <c r="F269" s="13"/>
      <c r="G269" s="13"/>
      <c r="H269" s="13"/>
      <c r="I269" s="12"/>
      <c r="J269" s="30"/>
      <c r="K269" s="2"/>
      <c r="L269" s="15"/>
      <c r="M269" s="11"/>
      <c r="N269" s="11"/>
      <c r="O269" s="15"/>
      <c r="P269" s="13"/>
      <c r="Q269" s="19"/>
      <c r="R269" s="13"/>
      <c r="S269" s="4"/>
      <c r="T269" s="30"/>
      <c r="U269" s="3"/>
      <c r="V269" s="72">
        <f>[2]Plan1!$A339</f>
        <v>47059</v>
      </c>
      <c r="W269" s="72" t="str">
        <f>[2]Plan1!$C339</f>
        <v>Finados</v>
      </c>
      <c r="X269" s="65"/>
      <c r="Y269" s="1"/>
      <c r="Z269" s="26"/>
      <c r="AA269" s="63"/>
      <c r="AB269" s="63"/>
      <c r="AC269" s="63"/>
      <c r="AD269" s="65"/>
      <c r="AE269" s="10"/>
      <c r="AF269" s="3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36"/>
      <c r="B270" s="14"/>
      <c r="C270" s="6"/>
      <c r="D270" s="12"/>
      <c r="E270" s="13"/>
      <c r="F270" s="13"/>
      <c r="G270" s="13"/>
      <c r="H270" s="13"/>
      <c r="I270" s="12"/>
      <c r="J270" s="30"/>
      <c r="K270" s="2"/>
      <c r="L270" s="15"/>
      <c r="M270" s="11"/>
      <c r="N270" s="11"/>
      <c r="O270" s="15"/>
      <c r="P270" s="13"/>
      <c r="Q270" s="19"/>
      <c r="R270" s="13"/>
      <c r="S270" s="4"/>
      <c r="T270" s="30"/>
      <c r="U270" s="3"/>
      <c r="V270" s="72">
        <f>[2]Plan1!$A340</f>
        <v>47072</v>
      </c>
      <c r="W270" s="72" t="str">
        <f>[2]Plan1!$C340</f>
        <v>Proclamação da República</v>
      </c>
      <c r="X270" s="65"/>
      <c r="Y270" s="1"/>
      <c r="Z270" s="26"/>
      <c r="AA270" s="63"/>
      <c r="AB270" s="63"/>
      <c r="AC270" s="63"/>
      <c r="AD270" s="65"/>
      <c r="AE270" s="10"/>
      <c r="AF270" s="3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36"/>
      <c r="B271" s="14"/>
      <c r="C271" s="6"/>
      <c r="D271" s="12"/>
      <c r="E271" s="13"/>
      <c r="F271" s="13"/>
      <c r="G271" s="13"/>
      <c r="H271" s="13"/>
      <c r="I271" s="12"/>
      <c r="J271" s="30"/>
      <c r="K271" s="2"/>
      <c r="L271" s="15"/>
      <c r="M271" s="11"/>
      <c r="N271" s="11"/>
      <c r="O271" s="15"/>
      <c r="P271" s="13"/>
      <c r="Q271" s="19"/>
      <c r="R271" s="13"/>
      <c r="S271" s="4"/>
      <c r="T271" s="30"/>
      <c r="U271" s="3"/>
      <c r="V271" s="72">
        <f>[2]Plan1!$A341</f>
        <v>47077</v>
      </c>
      <c r="W271" s="72" t="str">
        <f>[2]Plan1!$C341</f>
        <v>Dia Nacional de Zumbi e da Consciência Negra</v>
      </c>
      <c r="X271" s="65"/>
      <c r="Y271" s="1"/>
      <c r="Z271" s="26"/>
      <c r="AA271" s="63"/>
      <c r="AB271" s="63"/>
      <c r="AC271" s="63"/>
      <c r="AD271" s="65"/>
      <c r="AE271" s="10"/>
      <c r="AF271" s="3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36"/>
      <c r="B272" s="14"/>
      <c r="C272" s="6"/>
      <c r="D272" s="12"/>
      <c r="E272" s="13"/>
      <c r="F272" s="13"/>
      <c r="G272" s="13"/>
      <c r="H272" s="13"/>
      <c r="I272" s="12"/>
      <c r="J272" s="30"/>
      <c r="K272" s="2"/>
      <c r="L272" s="15"/>
      <c r="M272" s="11"/>
      <c r="N272" s="11"/>
      <c r="O272" s="15"/>
      <c r="P272" s="13"/>
      <c r="Q272" s="19"/>
      <c r="R272" s="13"/>
      <c r="S272" s="4"/>
      <c r="T272" s="30"/>
      <c r="U272" s="3"/>
      <c r="V272" s="72">
        <f>[2]Plan1!$A342</f>
        <v>47112</v>
      </c>
      <c r="W272" s="72" t="str">
        <f>[2]Plan1!$C342</f>
        <v>Natal</v>
      </c>
      <c r="X272" s="65"/>
      <c r="Y272" s="1"/>
      <c r="Z272" s="26"/>
      <c r="AA272" s="63"/>
      <c r="AB272" s="63"/>
      <c r="AC272" s="63"/>
      <c r="AD272" s="65"/>
      <c r="AE272" s="10"/>
      <c r="AF272" s="3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36"/>
      <c r="B273" s="14"/>
      <c r="C273" s="6"/>
      <c r="D273" s="12"/>
      <c r="E273" s="13"/>
      <c r="F273" s="13"/>
      <c r="G273" s="13"/>
      <c r="H273" s="13"/>
      <c r="I273" s="12"/>
      <c r="J273" s="30"/>
      <c r="K273" s="2"/>
      <c r="L273" s="15"/>
      <c r="M273" s="11"/>
      <c r="N273" s="11"/>
      <c r="O273" s="15"/>
      <c r="P273" s="13"/>
      <c r="Q273" s="19"/>
      <c r="R273" s="13"/>
      <c r="S273" s="4"/>
      <c r="T273" s="30"/>
      <c r="U273" s="3"/>
      <c r="V273" s="72">
        <f>[2]Plan1!$A343</f>
        <v>47119</v>
      </c>
      <c r="W273" s="72" t="str">
        <f>[2]Plan1!$C343</f>
        <v>Confraternização Universal</v>
      </c>
      <c r="X273" s="65"/>
      <c r="Y273" s="1"/>
      <c r="Z273" s="26"/>
      <c r="AA273" s="63"/>
      <c r="AB273" s="63"/>
      <c r="AC273" s="63"/>
      <c r="AD273" s="65"/>
      <c r="AE273" s="10"/>
      <c r="AF273" s="3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36"/>
      <c r="B274" s="14"/>
      <c r="C274" s="6"/>
      <c r="D274" s="12"/>
      <c r="E274" s="13"/>
      <c r="F274" s="13"/>
      <c r="G274" s="13"/>
      <c r="H274" s="13"/>
      <c r="I274" s="12"/>
      <c r="J274" s="30"/>
      <c r="K274" s="2"/>
      <c r="L274" s="15"/>
      <c r="M274" s="11"/>
      <c r="N274" s="11"/>
      <c r="O274" s="15"/>
      <c r="P274" s="13"/>
      <c r="Q274" s="19"/>
      <c r="R274" s="13"/>
      <c r="S274" s="4"/>
      <c r="T274" s="30"/>
      <c r="U274" s="3"/>
      <c r="V274" s="72">
        <f>[2]Plan1!$A344</f>
        <v>47161</v>
      </c>
      <c r="W274" s="72" t="str">
        <f>[2]Plan1!$C344</f>
        <v>Carnaval</v>
      </c>
      <c r="X274" s="65"/>
      <c r="Y274" s="1"/>
      <c r="Z274" s="26"/>
      <c r="AA274" s="63"/>
      <c r="AB274" s="63"/>
      <c r="AC274" s="63"/>
      <c r="AD274" s="65"/>
      <c r="AE274" s="10"/>
      <c r="AF274" s="3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36"/>
      <c r="B275" s="14"/>
      <c r="C275" s="6"/>
      <c r="D275" s="12"/>
      <c r="E275" s="13"/>
      <c r="F275" s="13"/>
      <c r="G275" s="13"/>
      <c r="H275" s="13"/>
      <c r="I275" s="12"/>
      <c r="J275" s="30"/>
      <c r="K275" s="2"/>
      <c r="L275" s="15"/>
      <c r="M275" s="11"/>
      <c r="N275" s="11"/>
      <c r="O275" s="15"/>
      <c r="P275" s="13"/>
      <c r="Q275" s="19"/>
      <c r="R275" s="13"/>
      <c r="S275" s="4"/>
      <c r="T275" s="30"/>
      <c r="U275" s="3"/>
      <c r="V275" s="72">
        <f>[2]Plan1!$A345</f>
        <v>47162</v>
      </c>
      <c r="W275" s="72" t="str">
        <f>[2]Plan1!$C345</f>
        <v>Carnaval</v>
      </c>
      <c r="X275" s="65"/>
      <c r="Y275" s="1"/>
      <c r="Z275" s="26"/>
      <c r="AA275" s="63"/>
      <c r="AB275" s="63"/>
      <c r="AC275" s="63"/>
      <c r="AD275" s="65"/>
      <c r="AE275" s="10"/>
      <c r="AF275" s="3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36"/>
      <c r="B276" s="14"/>
      <c r="C276" s="6"/>
      <c r="D276" s="12"/>
      <c r="E276" s="13"/>
      <c r="F276" s="13"/>
      <c r="G276" s="13"/>
      <c r="H276" s="13"/>
      <c r="I276" s="12"/>
      <c r="J276" s="30"/>
      <c r="K276" s="2"/>
      <c r="L276" s="15"/>
      <c r="M276" s="11"/>
      <c r="N276" s="11"/>
      <c r="O276" s="15"/>
      <c r="P276" s="13"/>
      <c r="Q276" s="19"/>
      <c r="R276" s="13"/>
      <c r="S276" s="4"/>
      <c r="T276" s="30"/>
      <c r="U276" s="3"/>
      <c r="V276" s="72">
        <f>[2]Plan1!$A346</f>
        <v>47207</v>
      </c>
      <c r="W276" s="72" t="str">
        <f>[2]Plan1!$C346</f>
        <v>Paixão de Cristo</v>
      </c>
      <c r="X276" s="65"/>
      <c r="Y276" s="1"/>
      <c r="Z276" s="26"/>
      <c r="AA276" s="63"/>
      <c r="AB276" s="63"/>
      <c r="AC276" s="63"/>
      <c r="AD276" s="65"/>
      <c r="AE276" s="10"/>
      <c r="AF276" s="3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36"/>
      <c r="B277" s="14"/>
      <c r="C277" s="6"/>
      <c r="D277" s="12"/>
      <c r="E277" s="13"/>
      <c r="F277" s="13"/>
      <c r="G277" s="13"/>
      <c r="H277" s="13"/>
      <c r="I277" s="12"/>
      <c r="J277" s="30"/>
      <c r="K277" s="2"/>
      <c r="L277" s="15"/>
      <c r="M277" s="11"/>
      <c r="N277" s="11"/>
      <c r="O277" s="15"/>
      <c r="P277" s="13"/>
      <c r="Q277" s="19"/>
      <c r="R277" s="13"/>
      <c r="S277" s="4"/>
      <c r="T277" s="30"/>
      <c r="U277" s="3"/>
      <c r="V277" s="72">
        <f>[2]Plan1!$A347</f>
        <v>47229</v>
      </c>
      <c r="W277" s="72" t="str">
        <f>[2]Plan1!$C347</f>
        <v>Tiradentes</v>
      </c>
      <c r="X277" s="65"/>
      <c r="Y277" s="1"/>
      <c r="Z277" s="3"/>
      <c r="AA277" s="63"/>
      <c r="AB277" s="63"/>
      <c r="AC277" s="63"/>
      <c r="AD277" s="65"/>
      <c r="AE277" s="10"/>
      <c r="AF277" s="3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36"/>
      <c r="B278" s="14"/>
      <c r="C278" s="6"/>
      <c r="D278" s="12"/>
      <c r="E278" s="13"/>
      <c r="F278" s="13"/>
      <c r="G278" s="13"/>
      <c r="H278" s="13"/>
      <c r="I278" s="12"/>
      <c r="J278" s="30"/>
      <c r="K278" s="2"/>
      <c r="L278" s="15"/>
      <c r="M278" s="11"/>
      <c r="N278" s="11"/>
      <c r="O278" s="15"/>
      <c r="P278" s="13"/>
      <c r="Q278" s="19"/>
      <c r="R278" s="13"/>
      <c r="S278" s="4"/>
      <c r="T278" s="30"/>
      <c r="U278" s="3"/>
      <c r="V278" s="72">
        <f>[2]Plan1!$A348</f>
        <v>47239</v>
      </c>
      <c r="W278" s="72" t="str">
        <f>[2]Plan1!$C348</f>
        <v>Dia do Trabalho</v>
      </c>
      <c r="X278" s="65"/>
      <c r="Y278" s="1"/>
      <c r="Z278" s="3"/>
      <c r="AA278" s="63"/>
      <c r="AB278" s="63"/>
      <c r="AC278" s="63"/>
      <c r="AD278" s="65"/>
      <c r="AE278" s="10"/>
      <c r="AF278" s="3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36"/>
      <c r="B279" s="14"/>
      <c r="C279" s="6"/>
      <c r="D279" s="12"/>
      <c r="E279" s="13"/>
      <c r="F279" s="13"/>
      <c r="G279" s="13"/>
      <c r="H279" s="13"/>
      <c r="I279" s="12"/>
      <c r="J279" s="30"/>
      <c r="K279" s="2"/>
      <c r="L279" s="15"/>
      <c r="M279" s="11"/>
      <c r="N279" s="11"/>
      <c r="O279" s="15"/>
      <c r="P279" s="13"/>
      <c r="Q279" s="19"/>
      <c r="R279" s="13"/>
      <c r="S279" s="4"/>
      <c r="T279" s="30"/>
      <c r="U279" s="3"/>
      <c r="V279" s="72">
        <f>[2]Plan1!$A349</f>
        <v>47269</v>
      </c>
      <c r="W279" s="72" t="str">
        <f>[2]Plan1!$C349</f>
        <v>Corpus Christi</v>
      </c>
      <c r="X279" s="65"/>
      <c r="Y279" s="1"/>
      <c r="Z279" s="3"/>
      <c r="AA279" s="63"/>
      <c r="AB279" s="63"/>
      <c r="AC279" s="63"/>
      <c r="AD279" s="65"/>
      <c r="AE279" s="10"/>
      <c r="AF279" s="3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36"/>
      <c r="B280" s="14"/>
      <c r="C280" s="6"/>
      <c r="D280" s="12"/>
      <c r="E280" s="13"/>
      <c r="F280" s="13"/>
      <c r="G280" s="13"/>
      <c r="H280" s="13"/>
      <c r="I280" s="12"/>
      <c r="J280" s="30"/>
      <c r="K280" s="2"/>
      <c r="L280" s="15"/>
      <c r="M280" s="11"/>
      <c r="N280" s="11"/>
      <c r="O280" s="15"/>
      <c r="P280" s="13"/>
      <c r="Q280" s="19"/>
      <c r="R280" s="13"/>
      <c r="S280" s="4"/>
      <c r="T280" s="30"/>
      <c r="U280" s="3"/>
      <c r="V280" s="72">
        <f>[2]Plan1!$A350</f>
        <v>47368</v>
      </c>
      <c r="W280" s="72" t="str">
        <f>[2]Plan1!$C350</f>
        <v>Independência do Brasil</v>
      </c>
      <c r="X280" s="65"/>
      <c r="Y280" s="1"/>
      <c r="Z280" s="3"/>
      <c r="AA280" s="63"/>
      <c r="AB280" s="63"/>
      <c r="AC280" s="63"/>
      <c r="AD280" s="65"/>
      <c r="AE280" s="10"/>
      <c r="AF280" s="3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36"/>
      <c r="B281" s="14"/>
      <c r="C281" s="6"/>
      <c r="D281" s="12"/>
      <c r="E281" s="13"/>
      <c r="F281" s="13"/>
      <c r="G281" s="13"/>
      <c r="H281" s="13"/>
      <c r="I281" s="12"/>
      <c r="J281" s="30"/>
      <c r="K281" s="2"/>
      <c r="L281" s="15"/>
      <c r="M281" s="11"/>
      <c r="N281" s="11"/>
      <c r="O281" s="15"/>
      <c r="P281" s="13"/>
      <c r="Q281" s="19"/>
      <c r="R281" s="13"/>
      <c r="S281" s="4"/>
      <c r="T281" s="30"/>
      <c r="U281" s="3"/>
      <c r="V281" s="72">
        <f>[2]Plan1!$A351</f>
        <v>47403</v>
      </c>
      <c r="W281" s="72" t="str">
        <f>[2]Plan1!$C351</f>
        <v>Nossa Sr.a Aparecida - Padroeira do Brasil</v>
      </c>
      <c r="X281" s="65"/>
      <c r="Y281" s="1"/>
      <c r="Z281" s="3"/>
      <c r="AA281" s="63"/>
      <c r="AB281" s="63"/>
      <c r="AC281" s="63"/>
      <c r="AD281" s="65"/>
      <c r="AE281" s="10"/>
      <c r="AF281" s="3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36"/>
      <c r="B282" s="14"/>
      <c r="C282" s="6"/>
      <c r="D282" s="12"/>
      <c r="E282" s="13"/>
      <c r="F282" s="13"/>
      <c r="G282" s="13"/>
      <c r="H282" s="13"/>
      <c r="I282" s="12"/>
      <c r="J282" s="30"/>
      <c r="K282" s="2"/>
      <c r="L282" s="15"/>
      <c r="M282" s="11"/>
      <c r="N282" s="11"/>
      <c r="O282" s="15"/>
      <c r="P282" s="13"/>
      <c r="Q282" s="19"/>
      <c r="R282" s="13"/>
      <c r="S282" s="4"/>
      <c r="T282" s="30"/>
      <c r="U282" s="3"/>
      <c r="V282" s="72">
        <f>[2]Plan1!$A352</f>
        <v>47424</v>
      </c>
      <c r="W282" s="72" t="str">
        <f>[2]Plan1!$C352</f>
        <v>Finados</v>
      </c>
      <c r="X282" s="65"/>
      <c r="Y282" s="1"/>
      <c r="Z282" s="3"/>
      <c r="AA282" s="63"/>
      <c r="AB282" s="63"/>
      <c r="AC282" s="63"/>
      <c r="AD282" s="65"/>
      <c r="AE282" s="10"/>
      <c r="AF282" s="3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36"/>
      <c r="B283" s="14"/>
      <c r="C283" s="6"/>
      <c r="D283" s="12"/>
      <c r="E283" s="13"/>
      <c r="F283" s="13"/>
      <c r="G283" s="13"/>
      <c r="H283" s="13"/>
      <c r="I283" s="12"/>
      <c r="J283" s="30"/>
      <c r="K283" s="2"/>
      <c r="L283" s="15"/>
      <c r="M283" s="11"/>
      <c r="N283" s="11"/>
      <c r="O283" s="15"/>
      <c r="P283" s="13"/>
      <c r="Q283" s="19"/>
      <c r="R283" s="13"/>
      <c r="S283" s="4"/>
      <c r="T283" s="30"/>
      <c r="U283" s="3"/>
      <c r="V283" s="72">
        <f>[2]Plan1!$A353</f>
        <v>47437</v>
      </c>
      <c r="W283" s="72" t="str">
        <f>[2]Plan1!$C353</f>
        <v>Proclamação da República</v>
      </c>
      <c r="X283" s="65"/>
      <c r="Y283" s="1"/>
      <c r="Z283" s="3"/>
      <c r="AA283" s="63"/>
      <c r="AB283" s="63"/>
      <c r="AC283" s="63"/>
      <c r="AD283" s="65"/>
      <c r="AE283" s="10"/>
      <c r="AF283" s="3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x14ac:dyDescent="0.15">
      <c r="A284" s="36"/>
      <c r="B284" s="14"/>
      <c r="C284" s="6"/>
      <c r="D284" s="12"/>
      <c r="E284" s="13"/>
      <c r="F284" s="13"/>
      <c r="G284" s="13"/>
      <c r="H284" s="13"/>
      <c r="I284" s="12"/>
      <c r="J284" s="30"/>
      <c r="K284" s="2"/>
      <c r="L284" s="15"/>
      <c r="M284" s="11"/>
      <c r="N284" s="11"/>
      <c r="O284" s="15"/>
      <c r="P284" s="13"/>
      <c r="Q284" s="19"/>
      <c r="R284" s="13"/>
      <c r="S284" s="4"/>
      <c r="T284" s="30"/>
      <c r="U284" s="3"/>
      <c r="V284" s="72">
        <f>[2]Plan1!$A354</f>
        <v>47442</v>
      </c>
      <c r="W284" s="72" t="str">
        <f>[2]Plan1!$C354</f>
        <v>Dia Nacional de Zumbi e da Consciência Negra</v>
      </c>
      <c r="X284" s="65"/>
      <c r="Y284" s="1"/>
      <c r="Z284" s="3"/>
      <c r="AA284" s="63"/>
      <c r="AB284" s="63"/>
      <c r="AC284" s="63"/>
      <c r="AD284" s="65"/>
      <c r="AE284" s="10"/>
      <c r="AF284" s="3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x14ac:dyDescent="0.15">
      <c r="A285" s="36"/>
      <c r="B285" s="14"/>
      <c r="C285" s="6"/>
      <c r="D285" s="12"/>
      <c r="E285" s="13"/>
      <c r="F285" s="13"/>
      <c r="G285" s="13"/>
      <c r="H285" s="13"/>
      <c r="I285" s="12"/>
      <c r="J285" s="30"/>
      <c r="K285" s="2"/>
      <c r="L285" s="15"/>
      <c r="M285" s="11"/>
      <c r="N285" s="11"/>
      <c r="O285" s="15"/>
      <c r="P285" s="13"/>
      <c r="Q285" s="19"/>
      <c r="R285" s="13"/>
      <c r="S285" s="4"/>
      <c r="T285" s="30"/>
      <c r="U285" s="3"/>
      <c r="V285" s="72">
        <f>[2]Plan1!$A355</f>
        <v>47477</v>
      </c>
      <c r="W285" s="72" t="str">
        <f>[2]Plan1!$C355</f>
        <v>Natal</v>
      </c>
      <c r="X285" s="65"/>
      <c r="Y285" s="1"/>
      <c r="Z285" s="3"/>
      <c r="AA285" s="63"/>
      <c r="AB285" s="63"/>
      <c r="AC285" s="63"/>
      <c r="AD285" s="65"/>
      <c r="AE285" s="10"/>
      <c r="AF285" s="3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x14ac:dyDescent="0.15">
      <c r="A286" s="36"/>
      <c r="B286" s="14"/>
      <c r="C286" s="6"/>
      <c r="D286" s="12"/>
      <c r="E286" s="13"/>
      <c r="F286" s="13"/>
      <c r="G286" s="13"/>
      <c r="H286" s="13"/>
      <c r="I286" s="12"/>
      <c r="J286" s="30"/>
      <c r="K286" s="2"/>
      <c r="L286" s="15"/>
      <c r="M286" s="11"/>
      <c r="N286" s="11"/>
      <c r="O286" s="15"/>
      <c r="P286" s="13"/>
      <c r="Q286" s="19"/>
      <c r="R286" s="13"/>
      <c r="S286" s="4"/>
      <c r="T286" s="30"/>
      <c r="U286" s="3"/>
      <c r="V286" s="72">
        <f>[2]Plan1!$A356</f>
        <v>47484</v>
      </c>
      <c r="W286" s="72" t="str">
        <f>[2]Plan1!$C356</f>
        <v>Confraternização Universal</v>
      </c>
      <c r="X286" s="65"/>
      <c r="Y286" s="1"/>
      <c r="Z286" s="3"/>
      <c r="AA286" s="63"/>
      <c r="AB286" s="63"/>
      <c r="AC286" s="63"/>
      <c r="AD286" s="65"/>
      <c r="AE286" s="10"/>
      <c r="AF286" s="3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x14ac:dyDescent="0.15">
      <c r="A287" s="36"/>
      <c r="B287" s="14"/>
      <c r="C287" s="6"/>
      <c r="D287" s="12"/>
      <c r="E287" s="13"/>
      <c r="F287" s="13"/>
      <c r="G287" s="13"/>
      <c r="H287" s="13"/>
      <c r="I287" s="12"/>
      <c r="J287" s="30"/>
      <c r="K287" s="2"/>
      <c r="L287" s="15"/>
      <c r="M287" s="11"/>
      <c r="N287" s="11"/>
      <c r="O287" s="15"/>
      <c r="P287" s="13"/>
      <c r="Q287" s="19"/>
      <c r="R287" s="13"/>
      <c r="S287" s="4"/>
      <c r="T287" s="30"/>
      <c r="U287" s="3"/>
      <c r="V287" s="72">
        <f>[2]Plan1!$A357</f>
        <v>47546</v>
      </c>
      <c r="W287" s="72" t="str">
        <f>[2]Plan1!$C357</f>
        <v>Carnaval</v>
      </c>
      <c r="X287" s="65"/>
      <c r="Y287" s="1"/>
      <c r="Z287" s="3"/>
      <c r="AA287" s="63"/>
      <c r="AB287" s="63"/>
      <c r="AC287" s="63"/>
      <c r="AD287" s="65"/>
      <c r="AE287" s="10"/>
      <c r="AF287" s="3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x14ac:dyDescent="0.15">
      <c r="A288" s="36"/>
      <c r="B288" s="14"/>
      <c r="C288" s="6"/>
      <c r="D288" s="12"/>
      <c r="E288" s="13"/>
      <c r="F288" s="13"/>
      <c r="G288" s="13"/>
      <c r="H288" s="13"/>
      <c r="I288" s="12"/>
      <c r="J288" s="30"/>
      <c r="K288" s="2"/>
      <c r="L288" s="15"/>
      <c r="M288" s="11"/>
      <c r="N288" s="11"/>
      <c r="O288" s="15"/>
      <c r="P288" s="13"/>
      <c r="Q288" s="19"/>
      <c r="R288" s="13"/>
      <c r="S288" s="4"/>
      <c r="T288" s="30"/>
      <c r="U288" s="3"/>
      <c r="V288" s="72">
        <f>[2]Plan1!$A358</f>
        <v>47547</v>
      </c>
      <c r="W288" s="72" t="str">
        <f>[2]Plan1!$C358</f>
        <v>Carnaval</v>
      </c>
      <c r="X288" s="65"/>
      <c r="Y288" s="1"/>
      <c r="Z288" s="3"/>
      <c r="AA288" s="63"/>
      <c r="AB288" s="63"/>
      <c r="AC288" s="63"/>
      <c r="AD288" s="65"/>
      <c r="AE288" s="10"/>
      <c r="AF288" s="3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x14ac:dyDescent="0.15">
      <c r="A289" s="36"/>
      <c r="B289" s="14"/>
      <c r="C289" s="6"/>
      <c r="D289" s="12"/>
      <c r="E289" s="13"/>
      <c r="F289" s="13"/>
      <c r="G289" s="13"/>
      <c r="H289" s="13"/>
      <c r="I289" s="12"/>
      <c r="J289" s="30"/>
      <c r="K289" s="2"/>
      <c r="L289" s="15"/>
      <c r="M289" s="11"/>
      <c r="N289" s="11"/>
      <c r="O289" s="15"/>
      <c r="P289" s="13"/>
      <c r="Q289" s="19"/>
      <c r="R289" s="13"/>
      <c r="S289" s="4"/>
      <c r="T289" s="30"/>
      <c r="U289" s="3"/>
      <c r="V289" s="72">
        <f>[2]Plan1!$A359</f>
        <v>47592</v>
      </c>
      <c r="W289" s="72" t="str">
        <f>[2]Plan1!$C359</f>
        <v>Paixão de Cristo</v>
      </c>
      <c r="X289" s="65"/>
      <c r="Y289" s="1"/>
      <c r="Z289" s="3"/>
      <c r="AA289" s="63"/>
      <c r="AB289" s="63"/>
      <c r="AC289" s="63"/>
      <c r="AD289" s="65"/>
      <c r="AE289" s="10"/>
      <c r="AF289" s="3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x14ac:dyDescent="0.15">
      <c r="A290" s="36"/>
      <c r="B290" s="14"/>
      <c r="C290" s="6"/>
      <c r="D290" s="12"/>
      <c r="E290" s="13"/>
      <c r="F290" s="13"/>
      <c r="G290" s="13"/>
      <c r="H290" s="13"/>
      <c r="I290" s="12"/>
      <c r="J290" s="30"/>
      <c r="K290" s="2"/>
      <c r="L290" s="15"/>
      <c r="M290" s="11"/>
      <c r="N290" s="11"/>
      <c r="O290" s="15"/>
      <c r="P290" s="13"/>
      <c r="Q290" s="19"/>
      <c r="R290" s="13"/>
      <c r="S290" s="4"/>
      <c r="T290" s="30"/>
      <c r="U290" s="3"/>
      <c r="V290" s="72">
        <f>[2]Plan1!$A360</f>
        <v>47594</v>
      </c>
      <c r="W290" s="72" t="str">
        <f>[2]Plan1!$C360</f>
        <v>Tiradentes</v>
      </c>
      <c r="X290" s="65"/>
      <c r="Y290" s="1"/>
      <c r="Z290" s="3"/>
      <c r="AA290" s="63"/>
      <c r="AB290" s="63"/>
      <c r="AC290" s="63"/>
      <c r="AD290" s="65"/>
      <c r="AE290" s="10"/>
      <c r="AF290" s="3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x14ac:dyDescent="0.15">
      <c r="A291" s="36"/>
      <c r="B291" s="14"/>
      <c r="C291" s="6"/>
      <c r="D291" s="12"/>
      <c r="E291" s="13"/>
      <c r="F291" s="13"/>
      <c r="G291" s="13"/>
      <c r="H291" s="13"/>
      <c r="I291" s="12"/>
      <c r="J291" s="30"/>
      <c r="K291" s="2"/>
      <c r="L291" s="15"/>
      <c r="M291" s="11"/>
      <c r="N291" s="11"/>
      <c r="O291" s="15"/>
      <c r="P291" s="13"/>
      <c r="Q291" s="19"/>
      <c r="R291" s="13"/>
      <c r="S291" s="4"/>
      <c r="T291" s="30"/>
      <c r="U291" s="3"/>
      <c r="V291" s="72">
        <f>[2]Plan1!$A361</f>
        <v>47604</v>
      </c>
      <c r="W291" s="72" t="str">
        <f>[2]Plan1!$C361</f>
        <v>Dia do Trabalho</v>
      </c>
      <c r="X291" s="65"/>
      <c r="Y291" s="1"/>
      <c r="Z291" s="3"/>
      <c r="AA291" s="63"/>
      <c r="AB291" s="63"/>
      <c r="AC291" s="63"/>
      <c r="AD291" s="65"/>
      <c r="AE291" s="10"/>
      <c r="AF291" s="3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x14ac:dyDescent="0.15">
      <c r="A292" s="36"/>
      <c r="B292" s="14"/>
      <c r="C292" s="6"/>
      <c r="D292" s="12"/>
      <c r="E292" s="13"/>
      <c r="F292" s="13"/>
      <c r="G292" s="13"/>
      <c r="H292" s="13"/>
      <c r="I292" s="12"/>
      <c r="J292" s="30"/>
      <c r="K292" s="2"/>
      <c r="L292" s="15"/>
      <c r="M292" s="11"/>
      <c r="N292" s="11"/>
      <c r="O292" s="15"/>
      <c r="P292" s="13"/>
      <c r="Q292" s="19"/>
      <c r="R292" s="13"/>
      <c r="S292" s="4"/>
      <c r="T292" s="30"/>
      <c r="U292" s="3"/>
      <c r="V292" s="72">
        <f>[2]Plan1!$A362</f>
        <v>47654</v>
      </c>
      <c r="W292" s="72" t="str">
        <f>[2]Plan1!$C362</f>
        <v>Corpus Christi</v>
      </c>
      <c r="X292" s="65"/>
      <c r="Y292" s="1"/>
      <c r="Z292" s="3"/>
      <c r="AA292" s="63"/>
      <c r="AB292" s="63"/>
      <c r="AC292" s="63"/>
      <c r="AD292" s="65"/>
      <c r="AE292" s="10"/>
      <c r="AF292" s="3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x14ac:dyDescent="0.15">
      <c r="A293" s="36"/>
      <c r="B293" s="14"/>
      <c r="C293" s="6"/>
      <c r="D293" s="12"/>
      <c r="E293" s="13"/>
      <c r="F293" s="13"/>
      <c r="G293" s="13"/>
      <c r="H293" s="13"/>
      <c r="I293" s="12"/>
      <c r="J293" s="30"/>
      <c r="K293" s="2"/>
      <c r="L293" s="15"/>
      <c r="M293" s="11"/>
      <c r="N293" s="11"/>
      <c r="O293" s="15"/>
      <c r="P293" s="13"/>
      <c r="Q293" s="19"/>
      <c r="R293" s="13"/>
      <c r="S293" s="4"/>
      <c r="T293" s="30"/>
      <c r="U293" s="3"/>
      <c r="V293" s="72">
        <f>[2]Plan1!$A363</f>
        <v>47733</v>
      </c>
      <c r="W293" s="72" t="str">
        <f>[2]Plan1!$C363</f>
        <v>Independência do Brasil</v>
      </c>
      <c r="X293" s="65"/>
      <c r="Y293" s="1"/>
      <c r="Z293" s="3"/>
      <c r="AA293" s="63"/>
      <c r="AB293" s="63"/>
      <c r="AC293" s="63"/>
      <c r="AD293" s="65"/>
      <c r="AE293" s="10"/>
      <c r="AF293" s="3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x14ac:dyDescent="0.15">
      <c r="A294" s="36"/>
      <c r="B294" s="14"/>
      <c r="C294" s="6"/>
      <c r="D294" s="12"/>
      <c r="E294" s="13"/>
      <c r="F294" s="13"/>
      <c r="G294" s="13"/>
      <c r="H294" s="13"/>
      <c r="I294" s="12"/>
      <c r="J294" s="30"/>
      <c r="K294" s="2"/>
      <c r="L294" s="15"/>
      <c r="M294" s="11"/>
      <c r="N294" s="11"/>
      <c r="O294" s="15"/>
      <c r="P294" s="13"/>
      <c r="Q294" s="19"/>
      <c r="R294" s="13"/>
      <c r="S294" s="4"/>
      <c r="T294" s="30"/>
      <c r="U294" s="3"/>
      <c r="V294" s="72">
        <f>[2]Plan1!$A364</f>
        <v>47768</v>
      </c>
      <c r="W294" s="72" t="str">
        <f>[2]Plan1!$C364</f>
        <v>Nossa Sr.a Aparecida - Padroeira do Brasil</v>
      </c>
      <c r="X294" s="65"/>
      <c r="Y294" s="1"/>
      <c r="Z294" s="3"/>
      <c r="AA294" s="63"/>
      <c r="AB294" s="63"/>
      <c r="AC294" s="63"/>
      <c r="AD294" s="65"/>
      <c r="AE294" s="10"/>
      <c r="AF294" s="3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x14ac:dyDescent="0.15">
      <c r="A295" s="36"/>
      <c r="B295" s="14"/>
      <c r="C295" s="6"/>
      <c r="D295" s="12"/>
      <c r="E295" s="13"/>
      <c r="F295" s="13"/>
      <c r="G295" s="13"/>
      <c r="H295" s="13"/>
      <c r="I295" s="12"/>
      <c r="J295" s="30"/>
      <c r="K295" s="2"/>
      <c r="L295" s="15"/>
      <c r="M295" s="11"/>
      <c r="N295" s="11"/>
      <c r="O295" s="15"/>
      <c r="P295" s="13"/>
      <c r="Q295" s="19"/>
      <c r="R295" s="13"/>
      <c r="S295" s="4"/>
      <c r="T295" s="30"/>
      <c r="U295" s="3"/>
      <c r="V295" s="72">
        <f>[2]Plan1!$A365</f>
        <v>47789</v>
      </c>
      <c r="W295" s="72" t="str">
        <f>[2]Plan1!$C365</f>
        <v>Finados</v>
      </c>
      <c r="X295" s="65"/>
      <c r="Y295" s="1"/>
      <c r="Z295" s="3"/>
      <c r="AA295" s="63"/>
      <c r="AB295" s="63"/>
      <c r="AC295" s="63"/>
      <c r="AD295" s="65"/>
      <c r="AE295" s="10"/>
      <c r="AF295" s="3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x14ac:dyDescent="0.15">
      <c r="A296" s="36"/>
      <c r="B296" s="14"/>
      <c r="C296" s="6"/>
      <c r="D296" s="12"/>
      <c r="E296" s="13"/>
      <c r="F296" s="13"/>
      <c r="G296" s="13"/>
      <c r="H296" s="13"/>
      <c r="I296" s="12"/>
      <c r="J296" s="30"/>
      <c r="K296" s="2"/>
      <c r="L296" s="15"/>
      <c r="M296" s="11"/>
      <c r="N296" s="11"/>
      <c r="O296" s="15"/>
      <c r="P296" s="13"/>
      <c r="Q296" s="19"/>
      <c r="R296" s="13"/>
      <c r="S296" s="4"/>
      <c r="T296" s="30"/>
      <c r="U296" s="3"/>
      <c r="V296" s="72">
        <f>[2]Plan1!$A366</f>
        <v>47802</v>
      </c>
      <c r="W296" s="72" t="str">
        <f>[2]Plan1!$C366</f>
        <v>Proclamação da República</v>
      </c>
      <c r="X296" s="65"/>
      <c r="Y296" s="1"/>
      <c r="Z296" s="3"/>
      <c r="AA296" s="63"/>
      <c r="AB296" s="63"/>
      <c r="AC296" s="63"/>
      <c r="AD296" s="65"/>
      <c r="AE296" s="10"/>
      <c r="AF296" s="3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x14ac:dyDescent="0.15">
      <c r="A297" s="36"/>
      <c r="B297" s="14"/>
      <c r="C297" s="6"/>
      <c r="D297" s="12"/>
      <c r="E297" s="13"/>
      <c r="F297" s="13"/>
      <c r="G297" s="13"/>
      <c r="H297" s="13"/>
      <c r="I297" s="12"/>
      <c r="J297" s="30"/>
      <c r="K297" s="2"/>
      <c r="L297" s="15"/>
      <c r="M297" s="11"/>
      <c r="N297" s="11"/>
      <c r="O297" s="15"/>
      <c r="P297" s="13"/>
      <c r="Q297" s="19"/>
      <c r="R297" s="13"/>
      <c r="S297" s="4"/>
      <c r="T297" s="30"/>
      <c r="U297" s="3"/>
      <c r="V297" s="72">
        <f>[2]Plan1!$A367</f>
        <v>47807</v>
      </c>
      <c r="W297" s="72" t="str">
        <f>[2]Plan1!$C367</f>
        <v>Dia Nacional de Zumbi e da Consciência Negra</v>
      </c>
      <c r="X297" s="65"/>
      <c r="Y297" s="1"/>
      <c r="Z297" s="3"/>
      <c r="AA297" s="63"/>
      <c r="AB297" s="63"/>
      <c r="AC297" s="63"/>
      <c r="AD297" s="65"/>
      <c r="AE297" s="10"/>
      <c r="AF297" s="3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x14ac:dyDescent="0.15">
      <c r="A298" s="36"/>
      <c r="B298" s="14"/>
      <c r="C298" s="6"/>
      <c r="D298" s="12"/>
      <c r="E298" s="13"/>
      <c r="F298" s="13"/>
      <c r="G298" s="13"/>
      <c r="H298" s="13"/>
      <c r="I298" s="12"/>
      <c r="J298" s="30"/>
      <c r="K298" s="2"/>
      <c r="L298" s="15"/>
      <c r="M298" s="11"/>
      <c r="N298" s="11"/>
      <c r="O298" s="15"/>
      <c r="P298" s="13"/>
      <c r="Q298" s="19"/>
      <c r="R298" s="13"/>
      <c r="S298" s="4"/>
      <c r="T298" s="30"/>
      <c r="U298" s="3"/>
      <c r="V298" s="72">
        <f>[2]Plan1!$A368</f>
        <v>47842</v>
      </c>
      <c r="W298" s="72" t="str">
        <f>[2]Plan1!$C368</f>
        <v>Natal</v>
      </c>
      <c r="X298" s="65"/>
      <c r="Y298" s="1"/>
      <c r="Z298" s="3"/>
      <c r="AA298" s="63"/>
      <c r="AB298" s="63"/>
      <c r="AC298" s="63"/>
      <c r="AD298" s="65"/>
      <c r="AE298" s="10"/>
      <c r="AF298" s="3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x14ac:dyDescent="0.15">
      <c r="A299" s="36"/>
      <c r="B299" s="14"/>
      <c r="C299" s="6"/>
      <c r="D299" s="12"/>
      <c r="E299" s="13"/>
      <c r="F299" s="13"/>
      <c r="G299" s="13"/>
      <c r="H299" s="13"/>
      <c r="I299" s="12"/>
      <c r="J299" s="30"/>
      <c r="K299" s="2"/>
      <c r="L299" s="15"/>
      <c r="M299" s="11"/>
      <c r="N299" s="11"/>
      <c r="O299" s="15"/>
      <c r="P299" s="13"/>
      <c r="Q299" s="19"/>
      <c r="R299" s="13"/>
      <c r="S299" s="4"/>
      <c r="T299" s="30"/>
      <c r="U299" s="3"/>
      <c r="V299" s="72">
        <f>[2]Plan1!$A369</f>
        <v>47849</v>
      </c>
      <c r="W299" s="72" t="str">
        <f>[2]Plan1!$C369</f>
        <v>Confraternização Universal</v>
      </c>
      <c r="X299" s="65"/>
      <c r="Y299" s="1"/>
      <c r="Z299" s="3"/>
      <c r="AA299" s="3"/>
      <c r="AB299" s="3"/>
      <c r="AC299" s="3"/>
      <c r="AD299" s="3"/>
      <c r="AE299" s="10"/>
      <c r="AF299" s="3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x14ac:dyDescent="0.15">
      <c r="A300" s="36"/>
      <c r="B300" s="14"/>
      <c r="C300" s="6"/>
      <c r="D300" s="12"/>
      <c r="E300" s="13"/>
      <c r="F300" s="13"/>
      <c r="G300" s="13"/>
      <c r="H300" s="13"/>
      <c r="I300" s="12"/>
      <c r="J300" s="30"/>
      <c r="K300" s="2"/>
      <c r="L300" s="15"/>
      <c r="M300" s="11"/>
      <c r="N300" s="11"/>
      <c r="O300" s="15"/>
      <c r="P300" s="13"/>
      <c r="Q300" s="19"/>
      <c r="R300" s="13"/>
      <c r="S300" s="4"/>
      <c r="T300" s="30"/>
      <c r="U300" s="3"/>
      <c r="V300" s="72">
        <f>[2]Plan1!$A370</f>
        <v>47903</v>
      </c>
      <c r="W300" s="72" t="str">
        <f>[2]Plan1!$C370</f>
        <v>Carnaval</v>
      </c>
      <c r="X300" s="65"/>
      <c r="Y300" s="1"/>
      <c r="Z300" s="3"/>
      <c r="AA300" s="3"/>
      <c r="AB300" s="3"/>
      <c r="AC300" s="3"/>
      <c r="AD300" s="3"/>
      <c r="AE300" s="10"/>
      <c r="AF300" s="3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x14ac:dyDescent="0.15">
      <c r="A301" s="36"/>
      <c r="B301" s="14"/>
      <c r="C301" s="6"/>
      <c r="D301" s="12"/>
      <c r="E301" s="13"/>
      <c r="F301" s="13"/>
      <c r="G301" s="13"/>
      <c r="H301" s="13"/>
      <c r="I301" s="12"/>
      <c r="J301" s="30"/>
      <c r="K301" s="2"/>
      <c r="L301" s="15"/>
      <c r="M301" s="11"/>
      <c r="N301" s="11"/>
      <c r="O301" s="15"/>
      <c r="P301" s="13"/>
      <c r="Q301" s="19"/>
      <c r="R301" s="13"/>
      <c r="S301" s="4"/>
      <c r="T301" s="30"/>
      <c r="U301" s="3"/>
      <c r="V301" s="72">
        <f>[2]Plan1!$A371</f>
        <v>47904</v>
      </c>
      <c r="W301" s="72" t="str">
        <f>[2]Plan1!$C371</f>
        <v>Carnaval</v>
      </c>
      <c r="X301" s="65"/>
      <c r="Y301" s="1"/>
      <c r="Z301" s="3"/>
      <c r="AA301" s="3"/>
      <c r="AB301" s="3"/>
      <c r="AC301" s="3"/>
      <c r="AD301" s="3"/>
      <c r="AE301" s="10"/>
      <c r="AF301" s="3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x14ac:dyDescent="0.15">
      <c r="A302" s="36"/>
      <c r="B302" s="14"/>
      <c r="C302" s="6"/>
      <c r="D302" s="12"/>
      <c r="E302" s="13"/>
      <c r="F302" s="13"/>
      <c r="G302" s="13"/>
      <c r="H302" s="13"/>
      <c r="I302" s="12"/>
      <c r="J302" s="30"/>
      <c r="K302" s="2"/>
      <c r="L302" s="15"/>
      <c r="M302" s="11"/>
      <c r="N302" s="11"/>
      <c r="O302" s="15"/>
      <c r="P302" s="13"/>
      <c r="Q302" s="19"/>
      <c r="R302" s="13"/>
      <c r="S302" s="4"/>
      <c r="T302" s="30"/>
      <c r="U302" s="3"/>
      <c r="V302" s="72">
        <f>[2]Plan1!$A372</f>
        <v>47949</v>
      </c>
      <c r="W302" s="72" t="str">
        <f>[2]Plan1!$C372</f>
        <v>Paixão de Cristo</v>
      </c>
      <c r="X302" s="66"/>
      <c r="Y302" s="23"/>
      <c r="Z302" s="20"/>
      <c r="AA302" s="3"/>
      <c r="AB302" s="3"/>
      <c r="AC302" s="3"/>
      <c r="AD302" s="3"/>
      <c r="AE302" s="10"/>
      <c r="AF302" s="3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x14ac:dyDescent="0.15">
      <c r="A303" s="36"/>
      <c r="B303" s="14"/>
      <c r="C303" s="6"/>
      <c r="D303" s="12"/>
      <c r="E303" s="13"/>
      <c r="F303" s="13"/>
      <c r="G303" s="13"/>
      <c r="H303" s="13"/>
      <c r="I303" s="12"/>
      <c r="J303" s="30"/>
      <c r="K303" s="2"/>
      <c r="L303" s="15"/>
      <c r="M303" s="11"/>
      <c r="N303" s="11"/>
      <c r="O303" s="15"/>
      <c r="P303" s="13"/>
      <c r="Q303" s="19"/>
      <c r="R303" s="13"/>
      <c r="S303" s="4"/>
      <c r="T303" s="30"/>
      <c r="U303" s="3"/>
      <c r="V303" s="72">
        <f>[2]Plan1!$A373</f>
        <v>47959</v>
      </c>
      <c r="W303" s="72" t="str">
        <f>[2]Plan1!$C373</f>
        <v>Tiradentes</v>
      </c>
      <c r="X303" s="65"/>
      <c r="Y303" s="1"/>
      <c r="Z303" s="3"/>
      <c r="AA303" s="3"/>
      <c r="AB303" s="3"/>
      <c r="AC303" s="3"/>
      <c r="AD303" s="3"/>
      <c r="AE303" s="10"/>
      <c r="AF303" s="3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x14ac:dyDescent="0.15">
      <c r="A304" s="36"/>
      <c r="B304" s="14"/>
      <c r="C304" s="6"/>
      <c r="D304" s="12"/>
      <c r="E304" s="13"/>
      <c r="F304" s="13"/>
      <c r="G304" s="13"/>
      <c r="H304" s="13"/>
      <c r="I304" s="12"/>
      <c r="J304" s="30"/>
      <c r="K304" s="2"/>
      <c r="L304" s="15"/>
      <c r="M304" s="11"/>
      <c r="N304" s="11"/>
      <c r="O304" s="15"/>
      <c r="P304" s="13"/>
      <c r="Q304" s="19"/>
      <c r="R304" s="13"/>
      <c r="S304" s="4"/>
      <c r="T304" s="30"/>
      <c r="U304" s="3"/>
      <c r="V304" s="72">
        <f>[2]Plan1!$A374</f>
        <v>47969</v>
      </c>
      <c r="W304" s="72" t="str">
        <f>[2]Plan1!$C374</f>
        <v>Dia do Trabalho</v>
      </c>
      <c r="X304" s="65"/>
      <c r="Y304" s="1"/>
      <c r="Z304" s="3"/>
      <c r="AA304" s="3"/>
      <c r="AB304" s="3"/>
      <c r="AC304" s="3"/>
      <c r="AD304" s="3"/>
      <c r="AE304" s="10"/>
      <c r="AF304" s="3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x14ac:dyDescent="0.15">
      <c r="A305" s="36"/>
      <c r="B305" s="14"/>
      <c r="C305" s="6"/>
      <c r="D305" s="12"/>
      <c r="E305" s="13"/>
      <c r="F305" s="13"/>
      <c r="G305" s="13"/>
      <c r="H305" s="13"/>
      <c r="I305" s="12"/>
      <c r="J305" s="30"/>
      <c r="K305" s="2"/>
      <c r="L305" s="15"/>
      <c r="M305" s="11"/>
      <c r="N305" s="11"/>
      <c r="O305" s="15"/>
      <c r="P305" s="13"/>
      <c r="Q305" s="19"/>
      <c r="R305" s="13"/>
      <c r="S305" s="4"/>
      <c r="T305" s="30"/>
      <c r="U305" s="3"/>
      <c r="V305" s="72">
        <f>[2]Plan1!$A375</f>
        <v>48011</v>
      </c>
      <c r="W305" s="72" t="str">
        <f>[2]Plan1!$C375</f>
        <v>Corpus Christi</v>
      </c>
      <c r="X305" s="66"/>
      <c r="Y305" s="23"/>
      <c r="Z305" s="20"/>
      <c r="AA305" s="3"/>
      <c r="AB305" s="3"/>
      <c r="AC305" s="3"/>
      <c r="AD305" s="3"/>
      <c r="AE305" s="10"/>
      <c r="AF305" s="3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x14ac:dyDescent="0.15">
      <c r="A306" s="36"/>
      <c r="B306" s="14"/>
      <c r="C306" s="6"/>
      <c r="D306" s="12"/>
      <c r="E306" s="13"/>
      <c r="F306" s="13"/>
      <c r="G306" s="13"/>
      <c r="H306" s="13"/>
      <c r="I306" s="12"/>
      <c r="J306" s="30"/>
      <c r="K306" s="2"/>
      <c r="L306" s="15"/>
      <c r="M306" s="11"/>
      <c r="N306" s="11"/>
      <c r="O306" s="15"/>
      <c r="P306" s="13"/>
      <c r="Q306" s="19"/>
      <c r="R306" s="13"/>
      <c r="S306" s="4"/>
      <c r="T306" s="30"/>
      <c r="U306" s="3"/>
      <c r="V306" s="72">
        <f>[2]Plan1!$A376</f>
        <v>48098</v>
      </c>
      <c r="W306" s="72" t="str">
        <f>[2]Plan1!$C376</f>
        <v>Independência do Brasil</v>
      </c>
      <c r="X306" s="65"/>
      <c r="Y306" s="1"/>
      <c r="Z306" s="3"/>
      <c r="AA306" s="3"/>
      <c r="AB306" s="3"/>
      <c r="AC306" s="3"/>
      <c r="AD306" s="3"/>
      <c r="AE306" s="10"/>
      <c r="AF306" s="3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x14ac:dyDescent="0.15">
      <c r="A307" s="36"/>
      <c r="B307" s="14"/>
      <c r="C307" s="6"/>
      <c r="D307" s="12"/>
      <c r="E307" s="13"/>
      <c r="F307" s="13"/>
      <c r="G307" s="13"/>
      <c r="H307" s="13"/>
      <c r="I307" s="12"/>
      <c r="J307" s="30"/>
      <c r="K307" s="2"/>
      <c r="L307" s="15"/>
      <c r="M307" s="11"/>
      <c r="N307" s="11"/>
      <c r="O307" s="15"/>
      <c r="P307" s="13"/>
      <c r="Q307" s="19"/>
      <c r="R307" s="13"/>
      <c r="S307" s="4"/>
      <c r="T307" s="30"/>
      <c r="U307" s="3"/>
      <c r="V307" s="72">
        <f>[2]Plan1!$A377</f>
        <v>48133</v>
      </c>
      <c r="W307" s="72" t="str">
        <f>[2]Plan1!$C377</f>
        <v>Nossa Sr.a Aparecida - Padroeira do Brasil</v>
      </c>
      <c r="X307" s="65"/>
      <c r="Y307" s="1"/>
      <c r="Z307" s="3"/>
      <c r="AA307" s="3"/>
      <c r="AB307" s="3"/>
      <c r="AC307" s="3"/>
      <c r="AD307" s="3"/>
      <c r="AE307" s="10"/>
      <c r="AF307" s="3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x14ac:dyDescent="0.15">
      <c r="A308" s="36"/>
      <c r="B308" s="14"/>
      <c r="C308" s="6"/>
      <c r="D308" s="12"/>
      <c r="E308" s="13"/>
      <c r="F308" s="13"/>
      <c r="G308" s="13"/>
      <c r="H308" s="13"/>
      <c r="I308" s="12"/>
      <c r="J308" s="30"/>
      <c r="K308" s="2"/>
      <c r="L308" s="15"/>
      <c r="M308" s="11"/>
      <c r="N308" s="11"/>
      <c r="O308" s="15"/>
      <c r="P308" s="13"/>
      <c r="Q308" s="19"/>
      <c r="R308" s="13"/>
      <c r="S308" s="4"/>
      <c r="T308" s="30"/>
      <c r="U308" s="3"/>
      <c r="V308" s="72">
        <f>[2]Plan1!$A378</f>
        <v>48154</v>
      </c>
      <c r="W308" s="72" t="str">
        <f>[2]Plan1!$C378</f>
        <v>Finados</v>
      </c>
      <c r="X308" s="65"/>
      <c r="Y308" s="1"/>
      <c r="Z308" s="3"/>
      <c r="AA308" s="3"/>
      <c r="AB308" s="3"/>
      <c r="AC308" s="3"/>
      <c r="AD308" s="3"/>
      <c r="AE308" s="10"/>
      <c r="AF308" s="3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x14ac:dyDescent="0.15">
      <c r="A309" s="36"/>
      <c r="B309" s="14"/>
      <c r="C309" s="6"/>
      <c r="D309" s="12"/>
      <c r="E309" s="13"/>
      <c r="F309" s="13"/>
      <c r="G309" s="13"/>
      <c r="H309" s="13"/>
      <c r="I309" s="12"/>
      <c r="J309" s="30"/>
      <c r="K309" s="2"/>
      <c r="L309" s="15"/>
      <c r="M309" s="11"/>
      <c r="N309" s="11"/>
      <c r="O309" s="15"/>
      <c r="P309" s="13"/>
      <c r="Q309" s="19"/>
      <c r="R309" s="13"/>
      <c r="S309" s="4"/>
      <c r="T309" s="30"/>
      <c r="U309" s="3"/>
      <c r="V309" s="72">
        <f>[2]Plan1!$A379</f>
        <v>48167</v>
      </c>
      <c r="W309" s="72" t="str">
        <f>[2]Plan1!$C379</f>
        <v>Proclamação da República</v>
      </c>
      <c r="X309" s="65"/>
      <c r="Y309" s="1"/>
      <c r="Z309" s="3"/>
      <c r="AA309" s="3"/>
      <c r="AB309" s="3"/>
      <c r="AC309" s="3"/>
      <c r="AD309" s="3"/>
      <c r="AE309" s="10"/>
      <c r="AF309" s="3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x14ac:dyDescent="0.15">
      <c r="A310" s="36"/>
      <c r="B310" s="14"/>
      <c r="C310" s="6"/>
      <c r="D310" s="12"/>
      <c r="E310" s="13"/>
      <c r="F310" s="13"/>
      <c r="G310" s="13"/>
      <c r="H310" s="13"/>
      <c r="I310" s="12"/>
      <c r="J310" s="30"/>
      <c r="K310" s="2"/>
      <c r="L310" s="15"/>
      <c r="M310" s="11"/>
      <c r="N310" s="11"/>
      <c r="O310" s="15"/>
      <c r="P310" s="13"/>
      <c r="Q310" s="19"/>
      <c r="R310" s="13"/>
      <c r="S310" s="4"/>
      <c r="T310" s="30"/>
      <c r="U310" s="3"/>
      <c r="V310" s="72">
        <f>[2]Plan1!$A380</f>
        <v>48172</v>
      </c>
      <c r="W310" s="72" t="str">
        <f>[2]Plan1!$C380</f>
        <v>Dia Nacional de Zumbi e da Consciência Negra</v>
      </c>
      <c r="X310" s="65"/>
      <c r="Y310" s="1"/>
      <c r="Z310" s="3"/>
      <c r="AA310" s="3"/>
      <c r="AB310" s="3"/>
      <c r="AC310" s="3"/>
      <c r="AD310" s="3"/>
      <c r="AE310" s="10"/>
      <c r="AF310" s="3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x14ac:dyDescent="0.15">
      <c r="A311" s="36"/>
      <c r="B311" s="14"/>
      <c r="C311" s="6"/>
      <c r="D311" s="12"/>
      <c r="E311" s="13"/>
      <c r="F311" s="13"/>
      <c r="G311" s="13"/>
      <c r="H311" s="13"/>
      <c r="I311" s="12"/>
      <c r="J311" s="30"/>
      <c r="K311" s="2"/>
      <c r="L311" s="15"/>
      <c r="M311" s="11"/>
      <c r="N311" s="11"/>
      <c r="O311" s="15"/>
      <c r="P311" s="13"/>
      <c r="Q311" s="19"/>
      <c r="R311" s="13"/>
      <c r="S311" s="4"/>
      <c r="T311" s="30"/>
      <c r="U311" s="3"/>
      <c r="V311" s="72">
        <f>[2]Plan1!$A381</f>
        <v>48207</v>
      </c>
      <c r="W311" s="72" t="str">
        <f>[2]Plan1!$C381</f>
        <v>Natal</v>
      </c>
      <c r="X311" s="65"/>
      <c r="Y311" s="1"/>
      <c r="Z311" s="3"/>
      <c r="AA311" s="3"/>
      <c r="AB311" s="3"/>
      <c r="AC311" s="3"/>
      <c r="AD311" s="3"/>
      <c r="AE311" s="10"/>
      <c r="AF311" s="3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36"/>
      <c r="B312" s="14"/>
      <c r="C312" s="6"/>
      <c r="D312" s="12"/>
      <c r="E312" s="13"/>
      <c r="F312" s="13"/>
      <c r="G312" s="13"/>
      <c r="H312" s="13"/>
      <c r="I312" s="12"/>
      <c r="J312" s="30"/>
      <c r="K312" s="2"/>
      <c r="L312" s="15"/>
      <c r="M312" s="11"/>
      <c r="N312" s="11"/>
      <c r="O312" s="15"/>
      <c r="P312" s="13"/>
      <c r="Q312" s="19"/>
      <c r="R312" s="13"/>
      <c r="S312" s="4"/>
      <c r="T312" s="30"/>
      <c r="U312" s="3"/>
      <c r="V312" s="72">
        <f>[2]Plan1!$A382</f>
        <v>48214</v>
      </c>
      <c r="W312" s="72" t="str">
        <f>[2]Plan1!$C382</f>
        <v>Confraternização Universal</v>
      </c>
      <c r="X312" s="65"/>
      <c r="Y312" s="1"/>
      <c r="Z312" s="3"/>
      <c r="AA312" s="3"/>
      <c r="AB312" s="3"/>
      <c r="AC312" s="3"/>
      <c r="AD312" s="3"/>
      <c r="AE312" s="10"/>
      <c r="AF312" s="3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36"/>
      <c r="B313" s="14"/>
      <c r="C313" s="6"/>
      <c r="D313" s="12"/>
      <c r="E313" s="13"/>
      <c r="F313" s="13"/>
      <c r="G313" s="13"/>
      <c r="H313" s="13"/>
      <c r="I313" s="12"/>
      <c r="J313" s="30"/>
      <c r="K313" s="2"/>
      <c r="L313" s="15"/>
      <c r="M313" s="11"/>
      <c r="N313" s="11"/>
      <c r="O313" s="15"/>
      <c r="P313" s="13"/>
      <c r="Q313" s="19"/>
      <c r="R313" s="13"/>
      <c r="S313" s="4"/>
      <c r="T313" s="30"/>
      <c r="U313" s="3"/>
      <c r="V313" s="72">
        <f>[2]Plan1!$A383</f>
        <v>48253</v>
      </c>
      <c r="W313" s="72" t="str">
        <f>[2]Plan1!$C383</f>
        <v>Carnaval</v>
      </c>
      <c r="X313" s="65"/>
      <c r="Y313" s="1"/>
      <c r="Z313" s="3"/>
      <c r="AA313" s="3"/>
      <c r="AB313" s="3"/>
      <c r="AC313" s="3"/>
      <c r="AD313" s="3"/>
      <c r="AE313" s="10"/>
      <c r="AF313" s="3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36"/>
      <c r="B314" s="14"/>
      <c r="C314" s="6"/>
      <c r="D314" s="12"/>
      <c r="E314" s="13"/>
      <c r="F314" s="13"/>
      <c r="G314" s="13"/>
      <c r="H314" s="13"/>
      <c r="I314" s="12"/>
      <c r="J314" s="30"/>
      <c r="K314" s="2"/>
      <c r="L314" s="15"/>
      <c r="M314" s="11"/>
      <c r="N314" s="11"/>
      <c r="O314" s="15"/>
      <c r="P314" s="13"/>
      <c r="Q314" s="19"/>
      <c r="R314" s="13"/>
      <c r="S314" s="4"/>
      <c r="T314" s="30"/>
      <c r="U314" s="3"/>
      <c r="V314" s="72">
        <f>[2]Plan1!$A384</f>
        <v>48254</v>
      </c>
      <c r="W314" s="72" t="str">
        <f>[2]Plan1!$C384</f>
        <v>Carnaval</v>
      </c>
      <c r="X314" s="65"/>
      <c r="Y314" s="1"/>
      <c r="Z314" s="3"/>
      <c r="AA314" s="3"/>
      <c r="AB314" s="3"/>
      <c r="AC314" s="3"/>
      <c r="AD314" s="3"/>
      <c r="AE314" s="10"/>
      <c r="AF314" s="3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36"/>
      <c r="B315" s="14"/>
      <c r="C315" s="6"/>
      <c r="D315" s="12"/>
      <c r="E315" s="13"/>
      <c r="F315" s="13"/>
      <c r="G315" s="13"/>
      <c r="H315" s="13"/>
      <c r="I315" s="12"/>
      <c r="J315" s="30"/>
      <c r="K315" s="2"/>
      <c r="L315" s="15"/>
      <c r="M315" s="11"/>
      <c r="N315" s="11"/>
      <c r="O315" s="15"/>
      <c r="P315" s="13"/>
      <c r="Q315" s="19"/>
      <c r="R315" s="13"/>
      <c r="S315" s="4"/>
      <c r="T315" s="30"/>
      <c r="U315" s="3"/>
      <c r="V315" s="72">
        <f>[2]Plan1!$A385</f>
        <v>48299</v>
      </c>
      <c r="W315" s="72" t="str">
        <f>[2]Plan1!$C385</f>
        <v>Paixão de Cristo</v>
      </c>
      <c r="X315" s="65"/>
      <c r="Y315" s="1"/>
      <c r="Z315" s="3"/>
      <c r="AA315" s="3"/>
      <c r="AB315" s="3"/>
      <c r="AC315" s="3"/>
      <c r="AD315" s="3"/>
      <c r="AE315" s="10"/>
      <c r="AF315" s="3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36"/>
      <c r="B316" s="14"/>
      <c r="C316" s="6"/>
      <c r="D316" s="12"/>
      <c r="E316" s="13"/>
      <c r="F316" s="13"/>
      <c r="G316" s="13"/>
      <c r="H316" s="13"/>
      <c r="I316" s="12"/>
      <c r="J316" s="30"/>
      <c r="K316" s="2"/>
      <c r="L316" s="15"/>
      <c r="M316" s="11"/>
      <c r="N316" s="11"/>
      <c r="O316" s="15"/>
      <c r="P316" s="13"/>
      <c r="Q316" s="19"/>
      <c r="R316" s="13"/>
      <c r="S316" s="4"/>
      <c r="T316" s="30"/>
      <c r="U316" s="3"/>
      <c r="V316" s="72">
        <f>[2]Plan1!$A386</f>
        <v>48325</v>
      </c>
      <c r="W316" s="72" t="str">
        <f>[2]Plan1!$C386</f>
        <v>Tiradentes</v>
      </c>
      <c r="X316" s="65"/>
      <c r="Y316" s="1"/>
      <c r="Z316" s="3"/>
      <c r="AA316" s="3"/>
      <c r="AB316" s="3"/>
      <c r="AC316" s="3"/>
      <c r="AD316" s="3"/>
      <c r="AE316" s="10"/>
      <c r="AF316" s="3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36"/>
      <c r="B317" s="14"/>
      <c r="C317" s="6"/>
      <c r="D317" s="12"/>
      <c r="E317" s="13"/>
      <c r="F317" s="13"/>
      <c r="G317" s="13"/>
      <c r="H317" s="13"/>
      <c r="I317" s="12"/>
      <c r="J317" s="30"/>
      <c r="K317" s="2"/>
      <c r="L317" s="15"/>
      <c r="M317" s="11"/>
      <c r="N317" s="11"/>
      <c r="O317" s="15"/>
      <c r="P317" s="13"/>
      <c r="Q317" s="19"/>
      <c r="R317" s="13"/>
      <c r="S317" s="4"/>
      <c r="T317" s="30"/>
      <c r="U317" s="3"/>
      <c r="V317" s="72">
        <f>[2]Plan1!$A387</f>
        <v>48335</v>
      </c>
      <c r="W317" s="72" t="str">
        <f>[2]Plan1!$C387</f>
        <v>Dia do Trabalho</v>
      </c>
      <c r="X317" s="65"/>
      <c r="Y317" s="1"/>
      <c r="Z317" s="3"/>
      <c r="AA317" s="3"/>
      <c r="AB317" s="3"/>
      <c r="AC317" s="3"/>
      <c r="AD317" s="3"/>
      <c r="AE317" s="10"/>
      <c r="AF317" s="3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36"/>
      <c r="B318" s="14"/>
      <c r="C318" s="6"/>
      <c r="D318" s="12"/>
      <c r="E318" s="13"/>
      <c r="F318" s="13"/>
      <c r="G318" s="13"/>
      <c r="H318" s="13"/>
      <c r="I318" s="12"/>
      <c r="J318" s="30"/>
      <c r="K318" s="2"/>
      <c r="L318" s="15"/>
      <c r="M318" s="11"/>
      <c r="N318" s="11"/>
      <c r="O318" s="15"/>
      <c r="P318" s="13"/>
      <c r="Q318" s="19"/>
      <c r="R318" s="13"/>
      <c r="S318" s="4"/>
      <c r="T318" s="30"/>
      <c r="U318" s="3"/>
      <c r="V318" s="72">
        <f>[2]Plan1!$A388</f>
        <v>48361</v>
      </c>
      <c r="W318" s="72" t="str">
        <f>[2]Plan1!$C388</f>
        <v>Corpus Christi</v>
      </c>
      <c r="X318" s="65"/>
      <c r="Y318" s="1"/>
      <c r="Z318" s="3"/>
      <c r="AA318" s="3"/>
      <c r="AB318" s="3"/>
      <c r="AC318" s="3"/>
      <c r="AD318" s="3"/>
      <c r="AE318" s="10"/>
      <c r="AF318" s="3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36"/>
      <c r="B319" s="14"/>
      <c r="C319" s="6"/>
      <c r="D319" s="12"/>
      <c r="E319" s="13"/>
      <c r="F319" s="13"/>
      <c r="G319" s="13"/>
      <c r="H319" s="13"/>
      <c r="I319" s="12"/>
      <c r="J319" s="30"/>
      <c r="K319" s="2"/>
      <c r="L319" s="15"/>
      <c r="M319" s="11"/>
      <c r="N319" s="11"/>
      <c r="O319" s="15"/>
      <c r="P319" s="13"/>
      <c r="Q319" s="19"/>
      <c r="R319" s="13"/>
      <c r="S319" s="4"/>
      <c r="T319" s="30"/>
      <c r="U319" s="3"/>
      <c r="V319" s="72">
        <f>[2]Plan1!$A389</f>
        <v>48464</v>
      </c>
      <c r="W319" s="72" t="str">
        <f>[2]Plan1!$C389</f>
        <v>Independência do Brasil</v>
      </c>
      <c r="X319" s="65"/>
      <c r="Y319" s="1"/>
      <c r="Z319" s="3"/>
      <c r="AA319" s="3"/>
      <c r="AB319" s="3"/>
      <c r="AC319" s="3"/>
      <c r="AD319" s="3"/>
      <c r="AE319" s="10"/>
      <c r="AF319" s="3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36"/>
      <c r="B320" s="14"/>
      <c r="C320" s="6"/>
      <c r="D320" s="12"/>
      <c r="E320" s="13"/>
      <c r="F320" s="13"/>
      <c r="G320" s="13"/>
      <c r="H320" s="13"/>
      <c r="I320" s="12"/>
      <c r="J320" s="30"/>
      <c r="K320" s="2"/>
      <c r="L320" s="15"/>
      <c r="M320" s="11"/>
      <c r="N320" s="11"/>
      <c r="O320" s="15"/>
      <c r="P320" s="13"/>
      <c r="Q320" s="19"/>
      <c r="R320" s="13"/>
      <c r="S320" s="4"/>
      <c r="T320" s="30"/>
      <c r="U320" s="3"/>
      <c r="V320" s="72">
        <f>[2]Plan1!$A390</f>
        <v>48499</v>
      </c>
      <c r="W320" s="72" t="str">
        <f>[2]Plan1!$C390</f>
        <v>Nossa Sr.a Aparecida - Padroeira do Brasil</v>
      </c>
      <c r="X320" s="65"/>
      <c r="Y320" s="1"/>
      <c r="Z320" s="3"/>
      <c r="AA320" s="3"/>
      <c r="AB320" s="3"/>
      <c r="AC320" s="3"/>
      <c r="AD320" s="3"/>
      <c r="AE320" s="10"/>
      <c r="AF320" s="3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36"/>
      <c r="B321" s="14"/>
      <c r="C321" s="6"/>
      <c r="D321" s="12"/>
      <c r="E321" s="13"/>
      <c r="F321" s="13"/>
      <c r="G321" s="13"/>
      <c r="H321" s="13"/>
      <c r="I321" s="12"/>
      <c r="J321" s="30"/>
      <c r="K321" s="2"/>
      <c r="L321" s="15"/>
      <c r="M321" s="11"/>
      <c r="N321" s="11"/>
      <c r="O321" s="15"/>
      <c r="P321" s="13"/>
      <c r="Q321" s="19"/>
      <c r="R321" s="13"/>
      <c r="S321" s="4"/>
      <c r="T321" s="30"/>
      <c r="U321" s="3"/>
      <c r="V321" s="72">
        <f>[2]Plan1!$A391</f>
        <v>48520</v>
      </c>
      <c r="W321" s="72" t="str">
        <f>[2]Plan1!$C391</f>
        <v>Finados</v>
      </c>
      <c r="X321" s="65"/>
      <c r="Y321" s="1"/>
      <c r="Z321" s="3"/>
      <c r="AA321" s="3"/>
      <c r="AB321" s="3"/>
      <c r="AC321" s="3"/>
      <c r="AD321" s="3"/>
      <c r="AE321" s="10"/>
      <c r="AF321" s="3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36"/>
      <c r="B322" s="14"/>
      <c r="C322" s="6"/>
      <c r="D322" s="12"/>
      <c r="E322" s="13"/>
      <c r="F322" s="13"/>
      <c r="G322" s="13"/>
      <c r="H322" s="13"/>
      <c r="I322" s="12"/>
      <c r="J322" s="30"/>
      <c r="K322" s="2"/>
      <c r="L322" s="15"/>
      <c r="M322" s="11"/>
      <c r="N322" s="11"/>
      <c r="O322" s="15"/>
      <c r="P322" s="13"/>
      <c r="Q322" s="19"/>
      <c r="R322" s="13"/>
      <c r="S322" s="4"/>
      <c r="T322" s="30"/>
      <c r="U322" s="3"/>
      <c r="V322" s="72">
        <f>[2]Plan1!$A392</f>
        <v>48533</v>
      </c>
      <c r="W322" s="72" t="str">
        <f>[2]Plan1!$C392</f>
        <v>Proclamação da República</v>
      </c>
      <c r="X322" s="65"/>
      <c r="Y322" s="1"/>
      <c r="Z322" s="3"/>
      <c r="AA322" s="3"/>
      <c r="AB322" s="3"/>
      <c r="AC322" s="3"/>
      <c r="AD322" s="3"/>
      <c r="AE322" s="10"/>
      <c r="AF322" s="3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36"/>
      <c r="B323" s="14"/>
      <c r="C323" s="6"/>
      <c r="D323" s="12"/>
      <c r="E323" s="13"/>
      <c r="F323" s="13"/>
      <c r="G323" s="13"/>
      <c r="H323" s="13"/>
      <c r="I323" s="12"/>
      <c r="J323" s="30"/>
      <c r="K323" s="2"/>
      <c r="L323" s="15"/>
      <c r="M323" s="11"/>
      <c r="N323" s="11"/>
      <c r="O323" s="15"/>
      <c r="P323" s="13"/>
      <c r="Q323" s="19"/>
      <c r="R323" s="13"/>
      <c r="S323" s="4"/>
      <c r="T323" s="30"/>
      <c r="U323" s="3"/>
      <c r="V323" s="72">
        <f>[2]Plan1!$A393</f>
        <v>48538</v>
      </c>
      <c r="W323" s="72" t="str">
        <f>[2]Plan1!$C393</f>
        <v>Dia Nacional de Zumbi e da Consciência Negra</v>
      </c>
      <c r="X323" s="65"/>
      <c r="Y323" s="1"/>
      <c r="Z323" s="3"/>
      <c r="AA323" s="3"/>
      <c r="AB323" s="3"/>
      <c r="AC323" s="3"/>
      <c r="AD323" s="3"/>
      <c r="AE323" s="10"/>
      <c r="AF323" s="3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36"/>
      <c r="B324" s="14"/>
      <c r="C324" s="6"/>
      <c r="D324" s="12"/>
      <c r="E324" s="13"/>
      <c r="F324" s="13"/>
      <c r="G324" s="13"/>
      <c r="H324" s="13"/>
      <c r="I324" s="12"/>
      <c r="J324" s="30"/>
      <c r="K324" s="2"/>
      <c r="L324" s="15"/>
      <c r="M324" s="11"/>
      <c r="N324" s="11"/>
      <c r="O324" s="15"/>
      <c r="P324" s="13"/>
      <c r="Q324" s="19"/>
      <c r="R324" s="13"/>
      <c r="S324" s="4"/>
      <c r="T324" s="30"/>
      <c r="U324" s="3"/>
      <c r="V324" s="72">
        <f>[2]Plan1!$A394</f>
        <v>48573</v>
      </c>
      <c r="W324" s="72" t="str">
        <f>[2]Plan1!$C394</f>
        <v>Natal</v>
      </c>
      <c r="X324" s="65"/>
      <c r="Y324" s="1"/>
      <c r="Z324" s="3"/>
      <c r="AA324" s="3"/>
      <c r="AB324" s="3"/>
      <c r="AC324" s="3"/>
      <c r="AD324" s="3"/>
      <c r="AE324" s="10"/>
      <c r="AF324" s="3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36"/>
      <c r="B325" s="14"/>
      <c r="C325" s="6"/>
      <c r="D325" s="12"/>
      <c r="E325" s="13"/>
      <c r="F325" s="13"/>
      <c r="G325" s="13"/>
      <c r="H325" s="13"/>
      <c r="I325" s="12"/>
      <c r="J325" s="30"/>
      <c r="K325" s="2"/>
      <c r="L325" s="15"/>
      <c r="M325" s="11"/>
      <c r="N325" s="11"/>
      <c r="O325" s="15"/>
      <c r="P325" s="13"/>
      <c r="Q325" s="19"/>
      <c r="R325" s="13"/>
      <c r="S325" s="4"/>
      <c r="T325" s="30"/>
      <c r="U325" s="3"/>
      <c r="V325" s="72">
        <f>[2]Plan1!$A395</f>
        <v>48580</v>
      </c>
      <c r="W325" s="72" t="str">
        <f>[2]Plan1!$C395</f>
        <v>Confraternização Universal</v>
      </c>
      <c r="X325" s="65"/>
      <c r="Y325" s="1"/>
      <c r="Z325" s="3"/>
      <c r="AA325" s="3"/>
      <c r="AB325" s="3"/>
      <c r="AC325" s="3"/>
      <c r="AD325" s="3"/>
      <c r="AE325" s="10"/>
      <c r="AF325" s="3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36"/>
      <c r="B326" s="14"/>
      <c r="C326" s="6"/>
      <c r="D326" s="12"/>
      <c r="E326" s="13"/>
      <c r="F326" s="13"/>
      <c r="G326" s="13"/>
      <c r="H326" s="13"/>
      <c r="I326" s="12"/>
      <c r="J326" s="30"/>
      <c r="K326" s="2"/>
      <c r="L326" s="15"/>
      <c r="M326" s="11"/>
      <c r="N326" s="11"/>
      <c r="O326" s="15"/>
      <c r="P326" s="13"/>
      <c r="Q326" s="19"/>
      <c r="R326" s="13"/>
      <c r="S326" s="4"/>
      <c r="T326" s="30"/>
      <c r="U326" s="3"/>
      <c r="V326" s="72">
        <f>[2]Plan1!$A396</f>
        <v>48638</v>
      </c>
      <c r="W326" s="72" t="str">
        <f>[2]Plan1!$C396</f>
        <v>Carnaval</v>
      </c>
      <c r="X326" s="65"/>
      <c r="Y326" s="1"/>
      <c r="Z326" s="3"/>
      <c r="AA326" s="3"/>
      <c r="AB326" s="3"/>
      <c r="AC326" s="3"/>
      <c r="AD326" s="3"/>
      <c r="AE326" s="10"/>
      <c r="AF326" s="3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36"/>
      <c r="B327" s="14"/>
      <c r="C327" s="6"/>
      <c r="D327" s="12"/>
      <c r="E327" s="13"/>
      <c r="F327" s="13"/>
      <c r="G327" s="13"/>
      <c r="H327" s="13"/>
      <c r="I327" s="12"/>
      <c r="J327" s="30"/>
      <c r="K327" s="2"/>
      <c r="L327" s="15"/>
      <c r="M327" s="11"/>
      <c r="N327" s="11"/>
      <c r="O327" s="15"/>
      <c r="P327" s="13"/>
      <c r="Q327" s="19"/>
      <c r="R327" s="13"/>
      <c r="S327" s="4"/>
      <c r="T327" s="30"/>
      <c r="U327" s="3"/>
      <c r="V327" s="72">
        <f>[2]Plan1!$A397</f>
        <v>48639</v>
      </c>
      <c r="W327" s="72" t="str">
        <f>[2]Plan1!$C397</f>
        <v>Carnaval</v>
      </c>
      <c r="X327" s="65"/>
      <c r="Y327" s="1"/>
      <c r="Z327" s="3"/>
      <c r="AA327" s="3"/>
      <c r="AB327" s="3"/>
      <c r="AC327" s="3"/>
      <c r="AD327" s="3"/>
      <c r="AE327" s="10"/>
      <c r="AF327" s="3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36"/>
      <c r="B328" s="14"/>
      <c r="C328" s="6"/>
      <c r="D328" s="12"/>
      <c r="E328" s="13"/>
      <c r="F328" s="13"/>
      <c r="G328" s="13"/>
      <c r="H328" s="13"/>
      <c r="I328" s="12"/>
      <c r="J328" s="30"/>
      <c r="K328" s="2"/>
      <c r="L328" s="15"/>
      <c r="M328" s="11"/>
      <c r="N328" s="11"/>
      <c r="O328" s="15"/>
      <c r="P328" s="13"/>
      <c r="Q328" s="19"/>
      <c r="R328" s="13"/>
      <c r="S328" s="4"/>
      <c r="T328" s="30"/>
      <c r="U328" s="3"/>
      <c r="V328" s="72">
        <f>[2]Plan1!$A398</f>
        <v>48684</v>
      </c>
      <c r="W328" s="72" t="str">
        <f>[2]Plan1!$C398</f>
        <v>Paixão de Cristo</v>
      </c>
      <c r="X328" s="65"/>
      <c r="Y328" s="1"/>
      <c r="Z328" s="3"/>
      <c r="AA328" s="3"/>
      <c r="AB328" s="3"/>
      <c r="AC328" s="3"/>
      <c r="AD328" s="3"/>
      <c r="AE328" s="10"/>
      <c r="AF328" s="3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36"/>
      <c r="B329" s="14"/>
      <c r="C329" s="6"/>
      <c r="D329" s="12"/>
      <c r="E329" s="13"/>
      <c r="F329" s="13"/>
      <c r="G329" s="13"/>
      <c r="H329" s="13"/>
      <c r="I329" s="12"/>
      <c r="J329" s="30"/>
      <c r="K329" s="2"/>
      <c r="L329" s="15"/>
      <c r="M329" s="11"/>
      <c r="N329" s="11"/>
      <c r="O329" s="15"/>
      <c r="P329" s="13"/>
      <c r="Q329" s="19"/>
      <c r="R329" s="13"/>
      <c r="S329" s="4"/>
      <c r="T329" s="30"/>
      <c r="U329" s="3"/>
      <c r="V329" s="72">
        <f>[2]Plan1!$A399</f>
        <v>48690</v>
      </c>
      <c r="W329" s="72" t="str">
        <f>[2]Plan1!$C399</f>
        <v>Tiradentes</v>
      </c>
      <c r="X329" s="65"/>
      <c r="Y329" s="1"/>
      <c r="Z329" s="3"/>
      <c r="AA329" s="3"/>
      <c r="AB329" s="3"/>
      <c r="AC329" s="3"/>
      <c r="AD329" s="3"/>
      <c r="AE329" s="10"/>
      <c r="AF329" s="3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36"/>
      <c r="B330" s="14"/>
      <c r="C330" s="6"/>
      <c r="D330" s="12"/>
      <c r="E330" s="13"/>
      <c r="F330" s="13"/>
      <c r="G330" s="13"/>
      <c r="H330" s="13"/>
      <c r="I330" s="12"/>
      <c r="J330" s="30"/>
      <c r="K330" s="2"/>
      <c r="L330" s="15"/>
      <c r="M330" s="11"/>
      <c r="N330" s="11"/>
      <c r="O330" s="15"/>
      <c r="P330" s="13"/>
      <c r="Q330" s="19"/>
      <c r="R330" s="13"/>
      <c r="S330" s="4"/>
      <c r="T330" s="30"/>
      <c r="U330" s="3"/>
      <c r="V330" s="72">
        <f>[2]Plan1!$A400</f>
        <v>48700</v>
      </c>
      <c r="W330" s="72" t="str">
        <f>[2]Plan1!$C400</f>
        <v>Dia do Trabalho</v>
      </c>
      <c r="X330" s="65"/>
      <c r="Y330" s="1"/>
      <c r="Z330" s="3"/>
      <c r="AA330" s="3"/>
      <c r="AB330" s="3"/>
      <c r="AC330" s="3"/>
      <c r="AD330" s="3"/>
      <c r="AE330" s="10"/>
      <c r="AF330" s="3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36"/>
      <c r="B331" s="14"/>
      <c r="C331" s="6"/>
      <c r="D331" s="12"/>
      <c r="E331" s="13"/>
      <c r="F331" s="13"/>
      <c r="G331" s="13"/>
      <c r="H331" s="13"/>
      <c r="I331" s="12"/>
      <c r="J331" s="30"/>
      <c r="K331" s="2"/>
      <c r="L331" s="15"/>
      <c r="M331" s="11"/>
      <c r="N331" s="11"/>
      <c r="O331" s="15"/>
      <c r="P331" s="13"/>
      <c r="Q331" s="19"/>
      <c r="R331" s="13"/>
      <c r="S331" s="4"/>
      <c r="T331" s="30"/>
      <c r="U331" s="3"/>
      <c r="V331" s="72">
        <f>[2]Plan1!$A401</f>
        <v>48746</v>
      </c>
      <c r="W331" s="72" t="str">
        <f>[2]Plan1!$C401</f>
        <v>Corpus Christi</v>
      </c>
      <c r="X331" s="65"/>
      <c r="Y331" s="1"/>
      <c r="Z331" s="3"/>
      <c r="AA331" s="3"/>
      <c r="AB331" s="3"/>
      <c r="AC331" s="3"/>
      <c r="AD331" s="3"/>
      <c r="AE331" s="10"/>
      <c r="AF331" s="3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36"/>
      <c r="B332" s="14"/>
      <c r="C332" s="6"/>
      <c r="D332" s="12"/>
      <c r="E332" s="13"/>
      <c r="F332" s="13"/>
      <c r="G332" s="13"/>
      <c r="H332" s="13"/>
      <c r="I332" s="12"/>
      <c r="J332" s="30"/>
      <c r="K332" s="2"/>
      <c r="L332" s="15"/>
      <c r="M332" s="11"/>
      <c r="N332" s="11"/>
      <c r="O332" s="15"/>
      <c r="P332" s="13"/>
      <c r="Q332" s="19"/>
      <c r="R332" s="13"/>
      <c r="S332" s="4"/>
      <c r="T332" s="30"/>
      <c r="U332" s="3"/>
      <c r="V332" s="72">
        <f>[2]Plan1!$A402</f>
        <v>48829</v>
      </c>
      <c r="W332" s="72" t="str">
        <f>[2]Plan1!$C402</f>
        <v>Independência do Brasil</v>
      </c>
      <c r="X332" s="65"/>
      <c r="Y332" s="1"/>
      <c r="Z332" s="3"/>
      <c r="AA332" s="3"/>
      <c r="AB332" s="3"/>
      <c r="AC332" s="3"/>
      <c r="AD332" s="3"/>
      <c r="AE332" s="10"/>
      <c r="AF332" s="3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36"/>
      <c r="B333" s="14"/>
      <c r="C333" s="6"/>
      <c r="D333" s="12"/>
      <c r="E333" s="13"/>
      <c r="F333" s="13"/>
      <c r="G333" s="13"/>
      <c r="H333" s="13"/>
      <c r="I333" s="12"/>
      <c r="J333" s="30"/>
      <c r="K333" s="2"/>
      <c r="L333" s="15"/>
      <c r="M333" s="11"/>
      <c r="N333" s="11"/>
      <c r="O333" s="15"/>
      <c r="P333" s="13"/>
      <c r="Q333" s="19"/>
      <c r="R333" s="13"/>
      <c r="S333" s="4"/>
      <c r="T333" s="30"/>
      <c r="U333" s="3"/>
      <c r="V333" s="72">
        <f>[2]Plan1!$A403</f>
        <v>48864</v>
      </c>
      <c r="W333" s="72" t="str">
        <f>[2]Plan1!$C403</f>
        <v>Nossa Sr.a Aparecida - Padroeira do Brasil</v>
      </c>
      <c r="X333" s="65"/>
      <c r="Y333" s="1"/>
      <c r="Z333" s="3"/>
      <c r="AA333" s="3"/>
      <c r="AB333" s="3"/>
      <c r="AC333" s="3"/>
      <c r="AD333" s="3"/>
      <c r="AE333" s="10"/>
      <c r="AF333" s="3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36"/>
      <c r="B334" s="14"/>
      <c r="C334" s="6"/>
      <c r="D334" s="12"/>
      <c r="E334" s="13"/>
      <c r="F334" s="13"/>
      <c r="G334" s="13"/>
      <c r="H334" s="13"/>
      <c r="I334" s="12"/>
      <c r="J334" s="30"/>
      <c r="K334" s="2"/>
      <c r="L334" s="15"/>
      <c r="M334" s="11"/>
      <c r="N334" s="11"/>
      <c r="O334" s="15"/>
      <c r="P334" s="13"/>
      <c r="Q334" s="19"/>
      <c r="R334" s="13"/>
      <c r="S334" s="4"/>
      <c r="T334" s="30"/>
      <c r="U334" s="3"/>
      <c r="V334" s="72">
        <f>[2]Plan1!$A404</f>
        <v>48885</v>
      </c>
      <c r="W334" s="72" t="str">
        <f>[2]Plan1!$C404</f>
        <v>Finados</v>
      </c>
      <c r="X334" s="65"/>
      <c r="Y334" s="1"/>
      <c r="Z334" s="3"/>
      <c r="AA334" s="3"/>
      <c r="AB334" s="3"/>
      <c r="AC334" s="3"/>
      <c r="AD334" s="3"/>
      <c r="AE334" s="10"/>
      <c r="AF334" s="3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36"/>
      <c r="B335" s="14"/>
      <c r="C335" s="6"/>
      <c r="D335" s="12"/>
      <c r="E335" s="13"/>
      <c r="F335" s="13"/>
      <c r="G335" s="13"/>
      <c r="H335" s="13"/>
      <c r="I335" s="12"/>
      <c r="J335" s="30"/>
      <c r="K335" s="2"/>
      <c r="L335" s="15"/>
      <c r="M335" s="11"/>
      <c r="N335" s="11"/>
      <c r="O335" s="15"/>
      <c r="P335" s="13"/>
      <c r="Q335" s="19"/>
      <c r="R335" s="13"/>
      <c r="S335" s="4"/>
      <c r="T335" s="30"/>
      <c r="U335" s="3"/>
      <c r="V335" s="72">
        <f>[2]Plan1!$A405</f>
        <v>48898</v>
      </c>
      <c r="W335" s="72" t="str">
        <f>[2]Plan1!$C405</f>
        <v>Proclamação da República</v>
      </c>
      <c r="X335" s="65"/>
      <c r="Y335" s="1"/>
      <c r="Z335" s="3"/>
      <c r="AA335" s="3"/>
      <c r="AB335" s="3"/>
      <c r="AC335" s="3"/>
      <c r="AD335" s="3"/>
      <c r="AE335" s="10"/>
      <c r="AF335" s="3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36"/>
      <c r="B336" s="14"/>
      <c r="C336" s="6"/>
      <c r="D336" s="12"/>
      <c r="E336" s="13"/>
      <c r="F336" s="13"/>
      <c r="G336" s="13"/>
      <c r="H336" s="13"/>
      <c r="I336" s="12"/>
      <c r="J336" s="30"/>
      <c r="K336" s="2"/>
      <c r="L336" s="15"/>
      <c r="M336" s="11"/>
      <c r="N336" s="11"/>
      <c r="O336" s="15"/>
      <c r="P336" s="13"/>
      <c r="Q336" s="19"/>
      <c r="R336" s="13"/>
      <c r="S336" s="4"/>
      <c r="T336" s="30"/>
      <c r="U336" s="3"/>
      <c r="V336" s="72">
        <f>[2]Plan1!$A406</f>
        <v>48903</v>
      </c>
      <c r="W336" s="72" t="str">
        <f>[2]Plan1!$C406</f>
        <v>Dia Nacional de Zumbi e da Consciência Negra</v>
      </c>
      <c r="X336" s="65"/>
      <c r="Y336" s="1"/>
      <c r="Z336" s="3"/>
      <c r="AA336" s="3"/>
      <c r="AB336" s="3"/>
      <c r="AC336" s="3"/>
      <c r="AD336" s="3"/>
      <c r="AE336" s="10"/>
      <c r="AF336" s="3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36"/>
      <c r="B337" s="14"/>
      <c r="C337" s="6"/>
      <c r="D337" s="12"/>
      <c r="E337" s="13"/>
      <c r="F337" s="13"/>
      <c r="G337" s="13"/>
      <c r="H337" s="13"/>
      <c r="I337" s="12"/>
      <c r="J337" s="30"/>
      <c r="K337" s="2"/>
      <c r="L337" s="15"/>
      <c r="M337" s="11"/>
      <c r="N337" s="11"/>
      <c r="O337" s="15"/>
      <c r="P337" s="13"/>
      <c r="Q337" s="19"/>
      <c r="R337" s="13"/>
      <c r="S337" s="4"/>
      <c r="T337" s="30"/>
      <c r="U337" s="3"/>
      <c r="V337" s="72">
        <f>[2]Plan1!$A407</f>
        <v>48938</v>
      </c>
      <c r="W337" s="72" t="str">
        <f>[2]Plan1!$C407</f>
        <v>Natal</v>
      </c>
      <c r="X337" s="65"/>
      <c r="Y337" s="1"/>
      <c r="Z337" s="3"/>
      <c r="AA337" s="3"/>
      <c r="AB337" s="3"/>
      <c r="AC337" s="3"/>
      <c r="AD337" s="3"/>
      <c r="AE337" s="10"/>
      <c r="AF337" s="3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36"/>
      <c r="B338" s="14"/>
      <c r="C338" s="6"/>
      <c r="D338" s="12"/>
      <c r="E338" s="13"/>
      <c r="F338" s="13"/>
      <c r="G338" s="13"/>
      <c r="H338" s="13"/>
      <c r="I338" s="12"/>
      <c r="J338" s="30"/>
      <c r="K338" s="2"/>
      <c r="L338" s="15"/>
      <c r="M338" s="11"/>
      <c r="N338" s="11"/>
      <c r="O338" s="15"/>
      <c r="P338" s="13"/>
      <c r="Q338" s="19"/>
      <c r="R338" s="13"/>
      <c r="S338" s="4"/>
      <c r="T338" s="30"/>
      <c r="U338" s="3"/>
      <c r="V338" s="72">
        <f>[2]Plan1!$A408</f>
        <v>48945</v>
      </c>
      <c r="W338" s="72" t="str">
        <f>[2]Plan1!$C408</f>
        <v>Confraternização Universal</v>
      </c>
      <c r="X338" s="65"/>
      <c r="Y338" s="1"/>
      <c r="Z338" s="3"/>
      <c r="AA338" s="3"/>
      <c r="AB338" s="3"/>
      <c r="AC338" s="3"/>
      <c r="AD338" s="3"/>
      <c r="AE338" s="10"/>
      <c r="AF338" s="3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36"/>
      <c r="B339" s="14"/>
      <c r="C339" s="6"/>
      <c r="D339" s="12"/>
      <c r="E339" s="13"/>
      <c r="F339" s="13"/>
      <c r="G339" s="13"/>
      <c r="H339" s="13"/>
      <c r="I339" s="12"/>
      <c r="J339" s="30"/>
      <c r="K339" s="2"/>
      <c r="L339" s="15"/>
      <c r="M339" s="11"/>
      <c r="N339" s="11"/>
      <c r="O339" s="15"/>
      <c r="P339" s="13"/>
      <c r="Q339" s="19"/>
      <c r="R339" s="13"/>
      <c r="S339" s="4"/>
      <c r="T339" s="30"/>
      <c r="U339" s="3"/>
      <c r="V339" s="72">
        <f>[2]Plan1!$A409</f>
        <v>48995</v>
      </c>
      <c r="W339" s="72" t="str">
        <f>[2]Plan1!$C409</f>
        <v>Carnaval</v>
      </c>
      <c r="X339" s="65"/>
      <c r="Y339" s="1"/>
      <c r="Z339" s="3"/>
      <c r="AA339" s="3"/>
      <c r="AB339" s="3"/>
      <c r="AC339" s="3"/>
      <c r="AD339" s="3"/>
      <c r="AE339" s="10"/>
      <c r="AF339" s="3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36"/>
      <c r="B340" s="14"/>
      <c r="C340" s="6"/>
      <c r="D340" s="12"/>
      <c r="E340" s="13"/>
      <c r="F340" s="13"/>
      <c r="G340" s="13"/>
      <c r="H340" s="13"/>
      <c r="I340" s="12"/>
      <c r="J340" s="30"/>
      <c r="K340" s="2"/>
      <c r="L340" s="15"/>
      <c r="M340" s="11"/>
      <c r="N340" s="11"/>
      <c r="O340" s="15"/>
      <c r="P340" s="13"/>
      <c r="Q340" s="19"/>
      <c r="R340" s="13"/>
      <c r="S340" s="4"/>
      <c r="T340" s="30"/>
      <c r="U340" s="3"/>
      <c r="V340" s="72">
        <f>[2]Plan1!$A410</f>
        <v>48996</v>
      </c>
      <c r="W340" s="72" t="str">
        <f>[2]Plan1!$C410</f>
        <v>Carnaval</v>
      </c>
      <c r="X340" s="65"/>
      <c r="Y340" s="1"/>
      <c r="Z340" s="3"/>
      <c r="AA340" s="3"/>
      <c r="AB340" s="3"/>
      <c r="AC340" s="3"/>
      <c r="AD340" s="3"/>
      <c r="AE340" s="10"/>
      <c r="AF340" s="3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36"/>
      <c r="B341" s="14"/>
      <c r="C341" s="6"/>
      <c r="D341" s="12"/>
      <c r="E341" s="13"/>
      <c r="F341" s="13"/>
      <c r="G341" s="13"/>
      <c r="H341" s="13"/>
      <c r="I341" s="12"/>
      <c r="J341" s="30"/>
      <c r="K341" s="2"/>
      <c r="L341" s="15"/>
      <c r="M341" s="11"/>
      <c r="N341" s="11"/>
      <c r="O341" s="15"/>
      <c r="P341" s="13"/>
      <c r="Q341" s="19"/>
      <c r="R341" s="13"/>
      <c r="S341" s="4"/>
      <c r="T341" s="30"/>
      <c r="U341" s="3"/>
      <c r="V341" s="72">
        <f>[2]Plan1!$A411</f>
        <v>49041</v>
      </c>
      <c r="W341" s="72" t="str">
        <f>[2]Plan1!$C411</f>
        <v>Paixão de Cristo</v>
      </c>
      <c r="X341" s="65"/>
      <c r="Y341" s="1"/>
      <c r="Z341" s="3"/>
      <c r="AA341" s="3"/>
      <c r="AB341" s="3"/>
      <c r="AC341" s="3"/>
      <c r="AD341" s="3"/>
      <c r="AE341" s="10"/>
      <c r="AF341" s="3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36"/>
      <c r="B342" s="14"/>
      <c r="C342" s="6"/>
      <c r="D342" s="12"/>
      <c r="E342" s="13"/>
      <c r="F342" s="13"/>
      <c r="G342" s="13"/>
      <c r="H342" s="13"/>
      <c r="I342" s="12"/>
      <c r="J342" s="30"/>
      <c r="K342" s="2"/>
      <c r="L342" s="15"/>
      <c r="M342" s="11"/>
      <c r="N342" s="11"/>
      <c r="O342" s="15"/>
      <c r="P342" s="13"/>
      <c r="Q342" s="19"/>
      <c r="R342" s="13"/>
      <c r="S342" s="4"/>
      <c r="T342" s="30"/>
      <c r="U342" s="3"/>
      <c r="V342" s="72">
        <f>[2]Plan1!$A412</f>
        <v>49055</v>
      </c>
      <c r="W342" s="72" t="str">
        <f>[2]Plan1!$C412</f>
        <v>Tiradentes</v>
      </c>
      <c r="X342" s="65"/>
      <c r="Y342" s="1"/>
      <c r="Z342" s="3"/>
      <c r="AA342" s="3"/>
      <c r="AB342" s="3"/>
      <c r="AC342" s="3"/>
      <c r="AD342" s="3"/>
      <c r="AE342" s="10"/>
      <c r="AF342" s="3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36"/>
      <c r="B343" s="14"/>
      <c r="C343" s="6"/>
      <c r="D343" s="12"/>
      <c r="E343" s="13"/>
      <c r="F343" s="13"/>
      <c r="G343" s="13"/>
      <c r="H343" s="13"/>
      <c r="I343" s="12"/>
      <c r="J343" s="30"/>
      <c r="K343" s="2"/>
      <c r="L343" s="15"/>
      <c r="M343" s="11"/>
      <c r="N343" s="11"/>
      <c r="O343" s="15"/>
      <c r="P343" s="13"/>
      <c r="Q343" s="19"/>
      <c r="R343" s="13"/>
      <c r="S343" s="4"/>
      <c r="T343" s="30"/>
      <c r="U343" s="3"/>
      <c r="V343" s="72">
        <f>[2]Plan1!$A413</f>
        <v>49065</v>
      </c>
      <c r="W343" s="72" t="str">
        <f>[2]Plan1!$C413</f>
        <v>Dia do Trabalho</v>
      </c>
      <c r="X343" s="65"/>
      <c r="Y343" s="1"/>
      <c r="Z343" s="3"/>
      <c r="AA343" s="3"/>
      <c r="AB343" s="3"/>
      <c r="AC343" s="3"/>
      <c r="AD343" s="3"/>
      <c r="AE343" s="10"/>
      <c r="AF343" s="3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36"/>
      <c r="B344" s="14"/>
      <c r="C344" s="6"/>
      <c r="D344" s="12"/>
      <c r="E344" s="13"/>
      <c r="F344" s="13"/>
      <c r="G344" s="13"/>
      <c r="H344" s="13"/>
      <c r="I344" s="12"/>
      <c r="J344" s="30"/>
      <c r="K344" s="2"/>
      <c r="L344" s="15"/>
      <c r="M344" s="11"/>
      <c r="N344" s="11"/>
      <c r="O344" s="15"/>
      <c r="P344" s="13"/>
      <c r="Q344" s="19"/>
      <c r="R344" s="13"/>
      <c r="S344" s="4"/>
      <c r="T344" s="30"/>
      <c r="U344" s="3"/>
      <c r="V344" s="72">
        <f>[2]Plan1!$A414</f>
        <v>49103</v>
      </c>
      <c r="W344" s="72" t="str">
        <f>[2]Plan1!$C414</f>
        <v>Corpus Christi</v>
      </c>
      <c r="X344" s="65"/>
      <c r="Y344" s="1"/>
      <c r="Z344" s="3"/>
      <c r="AA344" s="3"/>
      <c r="AB344" s="3"/>
      <c r="AC344" s="3"/>
      <c r="AD344" s="3"/>
      <c r="AE344" s="10"/>
      <c r="AF344" s="3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36"/>
      <c r="B345" s="14"/>
      <c r="C345" s="6"/>
      <c r="D345" s="12"/>
      <c r="E345" s="13"/>
      <c r="F345" s="13"/>
      <c r="G345" s="13"/>
      <c r="H345" s="13"/>
      <c r="I345" s="12"/>
      <c r="J345" s="30"/>
      <c r="K345" s="2"/>
      <c r="L345" s="15"/>
      <c r="M345" s="11"/>
      <c r="N345" s="11"/>
      <c r="O345" s="15"/>
      <c r="P345" s="13"/>
      <c r="Q345" s="19"/>
      <c r="R345" s="13"/>
      <c r="S345" s="4"/>
      <c r="T345" s="30"/>
      <c r="U345" s="3"/>
      <c r="V345" s="72">
        <f>[2]Plan1!$A415</f>
        <v>49194</v>
      </c>
      <c r="W345" s="72" t="str">
        <f>[2]Plan1!$C415</f>
        <v>Independência do Brasil</v>
      </c>
      <c r="X345" s="65"/>
      <c r="Y345" s="1"/>
      <c r="Z345" s="3"/>
      <c r="AA345" s="3"/>
      <c r="AB345" s="3"/>
      <c r="AC345" s="3"/>
      <c r="AD345" s="3"/>
      <c r="AE345" s="10"/>
      <c r="AF345" s="3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36"/>
      <c r="B346" s="14"/>
      <c r="C346" s="6"/>
      <c r="D346" s="12"/>
      <c r="E346" s="13"/>
      <c r="F346" s="13"/>
      <c r="G346" s="13"/>
      <c r="H346" s="13"/>
      <c r="I346" s="12"/>
      <c r="J346" s="30"/>
      <c r="K346" s="2"/>
      <c r="L346" s="15"/>
      <c r="M346" s="11"/>
      <c r="N346" s="11"/>
      <c r="O346" s="15"/>
      <c r="P346" s="13"/>
      <c r="Q346" s="19"/>
      <c r="R346" s="13"/>
      <c r="S346" s="4"/>
      <c r="T346" s="30"/>
      <c r="U346" s="3"/>
      <c r="V346" s="72">
        <f>[2]Plan1!$A416</f>
        <v>49229</v>
      </c>
      <c r="W346" s="72" t="str">
        <f>[2]Plan1!$C416</f>
        <v>Nossa Sr.a Aparecida - Padroeira do Brasil</v>
      </c>
      <c r="X346" s="65"/>
      <c r="Y346" s="1"/>
      <c r="Z346" s="3"/>
      <c r="AA346" s="3"/>
      <c r="AB346" s="3"/>
      <c r="AC346" s="3"/>
      <c r="AD346" s="3"/>
      <c r="AE346" s="10"/>
      <c r="AF346" s="3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36"/>
      <c r="B347" s="14"/>
      <c r="C347" s="6"/>
      <c r="D347" s="12"/>
      <c r="E347" s="13"/>
      <c r="F347" s="13"/>
      <c r="G347" s="13"/>
      <c r="H347" s="13"/>
      <c r="I347" s="12"/>
      <c r="J347" s="30"/>
      <c r="K347" s="2"/>
      <c r="L347" s="15"/>
      <c r="M347" s="11"/>
      <c r="N347" s="11"/>
      <c r="O347" s="15"/>
      <c r="P347" s="13"/>
      <c r="Q347" s="19"/>
      <c r="R347" s="13"/>
      <c r="S347" s="4"/>
      <c r="T347" s="30"/>
      <c r="U347" s="3"/>
      <c r="V347" s="72">
        <f>[2]Plan1!$A417</f>
        <v>49250</v>
      </c>
      <c r="W347" s="72" t="str">
        <f>[2]Plan1!$C417</f>
        <v>Finados</v>
      </c>
      <c r="X347" s="65"/>
      <c r="Y347" s="1"/>
      <c r="Z347" s="3"/>
      <c r="AA347" s="3"/>
      <c r="AB347" s="3"/>
      <c r="AC347" s="3"/>
      <c r="AD347" s="3"/>
      <c r="AE347" s="10"/>
      <c r="AF347" s="3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36"/>
      <c r="B348" s="14"/>
      <c r="C348" s="6"/>
      <c r="D348" s="12"/>
      <c r="E348" s="13"/>
      <c r="F348" s="13"/>
      <c r="G348" s="13"/>
      <c r="H348" s="13"/>
      <c r="I348" s="12"/>
      <c r="J348" s="30"/>
      <c r="K348" s="2"/>
      <c r="L348" s="15"/>
      <c r="M348" s="11"/>
      <c r="N348" s="11"/>
      <c r="O348" s="15"/>
      <c r="P348" s="13"/>
      <c r="Q348" s="19"/>
      <c r="R348" s="13"/>
      <c r="S348" s="4"/>
      <c r="T348" s="30"/>
      <c r="U348" s="3"/>
      <c r="V348" s="72">
        <f>[2]Plan1!$A418</f>
        <v>49263</v>
      </c>
      <c r="W348" s="72" t="str">
        <f>[2]Plan1!$C418</f>
        <v>Proclamação da República</v>
      </c>
      <c r="X348" s="65"/>
      <c r="Y348" s="1"/>
      <c r="Z348" s="3"/>
      <c r="AA348" s="3"/>
      <c r="AB348" s="3"/>
      <c r="AC348" s="3"/>
      <c r="AD348" s="3"/>
      <c r="AE348" s="10"/>
      <c r="AF348" s="3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36"/>
      <c r="B349" s="14"/>
      <c r="C349" s="6"/>
      <c r="D349" s="12"/>
      <c r="E349" s="13"/>
      <c r="F349" s="13"/>
      <c r="G349" s="13"/>
      <c r="H349" s="13"/>
      <c r="I349" s="12"/>
      <c r="J349" s="30"/>
      <c r="K349" s="2"/>
      <c r="L349" s="15"/>
      <c r="M349" s="11"/>
      <c r="N349" s="11"/>
      <c r="O349" s="15"/>
      <c r="P349" s="13"/>
      <c r="Q349" s="19"/>
      <c r="R349" s="13"/>
      <c r="S349" s="4"/>
      <c r="T349" s="30"/>
      <c r="U349" s="3"/>
      <c r="V349" s="72">
        <f>[2]Plan1!$A419</f>
        <v>49268</v>
      </c>
      <c r="W349" s="72" t="str">
        <f>[2]Plan1!$C419</f>
        <v>Dia Nacional de Zumbi e da Consciência Negra</v>
      </c>
      <c r="X349" s="65"/>
      <c r="Y349" s="1"/>
      <c r="Z349" s="3"/>
      <c r="AA349" s="3"/>
      <c r="AB349" s="3"/>
      <c r="AC349" s="3"/>
      <c r="AD349" s="3"/>
      <c r="AE349" s="10"/>
      <c r="AF349" s="3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36"/>
      <c r="B350" s="14"/>
      <c r="C350" s="6"/>
      <c r="D350" s="12"/>
      <c r="E350" s="13"/>
      <c r="F350" s="13"/>
      <c r="G350" s="13"/>
      <c r="H350" s="13"/>
      <c r="I350" s="12"/>
      <c r="J350" s="30"/>
      <c r="K350" s="2"/>
      <c r="L350" s="15"/>
      <c r="M350" s="11"/>
      <c r="N350" s="11"/>
      <c r="O350" s="15"/>
      <c r="P350" s="13"/>
      <c r="Q350" s="19"/>
      <c r="R350" s="13"/>
      <c r="S350" s="4"/>
      <c r="T350" s="30"/>
      <c r="U350" s="3"/>
      <c r="V350" s="72">
        <f>[2]Plan1!$A420</f>
        <v>49303</v>
      </c>
      <c r="W350" s="72" t="str">
        <f>[2]Plan1!$C420</f>
        <v>Natal</v>
      </c>
      <c r="X350" s="65"/>
      <c r="Y350" s="1"/>
      <c r="Z350" s="3"/>
      <c r="AA350" s="3"/>
      <c r="AB350" s="3"/>
      <c r="AC350" s="3"/>
      <c r="AD350" s="3"/>
      <c r="AE350" s="10"/>
      <c r="AF350" s="3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36"/>
      <c r="B351" s="14"/>
      <c r="C351" s="6"/>
      <c r="D351" s="12"/>
      <c r="E351" s="13"/>
      <c r="F351" s="13"/>
      <c r="G351" s="13"/>
      <c r="H351" s="13"/>
      <c r="I351" s="12"/>
      <c r="J351" s="30"/>
      <c r="K351" s="2"/>
      <c r="L351" s="15"/>
      <c r="M351" s="11"/>
      <c r="N351" s="11"/>
      <c r="O351" s="15"/>
      <c r="P351" s="13"/>
      <c r="Q351" s="19"/>
      <c r="R351" s="13"/>
      <c r="S351" s="4"/>
      <c r="T351" s="30"/>
      <c r="U351" s="3"/>
      <c r="V351" s="72">
        <f>[2]Plan1!$A421</f>
        <v>49310</v>
      </c>
      <c r="W351" s="72" t="str">
        <f>[2]Plan1!$C421</f>
        <v>Confraternização Universal</v>
      </c>
      <c r="X351" s="65"/>
      <c r="Y351" s="1"/>
      <c r="Z351" s="3"/>
      <c r="AA351" s="3"/>
      <c r="AB351" s="3"/>
      <c r="AC351" s="3"/>
      <c r="AD351" s="3"/>
      <c r="AE351" s="10"/>
      <c r="AF351" s="3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36"/>
      <c r="B352" s="14"/>
      <c r="C352" s="6"/>
      <c r="D352" s="12"/>
      <c r="E352" s="13"/>
      <c r="F352" s="13"/>
      <c r="G352" s="13"/>
      <c r="H352" s="13"/>
      <c r="I352" s="12"/>
      <c r="J352" s="30"/>
      <c r="K352" s="2"/>
      <c r="L352" s="15"/>
      <c r="M352" s="11"/>
      <c r="N352" s="11"/>
      <c r="O352" s="15"/>
      <c r="P352" s="13"/>
      <c r="Q352" s="19"/>
      <c r="R352" s="13"/>
      <c r="S352" s="4"/>
      <c r="T352" s="30"/>
      <c r="U352" s="3"/>
      <c r="V352" s="72">
        <f>[2]Plan1!$A422</f>
        <v>49345</v>
      </c>
      <c r="W352" s="72" t="str">
        <f>[2]Plan1!$C422</f>
        <v>Carnaval</v>
      </c>
      <c r="X352" s="65"/>
      <c r="Y352" s="1"/>
      <c r="Z352" s="3"/>
      <c r="AA352" s="3"/>
      <c r="AB352" s="3"/>
      <c r="AC352" s="3"/>
      <c r="AD352" s="3"/>
      <c r="AE352" s="10"/>
      <c r="AF352" s="3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36"/>
      <c r="B353" s="14"/>
      <c r="C353" s="6"/>
      <c r="D353" s="12"/>
      <c r="E353" s="13"/>
      <c r="F353" s="13"/>
      <c r="G353" s="13"/>
      <c r="H353" s="13"/>
      <c r="I353" s="12"/>
      <c r="J353" s="30"/>
      <c r="K353" s="2"/>
      <c r="L353" s="15"/>
      <c r="M353" s="11"/>
      <c r="N353" s="11"/>
      <c r="O353" s="15"/>
      <c r="P353" s="13"/>
      <c r="Q353" s="19"/>
      <c r="R353" s="13"/>
      <c r="S353" s="4"/>
      <c r="T353" s="30"/>
      <c r="U353" s="3"/>
      <c r="V353" s="72">
        <f>[2]Plan1!$A423</f>
        <v>49346</v>
      </c>
      <c r="W353" s="72" t="str">
        <f>[2]Plan1!$C423</f>
        <v>Carnaval</v>
      </c>
      <c r="X353" s="65"/>
      <c r="Y353" s="1"/>
      <c r="Z353" s="3"/>
      <c r="AA353" s="3"/>
      <c r="AB353" s="3"/>
      <c r="AC353" s="3"/>
      <c r="AD353" s="3"/>
      <c r="AE353" s="10"/>
      <c r="AF353" s="3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36"/>
      <c r="B354" s="14"/>
      <c r="C354" s="6"/>
      <c r="D354" s="12"/>
      <c r="E354" s="13"/>
      <c r="F354" s="13"/>
      <c r="G354" s="13"/>
      <c r="H354" s="13"/>
      <c r="I354" s="12"/>
      <c r="J354" s="30"/>
      <c r="K354" s="2"/>
      <c r="L354" s="15"/>
      <c r="M354" s="11"/>
      <c r="N354" s="11"/>
      <c r="O354" s="15"/>
      <c r="P354" s="13"/>
      <c r="Q354" s="19"/>
      <c r="R354" s="13"/>
      <c r="S354" s="4"/>
      <c r="T354" s="30"/>
      <c r="U354" s="3"/>
      <c r="V354" s="72">
        <f>[2]Plan1!$A424</f>
        <v>49391</v>
      </c>
      <c r="W354" s="72" t="str">
        <f>[2]Plan1!$C424</f>
        <v>Paixão de Cristo</v>
      </c>
      <c r="X354" s="65"/>
      <c r="Y354" s="1"/>
      <c r="Z354" s="3"/>
      <c r="AA354" s="3"/>
      <c r="AB354" s="3"/>
      <c r="AC354" s="3"/>
      <c r="AD354" s="3"/>
      <c r="AE354" s="10"/>
      <c r="AF354" s="3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36"/>
      <c r="B355" s="14"/>
      <c r="C355" s="6"/>
      <c r="D355" s="12"/>
      <c r="E355" s="13"/>
      <c r="F355" s="13"/>
      <c r="G355" s="13"/>
      <c r="H355" s="13"/>
      <c r="I355" s="12"/>
      <c r="J355" s="30"/>
      <c r="K355" s="2"/>
      <c r="L355" s="15"/>
      <c r="M355" s="11"/>
      <c r="N355" s="11"/>
      <c r="O355" s="15"/>
      <c r="P355" s="13"/>
      <c r="Q355" s="19"/>
      <c r="R355" s="13"/>
      <c r="S355" s="4"/>
      <c r="T355" s="30"/>
      <c r="U355" s="3"/>
      <c r="V355" s="72">
        <f>[2]Plan1!$A425</f>
        <v>49420</v>
      </c>
      <c r="W355" s="72" t="str">
        <f>[2]Plan1!$C425</f>
        <v>Tiradentes</v>
      </c>
      <c r="X355" s="65"/>
      <c r="Y355" s="1"/>
      <c r="Z355" s="3"/>
      <c r="AA355" s="3"/>
      <c r="AB355" s="3"/>
      <c r="AC355" s="3"/>
      <c r="AD355" s="3"/>
      <c r="AE355" s="10"/>
      <c r="AF355" s="3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36"/>
      <c r="B356" s="14"/>
      <c r="C356" s="6"/>
      <c r="D356" s="12"/>
      <c r="E356" s="13"/>
      <c r="F356" s="13"/>
      <c r="G356" s="13"/>
      <c r="H356" s="13"/>
      <c r="I356" s="12"/>
      <c r="J356" s="30"/>
      <c r="K356" s="2"/>
      <c r="L356" s="15"/>
      <c r="M356" s="11"/>
      <c r="N356" s="11"/>
      <c r="O356" s="15"/>
      <c r="P356" s="13"/>
      <c r="Q356" s="19"/>
      <c r="R356" s="13"/>
      <c r="S356" s="4"/>
      <c r="T356" s="30"/>
      <c r="U356" s="3"/>
      <c r="V356" s="72">
        <f>[2]Plan1!$A426</f>
        <v>49430</v>
      </c>
      <c r="W356" s="72" t="str">
        <f>[2]Plan1!$C426</f>
        <v>Dia do Trabalho</v>
      </c>
      <c r="X356" s="65"/>
      <c r="Y356" s="1"/>
      <c r="Z356" s="3"/>
      <c r="AA356" s="3"/>
      <c r="AB356" s="3"/>
      <c r="AC356" s="3"/>
      <c r="AD356" s="3"/>
      <c r="AE356" s="10"/>
      <c r="AF356" s="3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36"/>
      <c r="B357" s="14"/>
      <c r="C357" s="6"/>
      <c r="D357" s="12"/>
      <c r="E357" s="13"/>
      <c r="F357" s="13"/>
      <c r="G357" s="13"/>
      <c r="H357" s="13"/>
      <c r="I357" s="12"/>
      <c r="J357" s="30"/>
      <c r="K357" s="2"/>
      <c r="L357" s="15"/>
      <c r="M357" s="11"/>
      <c r="N357" s="11"/>
      <c r="O357" s="15"/>
      <c r="P357" s="13"/>
      <c r="Q357" s="19"/>
      <c r="R357" s="13"/>
      <c r="S357" s="4"/>
      <c r="T357" s="30"/>
      <c r="U357" s="3"/>
      <c r="V357" s="72">
        <f>[2]Plan1!$A427</f>
        <v>49453</v>
      </c>
      <c r="W357" s="72" t="str">
        <f>[2]Plan1!$C427</f>
        <v>Corpus Christi</v>
      </c>
      <c r="X357" s="65"/>
      <c r="Y357" s="1"/>
      <c r="Z357" s="3"/>
      <c r="AA357" s="3"/>
      <c r="AB357" s="3"/>
      <c r="AC357" s="3"/>
      <c r="AD357" s="3"/>
      <c r="AE357" s="10"/>
      <c r="AF357" s="3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36"/>
      <c r="B358" s="14"/>
      <c r="C358" s="6"/>
      <c r="D358" s="12"/>
      <c r="E358" s="13"/>
      <c r="F358" s="13"/>
      <c r="G358" s="13"/>
      <c r="H358" s="13"/>
      <c r="I358" s="12"/>
      <c r="J358" s="30"/>
      <c r="K358" s="2"/>
      <c r="L358" s="15"/>
      <c r="M358" s="11"/>
      <c r="N358" s="11"/>
      <c r="O358" s="15"/>
      <c r="P358" s="13"/>
      <c r="Q358" s="19"/>
      <c r="R358" s="13"/>
      <c r="S358" s="4"/>
      <c r="T358" s="30"/>
      <c r="U358" s="3"/>
      <c r="V358" s="72">
        <f>[2]Plan1!$A428</f>
        <v>49559</v>
      </c>
      <c r="W358" s="72" t="str">
        <f>[2]Plan1!$C428</f>
        <v>Independência do Brasil</v>
      </c>
      <c r="X358" s="65"/>
      <c r="Y358" s="1"/>
      <c r="Z358" s="3"/>
      <c r="AA358" s="3"/>
      <c r="AB358" s="3"/>
      <c r="AC358" s="3"/>
      <c r="AD358" s="3"/>
      <c r="AE358" s="10"/>
      <c r="AF358" s="3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36"/>
      <c r="B359" s="14"/>
      <c r="C359" s="6"/>
      <c r="D359" s="12"/>
      <c r="E359" s="13"/>
      <c r="F359" s="13"/>
      <c r="G359" s="13"/>
      <c r="H359" s="13"/>
      <c r="I359" s="12"/>
      <c r="J359" s="30"/>
      <c r="K359" s="2"/>
      <c r="L359" s="15"/>
      <c r="M359" s="11"/>
      <c r="N359" s="11"/>
      <c r="O359" s="15"/>
      <c r="P359" s="13"/>
      <c r="Q359" s="19"/>
      <c r="R359" s="13"/>
      <c r="S359" s="4"/>
      <c r="T359" s="30"/>
      <c r="U359" s="3"/>
      <c r="V359" s="72">
        <f>[2]Plan1!$A429</f>
        <v>49594</v>
      </c>
      <c r="W359" s="72" t="str">
        <f>[2]Plan1!$C429</f>
        <v>Nossa Sr.a Aparecida - Padroeira do Brasil</v>
      </c>
      <c r="X359" s="65"/>
      <c r="Y359" s="1"/>
      <c r="Z359" s="3"/>
      <c r="AA359" s="3"/>
      <c r="AB359" s="3"/>
      <c r="AC359" s="3"/>
      <c r="AD359" s="3"/>
      <c r="AE359" s="10"/>
      <c r="AF359" s="3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36"/>
      <c r="B360" s="14"/>
      <c r="C360" s="6"/>
      <c r="D360" s="12"/>
      <c r="E360" s="13"/>
      <c r="F360" s="13"/>
      <c r="G360" s="13"/>
      <c r="H360" s="13"/>
      <c r="I360" s="12"/>
      <c r="J360" s="30"/>
      <c r="K360" s="2"/>
      <c r="L360" s="15"/>
      <c r="M360" s="11"/>
      <c r="N360" s="11"/>
      <c r="O360" s="15"/>
      <c r="P360" s="13"/>
      <c r="Q360" s="19"/>
      <c r="R360" s="13"/>
      <c r="S360" s="4"/>
      <c r="T360" s="30"/>
      <c r="U360" s="3"/>
      <c r="V360" s="72">
        <f>[2]Plan1!$A430</f>
        <v>49615</v>
      </c>
      <c r="W360" s="72" t="str">
        <f>[2]Plan1!$C430</f>
        <v>Finados</v>
      </c>
      <c r="X360" s="65"/>
      <c r="Y360" s="1"/>
      <c r="Z360" s="3"/>
      <c r="AA360" s="3"/>
      <c r="AB360" s="3"/>
      <c r="AC360" s="3"/>
      <c r="AD360" s="3"/>
      <c r="AE360" s="10"/>
      <c r="AF360" s="3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36"/>
      <c r="B361" s="14"/>
      <c r="C361" s="6"/>
      <c r="D361" s="12"/>
      <c r="E361" s="13"/>
      <c r="F361" s="13"/>
      <c r="G361" s="13"/>
      <c r="H361" s="13"/>
      <c r="I361" s="12"/>
      <c r="J361" s="30"/>
      <c r="K361" s="2"/>
      <c r="L361" s="15"/>
      <c r="M361" s="11"/>
      <c r="N361" s="11"/>
      <c r="O361" s="15"/>
      <c r="P361" s="13"/>
      <c r="Q361" s="19"/>
      <c r="R361" s="13"/>
      <c r="S361" s="4"/>
      <c r="T361" s="30"/>
      <c r="U361" s="3"/>
      <c r="V361" s="72">
        <f>[2]Plan1!$A431</f>
        <v>49628</v>
      </c>
      <c r="W361" s="72" t="str">
        <f>[2]Plan1!$C431</f>
        <v>Proclamação da República</v>
      </c>
      <c r="X361" s="65"/>
      <c r="Y361" s="1"/>
      <c r="Z361" s="3"/>
      <c r="AA361" s="3"/>
      <c r="AB361" s="3"/>
      <c r="AC361" s="3"/>
      <c r="AD361" s="3"/>
      <c r="AE361" s="10"/>
      <c r="AF361" s="3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36"/>
      <c r="B362" s="14"/>
      <c r="C362" s="6"/>
      <c r="D362" s="12"/>
      <c r="E362" s="13"/>
      <c r="F362" s="13"/>
      <c r="G362" s="13"/>
      <c r="H362" s="13"/>
      <c r="I362" s="12"/>
      <c r="J362" s="30"/>
      <c r="K362" s="2"/>
      <c r="L362" s="15"/>
      <c r="M362" s="11"/>
      <c r="N362" s="11"/>
      <c r="O362" s="15"/>
      <c r="P362" s="13"/>
      <c r="Q362" s="19"/>
      <c r="R362" s="13"/>
      <c r="S362" s="4"/>
      <c r="T362" s="30"/>
      <c r="U362" s="3"/>
      <c r="V362" s="72">
        <f>[2]Plan1!$A432</f>
        <v>49633</v>
      </c>
      <c r="W362" s="72" t="str">
        <f>[2]Plan1!$C432</f>
        <v>Dia Nacional de Zumbi e da Consciência Negra</v>
      </c>
      <c r="X362" s="65"/>
      <c r="Y362" s="1"/>
      <c r="Z362" s="3"/>
      <c r="AA362" s="3"/>
      <c r="AB362" s="3"/>
      <c r="AC362" s="3"/>
      <c r="AD362" s="3"/>
      <c r="AE362" s="10"/>
      <c r="AF362" s="3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36"/>
      <c r="B363" s="14"/>
      <c r="C363" s="6"/>
      <c r="D363" s="12"/>
      <c r="E363" s="13"/>
      <c r="F363" s="13"/>
      <c r="G363" s="13"/>
      <c r="H363" s="13"/>
      <c r="I363" s="12"/>
      <c r="J363" s="30"/>
      <c r="K363" s="2"/>
      <c r="L363" s="15"/>
      <c r="M363" s="11"/>
      <c r="N363" s="11"/>
      <c r="O363" s="15"/>
      <c r="P363" s="13"/>
      <c r="Q363" s="19"/>
      <c r="R363" s="13"/>
      <c r="S363" s="4"/>
      <c r="T363" s="30"/>
      <c r="U363" s="3"/>
      <c r="V363" s="72">
        <f>[2]Plan1!$A433</f>
        <v>49668</v>
      </c>
      <c r="W363" s="72" t="str">
        <f>[2]Plan1!$C433</f>
        <v>Natal</v>
      </c>
      <c r="X363" s="65"/>
      <c r="Y363" s="1"/>
      <c r="Z363" s="3"/>
      <c r="AA363" s="3"/>
      <c r="AB363" s="3"/>
      <c r="AC363" s="3"/>
      <c r="AD363" s="3"/>
      <c r="AE363" s="10"/>
      <c r="AF363" s="3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36"/>
      <c r="B364" s="14"/>
      <c r="C364" s="6"/>
      <c r="D364" s="12"/>
      <c r="E364" s="13"/>
      <c r="F364" s="13"/>
      <c r="G364" s="13"/>
      <c r="H364" s="13"/>
      <c r="I364" s="12"/>
      <c r="J364" s="30"/>
      <c r="K364" s="2"/>
      <c r="L364" s="15"/>
      <c r="M364" s="11"/>
      <c r="N364" s="11"/>
      <c r="O364" s="15"/>
      <c r="P364" s="13"/>
      <c r="Q364" s="19"/>
      <c r="R364" s="13"/>
      <c r="S364" s="4"/>
      <c r="T364" s="30"/>
      <c r="U364" s="3"/>
      <c r="V364" s="72">
        <f>[2]Plan1!$A434</f>
        <v>49675</v>
      </c>
      <c r="W364" s="72" t="str">
        <f>[2]Plan1!$C434</f>
        <v>Confraternização Universal</v>
      </c>
      <c r="X364" s="65"/>
      <c r="Y364" s="1"/>
      <c r="Z364" s="3"/>
      <c r="AA364" s="3"/>
      <c r="AB364" s="3"/>
      <c r="AC364" s="3"/>
      <c r="AD364" s="3"/>
      <c r="AE364" s="10"/>
      <c r="AF364" s="3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36"/>
      <c r="B365" s="14"/>
      <c r="C365" s="6"/>
      <c r="D365" s="12"/>
      <c r="E365" s="13"/>
      <c r="F365" s="13"/>
      <c r="G365" s="13"/>
      <c r="H365" s="13"/>
      <c r="I365" s="12"/>
      <c r="J365" s="30"/>
      <c r="K365" s="2"/>
      <c r="L365" s="15"/>
      <c r="M365" s="11"/>
      <c r="N365" s="11"/>
      <c r="O365" s="15"/>
      <c r="P365" s="13"/>
      <c r="Q365" s="19"/>
      <c r="R365" s="13"/>
      <c r="S365" s="4"/>
      <c r="T365" s="30"/>
      <c r="U365" s="3"/>
      <c r="V365" s="72">
        <f>[2]Plan1!$A435</f>
        <v>49730</v>
      </c>
      <c r="W365" s="72" t="str">
        <f>[2]Plan1!$C435</f>
        <v>Carnaval</v>
      </c>
      <c r="X365" s="65"/>
      <c r="Y365" s="1"/>
      <c r="Z365" s="3"/>
      <c r="AA365" s="3"/>
      <c r="AB365" s="3"/>
      <c r="AC365" s="3"/>
      <c r="AD365" s="3"/>
      <c r="AE365" s="10"/>
      <c r="AF365" s="3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36"/>
      <c r="B366" s="14"/>
      <c r="C366" s="6"/>
      <c r="D366" s="12"/>
      <c r="E366" s="13"/>
      <c r="F366" s="13"/>
      <c r="G366" s="13"/>
      <c r="H366" s="13"/>
      <c r="I366" s="12"/>
      <c r="J366" s="30"/>
      <c r="K366" s="2"/>
      <c r="L366" s="15"/>
      <c r="M366" s="11"/>
      <c r="N366" s="11"/>
      <c r="O366" s="15"/>
      <c r="P366" s="13"/>
      <c r="Q366" s="19"/>
      <c r="R366" s="13"/>
      <c r="S366" s="4"/>
      <c r="T366" s="30"/>
      <c r="U366" s="3"/>
      <c r="V366" s="72">
        <f>[2]Plan1!$A436</f>
        <v>49731</v>
      </c>
      <c r="W366" s="72" t="str">
        <f>[2]Plan1!$C436</f>
        <v>Carnaval</v>
      </c>
      <c r="X366" s="65"/>
      <c r="Y366" s="1"/>
      <c r="Z366" s="3"/>
      <c r="AA366" s="3"/>
      <c r="AB366" s="3"/>
      <c r="AC366" s="3"/>
      <c r="AD366" s="3"/>
      <c r="AE366" s="10"/>
      <c r="AF366" s="3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36"/>
      <c r="B367" s="14"/>
      <c r="C367" s="6"/>
      <c r="D367" s="12"/>
      <c r="E367" s="13"/>
      <c r="F367" s="13"/>
      <c r="G367" s="13"/>
      <c r="H367" s="13"/>
      <c r="I367" s="12"/>
      <c r="J367" s="30"/>
      <c r="K367" s="2"/>
      <c r="L367" s="15"/>
      <c r="M367" s="11"/>
      <c r="N367" s="11"/>
      <c r="O367" s="15"/>
      <c r="P367" s="13"/>
      <c r="Q367" s="19"/>
      <c r="R367" s="13"/>
      <c r="S367" s="4"/>
      <c r="T367" s="30"/>
      <c r="U367" s="3"/>
      <c r="V367" s="72">
        <f>[2]Plan1!$A437</f>
        <v>49776</v>
      </c>
      <c r="W367" s="72" t="str">
        <f>[2]Plan1!$C437</f>
        <v>Paixão de Cristo</v>
      </c>
      <c r="X367" s="65"/>
      <c r="Y367" s="1"/>
      <c r="Z367" s="3"/>
      <c r="AA367" s="3"/>
      <c r="AB367" s="3"/>
      <c r="AC367" s="3"/>
      <c r="AD367" s="3"/>
      <c r="AE367" s="10"/>
      <c r="AF367" s="3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36"/>
      <c r="B368" s="14"/>
      <c r="C368" s="6"/>
      <c r="D368" s="12"/>
      <c r="E368" s="13"/>
      <c r="F368" s="13"/>
      <c r="G368" s="13"/>
      <c r="H368" s="13"/>
      <c r="I368" s="12"/>
      <c r="J368" s="30"/>
      <c r="K368" s="2"/>
      <c r="L368" s="15"/>
      <c r="M368" s="11"/>
      <c r="N368" s="11"/>
      <c r="O368" s="15"/>
      <c r="P368" s="13"/>
      <c r="Q368" s="19"/>
      <c r="R368" s="13"/>
      <c r="S368" s="4"/>
      <c r="T368" s="30"/>
      <c r="U368" s="3"/>
      <c r="V368" s="72">
        <f>[2]Plan1!$A438</f>
        <v>49786</v>
      </c>
      <c r="W368" s="72" t="str">
        <f>[2]Plan1!$C438</f>
        <v>Tiradentes</v>
      </c>
      <c r="X368" s="65"/>
      <c r="Y368" s="1"/>
      <c r="Z368" s="3"/>
      <c r="AA368" s="3"/>
      <c r="AB368" s="3"/>
      <c r="AC368" s="3"/>
      <c r="AD368" s="3"/>
      <c r="AE368" s="10"/>
      <c r="AF368" s="3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36"/>
      <c r="B369" s="14"/>
      <c r="C369" s="6"/>
      <c r="D369" s="12"/>
      <c r="E369" s="13"/>
      <c r="F369" s="13"/>
      <c r="G369" s="13"/>
      <c r="H369" s="13"/>
      <c r="I369" s="12"/>
      <c r="J369" s="30"/>
      <c r="K369" s="2"/>
      <c r="L369" s="15"/>
      <c r="M369" s="11"/>
      <c r="N369" s="11"/>
      <c r="O369" s="15"/>
      <c r="P369" s="13"/>
      <c r="Q369" s="19"/>
      <c r="R369" s="13"/>
      <c r="S369" s="4"/>
      <c r="T369" s="30"/>
      <c r="U369" s="3"/>
      <c r="V369" s="72">
        <f>[2]Plan1!$A439</f>
        <v>49796</v>
      </c>
      <c r="W369" s="72" t="str">
        <f>[2]Plan1!$C439</f>
        <v>Dia do Trabalho</v>
      </c>
      <c r="X369" s="65"/>
      <c r="Y369" s="1"/>
      <c r="Z369" s="3"/>
      <c r="AA369" s="3"/>
      <c r="AB369" s="3"/>
      <c r="AC369" s="3"/>
      <c r="AD369" s="3"/>
      <c r="AE369" s="10"/>
      <c r="AF369" s="3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36"/>
      <c r="B370" s="14"/>
      <c r="C370" s="6"/>
      <c r="D370" s="12"/>
      <c r="E370" s="13"/>
      <c r="F370" s="13"/>
      <c r="G370" s="13"/>
      <c r="H370" s="13"/>
      <c r="I370" s="12"/>
      <c r="J370" s="30"/>
      <c r="K370" s="2"/>
      <c r="L370" s="15"/>
      <c r="M370" s="11"/>
      <c r="N370" s="11"/>
      <c r="O370" s="15"/>
      <c r="P370" s="13"/>
      <c r="Q370" s="19"/>
      <c r="R370" s="13"/>
      <c r="S370" s="4"/>
      <c r="T370" s="30"/>
      <c r="U370" s="3"/>
      <c r="V370" s="72">
        <f>[2]Plan1!$A440</f>
        <v>49838</v>
      </c>
      <c r="W370" s="72" t="str">
        <f>[2]Plan1!$C440</f>
        <v>Corpus Christi</v>
      </c>
      <c r="X370" s="65"/>
      <c r="Y370" s="1"/>
      <c r="Z370" s="3"/>
      <c r="AA370" s="3"/>
      <c r="AB370" s="3"/>
      <c r="AC370" s="3"/>
      <c r="AD370" s="3"/>
      <c r="AE370" s="10"/>
      <c r="AF370" s="3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36"/>
      <c r="B371" s="14"/>
      <c r="C371" s="6"/>
      <c r="D371" s="12"/>
      <c r="E371" s="13"/>
      <c r="F371" s="13"/>
      <c r="G371" s="13"/>
      <c r="H371" s="13"/>
      <c r="I371" s="12"/>
      <c r="J371" s="30"/>
      <c r="K371" s="2"/>
      <c r="L371" s="15"/>
      <c r="M371" s="11"/>
      <c r="N371" s="11"/>
      <c r="O371" s="15"/>
      <c r="P371" s="13"/>
      <c r="Q371" s="19"/>
      <c r="R371" s="13"/>
      <c r="S371" s="4"/>
      <c r="T371" s="30"/>
      <c r="U371" s="3"/>
      <c r="V371" s="72">
        <f>[2]Plan1!$A441</f>
        <v>49925</v>
      </c>
      <c r="W371" s="72" t="str">
        <f>[2]Plan1!$C441</f>
        <v>Independência do Brasil</v>
      </c>
      <c r="X371" s="65"/>
      <c r="Y371" s="1"/>
      <c r="Z371" s="3"/>
      <c r="AA371" s="3"/>
      <c r="AB371" s="3"/>
      <c r="AC371" s="3"/>
      <c r="AD371" s="3"/>
      <c r="AE371" s="10"/>
      <c r="AF371" s="3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36"/>
      <c r="B372" s="14"/>
      <c r="C372" s="6"/>
      <c r="D372" s="12"/>
      <c r="E372" s="13"/>
      <c r="F372" s="13"/>
      <c r="G372" s="13"/>
      <c r="H372" s="13"/>
      <c r="I372" s="12"/>
      <c r="J372" s="30"/>
      <c r="K372" s="2"/>
      <c r="L372" s="15"/>
      <c r="M372" s="11"/>
      <c r="N372" s="11"/>
      <c r="O372" s="15"/>
      <c r="P372" s="13"/>
      <c r="Q372" s="19"/>
      <c r="R372" s="13"/>
      <c r="S372" s="4"/>
      <c r="T372" s="30"/>
      <c r="U372" s="3"/>
      <c r="V372" s="72">
        <f>[2]Plan1!$A442</f>
        <v>49960</v>
      </c>
      <c r="W372" s="72" t="str">
        <f>[2]Plan1!$C442</f>
        <v>Nossa Sr.a Aparecida - Padroeira do Brasil</v>
      </c>
      <c r="X372" s="65"/>
      <c r="Y372" s="1"/>
      <c r="Z372" s="3"/>
      <c r="AA372" s="3"/>
      <c r="AB372" s="3"/>
      <c r="AC372" s="3"/>
      <c r="AD372" s="3"/>
      <c r="AE372" s="10"/>
      <c r="AF372" s="3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36"/>
      <c r="B373" s="14"/>
      <c r="C373" s="6"/>
      <c r="D373" s="12"/>
      <c r="E373" s="13"/>
      <c r="F373" s="13"/>
      <c r="G373" s="13"/>
      <c r="H373" s="13"/>
      <c r="I373" s="12"/>
      <c r="J373" s="30"/>
      <c r="K373" s="2"/>
      <c r="L373" s="15"/>
      <c r="M373" s="11"/>
      <c r="N373" s="11"/>
      <c r="O373" s="15"/>
      <c r="P373" s="13"/>
      <c r="Q373" s="19"/>
      <c r="R373" s="13"/>
      <c r="S373" s="4"/>
      <c r="T373" s="30"/>
      <c r="U373" s="3"/>
      <c r="V373" s="72">
        <f>[2]Plan1!$A443</f>
        <v>49981</v>
      </c>
      <c r="W373" s="72" t="str">
        <f>[2]Plan1!$C443</f>
        <v>Finados</v>
      </c>
      <c r="X373" s="65"/>
      <c r="Y373" s="1"/>
      <c r="Z373" s="3"/>
      <c r="AA373" s="3"/>
      <c r="AB373" s="3"/>
      <c r="AC373" s="3"/>
      <c r="AD373" s="3"/>
      <c r="AE373" s="10"/>
      <c r="AF373" s="3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36"/>
      <c r="B374" s="14"/>
      <c r="C374" s="6"/>
      <c r="D374" s="12"/>
      <c r="E374" s="13"/>
      <c r="F374" s="13"/>
      <c r="G374" s="13"/>
      <c r="H374" s="13"/>
      <c r="I374" s="12"/>
      <c r="J374" s="30"/>
      <c r="K374" s="2"/>
      <c r="L374" s="15"/>
      <c r="M374" s="11"/>
      <c r="N374" s="11"/>
      <c r="O374" s="15"/>
      <c r="P374" s="13"/>
      <c r="Q374" s="19"/>
      <c r="R374" s="13"/>
      <c r="S374" s="4"/>
      <c r="T374" s="30"/>
      <c r="U374" s="3"/>
      <c r="V374" s="72">
        <f>[2]Plan1!$A444</f>
        <v>49994</v>
      </c>
      <c r="W374" s="72" t="str">
        <f>[2]Plan1!$C444</f>
        <v>Proclamação da República</v>
      </c>
      <c r="X374" s="65"/>
      <c r="Y374" s="1"/>
      <c r="Z374" s="3"/>
      <c r="AA374" s="3"/>
      <c r="AB374" s="3"/>
      <c r="AC374" s="3"/>
      <c r="AD374" s="3"/>
      <c r="AE374" s="10"/>
      <c r="AF374" s="3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36"/>
      <c r="B375" s="14"/>
      <c r="C375" s="6"/>
      <c r="D375" s="12"/>
      <c r="E375" s="13"/>
      <c r="F375" s="13"/>
      <c r="G375" s="13"/>
      <c r="H375" s="13"/>
      <c r="I375" s="12"/>
      <c r="J375" s="30"/>
      <c r="K375" s="2"/>
      <c r="L375" s="15"/>
      <c r="M375" s="11"/>
      <c r="N375" s="11"/>
      <c r="O375" s="15"/>
      <c r="P375" s="13"/>
      <c r="Q375" s="19"/>
      <c r="R375" s="13"/>
      <c r="S375" s="4"/>
      <c r="T375" s="30"/>
      <c r="U375" s="3"/>
      <c r="V375" s="72">
        <f>[2]Plan1!$A445</f>
        <v>49999</v>
      </c>
      <c r="W375" s="72" t="str">
        <f>[2]Plan1!$C445</f>
        <v>Dia Nacional de Zumbi e da Consciência Negra</v>
      </c>
      <c r="X375" s="65"/>
      <c r="Y375" s="1"/>
      <c r="Z375" s="3"/>
      <c r="AA375" s="3"/>
      <c r="AB375" s="3"/>
      <c r="AC375" s="3"/>
      <c r="AD375" s="3"/>
      <c r="AE375" s="10"/>
      <c r="AF375" s="3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36"/>
      <c r="B376" s="14"/>
      <c r="C376" s="6"/>
      <c r="D376" s="12"/>
      <c r="E376" s="13"/>
      <c r="F376" s="13"/>
      <c r="G376" s="13"/>
      <c r="H376" s="13"/>
      <c r="I376" s="12"/>
      <c r="J376" s="30"/>
      <c r="K376" s="2"/>
      <c r="L376" s="15"/>
      <c r="M376" s="11"/>
      <c r="N376" s="11"/>
      <c r="O376" s="15"/>
      <c r="P376" s="13"/>
      <c r="Q376" s="19"/>
      <c r="R376" s="13"/>
      <c r="S376" s="4"/>
      <c r="T376" s="30"/>
      <c r="U376" s="3"/>
      <c r="V376" s="72">
        <f>[2]Plan1!$A446</f>
        <v>50034</v>
      </c>
      <c r="W376" s="72" t="str">
        <f>[2]Plan1!$C446</f>
        <v>Natal</v>
      </c>
      <c r="X376" s="65"/>
      <c r="Y376" s="1"/>
      <c r="Z376" s="3"/>
      <c r="AA376" s="3"/>
      <c r="AB376" s="3"/>
      <c r="AC376" s="3"/>
      <c r="AD376" s="3"/>
      <c r="AE376" s="10"/>
      <c r="AF376" s="3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36"/>
      <c r="B377" s="14"/>
      <c r="C377" s="6"/>
      <c r="D377" s="12"/>
      <c r="E377" s="13"/>
      <c r="F377" s="13"/>
      <c r="G377" s="13"/>
      <c r="H377" s="13"/>
      <c r="I377" s="12"/>
      <c r="J377" s="30"/>
      <c r="K377" s="2"/>
      <c r="L377" s="15"/>
      <c r="M377" s="11"/>
      <c r="N377" s="11"/>
      <c r="O377" s="15"/>
      <c r="P377" s="13"/>
      <c r="Q377" s="19"/>
      <c r="R377" s="13"/>
      <c r="S377" s="4"/>
      <c r="T377" s="30"/>
      <c r="U377" s="20"/>
      <c r="V377" s="72">
        <f>[2]Plan1!$A447</f>
        <v>50041</v>
      </c>
      <c r="W377" s="72" t="str">
        <f>[2]Plan1!$C447</f>
        <v>Confraternização Universal</v>
      </c>
      <c r="X377" s="65"/>
      <c r="Y377" s="1"/>
      <c r="Z377" s="3"/>
      <c r="AA377" s="3"/>
      <c r="AB377" s="3"/>
      <c r="AC377" s="3"/>
      <c r="AD377" s="20"/>
      <c r="AE377" s="21"/>
      <c r="AF377" s="20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</row>
    <row r="378" spans="1:130" x14ac:dyDescent="0.15">
      <c r="A378" s="36"/>
      <c r="B378" s="14"/>
      <c r="C378" s="6"/>
      <c r="D378" s="12"/>
      <c r="E378" s="13"/>
      <c r="F378" s="13"/>
      <c r="G378" s="13"/>
      <c r="H378" s="13"/>
      <c r="I378" s="12"/>
      <c r="J378" s="30"/>
      <c r="K378" s="2"/>
      <c r="L378" s="15"/>
      <c r="M378" s="11"/>
      <c r="N378" s="11"/>
      <c r="O378" s="15"/>
      <c r="P378" s="13"/>
      <c r="Q378" s="19"/>
      <c r="R378" s="13"/>
      <c r="S378" s="4"/>
      <c r="T378" s="30"/>
      <c r="U378" s="20"/>
      <c r="V378" s="72">
        <f>[2]Plan1!$A448</f>
        <v>50087</v>
      </c>
      <c r="W378" s="72" t="str">
        <f>[2]Plan1!$C448</f>
        <v>Carnaval</v>
      </c>
      <c r="X378" s="65"/>
      <c r="Y378" s="1"/>
      <c r="Z378" s="3"/>
      <c r="AA378" s="3"/>
      <c r="AB378" s="3"/>
      <c r="AC378" s="3"/>
      <c r="AD378" s="20"/>
      <c r="AE378" s="21"/>
      <c r="AF378" s="20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</row>
    <row r="379" spans="1:130" x14ac:dyDescent="0.15">
      <c r="A379" s="36"/>
      <c r="B379" s="14"/>
      <c r="C379" s="6"/>
      <c r="D379" s="12"/>
      <c r="E379" s="13"/>
      <c r="F379" s="13"/>
      <c r="G379" s="13"/>
      <c r="H379" s="13"/>
      <c r="I379" s="12"/>
      <c r="J379" s="30"/>
      <c r="K379" s="2"/>
      <c r="L379" s="15"/>
      <c r="M379" s="11"/>
      <c r="N379" s="11"/>
      <c r="O379" s="15"/>
      <c r="P379" s="13"/>
      <c r="Q379" s="19"/>
      <c r="R379" s="13"/>
      <c r="S379" s="4"/>
      <c r="T379" s="30"/>
      <c r="U379" s="3"/>
      <c r="V379" s="72">
        <f>[2]Plan1!$A449</f>
        <v>50088</v>
      </c>
      <c r="W379" s="72" t="str">
        <f>[2]Plan1!$C449</f>
        <v>Carnaval</v>
      </c>
      <c r="X379" s="65"/>
      <c r="Y379" s="1"/>
      <c r="Z379" s="3"/>
      <c r="AA379" s="3"/>
      <c r="AB379" s="3"/>
      <c r="AC379" s="3"/>
      <c r="AD379" s="3"/>
      <c r="AE379" s="10"/>
      <c r="AF379" s="3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36"/>
      <c r="B380" s="14"/>
      <c r="C380" s="6"/>
      <c r="D380" s="12"/>
      <c r="E380" s="13"/>
      <c r="F380" s="13"/>
      <c r="G380" s="13"/>
      <c r="H380" s="13"/>
      <c r="I380" s="12"/>
      <c r="J380" s="30"/>
      <c r="K380" s="2"/>
      <c r="L380" s="15"/>
      <c r="M380" s="11"/>
      <c r="N380" s="11"/>
      <c r="O380" s="15"/>
      <c r="P380" s="13"/>
      <c r="Q380" s="19"/>
      <c r="R380" s="13"/>
      <c r="S380" s="4"/>
      <c r="T380" s="30"/>
      <c r="U380" s="3"/>
      <c r="V380" s="72">
        <f>[2]Plan1!$A450</f>
        <v>50133</v>
      </c>
      <c r="W380" s="72" t="str">
        <f>[2]Plan1!$C450</f>
        <v>Paixão de Cristo</v>
      </c>
      <c r="X380" s="65"/>
      <c r="Y380" s="1"/>
      <c r="Z380" s="3"/>
      <c r="AA380" s="3"/>
      <c r="AB380" s="3"/>
      <c r="AC380" s="3"/>
      <c r="AD380" s="3"/>
      <c r="AE380" s="10"/>
      <c r="AF380" s="3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36"/>
      <c r="B381" s="14"/>
      <c r="C381" s="6"/>
      <c r="D381" s="12"/>
      <c r="E381" s="13"/>
      <c r="F381" s="13"/>
      <c r="G381" s="13"/>
      <c r="H381" s="13"/>
      <c r="I381" s="12"/>
      <c r="J381" s="30"/>
      <c r="K381" s="2"/>
      <c r="L381" s="15"/>
      <c r="M381" s="11"/>
      <c r="N381" s="11"/>
      <c r="O381" s="15"/>
      <c r="P381" s="13"/>
      <c r="Q381" s="19"/>
      <c r="R381" s="13"/>
      <c r="S381" s="4"/>
      <c r="T381" s="30"/>
      <c r="U381" s="3"/>
      <c r="V381" s="72">
        <f>[2]Plan1!$A451</f>
        <v>50151</v>
      </c>
      <c r="W381" s="72" t="str">
        <f>[2]Plan1!$C451</f>
        <v>Tiradentes</v>
      </c>
      <c r="X381" s="65"/>
      <c r="Y381" s="1"/>
      <c r="Z381" s="3"/>
      <c r="AA381" s="3"/>
      <c r="AB381" s="3"/>
      <c r="AC381" s="3"/>
      <c r="AD381" s="3"/>
      <c r="AE381" s="10"/>
      <c r="AF381" s="3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36"/>
      <c r="B382" s="14"/>
      <c r="C382" s="6"/>
      <c r="D382" s="12"/>
      <c r="E382" s="13"/>
      <c r="F382" s="13"/>
      <c r="G382" s="13"/>
      <c r="H382" s="13"/>
      <c r="I382" s="12"/>
      <c r="J382" s="30"/>
      <c r="K382" s="2"/>
      <c r="L382" s="15"/>
      <c r="M382" s="11"/>
      <c r="N382" s="11"/>
      <c r="O382" s="15"/>
      <c r="P382" s="13"/>
      <c r="Q382" s="19"/>
      <c r="R382" s="13"/>
      <c r="S382" s="4"/>
      <c r="T382" s="30"/>
      <c r="U382" s="3"/>
      <c r="V382" s="72">
        <f>[2]Plan1!$A452</f>
        <v>50161</v>
      </c>
      <c r="W382" s="72" t="str">
        <f>[2]Plan1!$C452</f>
        <v>Dia do Trabalho</v>
      </c>
      <c r="X382" s="65"/>
      <c r="Y382" s="1"/>
      <c r="Z382" s="3"/>
      <c r="AA382" s="3"/>
      <c r="AB382" s="3"/>
      <c r="AC382" s="3"/>
      <c r="AD382" s="3"/>
      <c r="AE382" s="10"/>
      <c r="AF382" s="3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36"/>
      <c r="B383" s="14"/>
      <c r="C383" s="6"/>
      <c r="D383" s="12"/>
      <c r="E383" s="13"/>
      <c r="F383" s="13"/>
      <c r="G383" s="13"/>
      <c r="H383" s="13"/>
      <c r="I383" s="12"/>
      <c r="J383" s="30"/>
      <c r="K383" s="2"/>
      <c r="L383" s="15"/>
      <c r="M383" s="11"/>
      <c r="N383" s="11"/>
      <c r="O383" s="15"/>
      <c r="P383" s="13"/>
      <c r="Q383" s="19"/>
      <c r="R383" s="13"/>
      <c r="S383" s="4"/>
      <c r="T383" s="30"/>
      <c r="U383" s="3"/>
      <c r="V383" s="72">
        <f>[2]Plan1!$A453</f>
        <v>50195</v>
      </c>
      <c r="W383" s="72" t="str">
        <f>[2]Plan1!$C453</f>
        <v>Corpus Christi</v>
      </c>
      <c r="X383" s="65"/>
      <c r="Y383" s="1"/>
      <c r="Z383" s="3"/>
      <c r="AA383" s="3"/>
      <c r="AB383" s="3"/>
      <c r="AC383" s="3"/>
      <c r="AD383" s="3"/>
      <c r="AE383" s="10"/>
      <c r="AF383" s="3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36"/>
      <c r="B384" s="14"/>
      <c r="C384" s="6"/>
      <c r="D384" s="12"/>
      <c r="E384" s="13"/>
      <c r="F384" s="13"/>
      <c r="G384" s="13"/>
      <c r="H384" s="13"/>
      <c r="I384" s="12"/>
      <c r="J384" s="30"/>
      <c r="K384" s="2"/>
      <c r="L384" s="15"/>
      <c r="M384" s="11"/>
      <c r="N384" s="11"/>
      <c r="O384" s="15"/>
      <c r="P384" s="13"/>
      <c r="Q384" s="19"/>
      <c r="R384" s="13"/>
      <c r="S384" s="4"/>
      <c r="T384" s="30"/>
      <c r="U384" s="3"/>
      <c r="V384" s="72">
        <f>[2]Plan1!$A454</f>
        <v>50290</v>
      </c>
      <c r="W384" s="72" t="str">
        <f>[2]Plan1!$C454</f>
        <v>Independência do Brasil</v>
      </c>
      <c r="X384" s="65"/>
      <c r="Y384" s="1"/>
      <c r="Z384" s="3"/>
      <c r="AA384" s="3"/>
      <c r="AB384" s="3"/>
      <c r="AC384" s="3"/>
      <c r="AD384" s="3"/>
      <c r="AE384" s="10"/>
      <c r="AF384" s="3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36"/>
      <c r="B385" s="14"/>
      <c r="C385" s="6"/>
      <c r="D385" s="12"/>
      <c r="E385" s="13"/>
      <c r="F385" s="13"/>
      <c r="G385" s="13"/>
      <c r="H385" s="13"/>
      <c r="I385" s="12"/>
      <c r="J385" s="30"/>
      <c r="K385" s="2"/>
      <c r="L385" s="15"/>
      <c r="M385" s="11"/>
      <c r="N385" s="11"/>
      <c r="O385" s="15"/>
      <c r="P385" s="13"/>
      <c r="Q385" s="19"/>
      <c r="R385" s="13"/>
      <c r="S385" s="4"/>
      <c r="T385" s="30"/>
      <c r="U385" s="3"/>
      <c r="V385" s="72">
        <f>[2]Plan1!$A455</f>
        <v>50325</v>
      </c>
      <c r="W385" s="72" t="str">
        <f>[2]Plan1!$C455</f>
        <v>Nossa Sr.a Aparecida - Padroeira do Brasil</v>
      </c>
      <c r="X385" s="65"/>
      <c r="Y385" s="1"/>
      <c r="Z385" s="3"/>
      <c r="AA385" s="3"/>
      <c r="AB385" s="3"/>
      <c r="AC385" s="3"/>
      <c r="AD385" s="3"/>
      <c r="AE385" s="10"/>
      <c r="AF385" s="3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36"/>
      <c r="B386" s="14"/>
      <c r="C386" s="6"/>
      <c r="D386" s="12"/>
      <c r="E386" s="13"/>
      <c r="F386" s="13"/>
      <c r="G386" s="13"/>
      <c r="H386" s="13"/>
      <c r="I386" s="12"/>
      <c r="J386" s="30"/>
      <c r="K386" s="2"/>
      <c r="L386" s="15"/>
      <c r="M386" s="11"/>
      <c r="N386" s="11"/>
      <c r="O386" s="15"/>
      <c r="P386" s="13"/>
      <c r="Q386" s="19"/>
      <c r="R386" s="13"/>
      <c r="S386" s="4"/>
      <c r="T386" s="30"/>
      <c r="U386" s="3"/>
      <c r="V386" s="72">
        <f>[2]Plan1!$A456</f>
        <v>50346</v>
      </c>
      <c r="W386" s="72" t="str">
        <f>[2]Plan1!$C456</f>
        <v>Finados</v>
      </c>
      <c r="X386" s="65"/>
      <c r="Y386" s="1"/>
      <c r="Z386" s="3"/>
      <c r="AA386" s="3"/>
      <c r="AB386" s="3"/>
      <c r="AC386" s="3"/>
      <c r="AD386" s="3"/>
      <c r="AE386" s="10"/>
      <c r="AF386" s="3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36"/>
      <c r="B387" s="14"/>
      <c r="C387" s="6"/>
      <c r="D387" s="12"/>
      <c r="E387" s="13"/>
      <c r="F387" s="13"/>
      <c r="G387" s="13"/>
      <c r="H387" s="13"/>
      <c r="I387" s="12"/>
      <c r="J387" s="30"/>
      <c r="K387" s="2"/>
      <c r="L387" s="15"/>
      <c r="M387" s="11"/>
      <c r="N387" s="11"/>
      <c r="O387" s="15"/>
      <c r="P387" s="13"/>
      <c r="Q387" s="19"/>
      <c r="R387" s="13"/>
      <c r="S387" s="4"/>
      <c r="T387" s="30"/>
      <c r="U387" s="3"/>
      <c r="V387" s="72">
        <f>[2]Plan1!$A457</f>
        <v>50359</v>
      </c>
      <c r="W387" s="72" t="str">
        <f>[2]Plan1!$C457</f>
        <v>Proclamação da República</v>
      </c>
      <c r="X387" s="65"/>
      <c r="Y387" s="1"/>
      <c r="Z387" s="3"/>
      <c r="AA387" s="3"/>
      <c r="AB387" s="3"/>
      <c r="AC387" s="3"/>
      <c r="AD387" s="3"/>
      <c r="AE387" s="10"/>
      <c r="AF387" s="3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36"/>
      <c r="B388" s="14"/>
      <c r="C388" s="6"/>
      <c r="D388" s="12"/>
      <c r="E388" s="13"/>
      <c r="F388" s="13"/>
      <c r="G388" s="13"/>
      <c r="H388" s="13"/>
      <c r="I388" s="12"/>
      <c r="J388" s="30"/>
      <c r="K388" s="2"/>
      <c r="L388" s="15"/>
      <c r="M388" s="11"/>
      <c r="N388" s="11"/>
      <c r="O388" s="15"/>
      <c r="P388" s="13"/>
      <c r="Q388" s="19"/>
      <c r="R388" s="13"/>
      <c r="S388" s="4"/>
      <c r="T388" s="30"/>
      <c r="U388" s="3"/>
      <c r="V388" s="72">
        <f>[2]Plan1!$A458</f>
        <v>50364</v>
      </c>
      <c r="W388" s="72" t="str">
        <f>[2]Plan1!$C458</f>
        <v>Dia Nacional de Zumbi e da Consciência Negra</v>
      </c>
      <c r="X388" s="65"/>
      <c r="Y388" s="1"/>
      <c r="Z388" s="3"/>
      <c r="AA388" s="3"/>
      <c r="AB388" s="3"/>
      <c r="AC388" s="3"/>
      <c r="AD388" s="3"/>
      <c r="AE388" s="10"/>
      <c r="AF388" s="3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36"/>
      <c r="B389" s="14"/>
      <c r="C389" s="6"/>
      <c r="D389" s="12"/>
      <c r="E389" s="13"/>
      <c r="F389" s="13"/>
      <c r="G389" s="13"/>
      <c r="H389" s="13"/>
      <c r="I389" s="12"/>
      <c r="J389" s="30"/>
      <c r="K389" s="2"/>
      <c r="L389" s="15"/>
      <c r="M389" s="11"/>
      <c r="N389" s="11"/>
      <c r="O389" s="15"/>
      <c r="P389" s="13"/>
      <c r="Q389" s="19"/>
      <c r="R389" s="13"/>
      <c r="S389" s="4"/>
      <c r="T389" s="30"/>
      <c r="U389" s="3"/>
      <c r="V389" s="72">
        <f>[2]Plan1!$A459</f>
        <v>50399</v>
      </c>
      <c r="W389" s="72" t="str">
        <f>[2]Plan1!$C459</f>
        <v>Natal</v>
      </c>
      <c r="X389" s="65"/>
      <c r="Y389" s="1"/>
      <c r="Z389" s="3"/>
      <c r="AA389" s="3"/>
      <c r="AB389" s="3"/>
      <c r="AC389" s="3"/>
      <c r="AD389" s="3"/>
      <c r="AE389" s="10"/>
      <c r="AF389" s="3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36"/>
      <c r="B390" s="14"/>
      <c r="C390" s="6"/>
      <c r="D390" s="12"/>
      <c r="E390" s="13"/>
      <c r="F390" s="13"/>
      <c r="G390" s="13"/>
      <c r="H390" s="13"/>
      <c r="I390" s="12"/>
      <c r="J390" s="30"/>
      <c r="K390" s="2"/>
      <c r="L390" s="15"/>
      <c r="M390" s="11"/>
      <c r="N390" s="11"/>
      <c r="O390" s="15"/>
      <c r="P390" s="13"/>
      <c r="Q390" s="19"/>
      <c r="R390" s="13"/>
      <c r="S390" s="4"/>
      <c r="T390" s="30"/>
      <c r="U390" s="3"/>
      <c r="V390" s="72">
        <f>[2]Plan1!$A460</f>
        <v>50406</v>
      </c>
      <c r="W390" s="72" t="str">
        <f>[2]Plan1!$C460</f>
        <v>Confraternização Universal</v>
      </c>
      <c r="X390" s="65"/>
      <c r="Y390" s="1"/>
      <c r="Z390" s="3"/>
      <c r="AA390" s="3"/>
      <c r="AB390" s="3"/>
      <c r="AC390" s="3"/>
      <c r="AD390" s="3"/>
      <c r="AE390" s="10"/>
      <c r="AF390" s="3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36"/>
      <c r="B391" s="14"/>
      <c r="C391" s="6"/>
      <c r="D391" s="12"/>
      <c r="E391" s="13"/>
      <c r="F391" s="13"/>
      <c r="G391" s="13"/>
      <c r="H391" s="13"/>
      <c r="I391" s="12"/>
      <c r="J391" s="30"/>
      <c r="K391" s="2"/>
      <c r="L391" s="15"/>
      <c r="M391" s="11"/>
      <c r="N391" s="11"/>
      <c r="O391" s="15"/>
      <c r="P391" s="13"/>
      <c r="Q391" s="19"/>
      <c r="R391" s="13"/>
      <c r="S391" s="4"/>
      <c r="T391" s="30"/>
      <c r="U391" s="3"/>
      <c r="V391" s="72">
        <f>[2]Plan1!$A461</f>
        <v>50472</v>
      </c>
      <c r="W391" s="72" t="str">
        <f>[2]Plan1!$C461</f>
        <v>Carnaval</v>
      </c>
      <c r="X391" s="65"/>
      <c r="Y391" s="1"/>
      <c r="Z391" s="3"/>
      <c r="AA391" s="3"/>
      <c r="AB391" s="3"/>
      <c r="AC391" s="3"/>
      <c r="AD391" s="3"/>
      <c r="AE391" s="10"/>
      <c r="AF391" s="3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36"/>
      <c r="B392" s="14"/>
      <c r="C392" s="6"/>
      <c r="D392" s="12"/>
      <c r="E392" s="13"/>
      <c r="F392" s="13"/>
      <c r="G392" s="13"/>
      <c r="H392" s="13"/>
      <c r="I392" s="12"/>
      <c r="J392" s="30"/>
      <c r="K392" s="2"/>
      <c r="L392" s="15"/>
      <c r="M392" s="11"/>
      <c r="N392" s="11"/>
      <c r="O392" s="15"/>
      <c r="P392" s="13"/>
      <c r="Q392" s="19"/>
      <c r="R392" s="13"/>
      <c r="S392" s="4"/>
      <c r="T392" s="30"/>
      <c r="U392" s="3"/>
      <c r="V392" s="72">
        <f>[2]Plan1!$A462</f>
        <v>50473</v>
      </c>
      <c r="W392" s="72" t="str">
        <f>[2]Plan1!$C462</f>
        <v>Carnaval</v>
      </c>
      <c r="X392" s="65"/>
      <c r="Y392" s="1"/>
      <c r="Z392" s="3"/>
      <c r="AA392" s="3"/>
      <c r="AB392" s="3"/>
      <c r="AC392" s="3"/>
      <c r="AD392" s="3"/>
      <c r="AE392" s="10"/>
      <c r="AF392" s="3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36"/>
      <c r="B393" s="14"/>
      <c r="C393" s="6"/>
      <c r="D393" s="12"/>
      <c r="E393" s="13"/>
      <c r="F393" s="13"/>
      <c r="G393" s="13"/>
      <c r="H393" s="13"/>
      <c r="I393" s="12"/>
      <c r="J393" s="30"/>
      <c r="K393" s="2"/>
      <c r="L393" s="15"/>
      <c r="M393" s="11"/>
      <c r="N393" s="11"/>
      <c r="O393" s="15"/>
      <c r="P393" s="13"/>
      <c r="Q393" s="19"/>
      <c r="R393" s="13"/>
      <c r="S393" s="4"/>
      <c r="T393" s="30"/>
      <c r="U393" s="3"/>
      <c r="V393" s="72">
        <f>[2]Plan1!$A463</f>
        <v>50516</v>
      </c>
      <c r="W393" s="72" t="str">
        <f>[2]Plan1!$C463</f>
        <v>Tiradentes</v>
      </c>
      <c r="X393" s="65"/>
      <c r="Y393" s="1"/>
      <c r="Z393" s="3"/>
      <c r="AA393" s="3"/>
      <c r="AB393" s="3"/>
      <c r="AC393" s="3"/>
      <c r="AD393" s="3"/>
      <c r="AE393" s="10"/>
      <c r="AF393" s="3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36"/>
      <c r="B394" s="14"/>
      <c r="C394" s="6"/>
      <c r="D394" s="12"/>
      <c r="E394" s="13"/>
      <c r="F394" s="13"/>
      <c r="G394" s="13"/>
      <c r="H394" s="13"/>
      <c r="I394" s="12"/>
      <c r="J394" s="30"/>
      <c r="K394" s="2"/>
      <c r="L394" s="15"/>
      <c r="M394" s="11"/>
      <c r="N394" s="11"/>
      <c r="O394" s="15"/>
      <c r="P394" s="13"/>
      <c r="Q394" s="19"/>
      <c r="R394" s="13"/>
      <c r="S394" s="4"/>
      <c r="T394" s="30"/>
      <c r="U394" s="3"/>
      <c r="V394" s="72">
        <f>[2]Plan1!$A464</f>
        <v>50518</v>
      </c>
      <c r="W394" s="72" t="str">
        <f>[2]Plan1!$C464</f>
        <v>Paixão de Cristo</v>
      </c>
      <c r="X394" s="65"/>
      <c r="Y394" s="1"/>
      <c r="Z394" s="3"/>
      <c r="AA394" s="3"/>
      <c r="AB394" s="3"/>
      <c r="AC394" s="3"/>
      <c r="AD394" s="3"/>
      <c r="AE394" s="10"/>
      <c r="AF394" s="3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36"/>
      <c r="B395" s="14"/>
      <c r="C395" s="6"/>
      <c r="D395" s="12"/>
      <c r="E395" s="13"/>
      <c r="F395" s="13"/>
      <c r="G395" s="13"/>
      <c r="H395" s="13"/>
      <c r="I395" s="12"/>
      <c r="J395" s="30"/>
      <c r="K395" s="2"/>
      <c r="L395" s="15"/>
      <c r="M395" s="11"/>
      <c r="N395" s="11"/>
      <c r="O395" s="15"/>
      <c r="P395" s="13"/>
      <c r="Q395" s="19"/>
      <c r="R395" s="13"/>
      <c r="S395" s="4"/>
      <c r="T395" s="30"/>
      <c r="U395" s="3"/>
      <c r="V395" s="72">
        <f>[2]Plan1!$A465</f>
        <v>50526</v>
      </c>
      <c r="W395" s="72" t="str">
        <f>[2]Plan1!$C465</f>
        <v>Dia do Trabalho</v>
      </c>
      <c r="X395" s="65"/>
      <c r="Y395" s="1"/>
      <c r="Z395" s="3"/>
      <c r="AA395" s="3"/>
      <c r="AB395" s="3"/>
      <c r="AC395" s="3"/>
      <c r="AD395" s="3"/>
      <c r="AE395" s="10"/>
      <c r="AF395" s="3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36"/>
      <c r="B396" s="14"/>
      <c r="C396" s="6"/>
      <c r="D396" s="12"/>
      <c r="E396" s="13"/>
      <c r="F396" s="13"/>
      <c r="G396" s="13"/>
      <c r="H396" s="13"/>
      <c r="I396" s="12"/>
      <c r="J396" s="30"/>
      <c r="K396" s="2"/>
      <c r="L396" s="15"/>
      <c r="M396" s="11"/>
      <c r="N396" s="11"/>
      <c r="O396" s="15"/>
      <c r="P396" s="13"/>
      <c r="Q396" s="19"/>
      <c r="R396" s="13"/>
      <c r="S396" s="4"/>
      <c r="T396" s="30"/>
      <c r="U396" s="3"/>
      <c r="V396" s="72">
        <f>[2]Plan1!$A466</f>
        <v>50580</v>
      </c>
      <c r="W396" s="72" t="str">
        <f>[2]Plan1!$C466</f>
        <v>Corpus Christi</v>
      </c>
      <c r="X396" s="65"/>
      <c r="Y396" s="1"/>
      <c r="Z396" s="3"/>
      <c r="AA396" s="3"/>
      <c r="AB396" s="3"/>
      <c r="AC396" s="3"/>
      <c r="AD396" s="3"/>
      <c r="AE396" s="10"/>
      <c r="AF396" s="3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36"/>
      <c r="B397" s="14"/>
      <c r="C397" s="6"/>
      <c r="D397" s="12"/>
      <c r="E397" s="13"/>
      <c r="F397" s="13"/>
      <c r="G397" s="13"/>
      <c r="H397" s="13"/>
      <c r="I397" s="12"/>
      <c r="J397" s="30"/>
      <c r="K397" s="2"/>
      <c r="L397" s="15"/>
      <c r="M397" s="11"/>
      <c r="N397" s="11"/>
      <c r="O397" s="15"/>
      <c r="P397" s="13"/>
      <c r="Q397" s="19"/>
      <c r="R397" s="13"/>
      <c r="S397" s="4"/>
      <c r="T397" s="30"/>
      <c r="U397" s="3"/>
      <c r="V397" s="72">
        <f>[2]Plan1!$A467</f>
        <v>50655</v>
      </c>
      <c r="W397" s="72" t="str">
        <f>[2]Plan1!$C467</f>
        <v>Independência do Brasil</v>
      </c>
      <c r="X397" s="65"/>
      <c r="Y397" s="1"/>
      <c r="Z397" s="3"/>
      <c r="AA397" s="3"/>
      <c r="AB397" s="3"/>
      <c r="AC397" s="3"/>
      <c r="AD397" s="3"/>
      <c r="AE397" s="10"/>
      <c r="AF397" s="3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36"/>
      <c r="B398" s="14"/>
      <c r="C398" s="6"/>
      <c r="D398" s="12"/>
      <c r="E398" s="13"/>
      <c r="F398" s="13"/>
      <c r="G398" s="13"/>
      <c r="H398" s="13"/>
      <c r="I398" s="12"/>
      <c r="J398" s="30"/>
      <c r="K398" s="2"/>
      <c r="L398" s="15"/>
      <c r="M398" s="11"/>
      <c r="N398" s="11"/>
      <c r="O398" s="15"/>
      <c r="P398" s="13"/>
      <c r="Q398" s="19"/>
      <c r="R398" s="13"/>
      <c r="S398" s="4"/>
      <c r="T398" s="30"/>
      <c r="U398" s="3"/>
      <c r="V398" s="72">
        <f>[2]Plan1!$A468</f>
        <v>50690</v>
      </c>
      <c r="W398" s="72" t="str">
        <f>[2]Plan1!$C468</f>
        <v>Nossa Sr.a Aparecida - Padroeira do Brasil</v>
      </c>
      <c r="X398" s="65"/>
      <c r="Y398" s="1"/>
      <c r="Z398" s="3"/>
      <c r="AA398" s="3"/>
      <c r="AB398" s="3"/>
      <c r="AC398" s="3"/>
      <c r="AD398" s="3"/>
      <c r="AE398" s="10"/>
      <c r="AF398" s="3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36"/>
      <c r="B399" s="14"/>
      <c r="C399" s="6"/>
      <c r="D399" s="12"/>
      <c r="E399" s="13"/>
      <c r="F399" s="13"/>
      <c r="G399" s="13"/>
      <c r="H399" s="13"/>
      <c r="I399" s="12"/>
      <c r="J399" s="30"/>
      <c r="K399" s="2"/>
      <c r="L399" s="15"/>
      <c r="M399" s="11"/>
      <c r="N399" s="11"/>
      <c r="O399" s="15"/>
      <c r="P399" s="13"/>
      <c r="Q399" s="19"/>
      <c r="R399" s="13"/>
      <c r="S399" s="4"/>
      <c r="T399" s="30"/>
      <c r="U399" s="3"/>
      <c r="V399" s="72">
        <f>[2]Plan1!$A469</f>
        <v>50711</v>
      </c>
      <c r="W399" s="72" t="str">
        <f>[2]Plan1!$C469</f>
        <v>Finados</v>
      </c>
      <c r="X399" s="65"/>
      <c r="Y399" s="1"/>
      <c r="Z399" s="3"/>
      <c r="AA399" s="3"/>
      <c r="AB399" s="3"/>
      <c r="AC399" s="3"/>
      <c r="AD399" s="3"/>
      <c r="AE399" s="10"/>
      <c r="AF399" s="3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36"/>
      <c r="B400" s="14"/>
      <c r="C400" s="6"/>
      <c r="D400" s="12"/>
      <c r="E400" s="13"/>
      <c r="F400" s="13"/>
      <c r="G400" s="13"/>
      <c r="H400" s="13"/>
      <c r="I400" s="12"/>
      <c r="J400" s="30"/>
      <c r="K400" s="2"/>
      <c r="L400" s="15"/>
      <c r="M400" s="11"/>
      <c r="N400" s="11"/>
      <c r="O400" s="15"/>
      <c r="P400" s="13"/>
      <c r="Q400" s="19"/>
      <c r="R400" s="13"/>
      <c r="S400" s="4"/>
      <c r="T400" s="30"/>
      <c r="U400" s="3"/>
      <c r="V400" s="72">
        <f>[2]Plan1!$A470</f>
        <v>50724</v>
      </c>
      <c r="W400" s="72" t="str">
        <f>[2]Plan1!$C470</f>
        <v>Proclamação da República</v>
      </c>
      <c r="X400" s="65"/>
      <c r="Y400" s="1"/>
      <c r="Z400" s="3"/>
      <c r="AA400" s="3"/>
      <c r="AB400" s="3"/>
      <c r="AC400" s="3"/>
      <c r="AD400" s="3"/>
      <c r="AE400" s="10"/>
      <c r="AF400" s="3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36"/>
      <c r="B401" s="14"/>
      <c r="C401" s="6"/>
      <c r="D401" s="12"/>
      <c r="E401" s="13"/>
      <c r="F401" s="13"/>
      <c r="G401" s="13"/>
      <c r="H401" s="13"/>
      <c r="I401" s="12"/>
      <c r="J401" s="30"/>
      <c r="K401" s="2"/>
      <c r="L401" s="15"/>
      <c r="M401" s="11"/>
      <c r="N401" s="11"/>
      <c r="O401" s="15"/>
      <c r="P401" s="13"/>
      <c r="Q401" s="19"/>
      <c r="R401" s="13"/>
      <c r="S401" s="4"/>
      <c r="T401" s="30"/>
      <c r="U401" s="3"/>
      <c r="V401" s="72">
        <f>[2]Plan1!$A471</f>
        <v>50729</v>
      </c>
      <c r="W401" s="72" t="str">
        <f>[2]Plan1!$C471</f>
        <v>Dia Nacional de Zumbi e da Consciência Negra</v>
      </c>
      <c r="X401" s="65"/>
      <c r="Y401" s="1"/>
      <c r="Z401" s="3"/>
      <c r="AA401" s="3"/>
      <c r="AB401" s="3"/>
      <c r="AC401" s="3"/>
      <c r="AD401" s="3"/>
      <c r="AE401" s="10"/>
      <c r="AF401" s="3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36"/>
      <c r="B402" s="14"/>
      <c r="C402" s="6"/>
      <c r="D402" s="12"/>
      <c r="E402" s="13"/>
      <c r="F402" s="13"/>
      <c r="G402" s="13"/>
      <c r="H402" s="13"/>
      <c r="I402" s="12"/>
      <c r="J402" s="30"/>
      <c r="K402" s="2"/>
      <c r="L402" s="15"/>
      <c r="M402" s="11"/>
      <c r="N402" s="11"/>
      <c r="O402" s="15"/>
      <c r="P402" s="13"/>
      <c r="Q402" s="19"/>
      <c r="R402" s="13"/>
      <c r="S402" s="4"/>
      <c r="T402" s="30"/>
      <c r="U402" s="3"/>
      <c r="V402" s="72">
        <f>[2]Plan1!$A472</f>
        <v>50764</v>
      </c>
      <c r="W402" s="72" t="str">
        <f>[2]Plan1!$C472</f>
        <v>Natal</v>
      </c>
      <c r="X402" s="65"/>
      <c r="Y402" s="1"/>
      <c r="Z402" s="3"/>
      <c r="AA402" s="3"/>
      <c r="AB402" s="3"/>
      <c r="AC402" s="3"/>
      <c r="AD402" s="3"/>
      <c r="AE402" s="10"/>
      <c r="AF402" s="3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36"/>
      <c r="B403" s="14"/>
      <c r="C403" s="6"/>
      <c r="D403" s="12"/>
      <c r="E403" s="13"/>
      <c r="F403" s="13"/>
      <c r="G403" s="13"/>
      <c r="H403" s="13"/>
      <c r="I403" s="12"/>
      <c r="J403" s="30"/>
      <c r="K403" s="2"/>
      <c r="L403" s="15"/>
      <c r="M403" s="11"/>
      <c r="N403" s="11"/>
      <c r="O403" s="15"/>
      <c r="P403" s="13"/>
      <c r="Q403" s="19"/>
      <c r="R403" s="13"/>
      <c r="S403" s="4"/>
      <c r="T403" s="30"/>
      <c r="U403" s="3"/>
      <c r="V403" s="72">
        <f>[2]Plan1!$A473</f>
        <v>50771</v>
      </c>
      <c r="W403" s="72" t="str">
        <f>[2]Plan1!$C473</f>
        <v>Confraternização Universal</v>
      </c>
      <c r="X403" s="65"/>
      <c r="Y403" s="1"/>
      <c r="Z403" s="3"/>
      <c r="AA403" s="3"/>
      <c r="AB403" s="3"/>
      <c r="AC403" s="3"/>
      <c r="AD403" s="3"/>
      <c r="AE403" s="10"/>
      <c r="AF403" s="3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36"/>
      <c r="B404" s="14"/>
      <c r="C404" s="6"/>
      <c r="D404" s="12"/>
      <c r="E404" s="13"/>
      <c r="F404" s="13"/>
      <c r="G404" s="13"/>
      <c r="H404" s="13"/>
      <c r="I404" s="12"/>
      <c r="J404" s="30"/>
      <c r="K404" s="2"/>
      <c r="L404" s="15"/>
      <c r="M404" s="11"/>
      <c r="N404" s="11"/>
      <c r="O404" s="15"/>
      <c r="P404" s="13"/>
      <c r="Q404" s="19"/>
      <c r="R404" s="13"/>
      <c r="S404" s="4"/>
      <c r="T404" s="30"/>
      <c r="U404" s="3"/>
      <c r="V404" s="72">
        <f>[2]Plan1!$A474</f>
        <v>50822</v>
      </c>
      <c r="W404" s="72" t="str">
        <f>[2]Plan1!$C474</f>
        <v>Carnaval</v>
      </c>
      <c r="X404" s="65"/>
      <c r="Y404" s="1"/>
      <c r="Z404" s="3"/>
      <c r="AA404" s="3"/>
      <c r="AB404" s="3"/>
      <c r="AC404" s="3"/>
      <c r="AD404" s="3"/>
      <c r="AE404" s="10"/>
      <c r="AF404" s="3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36"/>
      <c r="B405" s="14"/>
      <c r="C405" s="6"/>
      <c r="D405" s="12"/>
      <c r="E405" s="13"/>
      <c r="F405" s="13"/>
      <c r="G405" s="13"/>
      <c r="H405" s="13"/>
      <c r="I405" s="12"/>
      <c r="J405" s="30"/>
      <c r="K405" s="2"/>
      <c r="L405" s="15"/>
      <c r="M405" s="11"/>
      <c r="N405" s="11"/>
      <c r="O405" s="15"/>
      <c r="P405" s="13"/>
      <c r="Q405" s="19"/>
      <c r="R405" s="13"/>
      <c r="S405" s="4"/>
      <c r="T405" s="30"/>
      <c r="U405" s="3"/>
      <c r="V405" s="72">
        <f>[2]Plan1!$A475</f>
        <v>50823</v>
      </c>
      <c r="W405" s="72" t="str">
        <f>[2]Plan1!$C475</f>
        <v>Carnaval</v>
      </c>
      <c r="X405" s="65"/>
      <c r="Y405" s="1"/>
      <c r="Z405" s="3"/>
      <c r="AA405" s="3"/>
      <c r="AB405" s="3"/>
      <c r="AC405" s="3"/>
      <c r="AD405" s="3"/>
      <c r="AE405" s="10"/>
      <c r="AF405" s="3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36"/>
      <c r="B406" s="14"/>
      <c r="C406" s="6"/>
      <c r="D406" s="12"/>
      <c r="E406" s="13"/>
      <c r="F406" s="13"/>
      <c r="G406" s="13"/>
      <c r="H406" s="13"/>
      <c r="I406" s="12"/>
      <c r="J406" s="30"/>
      <c r="K406" s="2"/>
      <c r="L406" s="15"/>
      <c r="M406" s="11"/>
      <c r="N406" s="11"/>
      <c r="O406" s="15"/>
      <c r="P406" s="13"/>
      <c r="Q406" s="19"/>
      <c r="R406" s="13"/>
      <c r="S406" s="4"/>
      <c r="T406" s="30"/>
      <c r="U406" s="3"/>
      <c r="V406" s="72">
        <f>[2]Plan1!$A476</f>
        <v>50868</v>
      </c>
      <c r="W406" s="72" t="str">
        <f>[2]Plan1!$C476</f>
        <v>Paixão de Cristo</v>
      </c>
      <c r="X406" s="65"/>
      <c r="Y406" s="1"/>
      <c r="Z406" s="3"/>
      <c r="AA406" s="3"/>
      <c r="AB406" s="3"/>
      <c r="AC406" s="3"/>
      <c r="AD406" s="3"/>
      <c r="AE406" s="10"/>
      <c r="AF406" s="3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36"/>
      <c r="B407" s="14"/>
      <c r="C407" s="6"/>
      <c r="D407" s="12"/>
      <c r="E407" s="13"/>
      <c r="F407" s="13"/>
      <c r="G407" s="13"/>
      <c r="H407" s="13"/>
      <c r="I407" s="12"/>
      <c r="J407" s="30"/>
      <c r="K407" s="2"/>
      <c r="L407" s="15"/>
      <c r="M407" s="11"/>
      <c r="N407" s="11"/>
      <c r="O407" s="15"/>
      <c r="P407" s="13"/>
      <c r="Q407" s="19"/>
      <c r="R407" s="13"/>
      <c r="S407" s="4"/>
      <c r="T407" s="30"/>
      <c r="U407" s="3"/>
      <c r="V407" s="72">
        <f>[2]Plan1!$A477</f>
        <v>50881</v>
      </c>
      <c r="W407" s="72" t="str">
        <f>[2]Plan1!$C477</f>
        <v>Tiradentes</v>
      </c>
      <c r="X407" s="65"/>
      <c r="Y407" s="1"/>
      <c r="Z407" s="3"/>
      <c r="AA407" s="3"/>
      <c r="AB407" s="3"/>
      <c r="AC407" s="3"/>
      <c r="AD407" s="3"/>
      <c r="AE407" s="10"/>
      <c r="AF407" s="3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36"/>
      <c r="B408" s="14"/>
      <c r="C408" s="6"/>
      <c r="D408" s="12"/>
      <c r="E408" s="13"/>
      <c r="F408" s="13"/>
      <c r="G408" s="13"/>
      <c r="H408" s="13"/>
      <c r="I408" s="12"/>
      <c r="J408" s="30"/>
      <c r="K408" s="2"/>
      <c r="L408" s="15"/>
      <c r="M408" s="11"/>
      <c r="N408" s="11"/>
      <c r="O408" s="15"/>
      <c r="P408" s="13"/>
      <c r="Q408" s="19"/>
      <c r="R408" s="13"/>
      <c r="S408" s="4"/>
      <c r="T408" s="30"/>
      <c r="U408" s="3"/>
      <c r="V408" s="72">
        <f>[2]Plan1!$A478</f>
        <v>50891</v>
      </c>
      <c r="W408" s="72" t="str">
        <f>[2]Plan1!$C478</f>
        <v>Dia do Trabalho</v>
      </c>
      <c r="X408" s="65"/>
      <c r="Y408" s="1"/>
      <c r="Z408" s="3"/>
      <c r="AA408" s="3"/>
      <c r="AB408" s="3"/>
      <c r="AC408" s="3"/>
      <c r="AD408" s="3"/>
      <c r="AE408" s="10"/>
      <c r="AF408" s="3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36"/>
      <c r="B409" s="14"/>
      <c r="C409" s="6"/>
      <c r="D409" s="12"/>
      <c r="E409" s="13"/>
      <c r="F409" s="13"/>
      <c r="G409" s="13"/>
      <c r="H409" s="13"/>
      <c r="I409" s="12"/>
      <c r="J409" s="30"/>
      <c r="K409" s="2"/>
      <c r="L409" s="15"/>
      <c r="M409" s="11"/>
      <c r="N409" s="11"/>
      <c r="O409" s="15"/>
      <c r="P409" s="13"/>
      <c r="Q409" s="19"/>
      <c r="R409" s="13"/>
      <c r="S409" s="4"/>
      <c r="T409" s="30"/>
      <c r="U409" s="3"/>
      <c r="V409" s="72">
        <f>[2]Plan1!$A479</f>
        <v>50930</v>
      </c>
      <c r="W409" s="72" t="str">
        <f>[2]Plan1!$C479</f>
        <v>Corpus Christi</v>
      </c>
      <c r="X409" s="65"/>
      <c r="Y409" s="1"/>
      <c r="Z409" s="3"/>
      <c r="AA409" s="3"/>
      <c r="AB409" s="3"/>
      <c r="AC409" s="3"/>
      <c r="AD409" s="3"/>
      <c r="AE409" s="10"/>
      <c r="AF409" s="3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36"/>
      <c r="B410" s="14"/>
      <c r="C410" s="6"/>
      <c r="D410" s="12"/>
      <c r="E410" s="13"/>
      <c r="F410" s="13"/>
      <c r="G410" s="13"/>
      <c r="H410" s="13"/>
      <c r="I410" s="12"/>
      <c r="J410" s="30"/>
      <c r="K410" s="2"/>
      <c r="L410" s="15"/>
      <c r="M410" s="11"/>
      <c r="N410" s="11"/>
      <c r="O410" s="15"/>
      <c r="P410" s="13"/>
      <c r="Q410" s="19"/>
      <c r="R410" s="13"/>
      <c r="S410" s="4"/>
      <c r="T410" s="30"/>
      <c r="U410" s="3"/>
      <c r="V410" s="72">
        <f>[2]Plan1!$A480</f>
        <v>51020</v>
      </c>
      <c r="W410" s="72" t="str">
        <f>[2]Plan1!$C480</f>
        <v>Independência do Brasil</v>
      </c>
      <c r="X410" s="65"/>
      <c r="Y410" s="1"/>
      <c r="Z410" s="3"/>
      <c r="AA410" s="3"/>
      <c r="AB410" s="3"/>
      <c r="AC410" s="3"/>
      <c r="AD410" s="3"/>
      <c r="AE410" s="10"/>
      <c r="AF410" s="3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36"/>
      <c r="B411" s="14"/>
      <c r="C411" s="6"/>
      <c r="D411" s="12"/>
      <c r="E411" s="13"/>
      <c r="F411" s="13"/>
      <c r="G411" s="13"/>
      <c r="H411" s="13"/>
      <c r="I411" s="12"/>
      <c r="J411" s="30"/>
      <c r="K411" s="2"/>
      <c r="L411" s="15"/>
      <c r="M411" s="11"/>
      <c r="N411" s="11"/>
      <c r="O411" s="15"/>
      <c r="P411" s="13"/>
      <c r="Q411" s="19"/>
      <c r="R411" s="13"/>
      <c r="S411" s="4"/>
      <c r="T411" s="30"/>
      <c r="U411" s="3"/>
      <c r="V411" s="72">
        <f>[2]Plan1!$A481</f>
        <v>51055</v>
      </c>
      <c r="W411" s="72" t="str">
        <f>[2]Plan1!$C481</f>
        <v>Nossa Sr.a Aparecida - Padroeira do Brasil</v>
      </c>
      <c r="X411" s="65"/>
      <c r="Y411" s="1"/>
      <c r="Z411" s="3"/>
      <c r="AA411" s="3"/>
      <c r="AB411" s="3"/>
      <c r="AC411" s="3"/>
      <c r="AD411" s="3"/>
      <c r="AE411" s="10"/>
      <c r="AF411" s="3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36"/>
      <c r="B412" s="14"/>
      <c r="C412" s="6"/>
      <c r="D412" s="12"/>
      <c r="E412" s="13"/>
      <c r="F412" s="13"/>
      <c r="G412" s="13"/>
      <c r="H412" s="13"/>
      <c r="I412" s="12"/>
      <c r="J412" s="30"/>
      <c r="K412" s="2"/>
      <c r="L412" s="15"/>
      <c r="M412" s="11"/>
      <c r="N412" s="11"/>
      <c r="O412" s="15"/>
      <c r="P412" s="13"/>
      <c r="Q412" s="19"/>
      <c r="R412" s="13"/>
      <c r="S412" s="4"/>
      <c r="T412" s="30"/>
      <c r="U412" s="3"/>
      <c r="V412" s="72">
        <f>[2]Plan1!$A482</f>
        <v>51076</v>
      </c>
      <c r="W412" s="72" t="str">
        <f>[2]Plan1!$C482</f>
        <v>Finados</v>
      </c>
      <c r="X412" s="65"/>
      <c r="Y412" s="1"/>
      <c r="Z412" s="3"/>
      <c r="AA412" s="3"/>
      <c r="AB412" s="3"/>
      <c r="AC412" s="3"/>
      <c r="AD412" s="3"/>
      <c r="AE412" s="10"/>
      <c r="AF412" s="3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36"/>
      <c r="B413" s="14"/>
      <c r="C413" s="6"/>
      <c r="D413" s="12"/>
      <c r="E413" s="13"/>
      <c r="F413" s="13"/>
      <c r="G413" s="13"/>
      <c r="H413" s="13"/>
      <c r="I413" s="12"/>
      <c r="J413" s="30"/>
      <c r="K413" s="2"/>
      <c r="L413" s="15"/>
      <c r="M413" s="11"/>
      <c r="N413" s="11"/>
      <c r="O413" s="15"/>
      <c r="P413" s="13"/>
      <c r="Q413" s="19"/>
      <c r="R413" s="13"/>
      <c r="S413" s="4"/>
      <c r="T413" s="30"/>
      <c r="U413" s="3"/>
      <c r="V413" s="72">
        <f>[2]Plan1!$A483</f>
        <v>51089</v>
      </c>
      <c r="W413" s="72" t="str">
        <f>[2]Plan1!$C483</f>
        <v>Proclamação da República</v>
      </c>
      <c r="X413" s="65"/>
      <c r="Y413" s="1"/>
      <c r="Z413" s="3"/>
      <c r="AA413" s="3"/>
      <c r="AB413" s="3"/>
      <c r="AC413" s="3"/>
      <c r="AD413" s="3"/>
      <c r="AE413" s="10"/>
      <c r="AF413" s="3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36"/>
      <c r="B414" s="14"/>
      <c r="C414" s="6"/>
      <c r="D414" s="12"/>
      <c r="E414" s="13"/>
      <c r="F414" s="13"/>
      <c r="G414" s="13"/>
      <c r="H414" s="13"/>
      <c r="I414" s="12"/>
      <c r="J414" s="30"/>
      <c r="K414" s="2"/>
      <c r="L414" s="15"/>
      <c r="M414" s="11"/>
      <c r="N414" s="11"/>
      <c r="O414" s="15"/>
      <c r="P414" s="13"/>
      <c r="Q414" s="19"/>
      <c r="R414" s="13"/>
      <c r="S414" s="4"/>
      <c r="T414" s="30"/>
      <c r="U414" s="3"/>
      <c r="V414" s="72">
        <f>[2]Plan1!$A484</f>
        <v>51094</v>
      </c>
      <c r="W414" s="72" t="str">
        <f>[2]Plan1!$C484</f>
        <v>Dia Nacional de Zumbi e da Consciência Negra</v>
      </c>
      <c r="X414" s="65"/>
      <c r="Y414" s="1"/>
      <c r="Z414" s="3"/>
      <c r="AA414" s="3"/>
      <c r="AB414" s="3"/>
      <c r="AC414" s="3"/>
      <c r="AD414" s="3"/>
      <c r="AE414" s="10"/>
      <c r="AF414" s="3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36"/>
      <c r="B415" s="14"/>
      <c r="C415" s="6"/>
      <c r="D415" s="12"/>
      <c r="E415" s="13"/>
      <c r="F415" s="13"/>
      <c r="G415" s="13"/>
      <c r="H415" s="13"/>
      <c r="I415" s="12"/>
      <c r="J415" s="30"/>
      <c r="K415" s="2"/>
      <c r="L415" s="15"/>
      <c r="M415" s="11"/>
      <c r="N415" s="11"/>
      <c r="O415" s="15"/>
      <c r="P415" s="13"/>
      <c r="Q415" s="19"/>
      <c r="R415" s="13"/>
      <c r="S415" s="4"/>
      <c r="T415" s="30"/>
      <c r="U415" s="3"/>
      <c r="V415" s="72">
        <f>[2]Plan1!$A485</f>
        <v>51129</v>
      </c>
      <c r="W415" s="72" t="str">
        <f>[2]Plan1!$C485</f>
        <v>Natal</v>
      </c>
      <c r="X415" s="65"/>
      <c r="Y415" s="1"/>
      <c r="Z415" s="3"/>
      <c r="AA415" s="3"/>
      <c r="AB415" s="3"/>
      <c r="AC415" s="3"/>
      <c r="AD415" s="3"/>
      <c r="AE415" s="10"/>
      <c r="AF415" s="3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36"/>
      <c r="B416" s="14"/>
      <c r="C416" s="6"/>
      <c r="D416" s="12"/>
      <c r="E416" s="13"/>
      <c r="F416" s="13"/>
      <c r="G416" s="13"/>
      <c r="H416" s="13"/>
      <c r="I416" s="12"/>
      <c r="J416" s="30"/>
      <c r="K416" s="2"/>
      <c r="L416" s="15"/>
      <c r="M416" s="11"/>
      <c r="N416" s="11"/>
      <c r="O416" s="15"/>
      <c r="P416" s="13"/>
      <c r="Q416" s="19"/>
      <c r="R416" s="13"/>
      <c r="S416" s="4"/>
      <c r="T416" s="30"/>
      <c r="U416" s="3"/>
      <c r="V416" s="72">
        <f>[2]Plan1!$A486</f>
        <v>51136</v>
      </c>
      <c r="W416" s="72" t="str">
        <f>[2]Plan1!$C486</f>
        <v>Confraternização Universal</v>
      </c>
      <c r="X416" s="65"/>
      <c r="Y416" s="1"/>
      <c r="Z416" s="3"/>
      <c r="AA416" s="3"/>
      <c r="AB416" s="3"/>
      <c r="AC416" s="3"/>
      <c r="AD416" s="3"/>
      <c r="AE416" s="10"/>
      <c r="AF416" s="3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36"/>
      <c r="B417" s="14"/>
      <c r="C417" s="6"/>
      <c r="D417" s="12"/>
      <c r="E417" s="13"/>
      <c r="F417" s="13"/>
      <c r="G417" s="13"/>
      <c r="H417" s="13"/>
      <c r="I417" s="12"/>
      <c r="J417" s="30"/>
      <c r="K417" s="2"/>
      <c r="L417" s="15"/>
      <c r="M417" s="11"/>
      <c r="N417" s="11"/>
      <c r="O417" s="15"/>
      <c r="P417" s="13"/>
      <c r="Q417" s="19"/>
      <c r="R417" s="13"/>
      <c r="S417" s="4"/>
      <c r="T417" s="30"/>
      <c r="U417" s="3"/>
      <c r="V417" s="72">
        <f>[2]Plan1!$A487</f>
        <v>51179</v>
      </c>
      <c r="W417" s="72" t="str">
        <f>[2]Plan1!$C487</f>
        <v>Carnaval</v>
      </c>
      <c r="X417" s="65"/>
      <c r="Y417" s="1"/>
      <c r="Z417" s="3"/>
      <c r="AA417" s="3"/>
      <c r="AB417" s="3"/>
      <c r="AC417" s="3"/>
      <c r="AD417" s="3"/>
      <c r="AE417" s="10"/>
      <c r="AF417" s="3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36"/>
      <c r="B418" s="14"/>
      <c r="C418" s="6"/>
      <c r="D418" s="12"/>
      <c r="E418" s="13"/>
      <c r="F418" s="13"/>
      <c r="G418" s="13"/>
      <c r="H418" s="13"/>
      <c r="I418" s="12"/>
      <c r="J418" s="30"/>
      <c r="K418" s="2"/>
      <c r="L418" s="15"/>
      <c r="M418" s="11"/>
      <c r="N418" s="11"/>
      <c r="O418" s="15"/>
      <c r="P418" s="13"/>
      <c r="Q418" s="19"/>
      <c r="R418" s="13"/>
      <c r="S418" s="4"/>
      <c r="T418" s="30"/>
      <c r="U418" s="3"/>
      <c r="V418" s="72">
        <f>[2]Plan1!$A488</f>
        <v>51180</v>
      </c>
      <c r="W418" s="72" t="str">
        <f>[2]Plan1!$C488</f>
        <v>Carnaval</v>
      </c>
      <c r="X418" s="65"/>
      <c r="Y418" s="1"/>
      <c r="Z418" s="3"/>
      <c r="AA418" s="3"/>
      <c r="AB418" s="3"/>
      <c r="AC418" s="3"/>
      <c r="AD418" s="3"/>
      <c r="AE418" s="10"/>
      <c r="AF418" s="3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36"/>
      <c r="B419" s="14"/>
      <c r="C419" s="6"/>
      <c r="D419" s="12"/>
      <c r="E419" s="13"/>
      <c r="F419" s="13"/>
      <c r="G419" s="13"/>
      <c r="H419" s="13"/>
      <c r="I419" s="12"/>
      <c r="J419" s="30"/>
      <c r="K419" s="2"/>
      <c r="L419" s="15"/>
      <c r="M419" s="11"/>
      <c r="N419" s="11"/>
      <c r="O419" s="15"/>
      <c r="P419" s="13"/>
      <c r="Q419" s="19"/>
      <c r="R419" s="13"/>
      <c r="S419" s="4"/>
      <c r="T419" s="30"/>
      <c r="U419" s="3"/>
      <c r="V419" s="72">
        <f>[2]Plan1!$A489</f>
        <v>51225</v>
      </c>
      <c r="W419" s="72" t="str">
        <f>[2]Plan1!$C489</f>
        <v>Paixão de Cristo</v>
      </c>
      <c r="X419" s="65"/>
      <c r="Y419" s="1"/>
      <c r="Z419" s="3"/>
      <c r="AA419" s="3"/>
      <c r="AB419" s="3"/>
      <c r="AC419" s="3"/>
      <c r="AD419" s="3"/>
      <c r="AE419" s="10"/>
      <c r="AF419" s="3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36"/>
      <c r="B420" s="14"/>
      <c r="C420" s="6"/>
      <c r="D420" s="12"/>
      <c r="E420" s="13"/>
      <c r="F420" s="13"/>
      <c r="G420" s="13"/>
      <c r="H420" s="13"/>
      <c r="I420" s="12"/>
      <c r="J420" s="30"/>
      <c r="K420" s="2"/>
      <c r="L420" s="15"/>
      <c r="M420" s="11"/>
      <c r="N420" s="11"/>
      <c r="O420" s="15"/>
      <c r="P420" s="13"/>
      <c r="Q420" s="19"/>
      <c r="R420" s="13"/>
      <c r="S420" s="4"/>
      <c r="T420" s="30"/>
      <c r="U420" s="3"/>
      <c r="V420" s="72">
        <f>[2]Plan1!$A490</f>
        <v>51247</v>
      </c>
      <c r="W420" s="72" t="str">
        <f>[2]Plan1!$C490</f>
        <v>Tiradentes</v>
      </c>
      <c r="X420" s="65"/>
      <c r="Y420" s="1"/>
      <c r="Z420" s="3"/>
      <c r="AA420" s="3"/>
      <c r="AB420" s="3"/>
      <c r="AC420" s="3"/>
      <c r="AD420" s="3"/>
      <c r="AE420" s="10"/>
      <c r="AF420" s="3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36"/>
      <c r="B421" s="14"/>
      <c r="C421" s="6"/>
      <c r="D421" s="12"/>
      <c r="E421" s="13"/>
      <c r="F421" s="13"/>
      <c r="G421" s="13"/>
      <c r="H421" s="13"/>
      <c r="I421" s="12"/>
      <c r="J421" s="30"/>
      <c r="K421" s="2"/>
      <c r="L421" s="15"/>
      <c r="M421" s="11"/>
      <c r="N421" s="11"/>
      <c r="O421" s="15"/>
      <c r="P421" s="13"/>
      <c r="Q421" s="19"/>
      <c r="R421" s="13"/>
      <c r="S421" s="4"/>
      <c r="T421" s="30"/>
      <c r="U421" s="3"/>
      <c r="V421" s="72">
        <f>[2]Plan1!$A491</f>
        <v>51257</v>
      </c>
      <c r="W421" s="72" t="str">
        <f>[2]Plan1!$C491</f>
        <v>Dia do Trabalho</v>
      </c>
      <c r="X421" s="65"/>
      <c r="Y421" s="1"/>
      <c r="Z421" s="3"/>
      <c r="AA421" s="3"/>
      <c r="AB421" s="3"/>
      <c r="AC421" s="3"/>
      <c r="AD421" s="3"/>
      <c r="AE421" s="10"/>
      <c r="AF421" s="3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36"/>
      <c r="B422" s="14"/>
      <c r="C422" s="6"/>
      <c r="D422" s="12"/>
      <c r="E422" s="13"/>
      <c r="F422" s="13"/>
      <c r="G422" s="13"/>
      <c r="H422" s="13"/>
      <c r="I422" s="12"/>
      <c r="J422" s="30"/>
      <c r="K422" s="2"/>
      <c r="L422" s="15"/>
      <c r="M422" s="11"/>
      <c r="N422" s="11"/>
      <c r="O422" s="15"/>
      <c r="P422" s="13"/>
      <c r="Q422" s="19"/>
      <c r="R422" s="13"/>
      <c r="S422" s="4"/>
      <c r="T422" s="30"/>
      <c r="U422" s="3"/>
      <c r="V422" s="72">
        <f>[2]Plan1!$A492</f>
        <v>51287</v>
      </c>
      <c r="W422" s="72" t="str">
        <f>[2]Plan1!$C492</f>
        <v>Corpus Christi</v>
      </c>
      <c r="X422" s="65"/>
      <c r="Y422" s="1"/>
      <c r="Z422" s="3"/>
      <c r="AA422" s="3"/>
      <c r="AB422" s="3"/>
      <c r="AC422" s="3"/>
      <c r="AD422" s="3"/>
      <c r="AE422" s="10"/>
      <c r="AF422" s="3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36"/>
      <c r="B423" s="14"/>
      <c r="C423" s="6"/>
      <c r="D423" s="12"/>
      <c r="E423" s="13"/>
      <c r="F423" s="13"/>
      <c r="G423" s="13"/>
      <c r="H423" s="13"/>
      <c r="I423" s="12"/>
      <c r="J423" s="30"/>
      <c r="K423" s="2"/>
      <c r="L423" s="15"/>
      <c r="M423" s="11"/>
      <c r="N423" s="11"/>
      <c r="O423" s="15"/>
      <c r="P423" s="13"/>
      <c r="Q423" s="19"/>
      <c r="R423" s="13"/>
      <c r="S423" s="4"/>
      <c r="T423" s="30"/>
      <c r="U423" s="3"/>
      <c r="V423" s="72">
        <f>[2]Plan1!$A493</f>
        <v>51386</v>
      </c>
      <c r="W423" s="72" t="str">
        <f>[2]Plan1!$C493</f>
        <v>Independência do Brasil</v>
      </c>
      <c r="X423" s="65"/>
      <c r="Y423" s="1"/>
      <c r="Z423" s="3"/>
      <c r="AA423" s="3"/>
      <c r="AB423" s="3"/>
      <c r="AC423" s="3"/>
      <c r="AD423" s="3"/>
      <c r="AE423" s="10"/>
      <c r="AF423" s="3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36"/>
      <c r="B424" s="14"/>
      <c r="C424" s="6"/>
      <c r="D424" s="12"/>
      <c r="E424" s="13"/>
      <c r="F424" s="13"/>
      <c r="G424" s="13"/>
      <c r="H424" s="13"/>
      <c r="I424" s="12"/>
      <c r="J424" s="30"/>
      <c r="K424" s="2"/>
      <c r="L424" s="15"/>
      <c r="M424" s="11"/>
      <c r="N424" s="11"/>
      <c r="O424" s="15"/>
      <c r="P424" s="13"/>
      <c r="Q424" s="19"/>
      <c r="R424" s="13"/>
      <c r="S424" s="4"/>
      <c r="T424" s="30"/>
      <c r="U424" s="3"/>
      <c r="V424" s="72">
        <f>[2]Plan1!$A494</f>
        <v>51421</v>
      </c>
      <c r="W424" s="72" t="str">
        <f>[2]Plan1!$C494</f>
        <v>Nossa Sr.a Aparecida - Padroeira do Brasil</v>
      </c>
      <c r="X424" s="65"/>
      <c r="Y424" s="1"/>
      <c r="Z424" s="3"/>
      <c r="AA424" s="3"/>
      <c r="AB424" s="3"/>
      <c r="AC424" s="3"/>
      <c r="AD424" s="3"/>
      <c r="AE424" s="10"/>
      <c r="AF424" s="3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36"/>
      <c r="B425" s="14"/>
      <c r="C425" s="6"/>
      <c r="D425" s="12"/>
      <c r="E425" s="13"/>
      <c r="F425" s="13"/>
      <c r="G425" s="13"/>
      <c r="H425" s="13"/>
      <c r="I425" s="12"/>
      <c r="J425" s="30"/>
      <c r="K425" s="2"/>
      <c r="L425" s="15"/>
      <c r="M425" s="11"/>
      <c r="N425" s="11"/>
      <c r="O425" s="15"/>
      <c r="P425" s="13"/>
      <c r="Q425" s="19"/>
      <c r="R425" s="13"/>
      <c r="S425" s="4"/>
      <c r="T425" s="30"/>
      <c r="U425" s="3"/>
      <c r="V425" s="72">
        <f>[2]Plan1!$A495</f>
        <v>51442</v>
      </c>
      <c r="W425" s="72" t="str">
        <f>[2]Plan1!$C495</f>
        <v>Finados</v>
      </c>
      <c r="X425" s="65"/>
      <c r="Y425" s="1"/>
      <c r="Z425" s="3"/>
      <c r="AA425" s="3"/>
      <c r="AB425" s="3"/>
      <c r="AC425" s="3"/>
      <c r="AD425" s="3"/>
      <c r="AE425" s="10"/>
      <c r="AF425" s="3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36"/>
      <c r="B426" s="14"/>
      <c r="C426" s="6"/>
      <c r="D426" s="12"/>
      <c r="E426" s="13"/>
      <c r="F426" s="13"/>
      <c r="G426" s="13"/>
      <c r="H426" s="13"/>
      <c r="I426" s="12"/>
      <c r="J426" s="30"/>
      <c r="K426" s="2"/>
      <c r="L426" s="15"/>
      <c r="M426" s="11"/>
      <c r="N426" s="11"/>
      <c r="O426" s="15"/>
      <c r="P426" s="13"/>
      <c r="Q426" s="19"/>
      <c r="R426" s="13"/>
      <c r="S426" s="4"/>
      <c r="T426" s="30"/>
      <c r="U426" s="3"/>
      <c r="V426" s="72">
        <f>[2]Plan1!$A496</f>
        <v>51455</v>
      </c>
      <c r="W426" s="72" t="str">
        <f>[2]Plan1!$C496</f>
        <v>Proclamação da República</v>
      </c>
      <c r="X426" s="65"/>
      <c r="Y426" s="1"/>
      <c r="Z426" s="3"/>
      <c r="AA426" s="3"/>
      <c r="AB426" s="3"/>
      <c r="AC426" s="3"/>
      <c r="AD426" s="3"/>
      <c r="AE426" s="10"/>
      <c r="AF426" s="3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36"/>
      <c r="B427" s="14"/>
      <c r="C427" s="6"/>
      <c r="D427" s="12"/>
      <c r="E427" s="13"/>
      <c r="F427" s="13"/>
      <c r="G427" s="13"/>
      <c r="H427" s="13"/>
      <c r="I427" s="12"/>
      <c r="J427" s="30"/>
      <c r="K427" s="2"/>
      <c r="L427" s="15"/>
      <c r="M427" s="11"/>
      <c r="N427" s="11"/>
      <c r="O427" s="15"/>
      <c r="P427" s="13"/>
      <c r="Q427" s="19"/>
      <c r="R427" s="13"/>
      <c r="S427" s="4"/>
      <c r="T427" s="30"/>
      <c r="U427" s="3"/>
      <c r="V427" s="72">
        <f>[2]Plan1!$A497</f>
        <v>51460</v>
      </c>
      <c r="W427" s="72" t="str">
        <f>[2]Plan1!$C497</f>
        <v>Dia Nacional de Zumbi e da Consciência Negra</v>
      </c>
      <c r="X427" s="65"/>
      <c r="Y427" s="1"/>
      <c r="Z427" s="3"/>
      <c r="AA427" s="3"/>
      <c r="AB427" s="3"/>
      <c r="AC427" s="3"/>
      <c r="AD427" s="3"/>
      <c r="AE427" s="10"/>
      <c r="AF427" s="3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36"/>
      <c r="B428" s="14"/>
      <c r="C428" s="6"/>
      <c r="D428" s="12"/>
      <c r="E428" s="13"/>
      <c r="F428" s="13"/>
      <c r="G428" s="13"/>
      <c r="H428" s="13"/>
      <c r="I428" s="12"/>
      <c r="J428" s="30"/>
      <c r="K428" s="2"/>
      <c r="L428" s="15"/>
      <c r="M428" s="11"/>
      <c r="N428" s="11"/>
      <c r="O428" s="15"/>
      <c r="P428" s="13"/>
      <c r="Q428" s="19"/>
      <c r="R428" s="13"/>
      <c r="S428" s="4"/>
      <c r="T428" s="30"/>
      <c r="U428" s="3"/>
      <c r="V428" s="72">
        <f>[2]Plan1!$A498</f>
        <v>51495</v>
      </c>
      <c r="W428" s="72" t="str">
        <f>[2]Plan1!$C498</f>
        <v>Natal</v>
      </c>
      <c r="X428" s="65"/>
      <c r="Y428" s="1"/>
      <c r="Z428" s="3"/>
      <c r="AA428" s="3"/>
      <c r="AB428" s="3"/>
      <c r="AC428" s="3"/>
      <c r="AD428" s="3"/>
      <c r="AE428" s="10"/>
      <c r="AF428" s="3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36"/>
      <c r="B429" s="14"/>
      <c r="C429" s="6"/>
      <c r="D429" s="12"/>
      <c r="E429" s="13"/>
      <c r="F429" s="13"/>
      <c r="G429" s="13"/>
      <c r="H429" s="13"/>
      <c r="I429" s="12"/>
      <c r="J429" s="30"/>
      <c r="K429" s="2"/>
      <c r="L429" s="15"/>
      <c r="M429" s="11"/>
      <c r="N429" s="11"/>
      <c r="O429" s="15"/>
      <c r="P429" s="13"/>
      <c r="Q429" s="19"/>
      <c r="R429" s="13"/>
      <c r="S429" s="4"/>
      <c r="T429" s="30"/>
      <c r="U429" s="3"/>
      <c r="V429" s="72">
        <f>[2]Plan1!$A499</f>
        <v>51502</v>
      </c>
      <c r="W429" s="72" t="str">
        <f>[2]Plan1!$C499</f>
        <v>Confraternização Universal</v>
      </c>
      <c r="X429" s="65"/>
      <c r="Y429" s="1"/>
      <c r="Z429" s="3"/>
      <c r="AA429" s="3"/>
      <c r="AB429" s="3"/>
      <c r="AC429" s="3"/>
      <c r="AD429" s="3"/>
      <c r="AE429" s="10"/>
      <c r="AF429" s="3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36"/>
      <c r="B430" s="14"/>
      <c r="C430" s="6"/>
      <c r="D430" s="12"/>
      <c r="E430" s="13"/>
      <c r="F430" s="13"/>
      <c r="G430" s="13"/>
      <c r="H430" s="13"/>
      <c r="I430" s="12"/>
      <c r="J430" s="30"/>
      <c r="K430" s="2"/>
      <c r="L430" s="15"/>
      <c r="M430" s="11"/>
      <c r="N430" s="11"/>
      <c r="O430" s="15"/>
      <c r="P430" s="13"/>
      <c r="Q430" s="19"/>
      <c r="R430" s="13"/>
      <c r="S430" s="4"/>
      <c r="T430" s="30"/>
      <c r="U430" s="3"/>
      <c r="V430" s="72">
        <f>[2]Plan1!$A500</f>
        <v>51564</v>
      </c>
      <c r="W430" s="72" t="str">
        <f>[2]Plan1!$C500</f>
        <v>Carnaval</v>
      </c>
      <c r="X430" s="65"/>
      <c r="Y430" s="1"/>
      <c r="Z430" s="3"/>
      <c r="AA430" s="3"/>
      <c r="AB430" s="3"/>
      <c r="AC430" s="3"/>
      <c r="AD430" s="3"/>
      <c r="AE430" s="10"/>
      <c r="AF430" s="3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36"/>
      <c r="B431" s="14"/>
      <c r="C431" s="6"/>
      <c r="D431" s="12"/>
      <c r="E431" s="13"/>
      <c r="F431" s="13"/>
      <c r="G431" s="13"/>
      <c r="H431" s="13"/>
      <c r="I431" s="12"/>
      <c r="J431" s="30"/>
      <c r="K431" s="2"/>
      <c r="L431" s="15"/>
      <c r="M431" s="11"/>
      <c r="N431" s="11"/>
      <c r="O431" s="15"/>
      <c r="P431" s="13"/>
      <c r="Q431" s="19"/>
      <c r="R431" s="13"/>
      <c r="S431" s="4"/>
      <c r="T431" s="30"/>
      <c r="U431" s="3"/>
      <c r="V431" s="72">
        <f>[2]Plan1!$A501</f>
        <v>51565</v>
      </c>
      <c r="W431" s="72" t="str">
        <f>[2]Plan1!$C501</f>
        <v>Carnaval</v>
      </c>
      <c r="X431" s="65"/>
      <c r="Y431" s="1"/>
      <c r="Z431" s="3"/>
      <c r="AA431" s="3"/>
      <c r="AB431" s="3"/>
      <c r="AC431" s="3"/>
      <c r="AD431" s="3"/>
      <c r="AE431" s="10"/>
      <c r="AF431" s="3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36"/>
      <c r="B432" s="14"/>
      <c r="C432" s="6"/>
      <c r="D432" s="12"/>
      <c r="E432" s="13"/>
      <c r="F432" s="13"/>
      <c r="G432" s="13"/>
      <c r="H432" s="13"/>
      <c r="I432" s="12"/>
      <c r="J432" s="30"/>
      <c r="K432" s="2"/>
      <c r="L432" s="15"/>
      <c r="M432" s="11"/>
      <c r="N432" s="11"/>
      <c r="O432" s="15"/>
      <c r="P432" s="13"/>
      <c r="Q432" s="19"/>
      <c r="R432" s="13"/>
      <c r="S432" s="4"/>
      <c r="T432" s="30"/>
      <c r="U432" s="3"/>
      <c r="V432" s="72">
        <f>[2]Plan1!$A502</f>
        <v>51610</v>
      </c>
      <c r="W432" s="72" t="str">
        <f>[2]Plan1!$C502</f>
        <v>Paixão de Cristo</v>
      </c>
      <c r="X432" s="65"/>
      <c r="Y432" s="1"/>
      <c r="Z432" s="3"/>
      <c r="AA432" s="3"/>
      <c r="AB432" s="3"/>
      <c r="AC432" s="3"/>
      <c r="AD432" s="3"/>
      <c r="AE432" s="10"/>
      <c r="AF432" s="3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36"/>
      <c r="B433" s="14"/>
      <c r="C433" s="6"/>
      <c r="D433" s="12"/>
      <c r="E433" s="13"/>
      <c r="F433" s="13"/>
      <c r="G433" s="13"/>
      <c r="H433" s="13"/>
      <c r="I433" s="12"/>
      <c r="J433" s="30"/>
      <c r="K433" s="2"/>
      <c r="L433" s="15"/>
      <c r="M433" s="11"/>
      <c r="N433" s="11"/>
      <c r="O433" s="15"/>
      <c r="P433" s="13"/>
      <c r="Q433" s="19"/>
      <c r="R433" s="13"/>
      <c r="S433" s="4"/>
      <c r="T433" s="30"/>
      <c r="U433" s="3"/>
      <c r="V433" s="72">
        <f>[2]Plan1!$A503</f>
        <v>51612</v>
      </c>
      <c r="W433" s="72" t="str">
        <f>[2]Plan1!$C503</f>
        <v>Tiradentes</v>
      </c>
      <c r="X433" s="65"/>
      <c r="Y433" s="1"/>
      <c r="Z433" s="3"/>
      <c r="AA433" s="3"/>
      <c r="AB433" s="3"/>
      <c r="AC433" s="3"/>
      <c r="AD433" s="3"/>
      <c r="AE433" s="10"/>
      <c r="AF433" s="3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36"/>
      <c r="B434" s="14"/>
      <c r="C434" s="6"/>
      <c r="D434" s="12"/>
      <c r="E434" s="13"/>
      <c r="F434" s="13"/>
      <c r="G434" s="13"/>
      <c r="H434" s="13"/>
      <c r="I434" s="12"/>
      <c r="J434" s="30"/>
      <c r="K434" s="2"/>
      <c r="L434" s="15"/>
      <c r="M434" s="11"/>
      <c r="N434" s="11"/>
      <c r="O434" s="15"/>
      <c r="P434" s="13"/>
      <c r="Q434" s="19"/>
      <c r="R434" s="13"/>
      <c r="S434" s="4"/>
      <c r="T434" s="30"/>
      <c r="U434" s="3"/>
      <c r="V434" s="72">
        <f>[2]Plan1!$A504</f>
        <v>51622</v>
      </c>
      <c r="W434" s="72" t="str">
        <f>[2]Plan1!$C504</f>
        <v>Dia do Trabalho</v>
      </c>
      <c r="X434" s="65"/>
      <c r="Y434" s="1"/>
      <c r="Z434" s="3"/>
      <c r="AA434" s="3"/>
      <c r="AB434" s="3"/>
      <c r="AC434" s="3"/>
      <c r="AD434" s="3"/>
      <c r="AE434" s="10"/>
      <c r="AF434" s="3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36"/>
      <c r="B435" s="14"/>
      <c r="C435" s="6"/>
      <c r="D435" s="12"/>
      <c r="E435" s="13"/>
      <c r="F435" s="13"/>
      <c r="G435" s="13"/>
      <c r="H435" s="13"/>
      <c r="I435" s="12"/>
      <c r="J435" s="30"/>
      <c r="K435" s="2"/>
      <c r="L435" s="15"/>
      <c r="M435" s="11"/>
      <c r="N435" s="11"/>
      <c r="O435" s="15"/>
      <c r="P435" s="13"/>
      <c r="Q435" s="19"/>
      <c r="R435" s="13"/>
      <c r="S435" s="4"/>
      <c r="T435" s="30"/>
      <c r="U435" s="3"/>
      <c r="V435" s="72">
        <f>[2]Plan1!$A505</f>
        <v>51672</v>
      </c>
      <c r="W435" s="72" t="str">
        <f>[2]Plan1!$C505</f>
        <v>Corpus Christi</v>
      </c>
      <c r="X435" s="65"/>
      <c r="Y435" s="1"/>
      <c r="Z435" s="3"/>
      <c r="AA435" s="3"/>
      <c r="AB435" s="3"/>
      <c r="AC435" s="3"/>
      <c r="AD435" s="3"/>
      <c r="AE435" s="10"/>
      <c r="AF435" s="3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36"/>
      <c r="B436" s="14"/>
      <c r="C436" s="6"/>
      <c r="D436" s="12"/>
      <c r="E436" s="13"/>
      <c r="F436" s="13"/>
      <c r="G436" s="13"/>
      <c r="H436" s="13"/>
      <c r="I436" s="12"/>
      <c r="J436" s="30"/>
      <c r="K436" s="2"/>
      <c r="L436" s="15"/>
      <c r="M436" s="11"/>
      <c r="N436" s="11"/>
      <c r="O436" s="15"/>
      <c r="P436" s="13"/>
      <c r="Q436" s="19"/>
      <c r="R436" s="13"/>
      <c r="S436" s="4"/>
      <c r="T436" s="30"/>
      <c r="U436" s="3"/>
      <c r="V436" s="72">
        <f>[2]Plan1!$A506</f>
        <v>51751</v>
      </c>
      <c r="W436" s="72" t="str">
        <f>[2]Plan1!$C506</f>
        <v>Independência do Brasil</v>
      </c>
      <c r="X436" s="65"/>
      <c r="Y436" s="1"/>
      <c r="Z436" s="3"/>
      <c r="AA436" s="3"/>
      <c r="AB436" s="3"/>
      <c r="AC436" s="3"/>
      <c r="AD436" s="3"/>
      <c r="AE436" s="10"/>
      <c r="AF436" s="3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36"/>
      <c r="B437" s="14"/>
      <c r="C437" s="6"/>
      <c r="D437" s="12"/>
      <c r="E437" s="13"/>
      <c r="F437" s="13"/>
      <c r="G437" s="13"/>
      <c r="H437" s="13"/>
      <c r="I437" s="12"/>
      <c r="J437" s="30"/>
      <c r="K437" s="2"/>
      <c r="L437" s="15"/>
      <c r="M437" s="11"/>
      <c r="N437" s="11"/>
      <c r="O437" s="15"/>
      <c r="P437" s="13"/>
      <c r="Q437" s="19"/>
      <c r="R437" s="13"/>
      <c r="S437" s="4"/>
      <c r="T437" s="30"/>
      <c r="U437" s="3"/>
      <c r="V437" s="72">
        <f>[2]Plan1!$A507</f>
        <v>51786</v>
      </c>
      <c r="W437" s="72" t="str">
        <f>[2]Plan1!$C507</f>
        <v>Nossa Sr.a Aparecida - Padroeira do Brasil</v>
      </c>
      <c r="X437" s="65"/>
      <c r="Y437" s="1"/>
      <c r="Z437" s="3"/>
      <c r="AA437" s="3"/>
      <c r="AB437" s="3"/>
      <c r="AC437" s="3"/>
      <c r="AD437" s="3"/>
      <c r="AE437" s="10"/>
      <c r="AF437" s="3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36"/>
      <c r="B438" s="14"/>
      <c r="C438" s="6"/>
      <c r="D438" s="12"/>
      <c r="E438" s="13"/>
      <c r="F438" s="13"/>
      <c r="G438" s="13"/>
      <c r="H438" s="13"/>
      <c r="I438" s="12"/>
      <c r="J438" s="30"/>
      <c r="K438" s="2"/>
      <c r="L438" s="15"/>
      <c r="M438" s="11"/>
      <c r="N438" s="11"/>
      <c r="O438" s="15"/>
      <c r="P438" s="13"/>
      <c r="Q438" s="19"/>
      <c r="R438" s="13"/>
      <c r="S438" s="4"/>
      <c r="T438" s="30"/>
      <c r="U438" s="3"/>
      <c r="V438" s="72">
        <f>[2]Plan1!$A508</f>
        <v>51807</v>
      </c>
      <c r="W438" s="72" t="str">
        <f>[2]Plan1!$C508</f>
        <v>Finados</v>
      </c>
      <c r="X438" s="65"/>
      <c r="Y438" s="1"/>
      <c r="Z438" s="3"/>
      <c r="AA438" s="3"/>
      <c r="AB438" s="3"/>
      <c r="AC438" s="3"/>
      <c r="AD438" s="3"/>
      <c r="AE438" s="10"/>
      <c r="AF438" s="3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36"/>
      <c r="B439" s="14"/>
      <c r="C439" s="6"/>
      <c r="D439" s="12"/>
      <c r="E439" s="13"/>
      <c r="F439" s="13"/>
      <c r="G439" s="13"/>
      <c r="H439" s="13"/>
      <c r="I439" s="12"/>
      <c r="J439" s="30"/>
      <c r="K439" s="2"/>
      <c r="L439" s="15"/>
      <c r="M439" s="11"/>
      <c r="N439" s="11"/>
      <c r="O439" s="15"/>
      <c r="P439" s="13"/>
      <c r="Q439" s="19"/>
      <c r="R439" s="13"/>
      <c r="S439" s="4"/>
      <c r="T439" s="30"/>
      <c r="U439" s="3"/>
      <c r="V439" s="72">
        <f>[2]Plan1!$A509</f>
        <v>51820</v>
      </c>
      <c r="W439" s="72" t="str">
        <f>[2]Plan1!$C509</f>
        <v>Proclamação da República</v>
      </c>
      <c r="X439" s="65"/>
      <c r="Y439" s="1"/>
      <c r="Z439" s="3"/>
      <c r="AA439" s="3"/>
      <c r="AB439" s="3"/>
      <c r="AC439" s="3"/>
      <c r="AD439" s="3"/>
      <c r="AE439" s="10"/>
      <c r="AF439" s="3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36"/>
      <c r="B440" s="14"/>
      <c r="C440" s="6"/>
      <c r="D440" s="12"/>
      <c r="E440" s="13"/>
      <c r="F440" s="13"/>
      <c r="G440" s="13"/>
      <c r="H440" s="13"/>
      <c r="I440" s="12"/>
      <c r="J440" s="30"/>
      <c r="K440" s="2"/>
      <c r="L440" s="15"/>
      <c r="M440" s="11"/>
      <c r="N440" s="11"/>
      <c r="O440" s="15"/>
      <c r="P440" s="13"/>
      <c r="Q440" s="19"/>
      <c r="R440" s="13"/>
      <c r="S440" s="4"/>
      <c r="T440" s="30"/>
      <c r="U440" s="3"/>
      <c r="V440" s="72">
        <f>[2]Plan1!$A510</f>
        <v>51825</v>
      </c>
      <c r="W440" s="72" t="str">
        <f>[2]Plan1!$C510</f>
        <v>Dia Nacional de Zumbi e da Consciência Negra</v>
      </c>
      <c r="X440" s="65"/>
      <c r="Y440" s="1"/>
      <c r="Z440" s="3"/>
      <c r="AA440" s="3"/>
      <c r="AB440" s="3"/>
      <c r="AC440" s="3"/>
      <c r="AD440" s="3"/>
      <c r="AE440" s="10"/>
      <c r="AF440" s="3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36"/>
      <c r="B441" s="14"/>
      <c r="C441" s="6"/>
      <c r="D441" s="12"/>
      <c r="E441" s="13"/>
      <c r="F441" s="13"/>
      <c r="G441" s="13"/>
      <c r="H441" s="13"/>
      <c r="I441" s="12"/>
      <c r="J441" s="30"/>
      <c r="K441" s="2"/>
      <c r="L441" s="15"/>
      <c r="M441" s="11"/>
      <c r="N441" s="11"/>
      <c r="O441" s="15"/>
      <c r="P441" s="13"/>
      <c r="Q441" s="19"/>
      <c r="R441" s="13"/>
      <c r="S441" s="4"/>
      <c r="T441" s="30"/>
      <c r="U441" s="3"/>
      <c r="V441" s="72">
        <f>[2]Plan1!$A511</f>
        <v>51860</v>
      </c>
      <c r="W441" s="72" t="str">
        <f>[2]Plan1!$C511</f>
        <v>Natal</v>
      </c>
      <c r="X441" s="65"/>
      <c r="Y441" s="1"/>
      <c r="Z441" s="3"/>
      <c r="AA441" s="3"/>
      <c r="AB441" s="3"/>
      <c r="AC441" s="3"/>
      <c r="AD441" s="3"/>
      <c r="AE441" s="10"/>
      <c r="AF441" s="3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36"/>
      <c r="B442" s="14"/>
      <c r="C442" s="6"/>
      <c r="D442" s="12"/>
      <c r="E442" s="13"/>
      <c r="F442" s="13"/>
      <c r="G442" s="13"/>
      <c r="H442" s="13"/>
      <c r="I442" s="12"/>
      <c r="J442" s="30"/>
      <c r="K442" s="2"/>
      <c r="L442" s="15"/>
      <c r="M442" s="11"/>
      <c r="N442" s="11"/>
      <c r="O442" s="15"/>
      <c r="P442" s="13"/>
      <c r="Q442" s="19"/>
      <c r="R442" s="13"/>
      <c r="S442" s="4"/>
      <c r="T442" s="30"/>
      <c r="U442" s="3"/>
      <c r="V442" s="72">
        <f>[2]Plan1!$A512</f>
        <v>51867</v>
      </c>
      <c r="W442" s="72" t="str">
        <f>[2]Plan1!$C512</f>
        <v>Confraternização Universal</v>
      </c>
      <c r="X442" s="65"/>
      <c r="Y442" s="1"/>
      <c r="Z442" s="3"/>
      <c r="AA442" s="3"/>
      <c r="AB442" s="3"/>
      <c r="AC442" s="3"/>
      <c r="AD442" s="3"/>
      <c r="AE442" s="10"/>
      <c r="AF442" s="3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36"/>
      <c r="B443" s="14"/>
      <c r="C443" s="6"/>
      <c r="D443" s="12"/>
      <c r="E443" s="13"/>
      <c r="F443" s="13"/>
      <c r="G443" s="13"/>
      <c r="H443" s="13"/>
      <c r="I443" s="12"/>
      <c r="J443" s="30"/>
      <c r="K443" s="2"/>
      <c r="L443" s="15"/>
      <c r="M443" s="11"/>
      <c r="N443" s="11"/>
      <c r="O443" s="15"/>
      <c r="P443" s="13"/>
      <c r="Q443" s="19"/>
      <c r="R443" s="13"/>
      <c r="S443" s="4"/>
      <c r="T443" s="30"/>
      <c r="U443" s="3"/>
      <c r="V443" s="72">
        <f>[2]Plan1!$A513</f>
        <v>51914</v>
      </c>
      <c r="W443" s="72" t="str">
        <f>[2]Plan1!$C513</f>
        <v>Carnaval</v>
      </c>
      <c r="X443" s="65"/>
      <c r="Y443" s="1"/>
      <c r="Z443" s="3"/>
      <c r="AA443" s="3"/>
      <c r="AB443" s="3"/>
      <c r="AC443" s="3"/>
      <c r="AD443" s="3"/>
      <c r="AE443" s="10"/>
      <c r="AF443" s="3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36"/>
      <c r="B444" s="14"/>
      <c r="C444" s="6"/>
      <c r="D444" s="12"/>
      <c r="E444" s="13"/>
      <c r="F444" s="13"/>
      <c r="G444" s="13"/>
      <c r="H444" s="13"/>
      <c r="I444" s="12"/>
      <c r="J444" s="30"/>
      <c r="K444" s="2"/>
      <c r="L444" s="15"/>
      <c r="M444" s="11"/>
      <c r="N444" s="11"/>
      <c r="O444" s="15"/>
      <c r="P444" s="13"/>
      <c r="Q444" s="19"/>
      <c r="R444" s="13"/>
      <c r="S444" s="4"/>
      <c r="T444" s="30"/>
      <c r="U444" s="3"/>
      <c r="V444" s="72">
        <f>[2]Plan1!$A514</f>
        <v>51915</v>
      </c>
      <c r="W444" s="72" t="str">
        <f>[2]Plan1!$C514</f>
        <v>Carnaval</v>
      </c>
      <c r="X444" s="65"/>
      <c r="Y444" s="1"/>
      <c r="Z444" s="3"/>
      <c r="AA444" s="3"/>
      <c r="AB444" s="3"/>
      <c r="AC444" s="3"/>
      <c r="AD444" s="3"/>
      <c r="AE444" s="10"/>
      <c r="AF444" s="3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36"/>
      <c r="B445" s="14"/>
      <c r="C445" s="6"/>
      <c r="D445" s="12"/>
      <c r="E445" s="13"/>
      <c r="F445" s="13"/>
      <c r="G445" s="13"/>
      <c r="H445" s="13"/>
      <c r="I445" s="12"/>
      <c r="J445" s="30"/>
      <c r="K445" s="2"/>
      <c r="L445" s="15"/>
      <c r="M445" s="11"/>
      <c r="N445" s="11"/>
      <c r="O445" s="15"/>
      <c r="P445" s="13"/>
      <c r="Q445" s="19"/>
      <c r="R445" s="13"/>
      <c r="S445" s="4"/>
      <c r="T445" s="30"/>
      <c r="U445" s="3"/>
      <c r="V445" s="72">
        <f>[2]Plan1!$A515</f>
        <v>51960</v>
      </c>
      <c r="W445" s="72" t="str">
        <f>[2]Plan1!$C515</f>
        <v>Paixão de Cristo</v>
      </c>
      <c r="X445" s="65"/>
      <c r="Y445" s="1"/>
      <c r="Z445" s="3"/>
      <c r="AA445" s="3"/>
      <c r="AB445" s="3"/>
      <c r="AC445" s="3"/>
      <c r="AD445" s="3"/>
      <c r="AE445" s="10"/>
      <c r="AF445" s="3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36"/>
      <c r="B446" s="14"/>
      <c r="C446" s="6"/>
      <c r="D446" s="12"/>
      <c r="E446" s="13"/>
      <c r="F446" s="13"/>
      <c r="G446" s="13"/>
      <c r="H446" s="13"/>
      <c r="I446" s="12"/>
      <c r="J446" s="30"/>
      <c r="K446" s="2"/>
      <c r="L446" s="15"/>
      <c r="M446" s="11"/>
      <c r="N446" s="11"/>
      <c r="O446" s="15"/>
      <c r="P446" s="13"/>
      <c r="Q446" s="19"/>
      <c r="R446" s="13"/>
      <c r="S446" s="4"/>
      <c r="T446" s="30"/>
      <c r="U446" s="3"/>
      <c r="V446" s="72">
        <f>[2]Plan1!$A516</f>
        <v>51977</v>
      </c>
      <c r="W446" s="72" t="str">
        <f>[2]Plan1!$C516</f>
        <v>Tiradentes</v>
      </c>
      <c r="X446" s="65"/>
      <c r="Y446" s="1"/>
      <c r="Z446" s="3"/>
      <c r="AA446" s="3"/>
      <c r="AB446" s="3"/>
      <c r="AC446" s="3"/>
      <c r="AD446" s="3"/>
      <c r="AE446" s="10"/>
      <c r="AF446" s="3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36"/>
      <c r="B447" s="14"/>
      <c r="C447" s="6"/>
      <c r="D447" s="12"/>
      <c r="E447" s="13"/>
      <c r="F447" s="13"/>
      <c r="G447" s="13"/>
      <c r="H447" s="13"/>
      <c r="I447" s="12"/>
      <c r="J447" s="30"/>
      <c r="K447" s="2"/>
      <c r="L447" s="15"/>
      <c r="M447" s="11"/>
      <c r="N447" s="11"/>
      <c r="O447" s="15"/>
      <c r="P447" s="13"/>
      <c r="Q447" s="19"/>
      <c r="R447" s="13"/>
      <c r="S447" s="4"/>
      <c r="T447" s="30"/>
      <c r="U447" s="3"/>
      <c r="V447" s="72">
        <f>[2]Plan1!$A517</f>
        <v>51987</v>
      </c>
      <c r="W447" s="72" t="str">
        <f>[2]Plan1!$C517</f>
        <v>Dia do Trabalho</v>
      </c>
      <c r="X447" s="65"/>
      <c r="Y447" s="1"/>
      <c r="Z447" s="3"/>
      <c r="AA447" s="3"/>
      <c r="AB447" s="3"/>
      <c r="AC447" s="3"/>
      <c r="AD447" s="3"/>
      <c r="AE447" s="10"/>
      <c r="AF447" s="3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36"/>
      <c r="B448" s="14"/>
      <c r="C448" s="6"/>
      <c r="D448" s="12"/>
      <c r="E448" s="13"/>
      <c r="F448" s="13"/>
      <c r="G448" s="13"/>
      <c r="H448" s="13"/>
      <c r="I448" s="12"/>
      <c r="J448" s="30"/>
      <c r="K448" s="2"/>
      <c r="L448" s="15"/>
      <c r="M448" s="11"/>
      <c r="N448" s="11"/>
      <c r="O448" s="15"/>
      <c r="P448" s="13"/>
      <c r="Q448" s="19"/>
      <c r="R448" s="13"/>
      <c r="S448" s="4"/>
      <c r="T448" s="30"/>
      <c r="U448" s="3"/>
      <c r="V448" s="72">
        <f>[2]Plan1!$A518</f>
        <v>52022</v>
      </c>
      <c r="W448" s="72" t="str">
        <f>[2]Plan1!$C518</f>
        <v>Corpus Christi</v>
      </c>
      <c r="X448" s="65"/>
      <c r="Y448" s="1"/>
      <c r="Z448" s="3"/>
      <c r="AA448" s="3"/>
      <c r="AB448" s="3"/>
      <c r="AC448" s="3"/>
      <c r="AD448" s="3"/>
      <c r="AE448" s="10"/>
      <c r="AF448" s="3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36"/>
      <c r="B449" s="14"/>
      <c r="C449" s="6"/>
      <c r="D449" s="12"/>
      <c r="E449" s="13"/>
      <c r="F449" s="13"/>
      <c r="G449" s="13"/>
      <c r="H449" s="13"/>
      <c r="I449" s="12"/>
      <c r="J449" s="30"/>
      <c r="K449" s="2"/>
      <c r="L449" s="15"/>
      <c r="M449" s="11"/>
      <c r="N449" s="11"/>
      <c r="O449" s="15"/>
      <c r="P449" s="13"/>
      <c r="Q449" s="19"/>
      <c r="R449" s="13"/>
      <c r="S449" s="4"/>
      <c r="T449" s="30"/>
      <c r="U449" s="3"/>
      <c r="V449" s="72">
        <f>[2]Plan1!$A519</f>
        <v>52116</v>
      </c>
      <c r="W449" s="72" t="str">
        <f>[2]Plan1!$C519</f>
        <v>Independência do Brasil</v>
      </c>
      <c r="X449" s="65"/>
      <c r="Y449" s="1"/>
      <c r="Z449" s="3"/>
      <c r="AA449" s="3"/>
      <c r="AB449" s="3"/>
      <c r="AC449" s="3"/>
      <c r="AD449" s="3"/>
      <c r="AE449" s="10"/>
      <c r="AF449" s="3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36"/>
      <c r="B450" s="14"/>
      <c r="C450" s="6"/>
      <c r="D450" s="12"/>
      <c r="E450" s="13"/>
      <c r="F450" s="13"/>
      <c r="G450" s="13"/>
      <c r="H450" s="13"/>
      <c r="I450" s="12"/>
      <c r="J450" s="30"/>
      <c r="K450" s="2"/>
      <c r="L450" s="15"/>
      <c r="M450" s="11"/>
      <c r="N450" s="11"/>
      <c r="O450" s="15"/>
      <c r="P450" s="13"/>
      <c r="Q450" s="19"/>
      <c r="R450" s="13"/>
      <c r="S450" s="4"/>
      <c r="T450" s="30"/>
      <c r="U450" s="3"/>
      <c r="V450" s="72">
        <f>[2]Plan1!$A520</f>
        <v>52151</v>
      </c>
      <c r="W450" s="72" t="str">
        <f>[2]Plan1!$C520</f>
        <v>Nossa Sr.a Aparecida - Padroeira do Brasil</v>
      </c>
      <c r="X450" s="65"/>
      <c r="Y450" s="1"/>
      <c r="Z450" s="3"/>
      <c r="AA450" s="3"/>
      <c r="AB450" s="3"/>
      <c r="AC450" s="3"/>
      <c r="AD450" s="3"/>
      <c r="AE450" s="10"/>
      <c r="AF450" s="3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36"/>
      <c r="B451" s="14"/>
      <c r="C451" s="6"/>
      <c r="D451" s="12"/>
      <c r="E451" s="13"/>
      <c r="F451" s="13"/>
      <c r="G451" s="13"/>
      <c r="H451" s="13"/>
      <c r="I451" s="12"/>
      <c r="J451" s="30"/>
      <c r="K451" s="2"/>
      <c r="L451" s="15"/>
      <c r="M451" s="11"/>
      <c r="N451" s="11"/>
      <c r="O451" s="15"/>
      <c r="P451" s="13"/>
      <c r="Q451" s="19"/>
      <c r="R451" s="13"/>
      <c r="S451" s="4"/>
      <c r="T451" s="30"/>
      <c r="U451" s="3"/>
      <c r="V451" s="72">
        <f>[2]Plan1!$A521</f>
        <v>52172</v>
      </c>
      <c r="W451" s="72" t="str">
        <f>[2]Plan1!$C521</f>
        <v>Finados</v>
      </c>
      <c r="X451" s="65"/>
      <c r="Y451" s="1"/>
      <c r="Z451" s="3"/>
      <c r="AA451" s="3"/>
      <c r="AB451" s="3"/>
      <c r="AC451" s="3"/>
      <c r="AD451" s="3"/>
      <c r="AE451" s="10"/>
      <c r="AF451" s="3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36"/>
      <c r="B452" s="14"/>
      <c r="C452" s="6"/>
      <c r="D452" s="12"/>
      <c r="E452" s="13"/>
      <c r="F452" s="13"/>
      <c r="G452" s="13"/>
      <c r="H452" s="13"/>
      <c r="I452" s="12"/>
      <c r="J452" s="30"/>
      <c r="K452" s="2"/>
      <c r="L452" s="15"/>
      <c r="M452" s="11"/>
      <c r="N452" s="11"/>
      <c r="O452" s="15"/>
      <c r="P452" s="13"/>
      <c r="Q452" s="19"/>
      <c r="R452" s="13"/>
      <c r="S452" s="4"/>
      <c r="T452" s="30"/>
      <c r="U452" s="3"/>
      <c r="V452" s="72">
        <f>[2]Plan1!$A522</f>
        <v>52185</v>
      </c>
      <c r="W452" s="72" t="str">
        <f>[2]Plan1!$C522</f>
        <v>Proclamação da República</v>
      </c>
      <c r="X452" s="65"/>
      <c r="Y452" s="1"/>
      <c r="Z452" s="3"/>
      <c r="AA452" s="3"/>
      <c r="AB452" s="3"/>
      <c r="AC452" s="3"/>
      <c r="AD452" s="3"/>
      <c r="AE452" s="10"/>
      <c r="AF452" s="3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36"/>
      <c r="B453" s="14"/>
      <c r="C453" s="6"/>
      <c r="D453" s="12"/>
      <c r="E453" s="13"/>
      <c r="F453" s="13"/>
      <c r="G453" s="13"/>
      <c r="H453" s="13"/>
      <c r="I453" s="12"/>
      <c r="J453" s="30"/>
      <c r="K453" s="2"/>
      <c r="L453" s="15"/>
      <c r="M453" s="11"/>
      <c r="N453" s="11"/>
      <c r="O453" s="15"/>
      <c r="P453" s="13"/>
      <c r="Q453" s="19"/>
      <c r="R453" s="13"/>
      <c r="S453" s="4"/>
      <c r="T453" s="30"/>
      <c r="U453" s="3"/>
      <c r="V453" s="72">
        <f>[2]Plan1!$A523</f>
        <v>52190</v>
      </c>
      <c r="W453" s="72" t="str">
        <f>[2]Plan1!$C523</f>
        <v>Dia Nacional de Zumbi e da Consciência Negra</v>
      </c>
      <c r="X453" s="65"/>
      <c r="Y453" s="1"/>
      <c r="Z453" s="3"/>
      <c r="AA453" s="3"/>
      <c r="AB453" s="3"/>
      <c r="AC453" s="3"/>
      <c r="AD453" s="3"/>
      <c r="AE453" s="10"/>
      <c r="AF453" s="3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36"/>
      <c r="B454" s="14"/>
      <c r="C454" s="6"/>
      <c r="D454" s="12"/>
      <c r="E454" s="13"/>
      <c r="F454" s="13"/>
      <c r="G454" s="13"/>
      <c r="H454" s="13"/>
      <c r="I454" s="12"/>
      <c r="J454" s="30"/>
      <c r="K454" s="2"/>
      <c r="L454" s="15"/>
      <c r="M454" s="11"/>
      <c r="N454" s="11"/>
      <c r="O454" s="15"/>
      <c r="P454" s="13"/>
      <c r="Q454" s="19"/>
      <c r="R454" s="13"/>
      <c r="S454" s="4"/>
      <c r="T454" s="30"/>
      <c r="U454" s="3"/>
      <c r="V454" s="72">
        <f>[2]Plan1!$A524</f>
        <v>52225</v>
      </c>
      <c r="W454" s="72" t="str">
        <f>[2]Plan1!$C524</f>
        <v>Natal</v>
      </c>
      <c r="X454" s="65"/>
      <c r="Y454" s="1"/>
      <c r="Z454" s="3"/>
      <c r="AA454" s="3"/>
      <c r="AB454" s="3"/>
      <c r="AC454" s="3"/>
      <c r="AD454" s="3"/>
      <c r="AE454" s="10"/>
      <c r="AF454" s="3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36"/>
      <c r="B455" s="14"/>
      <c r="C455" s="6"/>
      <c r="D455" s="12"/>
      <c r="E455" s="13"/>
      <c r="F455" s="13"/>
      <c r="G455" s="13"/>
      <c r="H455" s="13"/>
      <c r="I455" s="12"/>
      <c r="J455" s="30"/>
      <c r="K455" s="2"/>
      <c r="L455" s="15"/>
      <c r="M455" s="11"/>
      <c r="N455" s="11"/>
      <c r="O455" s="15"/>
      <c r="P455" s="13"/>
      <c r="Q455" s="19"/>
      <c r="R455" s="13"/>
      <c r="S455" s="4"/>
      <c r="T455" s="30"/>
      <c r="U455" s="3"/>
      <c r="V455" s="72">
        <f>[2]Plan1!$A525</f>
        <v>52232</v>
      </c>
      <c r="W455" s="72" t="str">
        <f>[2]Plan1!$C525</f>
        <v>Confraternização Universal</v>
      </c>
      <c r="X455" s="65"/>
      <c r="Y455" s="1"/>
      <c r="Z455" s="3"/>
      <c r="AA455" s="3"/>
      <c r="AB455" s="3"/>
      <c r="AC455" s="3"/>
      <c r="AD455" s="3"/>
      <c r="AE455" s="10"/>
      <c r="AF455" s="3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36"/>
      <c r="B456" s="14"/>
      <c r="C456" s="6"/>
      <c r="D456" s="12"/>
      <c r="E456" s="13"/>
      <c r="F456" s="13"/>
      <c r="G456" s="13"/>
      <c r="H456" s="13"/>
      <c r="I456" s="12"/>
      <c r="J456" s="30"/>
      <c r="K456" s="2"/>
      <c r="L456" s="15"/>
      <c r="M456" s="11"/>
      <c r="N456" s="11"/>
      <c r="O456" s="15"/>
      <c r="P456" s="13"/>
      <c r="Q456" s="19"/>
      <c r="R456" s="13"/>
      <c r="S456" s="4"/>
      <c r="T456" s="30"/>
      <c r="U456" s="3"/>
      <c r="V456" s="72">
        <f>[2]Plan1!$A526</f>
        <v>52271</v>
      </c>
      <c r="W456" s="72" t="str">
        <f>[2]Plan1!$C526</f>
        <v>Carnaval</v>
      </c>
      <c r="X456" s="65"/>
      <c r="Y456" s="1"/>
      <c r="Z456" s="3"/>
      <c r="AA456" s="3"/>
      <c r="AB456" s="3"/>
      <c r="AC456" s="3"/>
      <c r="AD456" s="3"/>
      <c r="AE456" s="10"/>
      <c r="AF456" s="3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36"/>
      <c r="B457" s="14"/>
      <c r="C457" s="6"/>
      <c r="D457" s="12"/>
      <c r="E457" s="13"/>
      <c r="F457" s="13"/>
      <c r="G457" s="13"/>
      <c r="H457" s="13"/>
      <c r="I457" s="12"/>
      <c r="J457" s="30"/>
      <c r="K457" s="2"/>
      <c r="L457" s="15"/>
      <c r="M457" s="11"/>
      <c r="N457" s="11"/>
      <c r="O457" s="15"/>
      <c r="P457" s="13"/>
      <c r="Q457" s="19"/>
      <c r="R457" s="13"/>
      <c r="S457" s="4"/>
      <c r="T457" s="30"/>
      <c r="U457" s="3"/>
      <c r="V457" s="72">
        <f>[2]Plan1!$A527</f>
        <v>52272</v>
      </c>
      <c r="W457" s="72" t="str">
        <f>[2]Plan1!$C527</f>
        <v>Carnaval</v>
      </c>
      <c r="X457" s="65"/>
      <c r="Y457" s="1"/>
      <c r="Z457" s="3"/>
      <c r="AA457" s="3"/>
      <c r="AB457" s="3"/>
      <c r="AC457" s="3"/>
      <c r="AD457" s="3"/>
      <c r="AE457" s="10"/>
      <c r="AF457" s="3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36"/>
      <c r="B458" s="14"/>
      <c r="C458" s="6"/>
      <c r="D458" s="12"/>
      <c r="E458" s="13"/>
      <c r="F458" s="13"/>
      <c r="G458" s="13"/>
      <c r="H458" s="13"/>
      <c r="I458" s="12"/>
      <c r="J458" s="30"/>
      <c r="K458" s="2"/>
      <c r="L458" s="15"/>
      <c r="M458" s="11"/>
      <c r="N458" s="11"/>
      <c r="O458" s="15"/>
      <c r="P458" s="13"/>
      <c r="Q458" s="19"/>
      <c r="R458" s="13"/>
      <c r="S458" s="4"/>
      <c r="T458" s="30"/>
      <c r="U458" s="3"/>
      <c r="V458" s="72">
        <f>[2]Plan1!$A528</f>
        <v>52317</v>
      </c>
      <c r="W458" s="72" t="str">
        <f>[2]Plan1!$C528</f>
        <v>Paixão de Cristo</v>
      </c>
      <c r="X458" s="65"/>
      <c r="Y458" s="1"/>
      <c r="Z458" s="3"/>
      <c r="AA458" s="3"/>
      <c r="AB458" s="3"/>
      <c r="AC458" s="3"/>
      <c r="AD458" s="3"/>
      <c r="AE458" s="10"/>
      <c r="AF458" s="3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36"/>
      <c r="B459" s="14"/>
      <c r="C459" s="6"/>
      <c r="D459" s="12"/>
      <c r="E459" s="13"/>
      <c r="F459" s="13"/>
      <c r="G459" s="13"/>
      <c r="H459" s="13"/>
      <c r="I459" s="12"/>
      <c r="J459" s="30"/>
      <c r="K459" s="2"/>
      <c r="L459" s="15"/>
      <c r="M459" s="11"/>
      <c r="N459" s="11"/>
      <c r="O459" s="15"/>
      <c r="P459" s="13"/>
      <c r="Q459" s="19"/>
      <c r="R459" s="13"/>
      <c r="S459" s="4"/>
      <c r="T459" s="30"/>
      <c r="U459" s="3"/>
      <c r="V459" s="72">
        <f>[2]Plan1!$A529</f>
        <v>52342</v>
      </c>
      <c r="W459" s="72" t="str">
        <f>[2]Plan1!$C529</f>
        <v>Tiradentes</v>
      </c>
      <c r="X459" s="65"/>
      <c r="Y459" s="1"/>
      <c r="Z459" s="3"/>
      <c r="AA459" s="3"/>
      <c r="AB459" s="3"/>
      <c r="AC459" s="3"/>
      <c r="AD459" s="3"/>
      <c r="AE459" s="10"/>
      <c r="AF459" s="3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36"/>
      <c r="B460" s="14"/>
      <c r="C460" s="6"/>
      <c r="D460" s="12"/>
      <c r="E460" s="13"/>
      <c r="F460" s="13"/>
      <c r="G460" s="13"/>
      <c r="H460" s="13"/>
      <c r="I460" s="12"/>
      <c r="J460" s="30"/>
      <c r="K460" s="2"/>
      <c r="L460" s="15"/>
      <c r="M460" s="11"/>
      <c r="N460" s="11"/>
      <c r="O460" s="15"/>
      <c r="P460" s="13"/>
      <c r="Q460" s="19"/>
      <c r="R460" s="13"/>
      <c r="S460" s="4"/>
      <c r="T460" s="30"/>
      <c r="U460" s="3"/>
      <c r="V460" s="72">
        <f>[2]Plan1!$A530</f>
        <v>52352</v>
      </c>
      <c r="W460" s="72" t="str">
        <f>[2]Plan1!$C530</f>
        <v>Dia do Trabalho</v>
      </c>
      <c r="X460" s="65"/>
      <c r="Y460" s="1"/>
      <c r="Z460" s="3"/>
      <c r="AA460" s="3"/>
      <c r="AB460" s="3"/>
      <c r="AC460" s="3"/>
      <c r="AD460" s="3"/>
      <c r="AE460" s="10"/>
      <c r="AF460" s="3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36"/>
      <c r="B461" s="14"/>
      <c r="C461" s="6"/>
      <c r="D461" s="12"/>
      <c r="E461" s="13"/>
      <c r="F461" s="13"/>
      <c r="G461" s="13"/>
      <c r="H461" s="13"/>
      <c r="I461" s="12"/>
      <c r="J461" s="30"/>
      <c r="K461" s="2"/>
      <c r="L461" s="15"/>
      <c r="M461" s="11"/>
      <c r="N461" s="11"/>
      <c r="O461" s="15"/>
      <c r="P461" s="13"/>
      <c r="Q461" s="19"/>
      <c r="R461" s="13"/>
      <c r="S461" s="4"/>
      <c r="T461" s="30"/>
      <c r="U461" s="3"/>
      <c r="V461" s="72">
        <f>[2]Plan1!$A531</f>
        <v>52379</v>
      </c>
      <c r="W461" s="72" t="str">
        <f>[2]Plan1!$C531</f>
        <v>Corpus Christi</v>
      </c>
      <c r="X461" s="65"/>
      <c r="Y461" s="1"/>
      <c r="Z461" s="3"/>
      <c r="AA461" s="3"/>
      <c r="AB461" s="3"/>
      <c r="AC461" s="3"/>
      <c r="AD461" s="3"/>
      <c r="AE461" s="10"/>
      <c r="AF461" s="3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36"/>
      <c r="B462" s="14"/>
      <c r="C462" s="6"/>
      <c r="D462" s="12"/>
      <c r="E462" s="13"/>
      <c r="F462" s="13"/>
      <c r="G462" s="13"/>
      <c r="H462" s="13"/>
      <c r="I462" s="12"/>
      <c r="J462" s="30"/>
      <c r="K462" s="2"/>
      <c r="L462" s="15"/>
      <c r="M462" s="11"/>
      <c r="N462" s="11"/>
      <c r="O462" s="15"/>
      <c r="P462" s="13"/>
      <c r="Q462" s="19"/>
      <c r="R462" s="13"/>
      <c r="S462" s="4"/>
      <c r="T462" s="30"/>
      <c r="U462" s="3"/>
      <c r="V462" s="72">
        <f>[2]Plan1!$A532</f>
        <v>52481</v>
      </c>
      <c r="W462" s="72" t="str">
        <f>[2]Plan1!$C532</f>
        <v>Independência do Brasil</v>
      </c>
      <c r="X462" s="65"/>
      <c r="Y462" s="1"/>
      <c r="Z462" s="3"/>
      <c r="AA462" s="3"/>
      <c r="AB462" s="3"/>
      <c r="AC462" s="3"/>
      <c r="AD462" s="3"/>
      <c r="AE462" s="10"/>
      <c r="AF462" s="3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36"/>
      <c r="B463" s="14"/>
      <c r="C463" s="6"/>
      <c r="D463" s="12"/>
      <c r="E463" s="13"/>
      <c r="F463" s="13"/>
      <c r="G463" s="13"/>
      <c r="H463" s="13"/>
      <c r="I463" s="12"/>
      <c r="J463" s="30"/>
      <c r="K463" s="2"/>
      <c r="L463" s="15"/>
      <c r="M463" s="11"/>
      <c r="N463" s="11"/>
      <c r="O463" s="15"/>
      <c r="P463" s="13"/>
      <c r="Q463" s="19"/>
      <c r="R463" s="13"/>
      <c r="S463" s="4"/>
      <c r="T463" s="30"/>
      <c r="U463" s="3"/>
      <c r="V463" s="72">
        <f>[2]Plan1!$A533</f>
        <v>52516</v>
      </c>
      <c r="W463" s="72" t="str">
        <f>[2]Plan1!$C533</f>
        <v>Nossa Sr.a Aparecida - Padroeira do Brasil</v>
      </c>
      <c r="X463" s="65"/>
      <c r="Y463" s="1"/>
      <c r="Z463" s="3"/>
      <c r="AA463" s="3"/>
      <c r="AB463" s="3"/>
      <c r="AC463" s="3"/>
      <c r="AD463" s="3"/>
      <c r="AE463" s="10"/>
      <c r="AF463" s="3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36"/>
      <c r="B464" s="14"/>
      <c r="C464" s="6"/>
      <c r="D464" s="12"/>
      <c r="E464" s="13"/>
      <c r="F464" s="13"/>
      <c r="G464" s="13"/>
      <c r="H464" s="13"/>
      <c r="I464" s="12"/>
      <c r="J464" s="30"/>
      <c r="K464" s="2"/>
      <c r="L464" s="15"/>
      <c r="M464" s="11"/>
      <c r="N464" s="11"/>
      <c r="O464" s="15"/>
      <c r="P464" s="13"/>
      <c r="Q464" s="19"/>
      <c r="R464" s="13"/>
      <c r="S464" s="4"/>
      <c r="T464" s="30"/>
      <c r="U464" s="3"/>
      <c r="V464" s="72">
        <f>[2]Plan1!$A534</f>
        <v>52537</v>
      </c>
      <c r="W464" s="72" t="str">
        <f>[2]Plan1!$C534</f>
        <v>Finados</v>
      </c>
      <c r="X464" s="65"/>
      <c r="Y464" s="1"/>
      <c r="Z464" s="3"/>
      <c r="AA464" s="3"/>
      <c r="AB464" s="3"/>
      <c r="AC464" s="3"/>
      <c r="AD464" s="3"/>
      <c r="AE464" s="10"/>
      <c r="AF464" s="3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36"/>
      <c r="B465" s="14"/>
      <c r="C465" s="6"/>
      <c r="D465" s="12"/>
      <c r="E465" s="13"/>
      <c r="F465" s="13"/>
      <c r="G465" s="13"/>
      <c r="H465" s="13"/>
      <c r="I465" s="12"/>
      <c r="J465" s="30"/>
      <c r="K465" s="2"/>
      <c r="L465" s="15"/>
      <c r="M465" s="11"/>
      <c r="N465" s="11"/>
      <c r="O465" s="15"/>
      <c r="P465" s="13"/>
      <c r="Q465" s="19"/>
      <c r="R465" s="13"/>
      <c r="S465" s="4"/>
      <c r="T465" s="30"/>
      <c r="U465" s="3"/>
      <c r="V465" s="72">
        <f>[2]Plan1!$A535</f>
        <v>52550</v>
      </c>
      <c r="W465" s="72" t="str">
        <f>[2]Plan1!$C535</f>
        <v>Proclamação da República</v>
      </c>
      <c r="X465" s="65"/>
      <c r="Y465" s="1"/>
      <c r="Z465" s="3"/>
      <c r="AA465" s="3"/>
      <c r="AB465" s="3"/>
      <c r="AC465" s="3"/>
      <c r="AD465" s="3"/>
      <c r="AE465" s="10"/>
      <c r="AF465" s="3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36"/>
      <c r="B466" s="14"/>
      <c r="C466" s="6"/>
      <c r="D466" s="12"/>
      <c r="E466" s="13"/>
      <c r="F466" s="13"/>
      <c r="G466" s="13"/>
      <c r="H466" s="13"/>
      <c r="I466" s="12"/>
      <c r="J466" s="30"/>
      <c r="K466" s="2"/>
      <c r="L466" s="15"/>
      <c r="M466" s="11"/>
      <c r="N466" s="11"/>
      <c r="O466" s="15"/>
      <c r="P466" s="13"/>
      <c r="Q466" s="19"/>
      <c r="R466" s="13"/>
      <c r="S466" s="4"/>
      <c r="T466" s="30"/>
      <c r="U466" s="3"/>
      <c r="V466" s="72">
        <f>[2]Plan1!$A536</f>
        <v>52555</v>
      </c>
      <c r="W466" s="72" t="str">
        <f>[2]Plan1!$C536</f>
        <v>Dia Nacional de Zumbi e da Consciência Negra</v>
      </c>
      <c r="X466" s="65"/>
      <c r="Y466" s="1"/>
      <c r="Z466" s="3"/>
      <c r="AA466" s="3"/>
      <c r="AB466" s="3"/>
      <c r="AC466" s="3"/>
      <c r="AD466" s="3"/>
      <c r="AE466" s="10"/>
      <c r="AF466" s="3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36"/>
      <c r="B467" s="14"/>
      <c r="C467" s="6"/>
      <c r="D467" s="12"/>
      <c r="E467" s="13"/>
      <c r="F467" s="13"/>
      <c r="G467" s="13"/>
      <c r="H467" s="13"/>
      <c r="I467" s="12"/>
      <c r="J467" s="30"/>
      <c r="K467" s="2"/>
      <c r="L467" s="15"/>
      <c r="M467" s="11"/>
      <c r="N467" s="11"/>
      <c r="O467" s="15"/>
      <c r="P467" s="13"/>
      <c r="Q467" s="19"/>
      <c r="R467" s="13"/>
      <c r="S467" s="4"/>
      <c r="T467" s="30"/>
      <c r="U467" s="3"/>
      <c r="V467" s="72">
        <f>[2]Plan1!$A537</f>
        <v>52590</v>
      </c>
      <c r="W467" s="72" t="str">
        <f>[2]Plan1!$C537</f>
        <v>Natal</v>
      </c>
      <c r="X467" s="65"/>
      <c r="Y467" s="1"/>
      <c r="Z467" s="3"/>
      <c r="AA467" s="3"/>
      <c r="AB467" s="3"/>
      <c r="AC467" s="3"/>
      <c r="AD467" s="3"/>
      <c r="AE467" s="10"/>
      <c r="AF467" s="3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36"/>
      <c r="B468" s="14"/>
      <c r="C468" s="6"/>
      <c r="D468" s="12"/>
      <c r="E468" s="13"/>
      <c r="F468" s="13"/>
      <c r="G468" s="13"/>
      <c r="H468" s="13"/>
      <c r="I468" s="12"/>
      <c r="J468" s="30"/>
      <c r="K468" s="2"/>
      <c r="L468" s="15"/>
      <c r="M468" s="11"/>
      <c r="N468" s="11"/>
      <c r="O468" s="15"/>
      <c r="P468" s="13"/>
      <c r="Q468" s="19"/>
      <c r="R468" s="13"/>
      <c r="S468" s="4"/>
      <c r="T468" s="30"/>
      <c r="U468" s="3"/>
      <c r="V468" s="72">
        <f>[2]Plan1!$A538</f>
        <v>52597</v>
      </c>
      <c r="W468" s="72" t="str">
        <f>[2]Plan1!$C538</f>
        <v>Confraternização Universal</v>
      </c>
      <c r="X468" s="65"/>
      <c r="Y468" s="1"/>
      <c r="Z468" s="3"/>
      <c r="AA468" s="3"/>
      <c r="AB468" s="3"/>
      <c r="AC468" s="3"/>
      <c r="AD468" s="3"/>
      <c r="AE468" s="10"/>
      <c r="AF468" s="3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36"/>
      <c r="B469" s="14"/>
      <c r="C469" s="6"/>
      <c r="D469" s="12"/>
      <c r="E469" s="13"/>
      <c r="F469" s="13"/>
      <c r="G469" s="13"/>
      <c r="H469" s="13"/>
      <c r="I469" s="12"/>
      <c r="J469" s="30"/>
      <c r="K469" s="2"/>
      <c r="L469" s="15"/>
      <c r="M469" s="11"/>
      <c r="N469" s="11"/>
      <c r="O469" s="15"/>
      <c r="P469" s="13"/>
      <c r="Q469" s="19"/>
      <c r="R469" s="13"/>
      <c r="S469" s="4"/>
      <c r="T469" s="30"/>
      <c r="U469" s="3"/>
      <c r="V469" s="72">
        <f>[2]Plan1!$A539</f>
        <v>52656</v>
      </c>
      <c r="W469" s="72" t="str">
        <f>[2]Plan1!$C539</f>
        <v>Carnaval</v>
      </c>
      <c r="X469" s="65"/>
      <c r="Y469" s="1"/>
      <c r="Z469" s="3"/>
      <c r="AA469" s="3"/>
      <c r="AB469" s="3"/>
      <c r="AC469" s="3"/>
      <c r="AD469" s="3"/>
      <c r="AE469" s="10"/>
      <c r="AF469" s="3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36"/>
      <c r="B470" s="14"/>
      <c r="C470" s="6"/>
      <c r="D470" s="12"/>
      <c r="E470" s="13"/>
      <c r="F470" s="13"/>
      <c r="G470" s="13"/>
      <c r="H470" s="13"/>
      <c r="I470" s="12"/>
      <c r="J470" s="30"/>
      <c r="K470" s="2"/>
      <c r="L470" s="15"/>
      <c r="M470" s="11"/>
      <c r="N470" s="11"/>
      <c r="O470" s="15"/>
      <c r="P470" s="13"/>
      <c r="Q470" s="19"/>
      <c r="R470" s="13"/>
      <c r="S470" s="4"/>
      <c r="T470" s="30"/>
      <c r="U470" s="3"/>
      <c r="V470" s="72">
        <f>[2]Plan1!$A540</f>
        <v>52657</v>
      </c>
      <c r="W470" s="72" t="str">
        <f>[2]Plan1!$C540</f>
        <v>Carnaval</v>
      </c>
      <c r="X470" s="65"/>
      <c r="Y470" s="1"/>
      <c r="Z470" s="3"/>
      <c r="AA470" s="3"/>
      <c r="AB470" s="3"/>
      <c r="AC470" s="3"/>
      <c r="AD470" s="3"/>
      <c r="AE470" s="10"/>
      <c r="AF470" s="3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36"/>
      <c r="B471" s="14"/>
      <c r="C471" s="6"/>
      <c r="D471" s="12"/>
      <c r="E471" s="13"/>
      <c r="F471" s="13"/>
      <c r="G471" s="13"/>
      <c r="H471" s="13"/>
      <c r="I471" s="12"/>
      <c r="J471" s="30"/>
      <c r="K471" s="2"/>
      <c r="L471" s="15"/>
      <c r="M471" s="11"/>
      <c r="N471" s="11"/>
      <c r="O471" s="15"/>
      <c r="P471" s="13"/>
      <c r="Q471" s="19"/>
      <c r="R471" s="13"/>
      <c r="S471" s="4"/>
      <c r="T471" s="30"/>
      <c r="U471" s="3"/>
      <c r="V471" s="72">
        <f>[2]Plan1!$A541</f>
        <v>52702</v>
      </c>
      <c r="W471" s="72" t="str">
        <f>[2]Plan1!$C541</f>
        <v>Paixão de Cristo</v>
      </c>
      <c r="X471" s="65"/>
      <c r="Y471" s="1"/>
      <c r="Z471" s="3"/>
      <c r="AA471" s="3"/>
      <c r="AB471" s="3"/>
      <c r="AC471" s="3"/>
      <c r="AD471" s="3"/>
      <c r="AE471" s="10"/>
      <c r="AF471" s="3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36"/>
      <c r="B472" s="14"/>
      <c r="C472" s="6"/>
      <c r="D472" s="12"/>
      <c r="E472" s="13"/>
      <c r="F472" s="13"/>
      <c r="G472" s="13"/>
      <c r="H472" s="13"/>
      <c r="I472" s="12"/>
      <c r="J472" s="30"/>
      <c r="K472" s="2"/>
      <c r="L472" s="15"/>
      <c r="M472" s="11"/>
      <c r="N472" s="11"/>
      <c r="O472" s="15"/>
      <c r="P472" s="13"/>
      <c r="Q472" s="19"/>
      <c r="R472" s="13"/>
      <c r="S472" s="4"/>
      <c r="T472" s="30"/>
      <c r="U472" s="3"/>
      <c r="V472" s="72">
        <f>[2]Plan1!$A542</f>
        <v>52708</v>
      </c>
      <c r="W472" s="72" t="str">
        <f>[2]Plan1!$C542</f>
        <v>Tiradentes</v>
      </c>
      <c r="X472" s="65"/>
      <c r="Y472" s="1"/>
      <c r="Z472" s="3"/>
      <c r="AA472" s="3"/>
      <c r="AB472" s="3"/>
      <c r="AC472" s="3"/>
      <c r="AD472" s="3"/>
      <c r="AE472" s="10"/>
      <c r="AF472" s="3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36"/>
      <c r="B473" s="14"/>
      <c r="C473" s="6"/>
      <c r="D473" s="12"/>
      <c r="E473" s="13"/>
      <c r="F473" s="13"/>
      <c r="G473" s="13"/>
      <c r="H473" s="13"/>
      <c r="I473" s="12"/>
      <c r="J473" s="30"/>
      <c r="K473" s="2"/>
      <c r="L473" s="15"/>
      <c r="M473" s="11"/>
      <c r="N473" s="11"/>
      <c r="O473" s="15"/>
      <c r="P473" s="13"/>
      <c r="Q473" s="19"/>
      <c r="R473" s="13"/>
      <c r="S473" s="4"/>
      <c r="T473" s="30"/>
      <c r="U473" s="3"/>
      <c r="V473" s="72">
        <f>[2]Plan1!$A543</f>
        <v>52718</v>
      </c>
      <c r="W473" s="72" t="str">
        <f>[2]Plan1!$C543</f>
        <v>Dia do Trabalho</v>
      </c>
      <c r="X473" s="65"/>
      <c r="Y473" s="1"/>
      <c r="Z473" s="3"/>
      <c r="AA473" s="3"/>
      <c r="AB473" s="3"/>
      <c r="AC473" s="3"/>
      <c r="AD473" s="3"/>
      <c r="AE473" s="10"/>
      <c r="AF473" s="3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36"/>
      <c r="B474" s="14"/>
      <c r="C474" s="6"/>
      <c r="D474" s="12"/>
      <c r="E474" s="13"/>
      <c r="F474" s="13"/>
      <c r="G474" s="13"/>
      <c r="H474" s="13"/>
      <c r="I474" s="12"/>
      <c r="J474" s="30"/>
      <c r="K474" s="2"/>
      <c r="L474" s="15"/>
      <c r="M474" s="11"/>
      <c r="N474" s="11"/>
      <c r="O474" s="15"/>
      <c r="P474" s="13"/>
      <c r="Q474" s="19"/>
      <c r="R474" s="13"/>
      <c r="S474" s="4"/>
      <c r="T474" s="30"/>
      <c r="U474" s="3"/>
      <c r="V474" s="72">
        <f>[2]Plan1!$A544</f>
        <v>52764</v>
      </c>
      <c r="W474" s="72" t="str">
        <f>[2]Plan1!$C544</f>
        <v>Corpus Christi</v>
      </c>
      <c r="X474" s="65"/>
      <c r="Y474" s="1"/>
      <c r="Z474" s="3"/>
      <c r="AA474" s="3"/>
      <c r="AB474" s="3"/>
      <c r="AC474" s="3"/>
      <c r="AD474" s="3"/>
      <c r="AE474" s="10"/>
      <c r="AF474" s="3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36"/>
      <c r="B475" s="14"/>
      <c r="C475" s="6"/>
      <c r="D475" s="12"/>
      <c r="E475" s="13"/>
      <c r="F475" s="13"/>
      <c r="G475" s="13"/>
      <c r="H475" s="13"/>
      <c r="I475" s="12"/>
      <c r="J475" s="30"/>
      <c r="K475" s="2"/>
      <c r="L475" s="15"/>
      <c r="M475" s="11"/>
      <c r="N475" s="11"/>
      <c r="O475" s="15"/>
      <c r="P475" s="13"/>
      <c r="Q475" s="19"/>
      <c r="R475" s="13"/>
      <c r="S475" s="4"/>
      <c r="T475" s="30"/>
      <c r="U475" s="3"/>
      <c r="V475" s="72">
        <f>[2]Plan1!$A545</f>
        <v>52847</v>
      </c>
      <c r="W475" s="72" t="str">
        <f>[2]Plan1!$C545</f>
        <v>Independência do Brasil</v>
      </c>
      <c r="X475" s="65"/>
      <c r="Y475" s="1"/>
      <c r="Z475" s="3"/>
      <c r="AA475" s="3"/>
      <c r="AB475" s="3"/>
      <c r="AC475" s="3"/>
      <c r="AD475" s="3"/>
      <c r="AE475" s="10"/>
      <c r="AF475" s="3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36"/>
      <c r="B476" s="14"/>
      <c r="C476" s="6"/>
      <c r="D476" s="12"/>
      <c r="E476" s="13"/>
      <c r="F476" s="13"/>
      <c r="G476" s="13"/>
      <c r="H476" s="13"/>
      <c r="I476" s="12"/>
      <c r="J476" s="30"/>
      <c r="K476" s="2"/>
      <c r="L476" s="15"/>
      <c r="M476" s="11"/>
      <c r="N476" s="11"/>
      <c r="O476" s="15"/>
      <c r="P476" s="13"/>
      <c r="Q476" s="19"/>
      <c r="R476" s="13"/>
      <c r="S476" s="4"/>
      <c r="T476" s="30"/>
      <c r="U476" s="3"/>
      <c r="V476" s="72">
        <f>[2]Plan1!$A546</f>
        <v>52882</v>
      </c>
      <c r="W476" s="72" t="str">
        <f>[2]Plan1!$C546</f>
        <v>Nossa Sr.a Aparecida - Padroeira do Brasil</v>
      </c>
      <c r="X476" s="65"/>
      <c r="Y476" s="1"/>
      <c r="Z476" s="3"/>
      <c r="AA476" s="3"/>
      <c r="AB476" s="3"/>
      <c r="AC476" s="3"/>
      <c r="AD476" s="3"/>
      <c r="AE476" s="10"/>
      <c r="AF476" s="3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36"/>
      <c r="B477" s="14"/>
      <c r="C477" s="6"/>
      <c r="D477" s="12"/>
      <c r="E477" s="13"/>
      <c r="F477" s="13"/>
      <c r="G477" s="13"/>
      <c r="H477" s="13"/>
      <c r="I477" s="12"/>
      <c r="J477" s="30"/>
      <c r="K477" s="2"/>
      <c r="L477" s="15"/>
      <c r="M477" s="11"/>
      <c r="N477" s="11"/>
      <c r="O477" s="15"/>
      <c r="P477" s="13"/>
      <c r="Q477" s="19"/>
      <c r="R477" s="13"/>
      <c r="S477" s="4"/>
      <c r="T477" s="30"/>
      <c r="U477" s="3"/>
      <c r="V477" s="72">
        <f>[2]Plan1!$A547</f>
        <v>52903</v>
      </c>
      <c r="W477" s="72" t="str">
        <f>[2]Plan1!$C547</f>
        <v>Finados</v>
      </c>
      <c r="X477" s="65"/>
      <c r="Y477" s="1"/>
      <c r="Z477" s="3"/>
      <c r="AA477" s="3"/>
      <c r="AB477" s="3"/>
      <c r="AC477" s="3"/>
      <c r="AD477" s="3"/>
      <c r="AE477" s="10"/>
      <c r="AF477" s="3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36"/>
      <c r="B478" s="14"/>
      <c r="C478" s="6"/>
      <c r="D478" s="12"/>
      <c r="E478" s="13"/>
      <c r="F478" s="13"/>
      <c r="G478" s="13"/>
      <c r="H478" s="13"/>
      <c r="I478" s="12"/>
      <c r="J478" s="30"/>
      <c r="K478" s="2"/>
      <c r="L478" s="15"/>
      <c r="M478" s="11"/>
      <c r="N478" s="11"/>
      <c r="O478" s="15"/>
      <c r="P478" s="13"/>
      <c r="Q478" s="19"/>
      <c r="R478" s="13"/>
      <c r="S478" s="4"/>
      <c r="T478" s="30"/>
      <c r="U478" s="3"/>
      <c r="V478" s="72">
        <f>[2]Plan1!$A548</f>
        <v>52916</v>
      </c>
      <c r="W478" s="72" t="str">
        <f>[2]Plan1!$C548</f>
        <v>Proclamação da República</v>
      </c>
      <c r="X478" s="65"/>
      <c r="Y478" s="1"/>
      <c r="Z478" s="3"/>
      <c r="AA478" s="3"/>
      <c r="AB478" s="3"/>
      <c r="AC478" s="3"/>
      <c r="AD478" s="3"/>
      <c r="AE478" s="10"/>
      <c r="AF478" s="3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36"/>
      <c r="B479" s="14"/>
      <c r="C479" s="6"/>
      <c r="D479" s="12"/>
      <c r="E479" s="13"/>
      <c r="F479" s="13"/>
      <c r="G479" s="13"/>
      <c r="H479" s="13"/>
      <c r="I479" s="12"/>
      <c r="J479" s="30"/>
      <c r="K479" s="2"/>
      <c r="L479" s="15"/>
      <c r="M479" s="11"/>
      <c r="N479" s="11"/>
      <c r="O479" s="15"/>
      <c r="P479" s="13"/>
      <c r="Q479" s="19"/>
      <c r="R479" s="13"/>
      <c r="S479" s="4"/>
      <c r="T479" s="30"/>
      <c r="U479" s="3"/>
      <c r="V479" s="72">
        <f>[2]Plan1!$A549</f>
        <v>52921</v>
      </c>
      <c r="W479" s="72" t="str">
        <f>[2]Plan1!$C549</f>
        <v>Dia Nacional de Zumbi e da Consciência Negra</v>
      </c>
      <c r="X479" s="65"/>
      <c r="Y479" s="1"/>
      <c r="Z479" s="3"/>
      <c r="AA479" s="3"/>
      <c r="AB479" s="3"/>
      <c r="AC479" s="3"/>
      <c r="AD479" s="3"/>
      <c r="AE479" s="10"/>
      <c r="AF479" s="3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36"/>
      <c r="B480" s="14"/>
      <c r="C480" s="6"/>
      <c r="D480" s="12"/>
      <c r="E480" s="13"/>
      <c r="F480" s="13"/>
      <c r="G480" s="13"/>
      <c r="H480" s="13"/>
      <c r="I480" s="12"/>
      <c r="J480" s="30"/>
      <c r="K480" s="2"/>
      <c r="L480" s="15"/>
      <c r="M480" s="11"/>
      <c r="N480" s="11"/>
      <c r="O480" s="15"/>
      <c r="P480" s="13"/>
      <c r="Q480" s="19"/>
      <c r="R480" s="13"/>
      <c r="S480" s="4"/>
      <c r="T480" s="30"/>
      <c r="U480" s="3"/>
      <c r="V480" s="72">
        <f>[2]Plan1!$A550</f>
        <v>52956</v>
      </c>
      <c r="W480" s="72" t="str">
        <f>[2]Plan1!$C550</f>
        <v>Natal</v>
      </c>
      <c r="X480" s="65"/>
      <c r="Y480" s="1"/>
      <c r="Z480" s="3"/>
      <c r="AA480" s="3"/>
      <c r="AB480" s="3"/>
      <c r="AC480" s="3"/>
      <c r="AD480" s="3"/>
      <c r="AE480" s="10"/>
      <c r="AF480" s="3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36"/>
      <c r="B481" s="14"/>
      <c r="C481" s="6"/>
      <c r="D481" s="12"/>
      <c r="E481" s="13"/>
      <c r="F481" s="13"/>
      <c r="G481" s="13"/>
      <c r="H481" s="13"/>
      <c r="I481" s="12"/>
      <c r="J481" s="30"/>
      <c r="K481" s="2"/>
      <c r="L481" s="15"/>
      <c r="M481" s="11"/>
      <c r="N481" s="11"/>
      <c r="O481" s="15"/>
      <c r="P481" s="13"/>
      <c r="Q481" s="19"/>
      <c r="R481" s="13"/>
      <c r="S481" s="4"/>
      <c r="T481" s="30"/>
      <c r="U481" s="3"/>
      <c r="V481" s="72">
        <f>[2]Plan1!$A551</f>
        <v>52963</v>
      </c>
      <c r="W481" s="72" t="str">
        <f>[2]Plan1!$C551</f>
        <v>Confraternização Universal</v>
      </c>
      <c r="X481" s="65"/>
      <c r="Y481" s="1"/>
      <c r="Z481" s="3"/>
      <c r="AA481" s="3"/>
      <c r="AB481" s="3"/>
      <c r="AC481" s="3"/>
      <c r="AD481" s="3"/>
      <c r="AE481" s="10"/>
      <c r="AF481" s="3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36"/>
      <c r="B482" s="14"/>
      <c r="C482" s="6"/>
      <c r="D482" s="12"/>
      <c r="E482" s="13"/>
      <c r="F482" s="13"/>
      <c r="G482" s="13"/>
      <c r="H482" s="13"/>
      <c r="I482" s="12"/>
      <c r="J482" s="30"/>
      <c r="K482" s="2"/>
      <c r="L482" s="15"/>
      <c r="M482" s="11"/>
      <c r="N482" s="11"/>
      <c r="O482" s="15"/>
      <c r="P482" s="13"/>
      <c r="Q482" s="19"/>
      <c r="R482" s="13"/>
      <c r="S482" s="4"/>
      <c r="T482" s="30"/>
      <c r="U482" s="3"/>
      <c r="V482" s="72">
        <f>[2]Plan1!$A552</f>
        <v>53013</v>
      </c>
      <c r="W482" s="72" t="str">
        <f>[2]Plan1!$C552</f>
        <v>Carnaval</v>
      </c>
      <c r="X482" s="65"/>
      <c r="Y482" s="1"/>
      <c r="Z482" s="3"/>
      <c r="AA482" s="3"/>
      <c r="AB482" s="3"/>
      <c r="AC482" s="3"/>
      <c r="AD482" s="3"/>
      <c r="AE482" s="10"/>
      <c r="AF482" s="3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36"/>
      <c r="B483" s="14"/>
      <c r="C483" s="6"/>
      <c r="D483" s="12"/>
      <c r="E483" s="13"/>
      <c r="F483" s="13"/>
      <c r="G483" s="13"/>
      <c r="H483" s="13"/>
      <c r="I483" s="12"/>
      <c r="J483" s="30"/>
      <c r="K483" s="2"/>
      <c r="L483" s="15"/>
      <c r="M483" s="11"/>
      <c r="N483" s="11"/>
      <c r="O483" s="15"/>
      <c r="P483" s="13"/>
      <c r="Q483" s="19"/>
      <c r="R483" s="13"/>
      <c r="S483" s="4"/>
      <c r="T483" s="30"/>
      <c r="U483" s="3"/>
      <c r="V483" s="72">
        <f>[2]Plan1!$A553</f>
        <v>53014</v>
      </c>
      <c r="W483" s="72" t="str">
        <f>[2]Plan1!$C553</f>
        <v>Carnaval</v>
      </c>
      <c r="X483" s="65"/>
      <c r="Y483" s="1"/>
      <c r="Z483" s="3"/>
      <c r="AA483" s="3"/>
      <c r="AB483" s="3"/>
      <c r="AC483" s="3"/>
      <c r="AD483" s="3"/>
      <c r="AE483" s="10"/>
      <c r="AF483" s="3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36"/>
      <c r="B484" s="14"/>
      <c r="C484" s="6"/>
      <c r="D484" s="12"/>
      <c r="E484" s="13"/>
      <c r="F484" s="13"/>
      <c r="G484" s="13"/>
      <c r="H484" s="13"/>
      <c r="I484" s="12"/>
      <c r="J484" s="30"/>
      <c r="K484" s="2"/>
      <c r="L484" s="15"/>
      <c r="M484" s="11"/>
      <c r="N484" s="11"/>
      <c r="O484" s="15"/>
      <c r="P484" s="13"/>
      <c r="Q484" s="19"/>
      <c r="R484" s="13"/>
      <c r="S484" s="4"/>
      <c r="T484" s="30"/>
      <c r="U484" s="3"/>
      <c r="V484" s="72">
        <f>[2]Plan1!$A554</f>
        <v>53059</v>
      </c>
      <c r="W484" s="72" t="str">
        <f>[2]Plan1!$C554</f>
        <v>Paixão de Cristo</v>
      </c>
      <c r="X484" s="65"/>
      <c r="Y484" s="1"/>
      <c r="Z484" s="3"/>
      <c r="AA484" s="3"/>
      <c r="AB484" s="3"/>
      <c r="AC484" s="3"/>
      <c r="AD484" s="3"/>
      <c r="AE484" s="10"/>
      <c r="AF484" s="3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36"/>
      <c r="B485" s="14"/>
      <c r="C485" s="6"/>
      <c r="D485" s="12"/>
      <c r="E485" s="13"/>
      <c r="F485" s="13"/>
      <c r="G485" s="13"/>
      <c r="H485" s="13"/>
      <c r="I485" s="12"/>
      <c r="J485" s="30"/>
      <c r="K485" s="2"/>
      <c r="L485" s="15"/>
      <c r="M485" s="11"/>
      <c r="N485" s="11"/>
      <c r="O485" s="15"/>
      <c r="P485" s="13"/>
      <c r="Q485" s="19"/>
      <c r="R485" s="13"/>
      <c r="S485" s="4"/>
      <c r="T485" s="30"/>
      <c r="U485" s="3"/>
      <c r="V485" s="72">
        <f>[2]Plan1!$A555</f>
        <v>53073</v>
      </c>
      <c r="W485" s="72" t="str">
        <f>[2]Plan1!$C555</f>
        <v>Tiradentes</v>
      </c>
      <c r="X485" s="66"/>
      <c r="Y485" s="23"/>
      <c r="Z485" s="20"/>
      <c r="AA485" s="20"/>
      <c r="AB485" s="20"/>
      <c r="AC485" s="20"/>
      <c r="AD485" s="3"/>
      <c r="AE485" s="10"/>
      <c r="AF485" s="3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36"/>
      <c r="B486" s="14"/>
      <c r="C486" s="6"/>
      <c r="D486" s="12"/>
      <c r="E486" s="13"/>
      <c r="F486" s="13"/>
      <c r="G486" s="13"/>
      <c r="H486" s="13"/>
      <c r="I486" s="12"/>
      <c r="J486" s="30"/>
      <c r="K486" s="2"/>
      <c r="L486" s="15"/>
      <c r="M486" s="11"/>
      <c r="N486" s="11"/>
      <c r="O486" s="15"/>
      <c r="P486" s="13"/>
      <c r="Q486" s="19"/>
      <c r="R486" s="13"/>
      <c r="S486" s="4"/>
      <c r="T486" s="30"/>
      <c r="U486" s="3"/>
      <c r="V486" s="72">
        <f>[2]Plan1!$A556</f>
        <v>53083</v>
      </c>
      <c r="W486" s="72" t="str">
        <f>[2]Plan1!$C556</f>
        <v>Dia do Trabalho</v>
      </c>
      <c r="X486" s="66"/>
      <c r="Y486" s="23"/>
      <c r="Z486" s="20"/>
      <c r="AA486" s="20"/>
      <c r="AB486" s="20"/>
      <c r="AC486" s="20"/>
      <c r="AD486" s="3"/>
      <c r="AE486" s="10"/>
      <c r="AF486" s="3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36"/>
      <c r="B487" s="14"/>
      <c r="C487" s="6"/>
      <c r="D487" s="12"/>
      <c r="E487" s="13"/>
      <c r="F487" s="13"/>
      <c r="G487" s="13"/>
      <c r="H487" s="13"/>
      <c r="I487" s="12"/>
      <c r="J487" s="30"/>
      <c r="K487" s="2"/>
      <c r="L487" s="15"/>
      <c r="M487" s="11"/>
      <c r="N487" s="11"/>
      <c r="O487" s="15"/>
      <c r="P487" s="13"/>
      <c r="Q487" s="19"/>
      <c r="R487" s="13"/>
      <c r="S487" s="4"/>
      <c r="T487" s="30"/>
      <c r="U487" s="3"/>
      <c r="V487" s="72">
        <f>[2]Plan1!$A557</f>
        <v>53121</v>
      </c>
      <c r="W487" s="72" t="str">
        <f>[2]Plan1!$C557</f>
        <v>Corpus Christi</v>
      </c>
      <c r="X487" s="65"/>
      <c r="Y487" s="1"/>
      <c r="Z487" s="3"/>
      <c r="AA487" s="3"/>
      <c r="AB487" s="3"/>
      <c r="AC487" s="3"/>
      <c r="AD487" s="3"/>
      <c r="AE487" s="10"/>
      <c r="AF487" s="3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36"/>
      <c r="B488" s="14"/>
      <c r="C488" s="6"/>
      <c r="D488" s="12"/>
      <c r="E488" s="13"/>
      <c r="F488" s="13"/>
      <c r="G488" s="13"/>
      <c r="H488" s="13"/>
      <c r="I488" s="12"/>
      <c r="J488" s="30"/>
      <c r="K488" s="2"/>
      <c r="L488" s="15"/>
      <c r="M488" s="11"/>
      <c r="N488" s="11"/>
      <c r="O488" s="15"/>
      <c r="P488" s="13"/>
      <c r="Q488" s="19"/>
      <c r="R488" s="13"/>
      <c r="S488" s="4"/>
      <c r="T488" s="30"/>
      <c r="U488" s="3"/>
      <c r="V488" s="72">
        <f>[2]Plan1!$A558</f>
        <v>53212</v>
      </c>
      <c r="W488" s="72" t="str">
        <f>[2]Plan1!$C558</f>
        <v>Independência do Brasil</v>
      </c>
      <c r="X488" s="65"/>
      <c r="Y488" s="1"/>
      <c r="Z488" s="3"/>
      <c r="AA488" s="3"/>
      <c r="AB488" s="3"/>
      <c r="AC488" s="3"/>
      <c r="AD488" s="3"/>
      <c r="AE488" s="10"/>
      <c r="AF488" s="3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36"/>
      <c r="B489" s="14"/>
      <c r="C489" s="6"/>
      <c r="D489" s="12"/>
      <c r="E489" s="13"/>
      <c r="F489" s="13"/>
      <c r="G489" s="13"/>
      <c r="H489" s="13"/>
      <c r="I489" s="12"/>
      <c r="J489" s="30"/>
      <c r="K489" s="2"/>
      <c r="L489" s="15"/>
      <c r="M489" s="11"/>
      <c r="N489" s="11"/>
      <c r="O489" s="15"/>
      <c r="P489" s="13"/>
      <c r="Q489" s="19"/>
      <c r="R489" s="13"/>
      <c r="S489" s="4"/>
      <c r="T489" s="30"/>
      <c r="U489" s="3"/>
      <c r="V489" s="72">
        <f>[2]Plan1!$A559</f>
        <v>53247</v>
      </c>
      <c r="W489" s="72" t="str">
        <f>[2]Plan1!$C559</f>
        <v>Nossa Sr.a Aparecida - Padroeira do Brasil</v>
      </c>
      <c r="X489" s="65"/>
      <c r="Y489" s="1"/>
      <c r="Z489" s="3"/>
      <c r="AA489" s="3"/>
      <c r="AB489" s="3"/>
      <c r="AC489" s="3"/>
      <c r="AD489" s="3"/>
      <c r="AE489" s="10"/>
      <c r="AF489" s="3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36"/>
      <c r="B490" s="14"/>
      <c r="C490" s="6"/>
      <c r="D490" s="12"/>
      <c r="E490" s="13"/>
      <c r="F490" s="13"/>
      <c r="G490" s="13"/>
      <c r="H490" s="13"/>
      <c r="I490" s="12"/>
      <c r="J490" s="30"/>
      <c r="K490" s="2"/>
      <c r="L490" s="15"/>
      <c r="M490" s="11"/>
      <c r="N490" s="11"/>
      <c r="O490" s="15"/>
      <c r="P490" s="13"/>
      <c r="Q490" s="19"/>
      <c r="R490" s="13"/>
      <c r="S490" s="4"/>
      <c r="T490" s="30"/>
      <c r="U490" s="3"/>
      <c r="V490" s="72">
        <f>[2]Plan1!$A560</f>
        <v>53268</v>
      </c>
      <c r="W490" s="72" t="str">
        <f>[2]Plan1!$C560</f>
        <v>Finados</v>
      </c>
      <c r="X490" s="65"/>
      <c r="Y490" s="1"/>
      <c r="Z490" s="3"/>
      <c r="AA490" s="3"/>
      <c r="AB490" s="3"/>
      <c r="AC490" s="3"/>
      <c r="AD490" s="3"/>
      <c r="AE490" s="10"/>
      <c r="AF490" s="3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36"/>
      <c r="B491" s="14"/>
      <c r="C491" s="6"/>
      <c r="D491" s="12"/>
      <c r="E491" s="13"/>
      <c r="F491" s="13"/>
      <c r="G491" s="13"/>
      <c r="H491" s="13"/>
      <c r="I491" s="12"/>
      <c r="J491" s="30"/>
      <c r="K491" s="2"/>
      <c r="L491" s="15"/>
      <c r="M491" s="11"/>
      <c r="N491" s="11"/>
      <c r="O491" s="15"/>
      <c r="P491" s="13"/>
      <c r="Q491" s="19"/>
      <c r="R491" s="13"/>
      <c r="S491" s="4"/>
      <c r="T491" s="30"/>
      <c r="U491" s="3"/>
      <c r="V491" s="72">
        <f>[2]Plan1!$A561</f>
        <v>53281</v>
      </c>
      <c r="W491" s="72" t="str">
        <f>[2]Plan1!$C561</f>
        <v>Proclamação da República</v>
      </c>
      <c r="X491" s="65"/>
      <c r="Y491" s="1"/>
      <c r="Z491" s="3"/>
      <c r="AA491" s="3"/>
      <c r="AB491" s="3"/>
      <c r="AC491" s="3"/>
      <c r="AD491" s="3"/>
      <c r="AE491" s="10"/>
      <c r="AF491" s="3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36"/>
      <c r="B492" s="14"/>
      <c r="C492" s="6"/>
      <c r="D492" s="12"/>
      <c r="E492" s="13"/>
      <c r="F492" s="13"/>
      <c r="G492" s="13"/>
      <c r="H492" s="13"/>
      <c r="I492" s="12"/>
      <c r="J492" s="30"/>
      <c r="K492" s="2"/>
      <c r="L492" s="15"/>
      <c r="M492" s="11"/>
      <c r="N492" s="11"/>
      <c r="O492" s="15"/>
      <c r="P492" s="13"/>
      <c r="Q492" s="19"/>
      <c r="R492" s="13"/>
      <c r="S492" s="4"/>
      <c r="T492" s="30"/>
      <c r="U492" s="3"/>
      <c r="V492" s="72">
        <f>[2]Plan1!$A562</f>
        <v>53286</v>
      </c>
      <c r="W492" s="72" t="str">
        <f>[2]Plan1!$C562</f>
        <v>Dia Nacional de Zumbi e da Consciência Negra</v>
      </c>
      <c r="X492" s="65"/>
      <c r="Y492" s="1"/>
      <c r="Z492" s="3"/>
      <c r="AA492" s="3"/>
      <c r="AB492" s="3"/>
      <c r="AC492" s="3"/>
      <c r="AD492" s="3"/>
      <c r="AE492" s="10"/>
      <c r="AF492" s="3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36"/>
      <c r="B493" s="14"/>
      <c r="C493" s="6"/>
      <c r="D493" s="12"/>
      <c r="E493" s="13"/>
      <c r="F493" s="13"/>
      <c r="G493" s="13"/>
      <c r="H493" s="13"/>
      <c r="I493" s="12"/>
      <c r="J493" s="30"/>
      <c r="K493" s="2"/>
      <c r="L493" s="15"/>
      <c r="M493" s="11"/>
      <c r="N493" s="11"/>
      <c r="O493" s="15"/>
      <c r="P493" s="13"/>
      <c r="Q493" s="19"/>
      <c r="R493" s="13"/>
      <c r="S493" s="4"/>
      <c r="T493" s="30"/>
      <c r="U493" s="3"/>
      <c r="V493" s="72">
        <f>[2]Plan1!$A563</f>
        <v>53321</v>
      </c>
      <c r="W493" s="72" t="str">
        <f>[2]Plan1!$C563</f>
        <v>Natal</v>
      </c>
      <c r="X493" s="65"/>
      <c r="Y493" s="1"/>
      <c r="Z493" s="3"/>
      <c r="AA493" s="3"/>
      <c r="AB493" s="3"/>
      <c r="AC493" s="3"/>
      <c r="AD493" s="3"/>
      <c r="AE493" s="10"/>
      <c r="AF493" s="3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36"/>
      <c r="B494" s="14"/>
      <c r="C494" s="6"/>
      <c r="D494" s="12"/>
      <c r="E494" s="13"/>
      <c r="F494" s="13"/>
      <c r="G494" s="13"/>
      <c r="H494" s="13"/>
      <c r="I494" s="12"/>
      <c r="J494" s="30"/>
      <c r="K494" s="2"/>
      <c r="L494" s="15"/>
      <c r="M494" s="11"/>
      <c r="N494" s="11"/>
      <c r="O494" s="15"/>
      <c r="P494" s="13"/>
      <c r="Q494" s="19"/>
      <c r="R494" s="13"/>
      <c r="S494" s="4"/>
      <c r="T494" s="30"/>
      <c r="U494" s="3"/>
      <c r="V494" s="72">
        <f>[2]Plan1!$A564</f>
        <v>53328</v>
      </c>
      <c r="W494" s="72" t="str">
        <f>[2]Plan1!$C564</f>
        <v>Confraternização Universal</v>
      </c>
      <c r="X494" s="65"/>
      <c r="Y494" s="1"/>
      <c r="Z494" s="3"/>
      <c r="AA494" s="3"/>
      <c r="AB494" s="3"/>
      <c r="AC494" s="3"/>
      <c r="AD494" s="3"/>
      <c r="AE494" s="10"/>
      <c r="AF494" s="3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36"/>
      <c r="B495" s="14"/>
      <c r="C495" s="6"/>
      <c r="D495" s="12"/>
      <c r="E495" s="13"/>
      <c r="F495" s="13"/>
      <c r="G495" s="13"/>
      <c r="H495" s="13"/>
      <c r="I495" s="12"/>
      <c r="J495" s="30"/>
      <c r="K495" s="2"/>
      <c r="L495" s="15"/>
      <c r="M495" s="11"/>
      <c r="N495" s="11"/>
      <c r="O495" s="15"/>
      <c r="P495" s="13"/>
      <c r="Q495" s="19"/>
      <c r="R495" s="13"/>
      <c r="S495" s="4"/>
      <c r="T495" s="30"/>
      <c r="U495" s="3"/>
      <c r="V495" s="72">
        <f>[2]Plan1!$A565</f>
        <v>53363</v>
      </c>
      <c r="W495" s="72" t="str">
        <f>[2]Plan1!$C565</f>
        <v>Carnaval</v>
      </c>
      <c r="X495" s="65"/>
      <c r="Y495" s="1"/>
      <c r="Z495" s="3"/>
      <c r="AA495" s="3"/>
      <c r="AB495" s="3"/>
      <c r="AC495" s="3"/>
      <c r="AD495" s="3"/>
      <c r="AE495" s="10"/>
      <c r="AF495" s="3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36"/>
      <c r="B496" s="14"/>
      <c r="C496" s="6"/>
      <c r="D496" s="12"/>
      <c r="E496" s="13"/>
      <c r="F496" s="13"/>
      <c r="G496" s="13"/>
      <c r="H496" s="13"/>
      <c r="I496" s="12"/>
      <c r="J496" s="30"/>
      <c r="K496" s="2"/>
      <c r="L496" s="15"/>
      <c r="M496" s="11"/>
      <c r="N496" s="11"/>
      <c r="O496" s="15"/>
      <c r="P496" s="13"/>
      <c r="Q496" s="19"/>
      <c r="R496" s="13"/>
      <c r="S496" s="4"/>
      <c r="T496" s="30"/>
      <c r="U496" s="3"/>
      <c r="V496" s="72">
        <f>[2]Plan1!$A566</f>
        <v>53364</v>
      </c>
      <c r="W496" s="72" t="str">
        <f>[2]Plan1!$C566</f>
        <v>Carnaval</v>
      </c>
      <c r="X496" s="65"/>
      <c r="Y496" s="1"/>
      <c r="Z496" s="3"/>
      <c r="AA496" s="3"/>
      <c r="AB496" s="3"/>
      <c r="AC496" s="3"/>
      <c r="AD496" s="3"/>
      <c r="AE496" s="10"/>
      <c r="AF496" s="3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36"/>
      <c r="B497" s="14"/>
      <c r="C497" s="6"/>
      <c r="D497" s="12"/>
      <c r="E497" s="13"/>
      <c r="F497" s="13"/>
      <c r="G497" s="13"/>
      <c r="H497" s="13"/>
      <c r="I497" s="12"/>
      <c r="J497" s="30"/>
      <c r="K497" s="2"/>
      <c r="L497" s="15"/>
      <c r="M497" s="11"/>
      <c r="N497" s="11"/>
      <c r="O497" s="15"/>
      <c r="P497" s="13"/>
      <c r="Q497" s="19"/>
      <c r="R497" s="13"/>
      <c r="S497" s="4"/>
      <c r="T497" s="30"/>
      <c r="U497" s="3"/>
      <c r="V497" s="72">
        <f>[2]Plan1!$A567</f>
        <v>53409</v>
      </c>
      <c r="W497" s="72" t="str">
        <f>[2]Plan1!$C567</f>
        <v>Paixão de Cristo</v>
      </c>
      <c r="X497" s="65"/>
      <c r="Y497" s="1"/>
      <c r="Z497" s="3"/>
      <c r="AA497" s="3"/>
      <c r="AB497" s="3"/>
      <c r="AC497" s="3"/>
      <c r="AD497" s="3"/>
      <c r="AE497" s="10"/>
      <c r="AF497" s="3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36"/>
      <c r="B498" s="14"/>
      <c r="C498" s="6"/>
      <c r="D498" s="12"/>
      <c r="E498" s="13"/>
      <c r="F498" s="13"/>
      <c r="G498" s="13"/>
      <c r="H498" s="13"/>
      <c r="I498" s="12"/>
      <c r="J498" s="30"/>
      <c r="K498" s="2"/>
      <c r="L498" s="15"/>
      <c r="M498" s="11"/>
      <c r="N498" s="11"/>
      <c r="O498" s="15"/>
      <c r="P498" s="13"/>
      <c r="Q498" s="19"/>
      <c r="R498" s="13"/>
      <c r="S498" s="4"/>
      <c r="T498" s="30"/>
      <c r="U498" s="3"/>
      <c r="V498" s="72">
        <f>[2]Plan1!$A568</f>
        <v>53438</v>
      </c>
      <c r="W498" s="72" t="str">
        <f>[2]Plan1!$C568</f>
        <v>Tiradentes</v>
      </c>
      <c r="X498" s="65"/>
      <c r="Y498" s="1"/>
      <c r="Z498" s="3"/>
      <c r="AA498" s="3"/>
      <c r="AB498" s="3"/>
      <c r="AC498" s="3"/>
      <c r="AD498" s="3"/>
      <c r="AE498" s="10"/>
      <c r="AF498" s="3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36"/>
      <c r="B499" s="14"/>
      <c r="C499" s="6"/>
      <c r="D499" s="12"/>
      <c r="E499" s="13"/>
      <c r="F499" s="13"/>
      <c r="G499" s="13"/>
      <c r="H499" s="13"/>
      <c r="I499" s="12"/>
      <c r="J499" s="30"/>
      <c r="K499" s="2"/>
      <c r="L499" s="15"/>
      <c r="M499" s="11"/>
      <c r="N499" s="11"/>
      <c r="O499" s="15"/>
      <c r="P499" s="13"/>
      <c r="Q499" s="19"/>
      <c r="R499" s="13"/>
      <c r="S499" s="4"/>
      <c r="T499" s="30"/>
      <c r="U499" s="3"/>
      <c r="V499" s="72">
        <f>[2]Plan1!$A569</f>
        <v>53448</v>
      </c>
      <c r="W499" s="72" t="str">
        <f>[2]Plan1!$C569</f>
        <v>Dia do Trabalho</v>
      </c>
      <c r="X499" s="65"/>
      <c r="Y499" s="1"/>
      <c r="Z499" s="3"/>
      <c r="AA499" s="3"/>
      <c r="AB499" s="3"/>
      <c r="AC499" s="3"/>
      <c r="AD499" s="3"/>
      <c r="AE499" s="10"/>
      <c r="AF499" s="3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36"/>
      <c r="B500" s="14"/>
      <c r="C500" s="6"/>
      <c r="D500" s="12"/>
      <c r="E500" s="13"/>
      <c r="F500" s="13"/>
      <c r="G500" s="13"/>
      <c r="H500" s="13"/>
      <c r="I500" s="12"/>
      <c r="J500" s="30"/>
      <c r="K500" s="2"/>
      <c r="L500" s="15"/>
      <c r="M500" s="11"/>
      <c r="N500" s="11"/>
      <c r="O500" s="15"/>
      <c r="P500" s="13"/>
      <c r="Q500" s="19"/>
      <c r="R500" s="13"/>
      <c r="S500" s="4"/>
      <c r="T500" s="30"/>
      <c r="U500" s="3"/>
      <c r="V500" s="72">
        <f>[2]Plan1!$A570</f>
        <v>53471</v>
      </c>
      <c r="W500" s="72" t="str">
        <f>[2]Plan1!$C570</f>
        <v>Corpus Christi</v>
      </c>
      <c r="X500" s="65"/>
      <c r="Y500" s="1"/>
      <c r="Z500" s="3"/>
      <c r="AA500" s="3"/>
      <c r="AB500" s="3"/>
      <c r="AC500" s="3"/>
      <c r="AD500" s="3"/>
      <c r="AE500" s="10"/>
      <c r="AF500" s="3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36"/>
      <c r="B501" s="14"/>
      <c r="C501" s="6"/>
      <c r="D501" s="12"/>
      <c r="E501" s="13"/>
      <c r="F501" s="13"/>
      <c r="G501" s="13"/>
      <c r="H501" s="13"/>
      <c r="I501" s="12"/>
      <c r="J501" s="30"/>
      <c r="K501" s="2"/>
      <c r="L501" s="15"/>
      <c r="M501" s="11"/>
      <c r="N501" s="11"/>
      <c r="O501" s="15"/>
      <c r="P501" s="13"/>
      <c r="Q501" s="19"/>
      <c r="R501" s="13"/>
      <c r="S501" s="4"/>
      <c r="T501" s="30"/>
      <c r="U501" s="3"/>
      <c r="V501" s="72">
        <f>[2]Plan1!$A571</f>
        <v>53577</v>
      </c>
      <c r="W501" s="72" t="str">
        <f>[2]Plan1!$C571</f>
        <v>Independência do Brasil</v>
      </c>
      <c r="X501" s="65"/>
      <c r="Y501" s="1"/>
      <c r="Z501" s="3"/>
      <c r="AA501" s="3"/>
      <c r="AB501" s="3"/>
      <c r="AC501" s="3"/>
      <c r="AD501" s="3"/>
      <c r="AE501" s="10"/>
      <c r="AF501" s="3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36"/>
      <c r="B502" s="14"/>
      <c r="C502" s="6"/>
      <c r="D502" s="12"/>
      <c r="E502" s="13"/>
      <c r="F502" s="13"/>
      <c r="G502" s="13"/>
      <c r="H502" s="13"/>
      <c r="I502" s="12"/>
      <c r="J502" s="30"/>
      <c r="K502" s="2"/>
      <c r="L502" s="15"/>
      <c r="M502" s="11"/>
      <c r="N502" s="11"/>
      <c r="O502" s="15"/>
      <c r="P502" s="13"/>
      <c r="Q502" s="19"/>
      <c r="R502" s="13"/>
      <c r="S502" s="4"/>
      <c r="T502" s="30"/>
      <c r="U502" s="3"/>
      <c r="V502" s="72">
        <f>[2]Plan1!$A572</f>
        <v>53612</v>
      </c>
      <c r="W502" s="72" t="str">
        <f>[2]Plan1!$C572</f>
        <v>Nossa Sr.a Aparecida - Padroeira do Brasil</v>
      </c>
      <c r="X502" s="65"/>
      <c r="Y502" s="1"/>
      <c r="Z502" s="3"/>
      <c r="AA502" s="3"/>
      <c r="AB502" s="3"/>
      <c r="AC502" s="3"/>
      <c r="AD502" s="3"/>
      <c r="AE502" s="10"/>
      <c r="AF502" s="3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36"/>
      <c r="B503" s="14"/>
      <c r="C503" s="6"/>
      <c r="D503" s="12"/>
      <c r="E503" s="13"/>
      <c r="F503" s="13"/>
      <c r="G503" s="13"/>
      <c r="H503" s="13"/>
      <c r="I503" s="12"/>
      <c r="J503" s="30"/>
      <c r="K503" s="2"/>
      <c r="L503" s="15"/>
      <c r="M503" s="11"/>
      <c r="N503" s="11"/>
      <c r="O503" s="15"/>
      <c r="P503" s="13"/>
      <c r="Q503" s="19"/>
      <c r="R503" s="13"/>
      <c r="S503" s="4"/>
      <c r="T503" s="30"/>
      <c r="U503" s="3"/>
      <c r="V503" s="72">
        <f>[2]Plan1!$A573</f>
        <v>53633</v>
      </c>
      <c r="W503" s="72" t="str">
        <f>[2]Plan1!$C573</f>
        <v>Finados</v>
      </c>
      <c r="X503" s="65"/>
      <c r="Y503" s="1"/>
      <c r="Z503" s="3"/>
      <c r="AA503" s="3"/>
      <c r="AB503" s="3"/>
      <c r="AC503" s="3"/>
      <c r="AD503" s="3"/>
      <c r="AE503" s="10"/>
      <c r="AF503" s="3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36"/>
      <c r="B504" s="14"/>
      <c r="C504" s="6"/>
      <c r="D504" s="12"/>
      <c r="E504" s="13"/>
      <c r="F504" s="13"/>
      <c r="G504" s="13"/>
      <c r="H504" s="13"/>
      <c r="I504" s="12"/>
      <c r="J504" s="30"/>
      <c r="K504" s="2"/>
      <c r="L504" s="15"/>
      <c r="M504" s="11"/>
      <c r="N504" s="11"/>
      <c r="O504" s="15"/>
      <c r="P504" s="13"/>
      <c r="Q504" s="19"/>
      <c r="R504" s="13"/>
      <c r="S504" s="4"/>
      <c r="T504" s="30"/>
      <c r="U504" s="3"/>
      <c r="V504" s="72">
        <f>[2]Plan1!$A574</f>
        <v>53646</v>
      </c>
      <c r="W504" s="72" t="str">
        <f>[2]Plan1!$C574</f>
        <v>Proclamação da República</v>
      </c>
      <c r="X504" s="65"/>
      <c r="Y504" s="1"/>
      <c r="Z504" s="3"/>
      <c r="AA504" s="3"/>
      <c r="AB504" s="3"/>
      <c r="AC504" s="3"/>
      <c r="AD504" s="3"/>
      <c r="AE504" s="10"/>
      <c r="AF504" s="3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36"/>
      <c r="B505" s="14"/>
      <c r="C505" s="6"/>
      <c r="D505" s="12"/>
      <c r="E505" s="13"/>
      <c r="F505" s="13"/>
      <c r="G505" s="13"/>
      <c r="H505" s="13"/>
      <c r="I505" s="12"/>
      <c r="J505" s="30"/>
      <c r="K505" s="2"/>
      <c r="L505" s="15"/>
      <c r="M505" s="11"/>
      <c r="N505" s="11"/>
      <c r="O505" s="15"/>
      <c r="P505" s="13"/>
      <c r="Q505" s="19"/>
      <c r="R505" s="13"/>
      <c r="S505" s="4"/>
      <c r="T505" s="30"/>
      <c r="U505" s="3"/>
      <c r="V505" s="72">
        <f>[2]Plan1!$A575</f>
        <v>53651</v>
      </c>
      <c r="W505" s="72" t="str">
        <f>[2]Plan1!$C575</f>
        <v>Dia Nacional de Zumbi e da Consciência Negra</v>
      </c>
      <c r="X505" s="65"/>
      <c r="Y505" s="1"/>
      <c r="Z505" s="3"/>
      <c r="AA505" s="3"/>
      <c r="AB505" s="3"/>
      <c r="AC505" s="3"/>
      <c r="AD505" s="3"/>
      <c r="AE505" s="10"/>
      <c r="AF505" s="3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36"/>
      <c r="B506" s="14"/>
      <c r="C506" s="6"/>
      <c r="D506" s="12"/>
      <c r="E506" s="13"/>
      <c r="F506" s="13"/>
      <c r="G506" s="13"/>
      <c r="H506" s="13"/>
      <c r="I506" s="12"/>
      <c r="J506" s="30"/>
      <c r="K506" s="2"/>
      <c r="L506" s="15"/>
      <c r="M506" s="11"/>
      <c r="N506" s="11"/>
      <c r="O506" s="15"/>
      <c r="P506" s="13"/>
      <c r="Q506" s="19"/>
      <c r="R506" s="13"/>
      <c r="S506" s="4"/>
      <c r="T506" s="30"/>
      <c r="U506" s="3"/>
      <c r="V506" s="72">
        <f>[2]Plan1!$A576</f>
        <v>53686</v>
      </c>
      <c r="W506" s="72" t="str">
        <f>[2]Plan1!$C576</f>
        <v>Natal</v>
      </c>
      <c r="X506" s="65"/>
      <c r="Y506" s="1"/>
      <c r="Z506" s="3"/>
      <c r="AA506" s="3"/>
      <c r="AB506" s="3"/>
      <c r="AC506" s="3"/>
      <c r="AD506" s="3"/>
      <c r="AE506" s="10"/>
      <c r="AF506" s="3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36"/>
      <c r="B507" s="14"/>
      <c r="C507" s="6"/>
      <c r="D507" s="12"/>
      <c r="E507" s="13"/>
      <c r="F507" s="13"/>
      <c r="G507" s="13"/>
      <c r="H507" s="13"/>
      <c r="I507" s="12"/>
      <c r="J507" s="30"/>
      <c r="K507" s="2"/>
      <c r="L507" s="15"/>
      <c r="M507" s="11"/>
      <c r="N507" s="11"/>
      <c r="O507" s="15"/>
      <c r="P507" s="13"/>
      <c r="Q507" s="19"/>
      <c r="R507" s="13"/>
      <c r="S507" s="4"/>
      <c r="T507" s="30"/>
      <c r="U507" s="3"/>
      <c r="V507" s="72">
        <f>[2]Plan1!$A577</f>
        <v>53693</v>
      </c>
      <c r="W507" s="72" t="str">
        <f>[2]Plan1!$C577</f>
        <v>Confraternização Universal</v>
      </c>
      <c r="X507" s="65"/>
      <c r="Y507" s="1"/>
      <c r="Z507" s="3"/>
      <c r="AA507" s="3"/>
      <c r="AB507" s="3"/>
      <c r="AC507" s="3"/>
      <c r="AD507" s="3"/>
      <c r="AE507" s="10"/>
      <c r="AF507" s="3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36"/>
      <c r="B508" s="14"/>
      <c r="C508" s="6"/>
      <c r="D508" s="12"/>
      <c r="E508" s="13"/>
      <c r="F508" s="13"/>
      <c r="G508" s="13"/>
      <c r="H508" s="13"/>
      <c r="I508" s="12"/>
      <c r="J508" s="30"/>
      <c r="K508" s="2"/>
      <c r="L508" s="15"/>
      <c r="M508" s="11"/>
      <c r="N508" s="11"/>
      <c r="O508" s="15"/>
      <c r="P508" s="13"/>
      <c r="Q508" s="19"/>
      <c r="R508" s="13"/>
      <c r="S508" s="4"/>
      <c r="T508" s="30"/>
      <c r="U508" s="3"/>
      <c r="V508" s="72">
        <f>[2]Plan1!$A578</f>
        <v>53748</v>
      </c>
      <c r="W508" s="72" t="str">
        <f>[2]Plan1!$C578</f>
        <v>Carnaval</v>
      </c>
      <c r="X508" s="65"/>
      <c r="Y508" s="1"/>
      <c r="Z508" s="3"/>
      <c r="AA508" s="3"/>
      <c r="AB508" s="3"/>
      <c r="AC508" s="3"/>
      <c r="AD508" s="3"/>
      <c r="AE508" s="10"/>
      <c r="AF508" s="3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36"/>
      <c r="B509" s="14"/>
      <c r="C509" s="6"/>
      <c r="D509" s="12"/>
      <c r="E509" s="13"/>
      <c r="F509" s="13"/>
      <c r="G509" s="13"/>
      <c r="H509" s="13"/>
      <c r="I509" s="12"/>
      <c r="J509" s="30"/>
      <c r="K509" s="2"/>
      <c r="L509" s="15"/>
      <c r="M509" s="11"/>
      <c r="N509" s="11"/>
      <c r="O509" s="15"/>
      <c r="P509" s="13"/>
      <c r="Q509" s="19"/>
      <c r="R509" s="13"/>
      <c r="S509" s="4"/>
      <c r="T509" s="30"/>
      <c r="U509" s="3"/>
      <c r="V509" s="72">
        <f>[2]Plan1!$A579</f>
        <v>53749</v>
      </c>
      <c r="W509" s="72" t="str">
        <f>[2]Plan1!$C579</f>
        <v>Carnaval</v>
      </c>
      <c r="X509" s="65"/>
      <c r="Y509" s="1"/>
      <c r="Z509" s="3"/>
      <c r="AA509" s="3"/>
      <c r="AB509" s="3"/>
      <c r="AC509" s="3"/>
      <c r="AD509" s="3"/>
      <c r="AE509" s="10"/>
      <c r="AF509" s="3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36"/>
      <c r="B510" s="14"/>
      <c r="C510" s="6"/>
      <c r="D510" s="12"/>
      <c r="E510" s="13"/>
      <c r="F510" s="13"/>
      <c r="G510" s="13"/>
      <c r="H510" s="13"/>
      <c r="I510" s="12"/>
      <c r="J510" s="30"/>
      <c r="K510" s="2"/>
      <c r="L510" s="15"/>
      <c r="M510" s="11"/>
      <c r="N510" s="11"/>
      <c r="O510" s="15"/>
      <c r="P510" s="13"/>
      <c r="Q510" s="19"/>
      <c r="R510" s="13"/>
      <c r="S510" s="4"/>
      <c r="T510" s="30"/>
      <c r="U510" s="3"/>
      <c r="V510" s="72">
        <f>[2]Plan1!$A580</f>
        <v>53794</v>
      </c>
      <c r="W510" s="72" t="str">
        <f>[2]Plan1!$C580</f>
        <v>Paixão de Cristo</v>
      </c>
      <c r="X510" s="65"/>
      <c r="Y510" s="1"/>
      <c r="Z510" s="3"/>
      <c r="AA510" s="3"/>
      <c r="AB510" s="3"/>
      <c r="AC510" s="3"/>
      <c r="AD510" s="3"/>
      <c r="AE510" s="10"/>
      <c r="AF510" s="3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36"/>
      <c r="B511" s="14"/>
      <c r="C511" s="6"/>
      <c r="D511" s="12"/>
      <c r="E511" s="13"/>
      <c r="F511" s="13"/>
      <c r="G511" s="13"/>
      <c r="H511" s="13"/>
      <c r="I511" s="12"/>
      <c r="J511" s="30"/>
      <c r="K511" s="2"/>
      <c r="L511" s="15"/>
      <c r="M511" s="11"/>
      <c r="N511" s="11"/>
      <c r="O511" s="15"/>
      <c r="P511" s="13"/>
      <c r="Q511" s="19"/>
      <c r="R511" s="13"/>
      <c r="S511" s="4"/>
      <c r="T511" s="30"/>
      <c r="U511" s="3"/>
      <c r="V511" s="72">
        <f>[2]Plan1!$A581</f>
        <v>53803</v>
      </c>
      <c r="W511" s="72" t="str">
        <f>[2]Plan1!$C581</f>
        <v>Tiradentes</v>
      </c>
      <c r="X511" s="65"/>
      <c r="Y511" s="1"/>
      <c r="Z511" s="3"/>
      <c r="AA511" s="3"/>
      <c r="AB511" s="3"/>
      <c r="AC511" s="3"/>
      <c r="AD511" s="3"/>
      <c r="AE511" s="10"/>
      <c r="AF511" s="3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36"/>
      <c r="B512" s="14"/>
      <c r="C512" s="6"/>
      <c r="D512" s="12"/>
      <c r="E512" s="13"/>
      <c r="F512" s="13"/>
      <c r="G512" s="13"/>
      <c r="H512" s="13"/>
      <c r="I512" s="12"/>
      <c r="J512" s="30"/>
      <c r="K512" s="2"/>
      <c r="L512" s="15"/>
      <c r="M512" s="11"/>
      <c r="N512" s="11"/>
      <c r="O512" s="15"/>
      <c r="P512" s="13"/>
      <c r="Q512" s="19"/>
      <c r="R512" s="13"/>
      <c r="S512" s="4"/>
      <c r="T512" s="30"/>
      <c r="U512" s="3"/>
      <c r="V512" s="72">
        <f>[2]Plan1!$A582</f>
        <v>53813</v>
      </c>
      <c r="W512" s="72" t="str">
        <f>[2]Plan1!$C582</f>
        <v>Dia do Trabalho</v>
      </c>
      <c r="X512" s="65"/>
      <c r="Y512" s="1"/>
      <c r="Z512" s="3"/>
      <c r="AA512" s="3"/>
      <c r="AB512" s="3"/>
      <c r="AC512" s="3"/>
      <c r="AD512" s="3"/>
      <c r="AE512" s="10"/>
      <c r="AF512" s="3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36"/>
      <c r="B513" s="14"/>
      <c r="C513" s="6"/>
      <c r="D513" s="12"/>
      <c r="E513" s="13"/>
      <c r="F513" s="13"/>
      <c r="G513" s="13"/>
      <c r="H513" s="13"/>
      <c r="I513" s="12"/>
      <c r="J513" s="30"/>
      <c r="K513" s="2"/>
      <c r="L513" s="15"/>
      <c r="M513" s="11"/>
      <c r="N513" s="11"/>
      <c r="O513" s="15"/>
      <c r="P513" s="13"/>
      <c r="Q513" s="19"/>
      <c r="R513" s="13"/>
      <c r="S513" s="4"/>
      <c r="T513" s="30"/>
      <c r="U513" s="3"/>
      <c r="V513" s="72">
        <f>[2]Plan1!$A583</f>
        <v>53856</v>
      </c>
      <c r="W513" s="72" t="str">
        <f>[2]Plan1!$C583</f>
        <v>Corpus Christi</v>
      </c>
      <c r="X513" s="65"/>
      <c r="Y513" s="1"/>
      <c r="Z513" s="3"/>
      <c r="AA513" s="3"/>
      <c r="AB513" s="3"/>
      <c r="AC513" s="3"/>
      <c r="AD513" s="3"/>
      <c r="AE513" s="10"/>
      <c r="AF513" s="3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36"/>
      <c r="B514" s="14"/>
      <c r="C514" s="6"/>
      <c r="D514" s="12"/>
      <c r="E514" s="13"/>
      <c r="F514" s="13"/>
      <c r="G514" s="13"/>
      <c r="H514" s="13"/>
      <c r="I514" s="12"/>
      <c r="J514" s="30"/>
      <c r="K514" s="2"/>
      <c r="L514" s="15"/>
      <c r="M514" s="11"/>
      <c r="N514" s="11"/>
      <c r="O514" s="15"/>
      <c r="P514" s="13"/>
      <c r="Q514" s="19"/>
      <c r="R514" s="13"/>
      <c r="S514" s="4"/>
      <c r="T514" s="30"/>
      <c r="U514" s="3"/>
      <c r="V514" s="72">
        <f>[2]Plan1!$A584</f>
        <v>53942</v>
      </c>
      <c r="W514" s="72" t="str">
        <f>[2]Plan1!$C584</f>
        <v>Independência do Brasil</v>
      </c>
      <c r="X514" s="65"/>
      <c r="Y514" s="1"/>
      <c r="Z514" s="3"/>
      <c r="AA514" s="3"/>
      <c r="AB514" s="3"/>
      <c r="AC514" s="3"/>
      <c r="AD514" s="3"/>
      <c r="AE514" s="10"/>
      <c r="AF514" s="3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36"/>
      <c r="B515" s="14"/>
      <c r="C515" s="6"/>
      <c r="D515" s="12"/>
      <c r="E515" s="13"/>
      <c r="F515" s="13"/>
      <c r="G515" s="13"/>
      <c r="H515" s="13"/>
      <c r="I515" s="12"/>
      <c r="J515" s="30"/>
      <c r="K515" s="2"/>
      <c r="L515" s="15"/>
      <c r="M515" s="11"/>
      <c r="N515" s="11"/>
      <c r="O515" s="15"/>
      <c r="P515" s="13"/>
      <c r="Q515" s="19"/>
      <c r="R515" s="13"/>
      <c r="S515" s="4"/>
      <c r="T515" s="30"/>
      <c r="U515" s="3"/>
      <c r="V515" s="72">
        <f>[2]Plan1!$A585</f>
        <v>53977</v>
      </c>
      <c r="W515" s="72" t="str">
        <f>[2]Plan1!$C585</f>
        <v>Nossa Sr.a Aparecida - Padroeira do Brasil</v>
      </c>
      <c r="X515" s="65"/>
      <c r="Y515" s="1"/>
      <c r="Z515" s="3"/>
      <c r="AA515" s="3"/>
      <c r="AB515" s="3"/>
      <c r="AC515" s="3"/>
      <c r="AD515" s="3"/>
      <c r="AE515" s="10"/>
      <c r="AF515" s="3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36"/>
      <c r="B516" s="14"/>
      <c r="C516" s="6"/>
      <c r="D516" s="12"/>
      <c r="E516" s="13"/>
      <c r="F516" s="13"/>
      <c r="G516" s="13"/>
      <c r="H516" s="13"/>
      <c r="I516" s="12"/>
      <c r="J516" s="30"/>
      <c r="K516" s="2"/>
      <c r="L516" s="15"/>
      <c r="M516" s="11"/>
      <c r="N516" s="11"/>
      <c r="O516" s="15"/>
      <c r="P516" s="13"/>
      <c r="Q516" s="19"/>
      <c r="R516" s="13"/>
      <c r="S516" s="4"/>
      <c r="T516" s="30"/>
      <c r="U516" s="3"/>
      <c r="V516" s="72">
        <f>[2]Plan1!$A586</f>
        <v>53998</v>
      </c>
      <c r="W516" s="72" t="str">
        <f>[2]Plan1!$C586</f>
        <v>Finados</v>
      </c>
      <c r="X516" s="65"/>
      <c r="Y516" s="1"/>
      <c r="Z516" s="3"/>
      <c r="AA516" s="3"/>
      <c r="AB516" s="3"/>
      <c r="AC516" s="3"/>
      <c r="AD516" s="3"/>
      <c r="AE516" s="10"/>
      <c r="AF516" s="3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36"/>
      <c r="B517" s="14"/>
      <c r="C517" s="6"/>
      <c r="D517" s="12"/>
      <c r="E517" s="13"/>
      <c r="F517" s="13"/>
      <c r="G517" s="13"/>
      <c r="H517" s="13"/>
      <c r="I517" s="12"/>
      <c r="J517" s="30"/>
      <c r="K517" s="2"/>
      <c r="L517" s="15"/>
      <c r="M517" s="11"/>
      <c r="N517" s="11"/>
      <c r="O517" s="15"/>
      <c r="P517" s="13"/>
      <c r="Q517" s="19"/>
      <c r="R517" s="13"/>
      <c r="S517" s="4"/>
      <c r="T517" s="30"/>
      <c r="U517" s="3"/>
      <c r="V517" s="72">
        <f>[2]Plan1!$A587</f>
        <v>54011</v>
      </c>
      <c r="W517" s="72" t="str">
        <f>[2]Plan1!$C587</f>
        <v>Proclamação da República</v>
      </c>
      <c r="X517" s="65"/>
      <c r="Y517" s="1"/>
      <c r="Z517" s="3"/>
      <c r="AA517" s="3"/>
      <c r="AB517" s="3"/>
      <c r="AC517" s="3"/>
      <c r="AD517" s="3"/>
      <c r="AE517" s="10"/>
      <c r="AF517" s="3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36"/>
      <c r="B518" s="14"/>
      <c r="C518" s="6"/>
      <c r="D518" s="12"/>
      <c r="E518" s="13"/>
      <c r="F518" s="13"/>
      <c r="G518" s="13"/>
      <c r="H518" s="13"/>
      <c r="I518" s="12"/>
      <c r="J518" s="30"/>
      <c r="K518" s="2"/>
      <c r="L518" s="15"/>
      <c r="M518" s="11"/>
      <c r="N518" s="11"/>
      <c r="O518" s="15"/>
      <c r="P518" s="13"/>
      <c r="Q518" s="19"/>
      <c r="R518" s="13"/>
      <c r="S518" s="4"/>
      <c r="T518" s="30"/>
      <c r="U518" s="3"/>
      <c r="V518" s="72">
        <f>[2]Plan1!$A588</f>
        <v>54016</v>
      </c>
      <c r="W518" s="72" t="str">
        <f>[2]Plan1!$C588</f>
        <v>Dia Nacional de Zumbi e da Consciência Negra</v>
      </c>
      <c r="X518" s="65"/>
      <c r="Y518" s="1"/>
      <c r="Z518" s="3"/>
      <c r="AA518" s="3"/>
      <c r="AB518" s="3"/>
      <c r="AC518" s="3"/>
      <c r="AD518" s="3"/>
      <c r="AE518" s="10"/>
      <c r="AF518" s="3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36"/>
      <c r="B519" s="14"/>
      <c r="C519" s="6"/>
      <c r="D519" s="12"/>
      <c r="E519" s="13"/>
      <c r="F519" s="13"/>
      <c r="G519" s="13"/>
      <c r="H519" s="13"/>
      <c r="I519" s="12"/>
      <c r="J519" s="30"/>
      <c r="K519" s="2"/>
      <c r="L519" s="15"/>
      <c r="M519" s="11"/>
      <c r="N519" s="11"/>
      <c r="O519" s="15"/>
      <c r="P519" s="13"/>
      <c r="Q519" s="19"/>
      <c r="R519" s="13"/>
      <c r="S519" s="4"/>
      <c r="T519" s="30"/>
      <c r="U519" s="3"/>
      <c r="V519" s="72">
        <f>[2]Plan1!$A589</f>
        <v>54051</v>
      </c>
      <c r="W519" s="72" t="str">
        <f>[2]Plan1!$C589</f>
        <v>Natal</v>
      </c>
      <c r="X519" s="65"/>
      <c r="Y519" s="1"/>
      <c r="Z519" s="3"/>
      <c r="AA519" s="3"/>
      <c r="AB519" s="3"/>
      <c r="AC519" s="3"/>
      <c r="AD519" s="3"/>
      <c r="AE519" s="10"/>
      <c r="AF519" s="3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36"/>
      <c r="B520" s="14"/>
      <c r="C520" s="6"/>
      <c r="D520" s="12"/>
      <c r="E520" s="13"/>
      <c r="F520" s="13"/>
      <c r="G520" s="13"/>
      <c r="H520" s="13"/>
      <c r="I520" s="12"/>
      <c r="J520" s="30"/>
      <c r="K520" s="2"/>
      <c r="L520" s="15"/>
      <c r="M520" s="11"/>
      <c r="N520" s="11"/>
      <c r="O520" s="15"/>
      <c r="P520" s="13"/>
      <c r="Q520" s="19"/>
      <c r="R520" s="13"/>
      <c r="S520" s="4"/>
      <c r="T520" s="30"/>
      <c r="U520" s="3"/>
      <c r="V520" s="72">
        <f>[2]Plan1!$A590</f>
        <v>54058</v>
      </c>
      <c r="W520" s="72" t="str">
        <f>[2]Plan1!$C590</f>
        <v>Confraternização Universal</v>
      </c>
      <c r="X520" s="65"/>
      <c r="Y520" s="1"/>
      <c r="Z520" s="3"/>
      <c r="AA520" s="3"/>
      <c r="AB520" s="3"/>
      <c r="AC520" s="3"/>
      <c r="AD520" s="3"/>
      <c r="AE520" s="10"/>
      <c r="AF520" s="3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36"/>
      <c r="B521" s="14"/>
      <c r="C521" s="6"/>
      <c r="D521" s="12"/>
      <c r="E521" s="13"/>
      <c r="F521" s="13"/>
      <c r="G521" s="13"/>
      <c r="H521" s="13"/>
      <c r="I521" s="12"/>
      <c r="J521" s="30"/>
      <c r="K521" s="2"/>
      <c r="L521" s="15"/>
      <c r="M521" s="11"/>
      <c r="N521" s="11"/>
      <c r="O521" s="15"/>
      <c r="P521" s="13"/>
      <c r="Q521" s="19"/>
      <c r="R521" s="13"/>
      <c r="S521" s="4"/>
      <c r="T521" s="30"/>
      <c r="U521" s="3"/>
      <c r="V521" s="72">
        <f>[2]Plan1!$A591</f>
        <v>54105</v>
      </c>
      <c r="W521" s="72" t="str">
        <f>[2]Plan1!$C591</f>
        <v>Carnaval</v>
      </c>
      <c r="X521" s="65"/>
      <c r="Y521" s="1"/>
      <c r="Z521" s="3"/>
      <c r="AA521" s="3"/>
      <c r="AB521" s="3"/>
      <c r="AC521" s="3"/>
      <c r="AD521" s="3"/>
      <c r="AE521" s="10"/>
      <c r="AF521" s="3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36"/>
      <c r="B522" s="14"/>
      <c r="C522" s="6"/>
      <c r="D522" s="12"/>
      <c r="E522" s="13"/>
      <c r="F522" s="13"/>
      <c r="G522" s="13"/>
      <c r="H522" s="13"/>
      <c r="I522" s="12"/>
      <c r="J522" s="30"/>
      <c r="K522" s="2"/>
      <c r="L522" s="15"/>
      <c r="M522" s="11"/>
      <c r="N522" s="11"/>
      <c r="O522" s="15"/>
      <c r="P522" s="13"/>
      <c r="Q522" s="19"/>
      <c r="R522" s="13"/>
      <c r="S522" s="4"/>
      <c r="T522" s="30"/>
      <c r="U522" s="3"/>
      <c r="V522" s="72">
        <f>[2]Plan1!$A592</f>
        <v>54106</v>
      </c>
      <c r="W522" s="72" t="str">
        <f>[2]Plan1!$C592</f>
        <v>Carnaval</v>
      </c>
      <c r="X522" s="65"/>
      <c r="Y522" s="1"/>
      <c r="Z522" s="3"/>
      <c r="AA522" s="3"/>
      <c r="AB522" s="3"/>
      <c r="AC522" s="3"/>
      <c r="AD522" s="3"/>
      <c r="AE522" s="10"/>
      <c r="AF522" s="3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36"/>
      <c r="B523" s="14"/>
      <c r="C523" s="6"/>
      <c r="D523" s="12"/>
      <c r="E523" s="13"/>
      <c r="F523" s="13"/>
      <c r="G523" s="13"/>
      <c r="H523" s="13"/>
      <c r="I523" s="12"/>
      <c r="J523" s="30"/>
      <c r="K523" s="2"/>
      <c r="L523" s="15"/>
      <c r="M523" s="11"/>
      <c r="N523" s="11"/>
      <c r="O523" s="15"/>
      <c r="P523" s="13"/>
      <c r="Q523" s="19"/>
      <c r="R523" s="13"/>
      <c r="S523" s="4"/>
      <c r="T523" s="30"/>
      <c r="U523" s="3"/>
      <c r="V523" s="72">
        <f>[2]Plan1!$A593</f>
        <v>54151</v>
      </c>
      <c r="W523" s="72" t="str">
        <f>[2]Plan1!$C593</f>
        <v>Paixão de Cristo</v>
      </c>
      <c r="X523" s="65"/>
      <c r="Y523" s="1"/>
      <c r="Z523" s="3"/>
      <c r="AA523" s="3"/>
      <c r="AB523" s="3"/>
      <c r="AC523" s="3"/>
      <c r="AD523" s="3"/>
      <c r="AE523" s="10"/>
      <c r="AF523" s="3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36"/>
      <c r="B524" s="14"/>
      <c r="C524" s="6"/>
      <c r="D524" s="12"/>
      <c r="E524" s="13"/>
      <c r="F524" s="13"/>
      <c r="G524" s="13"/>
      <c r="H524" s="13"/>
      <c r="I524" s="12"/>
      <c r="J524" s="30"/>
      <c r="K524" s="2"/>
      <c r="L524" s="15"/>
      <c r="M524" s="11"/>
      <c r="N524" s="11"/>
      <c r="O524" s="15"/>
      <c r="P524" s="13"/>
      <c r="Q524" s="19"/>
      <c r="R524" s="13"/>
      <c r="S524" s="4"/>
      <c r="T524" s="30"/>
      <c r="U524" s="3"/>
      <c r="V524" s="72">
        <f>[2]Plan1!$A594</f>
        <v>54169</v>
      </c>
      <c r="W524" s="72" t="str">
        <f>[2]Plan1!$C594</f>
        <v>Tiradentes</v>
      </c>
      <c r="X524" s="65"/>
      <c r="Y524" s="1"/>
      <c r="Z524" s="3"/>
      <c r="AA524" s="3"/>
      <c r="AB524" s="3"/>
      <c r="AC524" s="3"/>
      <c r="AD524" s="3"/>
      <c r="AE524" s="10"/>
      <c r="AF524" s="3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36"/>
      <c r="B525" s="14"/>
      <c r="C525" s="6"/>
      <c r="D525" s="12"/>
      <c r="E525" s="13"/>
      <c r="F525" s="13"/>
      <c r="G525" s="13"/>
      <c r="H525" s="13"/>
      <c r="I525" s="12"/>
      <c r="J525" s="30"/>
      <c r="K525" s="2"/>
      <c r="L525" s="15"/>
      <c r="M525" s="11"/>
      <c r="N525" s="11"/>
      <c r="O525" s="15"/>
      <c r="P525" s="13"/>
      <c r="Q525" s="19"/>
      <c r="R525" s="13"/>
      <c r="S525" s="4"/>
      <c r="T525" s="30"/>
      <c r="U525" s="3"/>
      <c r="V525" s="72">
        <f>[2]Plan1!$A595</f>
        <v>54179</v>
      </c>
      <c r="W525" s="72" t="str">
        <f>[2]Plan1!$C595</f>
        <v>Dia do Trabalho</v>
      </c>
      <c r="X525" s="65"/>
      <c r="Y525" s="1"/>
      <c r="Z525" s="3"/>
      <c r="AA525" s="3"/>
      <c r="AB525" s="3"/>
      <c r="AC525" s="3"/>
      <c r="AD525" s="3"/>
      <c r="AE525" s="10"/>
      <c r="AF525" s="3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36"/>
      <c r="B526" s="14"/>
      <c r="C526" s="6"/>
      <c r="D526" s="12"/>
      <c r="E526" s="13"/>
      <c r="F526" s="13"/>
      <c r="G526" s="13"/>
      <c r="H526" s="13"/>
      <c r="I526" s="12"/>
      <c r="J526" s="30"/>
      <c r="K526" s="2"/>
      <c r="L526" s="15"/>
      <c r="M526" s="11"/>
      <c r="N526" s="11"/>
      <c r="O526" s="15"/>
      <c r="P526" s="13"/>
      <c r="Q526" s="19"/>
      <c r="R526" s="13"/>
      <c r="S526" s="4"/>
      <c r="T526" s="30"/>
      <c r="U526" s="3"/>
      <c r="V526" s="72">
        <f>[2]Plan1!$A596</f>
        <v>54213</v>
      </c>
      <c r="W526" s="72" t="str">
        <f>[2]Plan1!$C596</f>
        <v>Corpus Christi</v>
      </c>
      <c r="X526" s="65"/>
      <c r="Y526" s="1"/>
      <c r="Z526" s="3"/>
      <c r="AA526" s="3"/>
      <c r="AB526" s="3"/>
      <c r="AC526" s="3"/>
      <c r="AD526" s="3"/>
      <c r="AE526" s="10"/>
      <c r="AF526" s="3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36"/>
      <c r="B527" s="14"/>
      <c r="C527" s="6"/>
      <c r="D527" s="12"/>
      <c r="E527" s="13"/>
      <c r="F527" s="13"/>
      <c r="G527" s="13"/>
      <c r="H527" s="13"/>
      <c r="I527" s="12"/>
      <c r="J527" s="30"/>
      <c r="K527" s="2"/>
      <c r="L527" s="15"/>
      <c r="M527" s="11"/>
      <c r="N527" s="11"/>
      <c r="O527" s="15"/>
      <c r="P527" s="13"/>
      <c r="Q527" s="19"/>
      <c r="R527" s="13"/>
      <c r="S527" s="4"/>
      <c r="T527" s="30"/>
      <c r="U527" s="3"/>
      <c r="V527" s="72">
        <f>[2]Plan1!$A597</f>
        <v>54308</v>
      </c>
      <c r="W527" s="72" t="str">
        <f>[2]Plan1!$C597</f>
        <v>Independência do Brasil</v>
      </c>
      <c r="X527" s="65"/>
      <c r="Y527" s="1"/>
      <c r="Z527" s="3"/>
      <c r="AA527" s="3"/>
      <c r="AB527" s="3"/>
      <c r="AC527" s="3"/>
      <c r="AD527" s="3"/>
      <c r="AE527" s="10"/>
      <c r="AF527" s="3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36"/>
      <c r="B528" s="14"/>
      <c r="C528" s="6"/>
      <c r="D528" s="12"/>
      <c r="E528" s="13"/>
      <c r="F528" s="13"/>
      <c r="G528" s="13"/>
      <c r="H528" s="13"/>
      <c r="I528" s="12"/>
      <c r="J528" s="30"/>
      <c r="K528" s="2"/>
      <c r="L528" s="15"/>
      <c r="M528" s="11"/>
      <c r="N528" s="11"/>
      <c r="O528" s="15"/>
      <c r="P528" s="13"/>
      <c r="Q528" s="19"/>
      <c r="R528" s="13"/>
      <c r="S528" s="4"/>
      <c r="T528" s="30"/>
      <c r="U528" s="3"/>
      <c r="V528" s="72">
        <f>[2]Plan1!$A598</f>
        <v>54343</v>
      </c>
      <c r="W528" s="72" t="str">
        <f>[2]Plan1!$C598</f>
        <v>Nossa Sr.a Aparecida - Padroeira do Brasil</v>
      </c>
      <c r="X528" s="65"/>
      <c r="Y528" s="1"/>
      <c r="Z528" s="3"/>
      <c r="AA528" s="3"/>
      <c r="AB528" s="3"/>
      <c r="AC528" s="3"/>
      <c r="AD528" s="3"/>
      <c r="AE528" s="10"/>
      <c r="AF528" s="3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36"/>
      <c r="B529" s="14"/>
      <c r="C529" s="6"/>
      <c r="D529" s="12"/>
      <c r="E529" s="13"/>
      <c r="F529" s="13"/>
      <c r="G529" s="13"/>
      <c r="H529" s="13"/>
      <c r="I529" s="12"/>
      <c r="J529" s="30"/>
      <c r="K529" s="2"/>
      <c r="L529" s="15"/>
      <c r="M529" s="11"/>
      <c r="N529" s="11"/>
      <c r="O529" s="15"/>
      <c r="P529" s="13"/>
      <c r="Q529" s="19"/>
      <c r="R529" s="13"/>
      <c r="S529" s="4"/>
      <c r="T529" s="30"/>
      <c r="U529" s="3"/>
      <c r="V529" s="72">
        <f>[2]Plan1!$A599</f>
        <v>54364</v>
      </c>
      <c r="W529" s="72" t="str">
        <f>[2]Plan1!$C599</f>
        <v>Finados</v>
      </c>
      <c r="X529" s="65"/>
      <c r="Y529" s="1"/>
      <c r="Z529" s="3"/>
      <c r="AA529" s="3"/>
      <c r="AB529" s="3"/>
      <c r="AC529" s="3"/>
      <c r="AD529" s="3"/>
      <c r="AE529" s="10"/>
      <c r="AF529" s="3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36"/>
      <c r="B530" s="14"/>
      <c r="C530" s="6"/>
      <c r="D530" s="12"/>
      <c r="E530" s="13"/>
      <c r="F530" s="13"/>
      <c r="G530" s="13"/>
      <c r="H530" s="13"/>
      <c r="I530" s="12"/>
      <c r="J530" s="30"/>
      <c r="K530" s="2"/>
      <c r="L530" s="15"/>
      <c r="M530" s="11"/>
      <c r="N530" s="11"/>
      <c r="O530" s="15"/>
      <c r="P530" s="13"/>
      <c r="Q530" s="19"/>
      <c r="R530" s="13"/>
      <c r="S530" s="4"/>
      <c r="T530" s="30"/>
      <c r="U530" s="3"/>
      <c r="V530" s="72">
        <f>[2]Plan1!$A600</f>
        <v>54377</v>
      </c>
      <c r="W530" s="72" t="str">
        <f>[2]Plan1!$C600</f>
        <v>Proclamação da República</v>
      </c>
      <c r="X530" s="65"/>
      <c r="Y530" s="1"/>
      <c r="Z530" s="3"/>
      <c r="AA530" s="3"/>
      <c r="AB530" s="3"/>
      <c r="AC530" s="3"/>
      <c r="AD530" s="3"/>
      <c r="AE530" s="10"/>
      <c r="AF530" s="3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36"/>
      <c r="B531" s="14"/>
      <c r="C531" s="6"/>
      <c r="D531" s="12"/>
      <c r="E531" s="13"/>
      <c r="F531" s="13"/>
      <c r="G531" s="13"/>
      <c r="H531" s="13"/>
      <c r="I531" s="12"/>
      <c r="J531" s="30"/>
      <c r="K531" s="2"/>
      <c r="L531" s="15"/>
      <c r="M531" s="11"/>
      <c r="N531" s="11"/>
      <c r="O531" s="15"/>
      <c r="P531" s="13"/>
      <c r="Q531" s="19"/>
      <c r="R531" s="13"/>
      <c r="S531" s="4"/>
      <c r="T531" s="30"/>
      <c r="U531" s="3"/>
      <c r="V531" s="72">
        <f>[2]Plan1!$A601</f>
        <v>54382</v>
      </c>
      <c r="W531" s="72" t="str">
        <f>[2]Plan1!$C601</f>
        <v>Dia Nacional de Zumbi e da Consciência Negra</v>
      </c>
      <c r="X531" s="65"/>
      <c r="Y531" s="1"/>
      <c r="Z531" s="3"/>
      <c r="AA531" s="3"/>
      <c r="AB531" s="3"/>
      <c r="AC531" s="3"/>
      <c r="AD531" s="3"/>
      <c r="AE531" s="10"/>
      <c r="AF531" s="3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36"/>
      <c r="B532" s="14"/>
      <c r="C532" s="6"/>
      <c r="D532" s="12"/>
      <c r="E532" s="13"/>
      <c r="F532" s="13"/>
      <c r="G532" s="13"/>
      <c r="H532" s="13"/>
      <c r="I532" s="12"/>
      <c r="J532" s="30"/>
      <c r="K532" s="2"/>
      <c r="L532" s="15"/>
      <c r="M532" s="11"/>
      <c r="N532" s="11"/>
      <c r="O532" s="15"/>
      <c r="P532" s="13"/>
      <c r="Q532" s="19"/>
      <c r="R532" s="13"/>
      <c r="S532" s="4"/>
      <c r="T532" s="30"/>
      <c r="U532" s="3"/>
      <c r="V532" s="72">
        <f>[2]Plan1!$A602</f>
        <v>54417</v>
      </c>
      <c r="W532" s="72" t="str">
        <f>[2]Plan1!$C602</f>
        <v>Natal</v>
      </c>
      <c r="X532" s="65"/>
      <c r="Y532" s="1"/>
      <c r="Z532" s="3"/>
      <c r="AA532" s="3"/>
      <c r="AB532" s="3"/>
      <c r="AC532" s="3"/>
      <c r="AD532" s="3"/>
      <c r="AE532" s="10"/>
      <c r="AF532" s="3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36"/>
      <c r="B533" s="14"/>
      <c r="C533" s="6"/>
      <c r="D533" s="12"/>
      <c r="E533" s="13"/>
      <c r="F533" s="13"/>
      <c r="G533" s="13"/>
      <c r="H533" s="13"/>
      <c r="I533" s="12"/>
      <c r="J533" s="30"/>
      <c r="K533" s="2"/>
      <c r="L533" s="15"/>
      <c r="M533" s="11"/>
      <c r="N533" s="11"/>
      <c r="O533" s="15"/>
      <c r="P533" s="13"/>
      <c r="Q533" s="19"/>
      <c r="R533" s="13"/>
      <c r="S533" s="4"/>
      <c r="T533" s="30"/>
      <c r="U533" s="3"/>
      <c r="V533" s="72">
        <f>[2]Plan1!$A603</f>
        <v>54424</v>
      </c>
      <c r="W533" s="72" t="str">
        <f>[2]Plan1!$C603</f>
        <v>Confraternização Universal</v>
      </c>
      <c r="X533" s="65"/>
      <c r="Y533" s="1"/>
      <c r="Z533" s="3"/>
      <c r="AA533" s="3"/>
      <c r="AB533" s="3"/>
      <c r="AC533" s="3"/>
      <c r="AD533" s="3"/>
      <c r="AE533" s="10"/>
      <c r="AF533" s="3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36"/>
      <c r="B534" s="14"/>
      <c r="C534" s="6"/>
      <c r="D534" s="12"/>
      <c r="E534" s="13"/>
      <c r="F534" s="13"/>
      <c r="G534" s="13"/>
      <c r="H534" s="13"/>
      <c r="I534" s="12"/>
      <c r="J534" s="30"/>
      <c r="K534" s="2"/>
      <c r="L534" s="15"/>
      <c r="M534" s="11"/>
      <c r="N534" s="11"/>
      <c r="O534" s="15"/>
      <c r="P534" s="13"/>
      <c r="Q534" s="19"/>
      <c r="R534" s="13"/>
      <c r="S534" s="4"/>
      <c r="T534" s="30"/>
      <c r="U534" s="3"/>
      <c r="V534" s="72">
        <f>[2]Plan1!$A604</f>
        <v>54483</v>
      </c>
      <c r="W534" s="72" t="str">
        <f>[2]Plan1!$C604</f>
        <v>Carnaval</v>
      </c>
      <c r="X534" s="65"/>
      <c r="Y534" s="1"/>
      <c r="Z534" s="3"/>
      <c r="AA534" s="3"/>
      <c r="AB534" s="3"/>
      <c r="AC534" s="3"/>
      <c r="AD534" s="3"/>
      <c r="AE534" s="10"/>
      <c r="AF534" s="3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36"/>
      <c r="B535" s="14"/>
      <c r="C535" s="6"/>
      <c r="D535" s="12"/>
      <c r="E535" s="13"/>
      <c r="F535" s="13"/>
      <c r="G535" s="13"/>
      <c r="H535" s="13"/>
      <c r="I535" s="12"/>
      <c r="J535" s="30"/>
      <c r="K535" s="2"/>
      <c r="L535" s="15"/>
      <c r="M535" s="11"/>
      <c r="N535" s="11"/>
      <c r="O535" s="15"/>
      <c r="P535" s="13"/>
      <c r="Q535" s="19"/>
      <c r="R535" s="13"/>
      <c r="S535" s="4"/>
      <c r="T535" s="30"/>
      <c r="U535" s="3"/>
      <c r="V535" s="72">
        <f>[2]Plan1!$A605</f>
        <v>54484</v>
      </c>
      <c r="W535" s="72" t="str">
        <f>[2]Plan1!$C605</f>
        <v>Carnaval</v>
      </c>
      <c r="X535" s="65"/>
      <c r="Y535" s="1"/>
      <c r="Z535" s="3"/>
      <c r="AA535" s="3"/>
      <c r="AB535" s="3"/>
      <c r="AC535" s="3"/>
      <c r="AD535" s="3"/>
      <c r="AE535" s="10"/>
      <c r="AF535" s="3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36"/>
      <c r="B536" s="14"/>
      <c r="C536" s="6"/>
      <c r="D536" s="12"/>
      <c r="E536" s="13"/>
      <c r="F536" s="13"/>
      <c r="G536" s="13"/>
      <c r="H536" s="13"/>
      <c r="I536" s="12"/>
      <c r="J536" s="30"/>
      <c r="K536" s="2"/>
      <c r="L536" s="15"/>
      <c r="M536" s="11"/>
      <c r="N536" s="11"/>
      <c r="O536" s="15"/>
      <c r="P536" s="13"/>
      <c r="Q536" s="19"/>
      <c r="R536" s="13"/>
      <c r="S536" s="4"/>
      <c r="T536" s="30"/>
      <c r="U536" s="3"/>
      <c r="V536" s="72">
        <f>[2]Plan1!$A606</f>
        <v>54529</v>
      </c>
      <c r="W536" s="72" t="str">
        <f>[2]Plan1!$C606</f>
        <v>Paixão de Cristo</v>
      </c>
      <c r="X536" s="65"/>
      <c r="Y536" s="1"/>
      <c r="Z536" s="3"/>
      <c r="AA536" s="3"/>
      <c r="AB536" s="3"/>
      <c r="AC536" s="3"/>
      <c r="AD536" s="3"/>
      <c r="AE536" s="10"/>
      <c r="AF536" s="3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36"/>
      <c r="B537" s="14"/>
      <c r="C537" s="6"/>
      <c r="D537" s="12"/>
      <c r="E537" s="13"/>
      <c r="F537" s="13"/>
      <c r="G537" s="13"/>
      <c r="H537" s="13"/>
      <c r="I537" s="12"/>
      <c r="J537" s="30"/>
      <c r="K537" s="2"/>
      <c r="L537" s="15"/>
      <c r="M537" s="11"/>
      <c r="N537" s="11"/>
      <c r="O537" s="15"/>
      <c r="P537" s="13"/>
      <c r="Q537" s="19"/>
      <c r="R537" s="13"/>
      <c r="S537" s="4"/>
      <c r="T537" s="30"/>
      <c r="U537" s="3"/>
      <c r="V537" s="72">
        <f>[2]Plan1!$A607</f>
        <v>54534</v>
      </c>
      <c r="W537" s="72" t="str">
        <f>[2]Plan1!$C607</f>
        <v>Tiradentes</v>
      </c>
      <c r="X537" s="65"/>
      <c r="Y537" s="1"/>
      <c r="Z537" s="3"/>
      <c r="AA537" s="3"/>
      <c r="AB537" s="3"/>
      <c r="AC537" s="3"/>
      <c r="AD537" s="3"/>
      <c r="AE537" s="10"/>
      <c r="AF537" s="3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36"/>
      <c r="B538" s="14"/>
      <c r="C538" s="6"/>
      <c r="D538" s="12"/>
      <c r="E538" s="13"/>
      <c r="F538" s="13"/>
      <c r="G538" s="13"/>
      <c r="H538" s="13"/>
      <c r="I538" s="12"/>
      <c r="J538" s="30"/>
      <c r="K538" s="2"/>
      <c r="L538" s="15"/>
      <c r="M538" s="11"/>
      <c r="N538" s="11"/>
      <c r="O538" s="15"/>
      <c r="P538" s="13"/>
      <c r="Q538" s="19"/>
      <c r="R538" s="13"/>
      <c r="S538" s="4"/>
      <c r="T538" s="30"/>
      <c r="U538" s="3"/>
      <c r="V538" s="72">
        <f>[2]Plan1!$A608</f>
        <v>54544</v>
      </c>
      <c r="W538" s="72" t="str">
        <f>[2]Plan1!$C608</f>
        <v>Dia do Trabalho</v>
      </c>
      <c r="X538" s="65"/>
      <c r="Y538" s="1"/>
      <c r="Z538" s="3"/>
      <c r="AA538" s="3"/>
      <c r="AB538" s="3"/>
      <c r="AC538" s="3"/>
      <c r="AD538" s="3"/>
      <c r="AE538" s="10"/>
      <c r="AF538" s="3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36"/>
      <c r="B539" s="14"/>
      <c r="C539" s="6"/>
      <c r="D539" s="12"/>
      <c r="E539" s="13"/>
      <c r="F539" s="13"/>
      <c r="G539" s="13"/>
      <c r="H539" s="13"/>
      <c r="I539" s="12"/>
      <c r="J539" s="30"/>
      <c r="K539" s="2"/>
      <c r="L539" s="15"/>
      <c r="M539" s="11"/>
      <c r="N539" s="11"/>
      <c r="O539" s="15"/>
      <c r="P539" s="13"/>
      <c r="Q539" s="19"/>
      <c r="R539" s="13"/>
      <c r="S539" s="4"/>
      <c r="T539" s="30"/>
      <c r="U539" s="3"/>
      <c r="V539" s="72">
        <f>[2]Plan1!$A609</f>
        <v>54591</v>
      </c>
      <c r="W539" s="72" t="str">
        <f>[2]Plan1!$C609</f>
        <v>Corpus Christi</v>
      </c>
      <c r="X539" s="65"/>
      <c r="Y539" s="1"/>
      <c r="Z539" s="3"/>
      <c r="AA539" s="3"/>
      <c r="AB539" s="3"/>
      <c r="AC539" s="3"/>
      <c r="AD539" s="3"/>
      <c r="AE539" s="10"/>
      <c r="AF539" s="3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36"/>
      <c r="B540" s="14"/>
      <c r="C540" s="6"/>
      <c r="D540" s="12"/>
      <c r="E540" s="13"/>
      <c r="F540" s="13"/>
      <c r="G540" s="13"/>
      <c r="H540" s="13"/>
      <c r="I540" s="12"/>
      <c r="J540" s="30"/>
      <c r="K540" s="2"/>
      <c r="L540" s="15"/>
      <c r="M540" s="11"/>
      <c r="N540" s="11"/>
      <c r="O540" s="15"/>
      <c r="P540" s="13"/>
      <c r="Q540" s="19"/>
      <c r="R540" s="13"/>
      <c r="S540" s="4"/>
      <c r="T540" s="30"/>
      <c r="U540" s="3"/>
      <c r="V540" s="72">
        <f>[2]Plan1!$A610</f>
        <v>54673</v>
      </c>
      <c r="W540" s="72" t="str">
        <f>[2]Plan1!$C610</f>
        <v>Independência do Brasil</v>
      </c>
      <c r="X540" s="65"/>
      <c r="Y540" s="1"/>
      <c r="Z540" s="3"/>
      <c r="AA540" s="3"/>
      <c r="AB540" s="3"/>
      <c r="AC540" s="3"/>
      <c r="AD540" s="3"/>
      <c r="AE540" s="10"/>
      <c r="AF540" s="3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36"/>
      <c r="B541" s="14"/>
      <c r="C541" s="6"/>
      <c r="D541" s="12"/>
      <c r="E541" s="13"/>
      <c r="F541" s="13"/>
      <c r="G541" s="13"/>
      <c r="H541" s="13"/>
      <c r="I541" s="12"/>
      <c r="J541" s="30"/>
      <c r="K541" s="2"/>
      <c r="L541" s="15"/>
      <c r="M541" s="11"/>
      <c r="N541" s="11"/>
      <c r="O541" s="15"/>
      <c r="P541" s="13"/>
      <c r="Q541" s="19"/>
      <c r="R541" s="13"/>
      <c r="S541" s="4"/>
      <c r="T541" s="30"/>
      <c r="U541" s="3"/>
      <c r="V541" s="72">
        <f>[2]Plan1!$A611</f>
        <v>54708</v>
      </c>
      <c r="W541" s="72" t="str">
        <f>[2]Plan1!$C611</f>
        <v>Nossa Sr.a Aparecida - Padroeira do Brasil</v>
      </c>
      <c r="X541" s="65"/>
      <c r="Y541" s="1"/>
      <c r="Z541" s="3"/>
      <c r="AA541" s="3"/>
      <c r="AB541" s="3"/>
      <c r="AC541" s="3"/>
      <c r="AD541" s="3"/>
      <c r="AE541" s="10"/>
      <c r="AF541" s="3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36"/>
      <c r="B542" s="14"/>
      <c r="C542" s="6"/>
      <c r="D542" s="12"/>
      <c r="E542" s="13"/>
      <c r="F542" s="13"/>
      <c r="G542" s="13"/>
      <c r="H542" s="13"/>
      <c r="I542" s="12"/>
      <c r="J542" s="30"/>
      <c r="K542" s="2"/>
      <c r="L542" s="15"/>
      <c r="M542" s="11"/>
      <c r="N542" s="11"/>
      <c r="O542" s="15"/>
      <c r="P542" s="13"/>
      <c r="Q542" s="19"/>
      <c r="R542" s="13"/>
      <c r="S542" s="4"/>
      <c r="T542" s="30"/>
      <c r="U542" s="3"/>
      <c r="V542" s="72">
        <f>[2]Plan1!$A612</f>
        <v>54729</v>
      </c>
      <c r="W542" s="72" t="str">
        <f>[2]Plan1!$C612</f>
        <v>Finados</v>
      </c>
      <c r="X542" s="65"/>
      <c r="Y542" s="1"/>
      <c r="Z542" s="3"/>
      <c r="AA542" s="3"/>
      <c r="AB542" s="3"/>
      <c r="AC542" s="3"/>
      <c r="AD542" s="3"/>
      <c r="AE542" s="10"/>
      <c r="AF542" s="3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36"/>
      <c r="B543" s="14"/>
      <c r="C543" s="6"/>
      <c r="D543" s="12"/>
      <c r="E543" s="13"/>
      <c r="F543" s="13"/>
      <c r="G543" s="13"/>
      <c r="H543" s="13"/>
      <c r="I543" s="12"/>
      <c r="J543" s="30"/>
      <c r="K543" s="2"/>
      <c r="L543" s="15"/>
      <c r="M543" s="11"/>
      <c r="N543" s="11"/>
      <c r="O543" s="15"/>
      <c r="P543" s="13"/>
      <c r="Q543" s="19"/>
      <c r="R543" s="13"/>
      <c r="S543" s="4"/>
      <c r="T543" s="30"/>
      <c r="U543" s="3"/>
      <c r="V543" s="72">
        <f>[2]Plan1!$A613</f>
        <v>54742</v>
      </c>
      <c r="W543" s="72" t="str">
        <f>[2]Plan1!$C613</f>
        <v>Proclamação da República</v>
      </c>
      <c r="X543" s="65"/>
      <c r="Y543" s="1"/>
      <c r="Z543" s="3"/>
      <c r="AA543" s="3"/>
      <c r="AB543" s="3"/>
      <c r="AC543" s="3"/>
      <c r="AD543" s="3"/>
      <c r="AE543" s="10"/>
      <c r="AF543" s="3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36"/>
      <c r="B544" s="14"/>
      <c r="C544" s="6"/>
      <c r="D544" s="12"/>
      <c r="E544" s="13"/>
      <c r="F544" s="13"/>
      <c r="G544" s="13"/>
      <c r="H544" s="13"/>
      <c r="I544" s="12"/>
      <c r="J544" s="30"/>
      <c r="K544" s="2"/>
      <c r="L544" s="15"/>
      <c r="M544" s="11"/>
      <c r="N544" s="11"/>
      <c r="O544" s="15"/>
      <c r="P544" s="13"/>
      <c r="Q544" s="19"/>
      <c r="R544" s="13"/>
      <c r="S544" s="4"/>
      <c r="T544" s="30"/>
      <c r="U544" s="3"/>
      <c r="V544" s="72">
        <f>[2]Plan1!$A614</f>
        <v>54747</v>
      </c>
      <c r="W544" s="72" t="str">
        <f>[2]Plan1!$C614</f>
        <v>Dia Nacional de Zumbi e da Consciência Negra</v>
      </c>
      <c r="X544" s="65"/>
      <c r="Y544" s="1"/>
      <c r="Z544" s="3"/>
      <c r="AA544" s="3"/>
      <c r="AB544" s="3"/>
      <c r="AC544" s="3"/>
      <c r="AD544" s="3"/>
      <c r="AE544" s="10"/>
      <c r="AF544" s="3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36"/>
      <c r="B545" s="14"/>
      <c r="C545" s="6"/>
      <c r="D545" s="12"/>
      <c r="E545" s="13"/>
      <c r="F545" s="13"/>
      <c r="G545" s="13"/>
      <c r="H545" s="13"/>
      <c r="I545" s="12"/>
      <c r="J545" s="30"/>
      <c r="K545" s="2"/>
      <c r="L545" s="15"/>
      <c r="M545" s="11"/>
      <c r="N545" s="11"/>
      <c r="O545" s="15"/>
      <c r="P545" s="13"/>
      <c r="Q545" s="19"/>
      <c r="R545" s="13"/>
      <c r="S545" s="4"/>
      <c r="T545" s="30"/>
      <c r="U545" s="3"/>
      <c r="AD545" s="3"/>
      <c r="AE545" s="10"/>
      <c r="AF545" s="3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36"/>
      <c r="B546" s="14"/>
      <c r="C546" s="6"/>
      <c r="D546" s="12"/>
      <c r="E546" s="13"/>
      <c r="F546" s="13"/>
      <c r="G546" s="13"/>
      <c r="H546" s="13"/>
      <c r="I546" s="12"/>
      <c r="J546" s="30"/>
      <c r="K546" s="2"/>
      <c r="L546" s="15"/>
      <c r="M546" s="11"/>
      <c r="N546" s="11"/>
      <c r="O546" s="15"/>
      <c r="P546" s="13"/>
      <c r="Q546" s="19"/>
      <c r="R546" s="13"/>
      <c r="S546" s="4"/>
      <c r="T546" s="30"/>
      <c r="U546" s="3"/>
      <c r="AD546" s="3"/>
      <c r="AE546" s="10"/>
      <c r="AF546" s="3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36"/>
      <c r="B547" s="14"/>
      <c r="C547" s="6"/>
      <c r="D547" s="12"/>
      <c r="E547" s="13"/>
      <c r="F547" s="13"/>
      <c r="G547" s="13"/>
      <c r="H547" s="13"/>
      <c r="I547" s="12"/>
      <c r="J547" s="30"/>
      <c r="K547" s="2"/>
      <c r="L547" s="15"/>
      <c r="M547" s="11"/>
      <c r="N547" s="11"/>
      <c r="O547" s="15"/>
      <c r="P547" s="13"/>
      <c r="Q547" s="19"/>
      <c r="R547" s="13"/>
      <c r="S547" s="4"/>
      <c r="T547" s="30"/>
      <c r="U547" s="3"/>
      <c r="AD547" s="3"/>
      <c r="AE547" s="10"/>
      <c r="AF547" s="3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36"/>
      <c r="B548" s="14"/>
      <c r="C548" s="6"/>
      <c r="D548" s="12"/>
      <c r="E548" s="13"/>
      <c r="F548" s="13"/>
      <c r="G548" s="13"/>
      <c r="H548" s="13"/>
      <c r="I548" s="12"/>
      <c r="J548" s="30"/>
      <c r="K548" s="2"/>
      <c r="L548" s="15"/>
      <c r="M548" s="11"/>
      <c r="N548" s="11"/>
      <c r="O548" s="15"/>
      <c r="P548" s="13"/>
      <c r="Q548" s="19"/>
      <c r="R548" s="13"/>
      <c r="S548" s="4"/>
      <c r="T548" s="30"/>
      <c r="U548" s="3"/>
      <c r="AD548" s="3"/>
      <c r="AE548" s="10"/>
      <c r="AF548" s="3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36"/>
      <c r="B549" s="14"/>
      <c r="C549" s="6"/>
      <c r="D549" s="12"/>
      <c r="E549" s="13"/>
      <c r="F549" s="13"/>
      <c r="G549" s="13"/>
      <c r="H549" s="13"/>
      <c r="I549" s="12"/>
      <c r="J549" s="30"/>
      <c r="K549" s="2"/>
      <c r="L549" s="15"/>
      <c r="M549" s="11"/>
      <c r="N549" s="11"/>
      <c r="O549" s="15"/>
      <c r="P549" s="13"/>
      <c r="Q549" s="19"/>
      <c r="R549" s="13"/>
      <c r="S549" s="4"/>
      <c r="T549" s="30"/>
      <c r="U549" s="3"/>
      <c r="V549" s="3"/>
      <c r="X549" s="3"/>
      <c r="Y549" s="1"/>
      <c r="Z549" s="3"/>
      <c r="AA549" s="3"/>
      <c r="AB549" s="3"/>
      <c r="AC549" s="3"/>
      <c r="AD549" s="3"/>
      <c r="AE549" s="10"/>
      <c r="AF549" s="3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36"/>
      <c r="B550" s="14"/>
      <c r="C550" s="6"/>
      <c r="D550" s="12"/>
      <c r="E550" s="13"/>
      <c r="F550" s="13"/>
      <c r="G550" s="13"/>
      <c r="H550" s="13"/>
      <c r="I550" s="12"/>
      <c r="J550" s="30"/>
      <c r="K550" s="2"/>
      <c r="L550" s="15"/>
      <c r="M550" s="11"/>
      <c r="N550" s="11"/>
      <c r="O550" s="15"/>
      <c r="P550" s="13"/>
      <c r="Q550" s="19"/>
      <c r="R550" s="13"/>
      <c r="S550" s="4"/>
      <c r="T550" s="30"/>
      <c r="U550" s="3"/>
      <c r="V550" s="3"/>
      <c r="X550" s="3"/>
      <c r="Y550" s="1"/>
      <c r="Z550" s="3"/>
      <c r="AA550" s="3"/>
      <c r="AB550" s="3"/>
      <c r="AC550" s="3"/>
      <c r="AD550" s="3"/>
      <c r="AE550" s="10"/>
      <c r="AF550" s="3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36"/>
      <c r="B551" s="14"/>
      <c r="C551" s="6"/>
      <c r="D551" s="12"/>
      <c r="E551" s="13"/>
      <c r="F551" s="13"/>
      <c r="G551" s="13"/>
      <c r="H551" s="13"/>
      <c r="I551" s="12"/>
      <c r="J551" s="30"/>
      <c r="K551" s="2"/>
      <c r="L551" s="15"/>
      <c r="M551" s="11"/>
      <c r="N551" s="11"/>
      <c r="O551" s="15"/>
      <c r="P551" s="13"/>
      <c r="Q551" s="19"/>
      <c r="R551" s="13"/>
      <c r="S551" s="4"/>
      <c r="T551" s="30"/>
      <c r="U551" s="3"/>
      <c r="V551" s="3"/>
      <c r="X551" s="3"/>
      <c r="Y551" s="1"/>
      <c r="Z551" s="3"/>
      <c r="AA551" s="3"/>
      <c r="AB551" s="3"/>
      <c r="AC551" s="3"/>
      <c r="AD551" s="3"/>
      <c r="AE551" s="10"/>
      <c r="AF551" s="3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36"/>
      <c r="B552" s="14"/>
      <c r="C552" s="6"/>
      <c r="D552" s="12"/>
      <c r="E552" s="13"/>
      <c r="F552" s="13"/>
      <c r="G552" s="13"/>
      <c r="H552" s="13"/>
      <c r="I552" s="12"/>
      <c r="J552" s="30"/>
      <c r="K552" s="2"/>
      <c r="L552" s="15"/>
      <c r="M552" s="11"/>
      <c r="N552" s="11"/>
      <c r="O552" s="15"/>
      <c r="P552" s="13"/>
      <c r="Q552" s="19"/>
      <c r="R552" s="13"/>
      <c r="S552" s="4"/>
      <c r="T552" s="30"/>
      <c r="U552" s="3"/>
      <c r="V552" s="3"/>
      <c r="X552" s="3"/>
      <c r="Y552" s="1"/>
      <c r="Z552" s="3"/>
      <c r="AA552" s="3"/>
      <c r="AB552" s="3"/>
      <c r="AC552" s="3"/>
      <c r="AD552" s="3"/>
      <c r="AE552" s="10"/>
      <c r="AF552" s="3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36"/>
      <c r="B553" s="14"/>
      <c r="C553" s="6"/>
      <c r="D553" s="12"/>
      <c r="E553" s="13"/>
      <c r="F553" s="13"/>
      <c r="G553" s="13"/>
      <c r="H553" s="13"/>
      <c r="I553" s="12"/>
      <c r="J553" s="30"/>
      <c r="K553" s="2"/>
      <c r="L553" s="15"/>
      <c r="M553" s="11"/>
      <c r="N553" s="11"/>
      <c r="O553" s="15"/>
      <c r="P553" s="13"/>
      <c r="Q553" s="19"/>
      <c r="R553" s="13"/>
      <c r="S553" s="4"/>
      <c r="T553" s="30"/>
      <c r="U553" s="3"/>
      <c r="V553" s="3"/>
      <c r="X553" s="3"/>
      <c r="Y553" s="1"/>
      <c r="Z553" s="3"/>
      <c r="AA553" s="3"/>
      <c r="AB553" s="3"/>
      <c r="AC553" s="3"/>
      <c r="AD553" s="3"/>
      <c r="AE553" s="10"/>
      <c r="AF553" s="3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36"/>
      <c r="B554" s="14"/>
      <c r="C554" s="6"/>
      <c r="D554" s="12"/>
      <c r="E554" s="13"/>
      <c r="F554" s="13"/>
      <c r="G554" s="13"/>
      <c r="H554" s="13"/>
      <c r="I554" s="12"/>
      <c r="J554" s="30"/>
      <c r="K554" s="2"/>
      <c r="L554" s="15"/>
      <c r="M554" s="11"/>
      <c r="N554" s="11"/>
      <c r="O554" s="15"/>
      <c r="P554" s="13"/>
      <c r="Q554" s="19"/>
      <c r="R554" s="13"/>
      <c r="S554" s="4"/>
      <c r="T554" s="30"/>
      <c r="U554" s="3"/>
      <c r="V554" s="3"/>
      <c r="X554" s="3"/>
      <c r="Y554" s="1"/>
      <c r="Z554" s="3"/>
      <c r="AA554" s="3"/>
      <c r="AB554" s="3"/>
      <c r="AC554" s="3"/>
      <c r="AD554" s="3"/>
      <c r="AE554" s="10"/>
      <c r="AF554" s="3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36"/>
      <c r="B555" s="14"/>
      <c r="C555" s="6"/>
      <c r="D555" s="12"/>
      <c r="E555" s="13"/>
      <c r="F555" s="13"/>
      <c r="G555" s="13"/>
      <c r="H555" s="13"/>
      <c r="I555" s="12"/>
      <c r="J555" s="30"/>
      <c r="K555" s="2"/>
      <c r="L555" s="15"/>
      <c r="M555" s="11"/>
      <c r="N555" s="11"/>
      <c r="O555" s="15"/>
      <c r="P555" s="13"/>
      <c r="Q555" s="19"/>
      <c r="R555" s="13"/>
      <c r="S555" s="4"/>
      <c r="T555" s="30"/>
      <c r="U555" s="3"/>
      <c r="V555" s="3"/>
      <c r="X555" s="3"/>
      <c r="Y555" s="1"/>
      <c r="Z555" s="3"/>
      <c r="AA555" s="3"/>
      <c r="AB555" s="3"/>
      <c r="AC555" s="3"/>
      <c r="AD555" s="3"/>
      <c r="AE555" s="10"/>
      <c r="AF555" s="3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36"/>
      <c r="B556" s="14"/>
      <c r="C556" s="6"/>
      <c r="D556" s="12"/>
      <c r="E556" s="13"/>
      <c r="F556" s="13"/>
      <c r="G556" s="13"/>
      <c r="H556" s="13"/>
      <c r="I556" s="12"/>
      <c r="J556" s="30"/>
      <c r="K556" s="2"/>
      <c r="L556" s="15"/>
      <c r="M556" s="11"/>
      <c r="N556" s="11"/>
      <c r="O556" s="15"/>
      <c r="P556" s="13"/>
      <c r="Q556" s="19"/>
      <c r="R556" s="13"/>
      <c r="S556" s="4"/>
      <c r="T556" s="30"/>
      <c r="U556" s="3"/>
      <c r="V556" s="3"/>
      <c r="X556" s="3"/>
      <c r="Y556" s="1"/>
      <c r="Z556" s="3"/>
      <c r="AA556" s="3"/>
      <c r="AB556" s="3"/>
      <c r="AC556" s="3"/>
      <c r="AD556" s="3"/>
      <c r="AE556" s="10"/>
      <c r="AF556" s="3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36"/>
      <c r="B557" s="14"/>
      <c r="C557" s="6"/>
      <c r="D557" s="12"/>
      <c r="E557" s="13"/>
      <c r="F557" s="13"/>
      <c r="G557" s="13"/>
      <c r="H557" s="13"/>
      <c r="I557" s="12"/>
      <c r="J557" s="30"/>
      <c r="K557" s="2"/>
      <c r="L557" s="15"/>
      <c r="M557" s="11"/>
      <c r="N557" s="11"/>
      <c r="O557" s="15"/>
      <c r="P557" s="13"/>
      <c r="Q557" s="19"/>
      <c r="R557" s="13"/>
      <c r="S557" s="4"/>
      <c r="T557" s="30"/>
      <c r="U557" s="3"/>
      <c r="V557" s="3"/>
      <c r="X557" s="3"/>
      <c r="Y557" s="1"/>
      <c r="Z557" s="3"/>
      <c r="AA557" s="3"/>
      <c r="AB557" s="3"/>
      <c r="AC557" s="3"/>
      <c r="AD557" s="3"/>
      <c r="AE557" s="10"/>
      <c r="AF557" s="3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36"/>
      <c r="B558" s="14"/>
      <c r="C558" s="6"/>
      <c r="D558" s="12"/>
      <c r="E558" s="13"/>
      <c r="F558" s="13"/>
      <c r="G558" s="13"/>
      <c r="H558" s="13"/>
      <c r="I558" s="12"/>
      <c r="J558" s="30"/>
      <c r="K558" s="2"/>
      <c r="L558" s="15"/>
      <c r="M558" s="11"/>
      <c r="N558" s="11"/>
      <c r="O558" s="15"/>
      <c r="P558" s="13"/>
      <c r="Q558" s="19"/>
      <c r="R558" s="13"/>
      <c r="S558" s="4"/>
      <c r="T558" s="30"/>
      <c r="U558" s="3"/>
      <c r="V558" s="3"/>
      <c r="X558" s="3"/>
      <c r="Y558" s="1"/>
      <c r="Z558" s="3"/>
      <c r="AA558" s="3"/>
      <c r="AB558" s="3"/>
      <c r="AC558" s="3"/>
      <c r="AD558" s="3"/>
      <c r="AE558" s="10"/>
      <c r="AF558" s="3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36"/>
      <c r="B559" s="14"/>
      <c r="C559" s="6"/>
      <c r="D559" s="12"/>
      <c r="E559" s="13"/>
      <c r="F559" s="13"/>
      <c r="G559" s="13"/>
      <c r="H559" s="13"/>
      <c r="I559" s="12"/>
      <c r="J559" s="30"/>
      <c r="K559" s="2"/>
      <c r="L559" s="15"/>
      <c r="M559" s="11"/>
      <c r="N559" s="11"/>
      <c r="O559" s="15"/>
      <c r="P559" s="13"/>
      <c r="Q559" s="19"/>
      <c r="R559" s="13"/>
      <c r="S559" s="4"/>
      <c r="T559" s="30"/>
      <c r="U559" s="20"/>
      <c r="V559" s="3"/>
      <c r="X559" s="3"/>
      <c r="Y559" s="1"/>
      <c r="Z559" s="3"/>
      <c r="AA559" s="3"/>
      <c r="AB559" s="3"/>
      <c r="AC559" s="3"/>
      <c r="AD559" s="20"/>
      <c r="AE559" s="21"/>
      <c r="AF559" s="20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</row>
    <row r="560" spans="1:130" x14ac:dyDescent="0.15">
      <c r="A560" s="36"/>
      <c r="B560" s="14"/>
      <c r="C560" s="6"/>
      <c r="D560" s="12"/>
      <c r="E560" s="13"/>
      <c r="F560" s="13"/>
      <c r="G560" s="13"/>
      <c r="H560" s="13"/>
      <c r="I560" s="12"/>
      <c r="J560" s="30"/>
      <c r="K560" s="2"/>
      <c r="L560" s="15"/>
      <c r="M560" s="11"/>
      <c r="N560" s="11"/>
      <c r="O560" s="15"/>
      <c r="P560" s="13"/>
      <c r="Q560" s="19"/>
      <c r="R560" s="13"/>
      <c r="S560" s="4"/>
      <c r="T560" s="30"/>
      <c r="U560" s="20"/>
      <c r="V560" s="3"/>
      <c r="X560" s="3"/>
      <c r="Y560" s="1"/>
      <c r="Z560" s="3"/>
      <c r="AA560" s="3"/>
      <c r="AB560" s="3"/>
      <c r="AC560" s="3"/>
      <c r="AD560" s="20"/>
      <c r="AE560" s="21"/>
      <c r="AF560" s="20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</row>
    <row r="561" spans="1:130" x14ac:dyDescent="0.15">
      <c r="A561" s="36"/>
      <c r="B561" s="14"/>
      <c r="C561" s="6"/>
      <c r="D561" s="12"/>
      <c r="E561" s="13"/>
      <c r="F561" s="13"/>
      <c r="G561" s="13"/>
      <c r="H561" s="13"/>
      <c r="I561" s="12"/>
      <c r="J561" s="30"/>
      <c r="K561" s="2"/>
      <c r="L561" s="15"/>
      <c r="M561" s="11"/>
      <c r="N561" s="11"/>
      <c r="O561" s="15"/>
      <c r="P561" s="13"/>
      <c r="Q561" s="19"/>
      <c r="R561" s="13"/>
      <c r="S561" s="4"/>
      <c r="T561" s="30"/>
      <c r="U561" s="3"/>
      <c r="V561" s="3"/>
      <c r="X561" s="3"/>
      <c r="Y561" s="1"/>
      <c r="Z561" s="3"/>
      <c r="AA561" s="3"/>
      <c r="AB561" s="3"/>
      <c r="AC561" s="3"/>
      <c r="AD561" s="3"/>
      <c r="AE561" s="10"/>
      <c r="AF561" s="3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36"/>
      <c r="B562" s="14"/>
      <c r="C562" s="6"/>
      <c r="D562" s="12"/>
      <c r="E562" s="13"/>
      <c r="F562" s="13"/>
      <c r="G562" s="13"/>
      <c r="H562" s="13"/>
      <c r="I562" s="12"/>
      <c r="J562" s="30"/>
      <c r="K562" s="2"/>
      <c r="L562" s="15"/>
      <c r="M562" s="11"/>
      <c r="N562" s="11"/>
      <c r="O562" s="15"/>
      <c r="P562" s="13"/>
      <c r="Q562" s="19"/>
      <c r="R562" s="13"/>
      <c r="S562" s="4"/>
      <c r="T562" s="30"/>
      <c r="U562" s="3"/>
      <c r="V562" s="3"/>
      <c r="X562" s="3"/>
      <c r="Y562" s="1"/>
      <c r="Z562" s="3"/>
      <c r="AA562" s="3"/>
      <c r="AB562" s="3"/>
      <c r="AC562" s="3"/>
      <c r="AD562" s="3"/>
      <c r="AE562" s="10"/>
      <c r="AF562" s="3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36"/>
      <c r="B563" s="14"/>
      <c r="C563" s="6"/>
      <c r="D563" s="12"/>
      <c r="E563" s="13"/>
      <c r="F563" s="13"/>
      <c r="G563" s="13"/>
      <c r="H563" s="13"/>
      <c r="I563" s="12"/>
      <c r="J563" s="30"/>
      <c r="K563" s="2"/>
      <c r="L563" s="15"/>
      <c r="M563" s="11"/>
      <c r="N563" s="11"/>
      <c r="O563" s="15"/>
      <c r="P563" s="13"/>
      <c r="Q563" s="19"/>
      <c r="R563" s="13"/>
      <c r="S563" s="4"/>
      <c r="T563" s="30"/>
      <c r="U563" s="3"/>
      <c r="V563" s="3"/>
      <c r="X563" s="3"/>
      <c r="Y563" s="1"/>
      <c r="Z563" s="3"/>
      <c r="AA563" s="3"/>
      <c r="AB563" s="3"/>
      <c r="AC563" s="3"/>
      <c r="AD563" s="3"/>
      <c r="AE563" s="10"/>
      <c r="AF563" s="3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36"/>
      <c r="B564" s="14"/>
      <c r="C564" s="6"/>
      <c r="D564" s="12"/>
      <c r="E564" s="13"/>
      <c r="F564" s="13"/>
      <c r="G564" s="13"/>
      <c r="H564" s="13"/>
      <c r="I564" s="12"/>
      <c r="J564" s="30"/>
      <c r="K564" s="2"/>
      <c r="L564" s="15"/>
      <c r="M564" s="11"/>
      <c r="N564" s="11"/>
      <c r="O564" s="15"/>
      <c r="P564" s="13"/>
      <c r="Q564" s="19"/>
      <c r="R564" s="13"/>
      <c r="S564" s="4"/>
      <c r="T564" s="30"/>
      <c r="U564" s="3"/>
      <c r="V564" s="3"/>
      <c r="X564" s="3"/>
      <c r="Y564" s="1"/>
      <c r="Z564" s="3"/>
      <c r="AA564" s="3"/>
      <c r="AB564" s="3"/>
      <c r="AC564" s="3"/>
      <c r="AD564" s="3"/>
      <c r="AE564" s="10"/>
      <c r="AF564" s="3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36"/>
      <c r="B565" s="14"/>
      <c r="C565" s="6"/>
      <c r="D565" s="12"/>
      <c r="E565" s="13"/>
      <c r="F565" s="13"/>
      <c r="G565" s="13"/>
      <c r="H565" s="13"/>
      <c r="I565" s="12"/>
      <c r="J565" s="30"/>
      <c r="K565" s="2"/>
      <c r="L565" s="15"/>
      <c r="M565" s="11"/>
      <c r="N565" s="11"/>
      <c r="O565" s="15"/>
      <c r="P565" s="13"/>
      <c r="Q565" s="19"/>
      <c r="R565" s="13"/>
      <c r="S565" s="4"/>
      <c r="T565" s="30"/>
      <c r="U565" s="3"/>
      <c r="V565" s="3"/>
      <c r="X565" s="3"/>
      <c r="Y565" s="1"/>
      <c r="Z565" s="3"/>
      <c r="AA565" s="3"/>
      <c r="AB565" s="3"/>
      <c r="AC565" s="3"/>
      <c r="AD565" s="3"/>
      <c r="AE565" s="10"/>
      <c r="AF565" s="3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36"/>
      <c r="B566" s="14"/>
      <c r="C566" s="6"/>
      <c r="D566" s="12"/>
      <c r="E566" s="13"/>
      <c r="F566" s="13"/>
      <c r="G566" s="13"/>
      <c r="H566" s="13"/>
      <c r="I566" s="12"/>
      <c r="J566" s="30"/>
      <c r="K566" s="2"/>
      <c r="L566" s="15"/>
      <c r="M566" s="11"/>
      <c r="N566" s="11"/>
      <c r="O566" s="15"/>
      <c r="P566" s="13"/>
      <c r="Q566" s="19"/>
      <c r="R566" s="13"/>
      <c r="S566" s="4"/>
      <c r="T566" s="30"/>
      <c r="U566" s="3"/>
      <c r="V566" s="3"/>
      <c r="X566" s="3"/>
      <c r="Y566" s="1"/>
      <c r="Z566" s="3"/>
      <c r="AA566" s="3"/>
      <c r="AB566" s="3"/>
      <c r="AC566" s="3"/>
      <c r="AD566" s="3"/>
      <c r="AE566" s="10"/>
      <c r="AF566" s="3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36"/>
      <c r="B567" s="14"/>
      <c r="C567" s="6"/>
      <c r="D567" s="12"/>
      <c r="E567" s="13"/>
      <c r="F567" s="13"/>
      <c r="G567" s="13"/>
      <c r="H567" s="13"/>
      <c r="I567" s="12"/>
      <c r="J567" s="30"/>
      <c r="K567" s="2"/>
      <c r="L567" s="15"/>
      <c r="M567" s="11"/>
      <c r="N567" s="11"/>
      <c r="O567" s="15"/>
      <c r="P567" s="13"/>
      <c r="Q567" s="19"/>
      <c r="R567" s="13"/>
      <c r="S567" s="4"/>
      <c r="T567" s="30"/>
      <c r="U567" s="3"/>
      <c r="V567" s="3"/>
      <c r="X567" s="3"/>
      <c r="Y567" s="1"/>
      <c r="Z567" s="3"/>
      <c r="AA567" s="3"/>
      <c r="AB567" s="3"/>
      <c r="AC567" s="3"/>
      <c r="AD567" s="3"/>
      <c r="AE567" s="10"/>
      <c r="AF567" s="3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36"/>
      <c r="B568" s="14"/>
      <c r="C568" s="6"/>
      <c r="D568" s="12"/>
      <c r="E568" s="13"/>
      <c r="F568" s="13"/>
      <c r="G568" s="13"/>
      <c r="H568" s="13"/>
      <c r="I568" s="12"/>
      <c r="J568" s="30"/>
      <c r="K568" s="2"/>
      <c r="L568" s="15"/>
      <c r="M568" s="11"/>
      <c r="N568" s="11"/>
      <c r="O568" s="15"/>
      <c r="P568" s="13"/>
      <c r="Q568" s="19"/>
      <c r="R568" s="13"/>
      <c r="S568" s="4"/>
      <c r="T568" s="30"/>
      <c r="U568" s="3"/>
      <c r="V568" s="3"/>
      <c r="X568" s="3"/>
      <c r="Y568" s="1"/>
      <c r="Z568" s="3"/>
      <c r="AA568" s="3"/>
      <c r="AB568" s="3"/>
      <c r="AC568" s="3"/>
      <c r="AD568" s="3"/>
      <c r="AE568" s="10"/>
      <c r="AF568" s="3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36"/>
      <c r="B569" s="14"/>
      <c r="C569" s="6"/>
      <c r="D569" s="12"/>
      <c r="E569" s="13"/>
      <c r="F569" s="13"/>
      <c r="G569" s="13"/>
      <c r="H569" s="13"/>
      <c r="I569" s="12"/>
      <c r="J569" s="30"/>
      <c r="K569" s="2"/>
      <c r="L569" s="15"/>
      <c r="M569" s="11"/>
      <c r="N569" s="11"/>
      <c r="O569" s="15"/>
      <c r="P569" s="13"/>
      <c r="Q569" s="19"/>
      <c r="R569" s="13"/>
      <c r="S569" s="4"/>
      <c r="T569" s="30"/>
      <c r="U569" s="3"/>
      <c r="V569" s="3"/>
      <c r="X569" s="3"/>
      <c r="Y569" s="1"/>
      <c r="Z569" s="3"/>
      <c r="AA569" s="3"/>
      <c r="AB569" s="3"/>
      <c r="AC569" s="3"/>
      <c r="AD569" s="3"/>
      <c r="AE569" s="10"/>
      <c r="AF569" s="3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36"/>
      <c r="B570" s="14"/>
      <c r="C570" s="6"/>
      <c r="D570" s="12"/>
      <c r="E570" s="13"/>
      <c r="F570" s="13"/>
      <c r="G570" s="13"/>
      <c r="H570" s="13"/>
      <c r="I570" s="12"/>
      <c r="J570" s="30"/>
      <c r="K570" s="2"/>
      <c r="L570" s="15"/>
      <c r="M570" s="11"/>
      <c r="N570" s="11"/>
      <c r="O570" s="15"/>
      <c r="P570" s="13"/>
      <c r="Q570" s="19"/>
      <c r="R570" s="13"/>
      <c r="S570" s="4"/>
      <c r="T570" s="30"/>
      <c r="U570" s="3"/>
      <c r="V570" s="3"/>
      <c r="X570" s="3"/>
      <c r="Y570" s="1"/>
      <c r="Z570" s="3"/>
      <c r="AA570" s="3"/>
      <c r="AB570" s="3"/>
      <c r="AC570" s="3"/>
      <c r="AD570" s="3"/>
      <c r="AE570" s="10"/>
      <c r="AF570" s="3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36"/>
      <c r="B571" s="14"/>
      <c r="C571" s="6"/>
      <c r="D571" s="12"/>
      <c r="E571" s="13"/>
      <c r="F571" s="13"/>
      <c r="G571" s="13"/>
      <c r="H571" s="13"/>
      <c r="I571" s="12"/>
      <c r="J571" s="30"/>
      <c r="K571" s="2"/>
      <c r="L571" s="15"/>
      <c r="M571" s="11"/>
      <c r="N571" s="11"/>
      <c r="O571" s="15"/>
      <c r="P571" s="13"/>
      <c r="Q571" s="19"/>
      <c r="R571" s="13"/>
      <c r="S571" s="4"/>
      <c r="T571" s="30"/>
      <c r="U571" s="3"/>
      <c r="V571" s="3"/>
      <c r="X571" s="3"/>
      <c r="Y571" s="1"/>
      <c r="Z571" s="3"/>
      <c r="AA571" s="3"/>
      <c r="AB571" s="3"/>
      <c r="AC571" s="3"/>
      <c r="AD571" s="3"/>
      <c r="AE571" s="10"/>
      <c r="AF571" s="3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36"/>
      <c r="B572" s="14"/>
      <c r="C572" s="6"/>
      <c r="D572" s="12"/>
      <c r="E572" s="13"/>
      <c r="F572" s="13"/>
      <c r="G572" s="13"/>
      <c r="H572" s="13"/>
      <c r="I572" s="12"/>
      <c r="J572" s="30"/>
      <c r="K572" s="2"/>
      <c r="L572" s="15"/>
      <c r="M572" s="11"/>
      <c r="N572" s="11"/>
      <c r="O572" s="15"/>
      <c r="P572" s="13"/>
      <c r="Q572" s="19"/>
      <c r="R572" s="13"/>
      <c r="S572" s="4"/>
      <c r="T572" s="30"/>
      <c r="U572" s="3"/>
      <c r="V572" s="3"/>
      <c r="X572" s="3"/>
      <c r="Y572" s="1"/>
      <c r="Z572" s="3"/>
      <c r="AA572" s="3"/>
      <c r="AB572" s="3"/>
      <c r="AC572" s="3"/>
      <c r="AD572" s="3"/>
      <c r="AE572" s="10"/>
      <c r="AF572" s="3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36"/>
      <c r="B573" s="14"/>
      <c r="C573" s="6"/>
      <c r="D573" s="12"/>
      <c r="E573" s="13"/>
      <c r="F573" s="13"/>
      <c r="G573" s="13"/>
      <c r="H573" s="13"/>
      <c r="I573" s="12"/>
      <c r="J573" s="30"/>
      <c r="K573" s="2"/>
      <c r="L573" s="15"/>
      <c r="M573" s="11"/>
      <c r="N573" s="11"/>
      <c r="O573" s="15"/>
      <c r="P573" s="13"/>
      <c r="Q573" s="19"/>
      <c r="R573" s="13"/>
      <c r="S573" s="4"/>
      <c r="T573" s="30"/>
      <c r="U573" s="3"/>
      <c r="V573" s="3"/>
      <c r="X573" s="3"/>
      <c r="Y573" s="1"/>
      <c r="Z573" s="3"/>
      <c r="AA573" s="3"/>
      <c r="AB573" s="3"/>
      <c r="AC573" s="3"/>
      <c r="AD573" s="3"/>
      <c r="AE573" s="10"/>
      <c r="AF573" s="3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36"/>
      <c r="B574" s="14"/>
      <c r="C574" s="6"/>
      <c r="D574" s="12"/>
      <c r="E574" s="13"/>
      <c r="F574" s="13"/>
      <c r="G574" s="13"/>
      <c r="H574" s="13"/>
      <c r="I574" s="12"/>
      <c r="J574" s="30"/>
      <c r="K574" s="2"/>
      <c r="L574" s="15"/>
      <c r="M574" s="11"/>
      <c r="N574" s="11"/>
      <c r="O574" s="15"/>
      <c r="P574" s="13"/>
      <c r="Q574" s="19"/>
      <c r="R574" s="13"/>
      <c r="S574" s="4"/>
      <c r="T574" s="30"/>
      <c r="U574" s="3"/>
      <c r="V574" s="3"/>
      <c r="X574" s="3"/>
      <c r="Y574" s="1"/>
      <c r="Z574" s="3"/>
      <c r="AA574" s="3"/>
      <c r="AB574" s="3"/>
      <c r="AC574" s="3"/>
      <c r="AD574" s="3"/>
      <c r="AE574" s="10"/>
      <c r="AF574" s="3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36"/>
      <c r="B575" s="14"/>
      <c r="C575" s="6"/>
      <c r="D575" s="12"/>
      <c r="E575" s="13"/>
      <c r="F575" s="13"/>
      <c r="G575" s="13"/>
      <c r="H575" s="13"/>
      <c r="I575" s="12"/>
      <c r="J575" s="30"/>
      <c r="K575" s="2"/>
      <c r="L575" s="15"/>
      <c r="M575" s="11"/>
      <c r="N575" s="11"/>
      <c r="O575" s="15"/>
      <c r="P575" s="13"/>
      <c r="Q575" s="19"/>
      <c r="R575" s="13"/>
      <c r="S575" s="4"/>
      <c r="T575" s="30"/>
      <c r="U575" s="3"/>
      <c r="V575" s="3"/>
      <c r="X575" s="3"/>
      <c r="Y575" s="1"/>
      <c r="Z575" s="3"/>
      <c r="AA575" s="3"/>
      <c r="AB575" s="3"/>
      <c r="AC575" s="3"/>
      <c r="AD575" s="3"/>
      <c r="AE575" s="10"/>
      <c r="AF575" s="3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36"/>
      <c r="B576" s="14"/>
      <c r="C576" s="6"/>
      <c r="D576" s="12"/>
      <c r="E576" s="13"/>
      <c r="F576" s="13"/>
      <c r="G576" s="13"/>
      <c r="H576" s="13"/>
      <c r="I576" s="12"/>
      <c r="J576" s="30"/>
      <c r="K576" s="2"/>
      <c r="L576" s="15"/>
      <c r="M576" s="11"/>
      <c r="N576" s="11"/>
      <c r="O576" s="15"/>
      <c r="P576" s="13"/>
      <c r="Q576" s="19"/>
      <c r="R576" s="13"/>
      <c r="S576" s="4"/>
      <c r="T576" s="30"/>
      <c r="U576" s="3"/>
      <c r="V576" s="3"/>
      <c r="X576" s="3"/>
      <c r="Y576" s="1"/>
      <c r="Z576" s="3"/>
      <c r="AA576" s="3"/>
      <c r="AB576" s="3"/>
      <c r="AC576" s="3"/>
      <c r="AD576" s="3"/>
      <c r="AE576" s="10"/>
      <c r="AF576" s="3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36"/>
      <c r="B577" s="14"/>
      <c r="C577" s="6"/>
      <c r="D577" s="12"/>
      <c r="E577" s="13"/>
      <c r="F577" s="13"/>
      <c r="G577" s="13"/>
      <c r="H577" s="13"/>
      <c r="I577" s="12"/>
      <c r="J577" s="30"/>
      <c r="K577" s="2"/>
      <c r="L577" s="15"/>
      <c r="M577" s="11"/>
      <c r="N577" s="11"/>
      <c r="O577" s="15"/>
      <c r="P577" s="13"/>
      <c r="Q577" s="19"/>
      <c r="R577" s="13"/>
      <c r="S577" s="4"/>
      <c r="T577" s="30"/>
      <c r="U577" s="3"/>
      <c r="V577" s="20"/>
      <c r="X577" s="20"/>
      <c r="Y577" s="23"/>
      <c r="Z577" s="20"/>
      <c r="AA577" s="20"/>
      <c r="AB577" s="20"/>
      <c r="AC577" s="20"/>
      <c r="AD577" s="3"/>
      <c r="AE577" s="10"/>
      <c r="AF577" s="3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36"/>
      <c r="B578" s="14"/>
      <c r="C578" s="6"/>
      <c r="D578" s="12"/>
      <c r="E578" s="13"/>
      <c r="F578" s="13"/>
      <c r="G578" s="13"/>
      <c r="H578" s="13"/>
      <c r="I578" s="12"/>
      <c r="J578" s="30"/>
      <c r="K578" s="2"/>
      <c r="L578" s="15"/>
      <c r="M578" s="11"/>
      <c r="N578" s="11"/>
      <c r="O578" s="15"/>
      <c r="P578" s="13"/>
      <c r="Q578" s="19"/>
      <c r="R578" s="13"/>
      <c r="S578" s="4"/>
      <c r="T578" s="30"/>
      <c r="U578" s="3"/>
      <c r="V578" s="20"/>
      <c r="X578" s="20"/>
      <c r="Y578" s="23"/>
      <c r="Z578" s="20"/>
      <c r="AA578" s="20"/>
      <c r="AB578" s="20"/>
      <c r="AC578" s="20"/>
      <c r="AD578" s="3"/>
      <c r="AE578" s="10"/>
      <c r="AF578" s="3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36"/>
      <c r="B579" s="14"/>
      <c r="C579" s="6"/>
      <c r="D579" s="12"/>
      <c r="E579" s="13"/>
      <c r="F579" s="13"/>
      <c r="G579" s="13"/>
      <c r="H579" s="13"/>
      <c r="I579" s="12"/>
      <c r="J579" s="30"/>
      <c r="K579" s="2"/>
      <c r="L579" s="15"/>
      <c r="M579" s="11"/>
      <c r="N579" s="11"/>
      <c r="O579" s="15"/>
      <c r="P579" s="13"/>
      <c r="Q579" s="19"/>
      <c r="R579" s="13"/>
      <c r="S579" s="4"/>
      <c r="T579" s="30"/>
      <c r="U579" s="3"/>
      <c r="V579" s="3"/>
      <c r="X579" s="3"/>
      <c r="Y579" s="1"/>
      <c r="Z579" s="3"/>
      <c r="AA579" s="3"/>
      <c r="AB579" s="3"/>
      <c r="AC579" s="3"/>
      <c r="AD579" s="3"/>
      <c r="AE579" s="10"/>
      <c r="AF579" s="3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36"/>
      <c r="B580" s="14"/>
      <c r="C580" s="6"/>
      <c r="D580" s="12"/>
      <c r="E580" s="13"/>
      <c r="F580" s="13"/>
      <c r="G580" s="13"/>
      <c r="H580" s="13"/>
      <c r="I580" s="12"/>
      <c r="J580" s="30"/>
      <c r="K580" s="2"/>
      <c r="L580" s="15"/>
      <c r="M580" s="11"/>
      <c r="N580" s="11"/>
      <c r="O580" s="15"/>
      <c r="P580" s="13"/>
      <c r="Q580" s="19"/>
      <c r="R580" s="13"/>
      <c r="S580" s="4"/>
      <c r="T580" s="30"/>
      <c r="U580" s="3"/>
      <c r="V580" s="3"/>
      <c r="X580" s="3"/>
      <c r="Y580" s="1"/>
      <c r="Z580" s="3"/>
      <c r="AA580" s="3"/>
      <c r="AB580" s="3"/>
      <c r="AC580" s="3"/>
      <c r="AD580" s="3"/>
      <c r="AE580" s="10"/>
      <c r="AF580" s="3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36"/>
      <c r="B581" s="14"/>
      <c r="C581" s="6"/>
      <c r="D581" s="12"/>
      <c r="E581" s="13"/>
      <c r="F581" s="13"/>
      <c r="G581" s="13"/>
      <c r="H581" s="13"/>
      <c r="I581" s="12"/>
      <c r="J581" s="30"/>
      <c r="K581" s="2"/>
      <c r="L581" s="15"/>
      <c r="M581" s="11"/>
      <c r="N581" s="11"/>
      <c r="O581" s="15"/>
      <c r="P581" s="13"/>
      <c r="Q581" s="19"/>
      <c r="R581" s="13"/>
      <c r="S581" s="4"/>
      <c r="T581" s="30"/>
      <c r="U581" s="3"/>
      <c r="V581" s="3"/>
      <c r="X581" s="3"/>
      <c r="Y581" s="1"/>
      <c r="Z581" s="3"/>
      <c r="AA581" s="3"/>
      <c r="AB581" s="3"/>
      <c r="AC581" s="3"/>
      <c r="AD581" s="3"/>
      <c r="AE581" s="10"/>
      <c r="AF581" s="3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36"/>
      <c r="B582" s="14"/>
      <c r="C582" s="6"/>
      <c r="D582" s="12"/>
      <c r="E582" s="13"/>
      <c r="F582" s="13"/>
      <c r="G582" s="13"/>
      <c r="H582" s="13"/>
      <c r="I582" s="12"/>
      <c r="J582" s="30"/>
      <c r="K582" s="2"/>
      <c r="L582" s="15"/>
      <c r="M582" s="11"/>
      <c r="N582" s="11"/>
      <c r="O582" s="15"/>
      <c r="P582" s="13"/>
      <c r="Q582" s="19"/>
      <c r="R582" s="13"/>
      <c r="S582" s="4"/>
      <c r="T582" s="30"/>
      <c r="U582" s="3"/>
      <c r="V582" s="3"/>
      <c r="X582" s="3"/>
      <c r="Y582" s="1"/>
      <c r="Z582" s="3"/>
      <c r="AA582" s="3"/>
      <c r="AB582" s="3"/>
      <c r="AC582" s="3"/>
      <c r="AD582" s="3"/>
      <c r="AE582" s="10"/>
      <c r="AF582" s="3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36"/>
      <c r="B583" s="14"/>
      <c r="C583" s="6"/>
      <c r="D583" s="12"/>
      <c r="E583" s="13"/>
      <c r="F583" s="13"/>
      <c r="G583" s="13"/>
      <c r="H583" s="13"/>
      <c r="I583" s="12"/>
      <c r="J583" s="30"/>
      <c r="K583" s="2"/>
      <c r="L583" s="15"/>
      <c r="M583" s="11"/>
      <c r="N583" s="11"/>
      <c r="O583" s="15"/>
      <c r="P583" s="13"/>
      <c r="Q583" s="19"/>
      <c r="R583" s="13"/>
      <c r="S583" s="4"/>
      <c r="T583" s="30"/>
      <c r="U583" s="3"/>
      <c r="V583" s="3"/>
      <c r="X583" s="3"/>
      <c r="Y583" s="1"/>
      <c r="Z583" s="3"/>
      <c r="AA583" s="3"/>
      <c r="AB583" s="3"/>
      <c r="AC583" s="3"/>
      <c r="AD583" s="3"/>
      <c r="AE583" s="10"/>
      <c r="AF583" s="3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36"/>
      <c r="B584" s="14"/>
      <c r="C584" s="6"/>
      <c r="D584" s="12"/>
      <c r="E584" s="13"/>
      <c r="F584" s="13"/>
      <c r="G584" s="13"/>
      <c r="H584" s="13"/>
      <c r="I584" s="12"/>
      <c r="J584" s="30"/>
      <c r="K584" s="2"/>
      <c r="L584" s="15"/>
      <c r="M584" s="11"/>
      <c r="N584" s="11"/>
      <c r="O584" s="15"/>
      <c r="P584" s="13"/>
      <c r="Q584" s="19"/>
      <c r="R584" s="13"/>
      <c r="S584" s="4"/>
      <c r="T584" s="30"/>
      <c r="U584" s="3"/>
      <c r="V584" s="3"/>
      <c r="X584" s="3"/>
      <c r="Y584" s="1"/>
      <c r="Z584" s="3"/>
      <c r="AA584" s="3"/>
      <c r="AB584" s="3"/>
      <c r="AC584" s="3"/>
      <c r="AD584" s="3"/>
      <c r="AE584" s="10"/>
      <c r="AF584" s="3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36"/>
      <c r="B585" s="14"/>
      <c r="C585" s="6"/>
      <c r="D585" s="12"/>
      <c r="E585" s="13"/>
      <c r="F585" s="13"/>
      <c r="G585" s="13"/>
      <c r="H585" s="13"/>
      <c r="I585" s="12"/>
      <c r="J585" s="30"/>
      <c r="K585" s="2"/>
      <c r="L585" s="15"/>
      <c r="M585" s="11"/>
      <c r="N585" s="11"/>
      <c r="O585" s="15"/>
      <c r="P585" s="13"/>
      <c r="Q585" s="19"/>
      <c r="R585" s="13"/>
      <c r="S585" s="4"/>
      <c r="T585" s="30"/>
      <c r="U585" s="3"/>
      <c r="V585" s="3"/>
      <c r="X585" s="3"/>
      <c r="Y585" s="1"/>
      <c r="Z585" s="3"/>
      <c r="AA585" s="3"/>
      <c r="AB585" s="3"/>
      <c r="AC585" s="3"/>
      <c r="AD585" s="3"/>
      <c r="AE585" s="10"/>
      <c r="AF585" s="3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36"/>
      <c r="B586" s="14"/>
      <c r="C586" s="6"/>
      <c r="D586" s="12"/>
      <c r="E586" s="13"/>
      <c r="F586" s="13"/>
      <c r="G586" s="13"/>
      <c r="H586" s="13"/>
      <c r="I586" s="12"/>
      <c r="J586" s="30"/>
      <c r="K586" s="2"/>
      <c r="L586" s="15"/>
      <c r="M586" s="11"/>
      <c r="N586" s="11"/>
      <c r="O586" s="15"/>
      <c r="P586" s="13"/>
      <c r="Q586" s="19"/>
      <c r="R586" s="13"/>
      <c r="S586" s="4"/>
      <c r="T586" s="30"/>
      <c r="U586" s="3"/>
      <c r="V586" s="3"/>
      <c r="X586" s="3"/>
      <c r="Y586" s="1"/>
      <c r="Z586" s="3"/>
      <c r="AA586" s="3"/>
      <c r="AB586" s="3"/>
      <c r="AC586" s="3"/>
      <c r="AD586" s="3"/>
      <c r="AE586" s="10"/>
      <c r="AF586" s="3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36"/>
      <c r="B587" s="14"/>
      <c r="C587" s="6"/>
      <c r="D587" s="12"/>
      <c r="E587" s="13"/>
      <c r="F587" s="13"/>
      <c r="G587" s="13"/>
      <c r="H587" s="13"/>
      <c r="I587" s="12"/>
      <c r="J587" s="30"/>
      <c r="K587" s="2"/>
      <c r="L587" s="15"/>
      <c r="M587" s="11"/>
      <c r="N587" s="11"/>
      <c r="O587" s="15"/>
      <c r="P587" s="13"/>
      <c r="Q587" s="19"/>
      <c r="R587" s="13"/>
      <c r="S587" s="4"/>
      <c r="T587" s="30"/>
      <c r="U587" s="3"/>
      <c r="V587" s="3"/>
      <c r="X587" s="3"/>
      <c r="Y587" s="1"/>
      <c r="Z587" s="3"/>
      <c r="AA587" s="3"/>
      <c r="AB587" s="3"/>
      <c r="AC587" s="3"/>
      <c r="AD587" s="3"/>
      <c r="AE587" s="10"/>
      <c r="AF587" s="3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36"/>
      <c r="B588" s="14"/>
      <c r="C588" s="6"/>
      <c r="D588" s="12"/>
      <c r="E588" s="13"/>
      <c r="F588" s="13"/>
      <c r="G588" s="13"/>
      <c r="H588" s="13"/>
      <c r="I588" s="12"/>
      <c r="J588" s="30"/>
      <c r="K588" s="2"/>
      <c r="L588" s="15"/>
      <c r="M588" s="11"/>
      <c r="N588" s="11"/>
      <c r="O588" s="15"/>
      <c r="P588" s="13"/>
      <c r="Q588" s="19"/>
      <c r="R588" s="13"/>
      <c r="S588" s="4"/>
      <c r="T588" s="30"/>
      <c r="U588" s="3"/>
      <c r="V588" s="3"/>
      <c r="X588" s="3"/>
      <c r="Y588" s="1"/>
      <c r="Z588" s="3"/>
      <c r="AA588" s="3"/>
      <c r="AB588" s="3"/>
      <c r="AC588" s="3"/>
      <c r="AD588" s="3"/>
      <c r="AE588" s="10"/>
      <c r="AF588" s="3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36"/>
      <c r="B589" s="14"/>
      <c r="C589" s="6"/>
      <c r="D589" s="12"/>
      <c r="E589" s="13"/>
      <c r="F589" s="13"/>
      <c r="G589" s="13"/>
      <c r="H589" s="13"/>
      <c r="I589" s="12"/>
      <c r="J589" s="30"/>
      <c r="K589" s="2"/>
      <c r="L589" s="15"/>
      <c r="M589" s="11"/>
      <c r="N589" s="11"/>
      <c r="O589" s="15"/>
      <c r="P589" s="13"/>
      <c r="Q589" s="19"/>
      <c r="R589" s="13"/>
      <c r="S589" s="4"/>
      <c r="T589" s="30"/>
      <c r="U589" s="3"/>
      <c r="V589" s="3"/>
      <c r="X589" s="3"/>
      <c r="Y589" s="1"/>
      <c r="Z589" s="3"/>
      <c r="AA589" s="3"/>
      <c r="AB589" s="3"/>
      <c r="AC589" s="3"/>
      <c r="AD589" s="3"/>
      <c r="AE589" s="10"/>
      <c r="AF589" s="3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36"/>
      <c r="B590" s="14"/>
      <c r="C590" s="6"/>
      <c r="D590" s="12"/>
      <c r="E590" s="13"/>
      <c r="F590" s="13"/>
      <c r="G590" s="13"/>
      <c r="H590" s="13"/>
      <c r="I590" s="12"/>
      <c r="J590" s="30"/>
      <c r="K590" s="2"/>
      <c r="L590" s="15"/>
      <c r="M590" s="11"/>
      <c r="N590" s="11"/>
      <c r="O590" s="15"/>
      <c r="P590" s="13"/>
      <c r="Q590" s="19"/>
      <c r="R590" s="13"/>
      <c r="S590" s="4"/>
      <c r="T590" s="30"/>
      <c r="U590" s="3"/>
      <c r="V590" s="3"/>
      <c r="X590" s="3"/>
      <c r="Y590" s="1"/>
      <c r="Z590" s="3"/>
      <c r="AA590" s="3"/>
      <c r="AB590" s="3"/>
      <c r="AC590" s="3"/>
      <c r="AD590" s="3"/>
      <c r="AE590" s="10"/>
      <c r="AF590" s="3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36"/>
      <c r="B591" s="14"/>
      <c r="C591" s="6"/>
      <c r="D591" s="12"/>
      <c r="E591" s="13"/>
      <c r="F591" s="13"/>
      <c r="G591" s="13"/>
      <c r="H591" s="13"/>
      <c r="I591" s="12"/>
      <c r="J591" s="30"/>
      <c r="K591" s="2"/>
      <c r="L591" s="15"/>
      <c r="M591" s="11"/>
      <c r="N591" s="11"/>
      <c r="O591" s="15"/>
      <c r="P591" s="13"/>
      <c r="Q591" s="19"/>
      <c r="R591" s="13"/>
      <c r="S591" s="4"/>
      <c r="T591" s="30"/>
      <c r="U591" s="3"/>
      <c r="V591" s="3"/>
      <c r="X591" s="3"/>
      <c r="Y591" s="1"/>
      <c r="Z591" s="3"/>
      <c r="AA591" s="3"/>
      <c r="AB591" s="3"/>
      <c r="AC591" s="3"/>
      <c r="AD591" s="3"/>
      <c r="AE591" s="10"/>
      <c r="AF591" s="3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36"/>
      <c r="B592" s="14"/>
      <c r="C592" s="6"/>
      <c r="D592" s="12"/>
      <c r="E592" s="13"/>
      <c r="F592" s="13"/>
      <c r="G592" s="13"/>
      <c r="H592" s="13"/>
      <c r="I592" s="12"/>
      <c r="J592" s="30"/>
      <c r="K592" s="2"/>
      <c r="L592" s="15"/>
      <c r="M592" s="11"/>
      <c r="N592" s="11"/>
      <c r="O592" s="15"/>
      <c r="P592" s="13"/>
      <c r="Q592" s="19"/>
      <c r="R592" s="13"/>
      <c r="S592" s="4"/>
      <c r="T592" s="30"/>
      <c r="U592" s="3"/>
      <c r="V592" s="3"/>
      <c r="X592" s="3"/>
      <c r="Y592" s="1"/>
      <c r="Z592" s="3"/>
      <c r="AA592" s="3"/>
      <c r="AB592" s="3"/>
      <c r="AC592" s="3"/>
      <c r="AD592" s="3"/>
      <c r="AE592" s="10"/>
      <c r="AF592" s="3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36"/>
      <c r="B593" s="14"/>
      <c r="C593" s="6"/>
      <c r="D593" s="12"/>
      <c r="E593" s="13"/>
      <c r="F593" s="13"/>
      <c r="G593" s="13"/>
      <c r="H593" s="13"/>
      <c r="I593" s="12"/>
      <c r="J593" s="30"/>
      <c r="K593" s="2"/>
      <c r="L593" s="15"/>
      <c r="M593" s="11"/>
      <c r="N593" s="11"/>
      <c r="O593" s="15"/>
      <c r="P593" s="13"/>
      <c r="Q593" s="19"/>
      <c r="R593" s="13"/>
      <c r="S593" s="4"/>
      <c r="T593" s="30"/>
      <c r="U593" s="3"/>
      <c r="V593" s="3"/>
      <c r="X593" s="3"/>
      <c r="Y593" s="1"/>
      <c r="Z593" s="3"/>
      <c r="AA593" s="3"/>
      <c r="AB593" s="3"/>
      <c r="AC593" s="3"/>
      <c r="AD593" s="3"/>
      <c r="AE593" s="10"/>
      <c r="AF593" s="3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36"/>
      <c r="B594" s="14"/>
      <c r="C594" s="6"/>
      <c r="D594" s="12"/>
      <c r="E594" s="13"/>
      <c r="F594" s="13"/>
      <c r="G594" s="13"/>
      <c r="H594" s="13"/>
      <c r="I594" s="12"/>
      <c r="J594" s="30"/>
      <c r="K594" s="2"/>
      <c r="L594" s="15"/>
      <c r="M594" s="11"/>
      <c r="N594" s="11"/>
      <c r="O594" s="15"/>
      <c r="P594" s="13"/>
      <c r="Q594" s="19"/>
      <c r="R594" s="13"/>
      <c r="S594" s="4"/>
      <c r="T594" s="30"/>
      <c r="U594" s="3"/>
      <c r="V594" s="3"/>
      <c r="X594" s="3"/>
      <c r="Y594" s="1"/>
      <c r="Z594" s="3"/>
      <c r="AA594" s="3"/>
      <c r="AB594" s="3"/>
      <c r="AC594" s="3"/>
      <c r="AD594" s="3"/>
      <c r="AE594" s="10"/>
      <c r="AF594" s="3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36"/>
      <c r="B595" s="14"/>
      <c r="C595" s="6"/>
      <c r="D595" s="12"/>
      <c r="E595" s="13"/>
      <c r="F595" s="13"/>
      <c r="G595" s="13"/>
      <c r="H595" s="13"/>
      <c r="I595" s="12"/>
      <c r="J595" s="30"/>
      <c r="K595" s="2"/>
      <c r="L595" s="15"/>
      <c r="M595" s="11"/>
      <c r="N595" s="11"/>
      <c r="O595" s="15"/>
      <c r="P595" s="13"/>
      <c r="Q595" s="19"/>
      <c r="R595" s="13"/>
      <c r="S595" s="4"/>
      <c r="T595" s="30"/>
      <c r="U595" s="3"/>
      <c r="V595" s="3"/>
      <c r="X595" s="3"/>
      <c r="Y595" s="1"/>
      <c r="Z595" s="3"/>
      <c r="AA595" s="3"/>
      <c r="AB595" s="3"/>
      <c r="AC595" s="3"/>
      <c r="AD595" s="3"/>
      <c r="AE595" s="10"/>
      <c r="AF595" s="3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36"/>
      <c r="B596" s="14"/>
      <c r="C596" s="6"/>
      <c r="D596" s="12"/>
      <c r="E596" s="13"/>
      <c r="F596" s="13"/>
      <c r="G596" s="13"/>
      <c r="H596" s="13"/>
      <c r="I596" s="12"/>
      <c r="J596" s="30"/>
      <c r="K596" s="2"/>
      <c r="L596" s="15"/>
      <c r="M596" s="11"/>
      <c r="N596" s="11"/>
      <c r="O596" s="15"/>
      <c r="P596" s="13"/>
      <c r="Q596" s="19"/>
      <c r="R596" s="13"/>
      <c r="S596" s="4"/>
      <c r="T596" s="30"/>
      <c r="U596" s="3"/>
      <c r="V596" s="3"/>
      <c r="X596" s="3"/>
      <c r="Y596" s="1"/>
      <c r="Z596" s="3"/>
      <c r="AA596" s="3"/>
      <c r="AB596" s="3"/>
      <c r="AC596" s="3"/>
      <c r="AD596" s="3"/>
      <c r="AE596" s="10"/>
      <c r="AF596" s="3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36"/>
      <c r="B597" s="14"/>
      <c r="C597" s="6"/>
      <c r="D597" s="12"/>
      <c r="E597" s="13"/>
      <c r="F597" s="13"/>
      <c r="G597" s="13"/>
      <c r="H597" s="13"/>
      <c r="I597" s="12"/>
      <c r="J597" s="30"/>
      <c r="K597" s="2"/>
      <c r="L597" s="15"/>
      <c r="M597" s="11"/>
      <c r="N597" s="11"/>
      <c r="O597" s="15"/>
      <c r="P597" s="13"/>
      <c r="Q597" s="19"/>
      <c r="R597" s="13"/>
      <c r="S597" s="4"/>
      <c r="T597" s="30"/>
      <c r="U597" s="3"/>
      <c r="V597" s="3"/>
      <c r="X597" s="3"/>
      <c r="Y597" s="1"/>
      <c r="Z597" s="3"/>
      <c r="AA597" s="3"/>
      <c r="AB597" s="3"/>
      <c r="AC597" s="3"/>
      <c r="AD597" s="3"/>
      <c r="AE597" s="10"/>
      <c r="AF597" s="3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36"/>
      <c r="B598" s="14"/>
      <c r="C598" s="6"/>
      <c r="D598" s="12"/>
      <c r="E598" s="13"/>
      <c r="F598" s="13"/>
      <c r="G598" s="13"/>
      <c r="H598" s="13"/>
      <c r="I598" s="12"/>
      <c r="J598" s="30"/>
      <c r="K598" s="2"/>
      <c r="L598" s="15"/>
      <c r="M598" s="11"/>
      <c r="N598" s="11"/>
      <c r="O598" s="15"/>
      <c r="P598" s="13"/>
      <c r="Q598" s="19"/>
      <c r="R598" s="13"/>
      <c r="S598" s="4"/>
      <c r="T598" s="30"/>
      <c r="U598" s="3"/>
      <c r="V598" s="3"/>
      <c r="X598" s="3"/>
      <c r="Y598" s="1"/>
      <c r="Z598" s="3"/>
      <c r="AA598" s="3"/>
      <c r="AB598" s="3"/>
      <c r="AC598" s="3"/>
      <c r="AD598" s="3"/>
      <c r="AE598" s="10"/>
      <c r="AF598" s="3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36"/>
      <c r="B599" s="14"/>
      <c r="C599" s="6"/>
      <c r="D599" s="12"/>
      <c r="E599" s="13"/>
      <c r="F599" s="13"/>
      <c r="G599" s="13"/>
      <c r="H599" s="13"/>
      <c r="I599" s="12"/>
      <c r="J599" s="30"/>
      <c r="K599" s="2"/>
      <c r="L599" s="15"/>
      <c r="M599" s="11"/>
      <c r="N599" s="11"/>
      <c r="O599" s="15"/>
      <c r="P599" s="13"/>
      <c r="Q599" s="19"/>
      <c r="R599" s="13"/>
      <c r="S599" s="4"/>
      <c r="T599" s="30"/>
      <c r="U599" s="3"/>
      <c r="V599" s="3"/>
      <c r="X599" s="3"/>
      <c r="Y599" s="1"/>
      <c r="Z599" s="3"/>
      <c r="AA599" s="3"/>
      <c r="AB599" s="3"/>
      <c r="AC599" s="3"/>
      <c r="AD599" s="3"/>
      <c r="AE599" s="10"/>
      <c r="AF599" s="3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36"/>
      <c r="B600" s="14"/>
      <c r="C600" s="6"/>
      <c r="D600" s="12"/>
      <c r="E600" s="13"/>
      <c r="F600" s="13"/>
      <c r="G600" s="13"/>
      <c r="H600" s="13"/>
      <c r="I600" s="12"/>
      <c r="J600" s="30"/>
      <c r="K600" s="2"/>
      <c r="L600" s="15"/>
      <c r="M600" s="11"/>
      <c r="N600" s="11"/>
      <c r="O600" s="15"/>
      <c r="P600" s="13"/>
      <c r="Q600" s="19"/>
      <c r="R600" s="13"/>
      <c r="S600" s="4"/>
      <c r="T600" s="30"/>
      <c r="U600" s="3"/>
      <c r="V600" s="3"/>
      <c r="X600" s="3"/>
      <c r="Y600" s="1"/>
      <c r="Z600" s="3"/>
      <c r="AA600" s="3"/>
      <c r="AB600" s="3"/>
      <c r="AC600" s="3"/>
      <c r="AD600" s="3"/>
      <c r="AE600" s="10"/>
      <c r="AF600" s="3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36"/>
      <c r="B601" s="14"/>
      <c r="C601" s="6"/>
      <c r="D601" s="12"/>
      <c r="E601" s="13"/>
      <c r="F601" s="13"/>
      <c r="G601" s="13"/>
      <c r="H601" s="13"/>
      <c r="I601" s="12"/>
      <c r="J601" s="30"/>
      <c r="K601" s="2"/>
      <c r="L601" s="15"/>
      <c r="M601" s="11"/>
      <c r="N601" s="11"/>
      <c r="O601" s="15"/>
      <c r="P601" s="13"/>
      <c r="Q601" s="19"/>
      <c r="R601" s="13"/>
      <c r="S601" s="4"/>
      <c r="T601" s="30"/>
      <c r="U601" s="3"/>
      <c r="V601" s="3"/>
      <c r="X601" s="3"/>
      <c r="Y601" s="1"/>
      <c r="Z601" s="3"/>
      <c r="AA601" s="3"/>
      <c r="AB601" s="3"/>
      <c r="AC601" s="3"/>
      <c r="AD601" s="3"/>
      <c r="AE601" s="10"/>
      <c r="AF601" s="3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36"/>
      <c r="B602" s="14"/>
      <c r="C602" s="6"/>
      <c r="D602" s="12"/>
      <c r="E602" s="13"/>
      <c r="F602" s="13"/>
      <c r="G602" s="13"/>
      <c r="H602" s="13"/>
      <c r="I602" s="12"/>
      <c r="J602" s="30"/>
      <c r="K602" s="2"/>
      <c r="L602" s="15"/>
      <c r="M602" s="11"/>
      <c r="N602" s="11"/>
      <c r="O602" s="15"/>
      <c r="P602" s="13"/>
      <c r="Q602" s="19"/>
      <c r="R602" s="13"/>
      <c r="S602" s="4"/>
      <c r="T602" s="30"/>
      <c r="U602" s="3"/>
      <c r="V602" s="3"/>
      <c r="X602" s="3"/>
      <c r="Y602" s="1"/>
      <c r="Z602" s="3"/>
      <c r="AA602" s="3"/>
      <c r="AB602" s="3"/>
      <c r="AC602" s="3"/>
      <c r="AD602" s="3"/>
      <c r="AE602" s="10"/>
      <c r="AF602" s="3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36"/>
      <c r="B603" s="14"/>
      <c r="C603" s="6"/>
      <c r="D603" s="12"/>
      <c r="E603" s="13"/>
      <c r="F603" s="13"/>
      <c r="G603" s="13"/>
      <c r="H603" s="13"/>
      <c r="I603" s="12"/>
      <c r="J603" s="30"/>
      <c r="K603" s="2"/>
      <c r="L603" s="15"/>
      <c r="M603" s="11"/>
      <c r="N603" s="11"/>
      <c r="O603" s="15"/>
      <c r="P603" s="13"/>
      <c r="Q603" s="19"/>
      <c r="R603" s="13"/>
      <c r="S603" s="4"/>
      <c r="T603" s="30"/>
      <c r="U603" s="3"/>
      <c r="V603" s="3"/>
      <c r="X603" s="3"/>
      <c r="Y603" s="1"/>
      <c r="Z603" s="3"/>
      <c r="AA603" s="3"/>
      <c r="AB603" s="3"/>
      <c r="AC603" s="3"/>
      <c r="AD603" s="3"/>
      <c r="AE603" s="10"/>
      <c r="AF603" s="3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36"/>
      <c r="B604" s="14"/>
      <c r="C604" s="6"/>
      <c r="D604" s="12"/>
      <c r="E604" s="13"/>
      <c r="F604" s="13"/>
      <c r="G604" s="13"/>
      <c r="H604" s="13"/>
      <c r="I604" s="12"/>
      <c r="J604" s="30"/>
      <c r="K604" s="2"/>
      <c r="L604" s="15"/>
      <c r="M604" s="11"/>
      <c r="N604" s="11"/>
      <c r="O604" s="15"/>
      <c r="P604" s="13"/>
      <c r="Q604" s="19"/>
      <c r="R604" s="13"/>
      <c r="S604" s="4"/>
      <c r="T604" s="30"/>
      <c r="U604" s="3"/>
      <c r="V604" s="3"/>
      <c r="X604" s="3"/>
      <c r="Y604" s="1"/>
      <c r="Z604" s="3"/>
      <c r="AA604" s="3"/>
      <c r="AB604" s="3"/>
      <c r="AC604" s="3"/>
      <c r="AD604" s="3"/>
      <c r="AE604" s="10"/>
      <c r="AF604" s="3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36"/>
      <c r="B605" s="14"/>
      <c r="C605" s="6"/>
      <c r="D605" s="12"/>
      <c r="E605" s="13"/>
      <c r="F605" s="13"/>
      <c r="G605" s="13"/>
      <c r="H605" s="13"/>
      <c r="I605" s="12"/>
      <c r="J605" s="30"/>
      <c r="K605" s="2"/>
      <c r="L605" s="15"/>
      <c r="M605" s="11"/>
      <c r="N605" s="11"/>
      <c r="O605" s="15"/>
      <c r="P605" s="13"/>
      <c r="Q605" s="19"/>
      <c r="R605" s="13"/>
      <c r="S605" s="4"/>
      <c r="T605" s="30"/>
      <c r="U605" s="3"/>
      <c r="V605" s="3"/>
      <c r="X605" s="3"/>
      <c r="Y605" s="1"/>
      <c r="Z605" s="3"/>
      <c r="AA605" s="3"/>
      <c r="AB605" s="3"/>
      <c r="AC605" s="3"/>
      <c r="AD605" s="3"/>
      <c r="AE605" s="10"/>
      <c r="AF605" s="3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36"/>
      <c r="B606" s="14"/>
      <c r="C606" s="6"/>
      <c r="D606" s="12"/>
      <c r="E606" s="13"/>
      <c r="F606" s="13"/>
      <c r="G606" s="13"/>
      <c r="H606" s="13"/>
      <c r="I606" s="12"/>
      <c r="J606" s="30"/>
      <c r="K606" s="2"/>
      <c r="L606" s="15"/>
      <c r="M606" s="11"/>
      <c r="N606" s="11"/>
      <c r="O606" s="15"/>
      <c r="P606" s="13"/>
      <c r="Q606" s="19"/>
      <c r="R606" s="13"/>
      <c r="S606" s="4"/>
      <c r="T606" s="30"/>
      <c r="U606" s="3"/>
      <c r="V606" s="3"/>
      <c r="X606" s="3"/>
      <c r="Y606" s="1"/>
      <c r="Z606" s="3"/>
      <c r="AA606" s="3"/>
      <c r="AB606" s="3"/>
      <c r="AC606" s="3"/>
      <c r="AD606" s="3"/>
      <c r="AE606" s="10"/>
      <c r="AF606" s="3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36"/>
      <c r="B607" s="14"/>
      <c r="C607" s="6"/>
      <c r="D607" s="12"/>
      <c r="E607" s="13"/>
      <c r="F607" s="13"/>
      <c r="G607" s="13"/>
      <c r="H607" s="13"/>
      <c r="I607" s="12"/>
      <c r="J607" s="30"/>
      <c r="K607" s="2"/>
      <c r="L607" s="15"/>
      <c r="M607" s="11"/>
      <c r="N607" s="11"/>
      <c r="O607" s="15"/>
      <c r="P607" s="13"/>
      <c r="Q607" s="19"/>
      <c r="R607" s="13"/>
      <c r="S607" s="4"/>
      <c r="T607" s="30"/>
      <c r="U607" s="3"/>
      <c r="V607" s="3"/>
      <c r="X607" s="3"/>
      <c r="Y607" s="1"/>
      <c r="Z607" s="3"/>
      <c r="AA607" s="3"/>
      <c r="AB607" s="3"/>
      <c r="AC607" s="3"/>
      <c r="AD607" s="3"/>
      <c r="AE607" s="10"/>
      <c r="AF607" s="3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36"/>
      <c r="B608" s="14"/>
      <c r="C608" s="6"/>
      <c r="D608" s="12"/>
      <c r="E608" s="13"/>
      <c r="F608" s="13"/>
      <c r="G608" s="13"/>
      <c r="H608" s="13"/>
      <c r="I608" s="12"/>
      <c r="J608" s="30"/>
      <c r="K608" s="2"/>
      <c r="L608" s="15"/>
      <c r="M608" s="11"/>
      <c r="N608" s="11"/>
      <c r="O608" s="15"/>
      <c r="P608" s="13"/>
      <c r="Q608" s="19"/>
      <c r="R608" s="13"/>
      <c r="S608" s="4"/>
      <c r="T608" s="30"/>
      <c r="U608" s="3"/>
      <c r="V608" s="3"/>
      <c r="X608" s="3"/>
      <c r="Y608" s="1"/>
      <c r="Z608" s="3"/>
      <c r="AA608" s="3"/>
      <c r="AB608" s="3"/>
      <c r="AC608" s="3"/>
      <c r="AD608" s="3"/>
      <c r="AE608" s="10"/>
      <c r="AF608" s="3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36"/>
      <c r="B609" s="14"/>
      <c r="C609" s="6"/>
      <c r="D609" s="12"/>
      <c r="E609" s="13"/>
      <c r="F609" s="13"/>
      <c r="G609" s="13"/>
      <c r="H609" s="13"/>
      <c r="I609" s="12"/>
      <c r="J609" s="30"/>
      <c r="K609" s="2"/>
      <c r="L609" s="15"/>
      <c r="M609" s="11"/>
      <c r="N609" s="11"/>
      <c r="O609" s="15"/>
      <c r="P609" s="13"/>
      <c r="Q609" s="19"/>
      <c r="R609" s="13"/>
      <c r="S609" s="4"/>
      <c r="T609" s="30"/>
      <c r="U609" s="3"/>
      <c r="V609" s="3"/>
      <c r="X609" s="3"/>
      <c r="Y609" s="1"/>
      <c r="Z609" s="3"/>
      <c r="AA609" s="3"/>
      <c r="AB609" s="3"/>
      <c r="AC609" s="3"/>
      <c r="AD609" s="3"/>
      <c r="AE609" s="10"/>
      <c r="AF609" s="3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36"/>
      <c r="B610" s="14"/>
      <c r="C610" s="6"/>
      <c r="D610" s="12"/>
      <c r="E610" s="13"/>
      <c r="F610" s="13"/>
      <c r="G610" s="13"/>
      <c r="H610" s="13"/>
      <c r="I610" s="12"/>
      <c r="J610" s="30"/>
      <c r="K610" s="2"/>
      <c r="L610" s="15"/>
      <c r="M610" s="11"/>
      <c r="N610" s="11"/>
      <c r="O610" s="15"/>
      <c r="P610" s="13"/>
      <c r="Q610" s="19"/>
      <c r="R610" s="13"/>
      <c r="S610" s="4"/>
      <c r="T610" s="30"/>
      <c r="U610" s="3"/>
      <c r="V610" s="3"/>
      <c r="X610" s="3"/>
      <c r="Y610" s="1"/>
      <c r="Z610" s="3"/>
      <c r="AA610" s="3"/>
      <c r="AB610" s="3"/>
      <c r="AC610" s="3"/>
      <c r="AD610" s="3"/>
      <c r="AE610" s="10"/>
      <c r="AF610" s="3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36"/>
      <c r="B611" s="14"/>
      <c r="C611" s="6"/>
      <c r="D611" s="12"/>
      <c r="E611" s="13"/>
      <c r="F611" s="13"/>
      <c r="G611" s="13"/>
      <c r="H611" s="13"/>
      <c r="I611" s="12"/>
      <c r="J611" s="30"/>
      <c r="K611" s="2"/>
      <c r="L611" s="15"/>
      <c r="M611" s="11"/>
      <c r="N611" s="11"/>
      <c r="O611" s="15"/>
      <c r="P611" s="13"/>
      <c r="Q611" s="19"/>
      <c r="R611" s="13"/>
      <c r="S611" s="4"/>
      <c r="T611" s="30"/>
      <c r="U611" s="3"/>
      <c r="V611" s="3"/>
      <c r="X611" s="3"/>
      <c r="Y611" s="1"/>
      <c r="Z611" s="3"/>
      <c r="AA611" s="3"/>
      <c r="AB611" s="3"/>
      <c r="AC611" s="3"/>
      <c r="AD611" s="3"/>
      <c r="AE611" s="10"/>
      <c r="AF611" s="3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36"/>
      <c r="B612" s="14"/>
      <c r="C612" s="6"/>
      <c r="D612" s="12"/>
      <c r="E612" s="13"/>
      <c r="F612" s="13"/>
      <c r="G612" s="13"/>
      <c r="H612" s="13"/>
      <c r="I612" s="12"/>
      <c r="J612" s="30"/>
      <c r="K612" s="2"/>
      <c r="L612" s="15"/>
      <c r="M612" s="11"/>
      <c r="N612" s="11"/>
      <c r="O612" s="15"/>
      <c r="P612" s="13"/>
      <c r="Q612" s="19"/>
      <c r="R612" s="13"/>
      <c r="S612" s="4"/>
      <c r="T612" s="30"/>
      <c r="U612" s="3"/>
      <c r="V612" s="3"/>
      <c r="X612" s="3"/>
      <c r="Y612" s="1"/>
      <c r="Z612" s="3"/>
      <c r="AA612" s="3"/>
      <c r="AB612" s="3"/>
      <c r="AC612" s="3"/>
      <c r="AD612" s="3"/>
      <c r="AE612" s="10"/>
      <c r="AF612" s="3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36"/>
      <c r="B613" s="14"/>
      <c r="C613" s="6"/>
      <c r="D613" s="12"/>
      <c r="E613" s="13"/>
      <c r="F613" s="13"/>
      <c r="G613" s="13"/>
      <c r="H613" s="13"/>
      <c r="I613" s="12"/>
      <c r="J613" s="30"/>
      <c r="K613" s="2"/>
      <c r="L613" s="15"/>
      <c r="M613" s="11"/>
      <c r="N613" s="11"/>
      <c r="O613" s="15"/>
      <c r="P613" s="13"/>
      <c r="Q613" s="19"/>
      <c r="R613" s="13"/>
      <c r="S613" s="4"/>
      <c r="T613" s="30"/>
      <c r="U613" s="3"/>
      <c r="V613" s="3"/>
      <c r="X613" s="3"/>
      <c r="Y613" s="1"/>
      <c r="Z613" s="3"/>
      <c r="AA613" s="3"/>
      <c r="AB613" s="3"/>
      <c r="AC613" s="3"/>
      <c r="AD613" s="3"/>
      <c r="AE613" s="10"/>
      <c r="AF613" s="3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36"/>
      <c r="B614" s="14"/>
      <c r="C614" s="6"/>
      <c r="D614" s="12"/>
      <c r="E614" s="13"/>
      <c r="F614" s="13"/>
      <c r="G614" s="13"/>
      <c r="H614" s="13"/>
      <c r="I614" s="12"/>
      <c r="J614" s="30"/>
      <c r="K614" s="2"/>
      <c r="L614" s="15"/>
      <c r="M614" s="11"/>
      <c r="N614" s="11"/>
      <c r="O614" s="15"/>
      <c r="P614" s="13"/>
      <c r="Q614" s="19"/>
      <c r="R614" s="13"/>
      <c r="S614" s="4"/>
      <c r="T614" s="30"/>
      <c r="U614" s="3"/>
      <c r="V614" s="3"/>
      <c r="X614" s="3"/>
      <c r="Y614" s="1"/>
      <c r="Z614" s="3"/>
      <c r="AA614" s="3"/>
      <c r="AB614" s="3"/>
      <c r="AC614" s="3"/>
      <c r="AD614" s="3"/>
      <c r="AE614" s="10"/>
      <c r="AF614" s="3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36"/>
      <c r="B615" s="14"/>
      <c r="C615" s="6"/>
      <c r="D615" s="12"/>
      <c r="E615" s="13"/>
      <c r="F615" s="13"/>
      <c r="G615" s="13"/>
      <c r="H615" s="13"/>
      <c r="I615" s="12"/>
      <c r="J615" s="30"/>
      <c r="K615" s="2"/>
      <c r="L615" s="15"/>
      <c r="M615" s="11"/>
      <c r="N615" s="11"/>
      <c r="O615" s="15"/>
      <c r="P615" s="13"/>
      <c r="Q615" s="19"/>
      <c r="R615" s="13"/>
      <c r="S615" s="4"/>
      <c r="T615" s="30"/>
      <c r="U615" s="3"/>
      <c r="V615" s="3"/>
      <c r="X615" s="3"/>
      <c r="Y615" s="1"/>
      <c r="Z615" s="3"/>
      <c r="AA615" s="3"/>
      <c r="AB615" s="3"/>
      <c r="AC615" s="3"/>
      <c r="AD615" s="3"/>
      <c r="AE615" s="10"/>
      <c r="AF615" s="3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36"/>
      <c r="B616" s="14"/>
      <c r="C616" s="6"/>
      <c r="D616" s="12"/>
      <c r="E616" s="13"/>
      <c r="F616" s="13"/>
      <c r="G616" s="13"/>
      <c r="H616" s="13"/>
      <c r="I616" s="12"/>
      <c r="J616" s="30"/>
      <c r="K616" s="2"/>
      <c r="L616" s="15"/>
      <c r="M616" s="11"/>
      <c r="N616" s="11"/>
      <c r="O616" s="15"/>
      <c r="P616" s="13"/>
      <c r="Q616" s="19"/>
      <c r="R616" s="13"/>
      <c r="S616" s="4"/>
      <c r="T616" s="30"/>
      <c r="U616" s="3"/>
      <c r="V616" s="3"/>
      <c r="X616" s="3"/>
      <c r="Y616" s="1"/>
      <c r="Z616" s="3"/>
      <c r="AA616" s="3"/>
      <c r="AB616" s="3"/>
      <c r="AC616" s="3"/>
      <c r="AD616" s="3"/>
      <c r="AE616" s="10"/>
      <c r="AF616" s="3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36"/>
      <c r="B617" s="14"/>
      <c r="C617" s="6"/>
      <c r="D617" s="12"/>
      <c r="E617" s="13"/>
      <c r="F617" s="13"/>
      <c r="G617" s="13"/>
      <c r="H617" s="13"/>
      <c r="I617" s="12"/>
      <c r="J617" s="30"/>
      <c r="K617" s="2"/>
      <c r="L617" s="15"/>
      <c r="M617" s="11"/>
      <c r="N617" s="11"/>
      <c r="O617" s="15"/>
      <c r="P617" s="13"/>
      <c r="Q617" s="19"/>
      <c r="R617" s="13"/>
      <c r="S617" s="4"/>
      <c r="T617" s="30"/>
      <c r="U617" s="3"/>
      <c r="V617" s="3"/>
      <c r="X617" s="3"/>
      <c r="Y617" s="1"/>
      <c r="Z617" s="3"/>
      <c r="AA617" s="3"/>
      <c r="AB617" s="3"/>
      <c r="AC617" s="3"/>
      <c r="AD617" s="3"/>
      <c r="AE617" s="10"/>
      <c r="AF617" s="3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36"/>
      <c r="B618" s="14"/>
      <c r="C618" s="6"/>
      <c r="D618" s="12"/>
      <c r="E618" s="13"/>
      <c r="F618" s="13"/>
      <c r="G618" s="13"/>
      <c r="H618" s="13"/>
      <c r="I618" s="12"/>
      <c r="J618" s="30"/>
      <c r="K618" s="2"/>
      <c r="L618" s="15"/>
      <c r="M618" s="11"/>
      <c r="N618" s="11"/>
      <c r="O618" s="15"/>
      <c r="P618" s="13"/>
      <c r="Q618" s="19"/>
      <c r="R618" s="13"/>
      <c r="S618" s="4"/>
      <c r="T618" s="30"/>
      <c r="U618" s="3"/>
      <c r="V618" s="3"/>
      <c r="X618" s="3"/>
      <c r="Y618" s="1"/>
      <c r="Z618" s="3"/>
      <c r="AA618" s="3"/>
      <c r="AB618" s="3"/>
      <c r="AC618" s="3"/>
      <c r="AD618" s="3"/>
      <c r="AE618" s="10"/>
      <c r="AF618" s="3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36"/>
      <c r="B619" s="14"/>
      <c r="C619" s="6"/>
      <c r="D619" s="12"/>
      <c r="E619" s="13"/>
      <c r="F619" s="13"/>
      <c r="G619" s="13"/>
      <c r="H619" s="13"/>
      <c r="I619" s="12"/>
      <c r="J619" s="30"/>
      <c r="K619" s="2"/>
      <c r="L619" s="15"/>
      <c r="M619" s="11"/>
      <c r="N619" s="11"/>
      <c r="O619" s="15"/>
      <c r="P619" s="13"/>
      <c r="Q619" s="19"/>
      <c r="R619" s="13"/>
      <c r="S619" s="4"/>
      <c r="T619" s="30"/>
      <c r="U619" s="3"/>
      <c r="V619" s="3"/>
      <c r="X619" s="3"/>
      <c r="Y619" s="1"/>
      <c r="Z619" s="3"/>
      <c r="AA619" s="3"/>
      <c r="AB619" s="3"/>
      <c r="AC619" s="3"/>
      <c r="AD619" s="3"/>
      <c r="AE619" s="10"/>
      <c r="AF619" s="3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36"/>
      <c r="B620" s="14"/>
      <c r="C620" s="6"/>
      <c r="D620" s="12"/>
      <c r="E620" s="13"/>
      <c r="F620" s="13"/>
      <c r="G620" s="13"/>
      <c r="H620" s="13"/>
      <c r="I620" s="12"/>
      <c r="J620" s="30"/>
      <c r="K620" s="2"/>
      <c r="L620" s="15"/>
      <c r="M620" s="11"/>
      <c r="N620" s="11"/>
      <c r="O620" s="15"/>
      <c r="P620" s="13"/>
      <c r="Q620" s="19"/>
      <c r="R620" s="13"/>
      <c r="S620" s="4"/>
      <c r="T620" s="30"/>
      <c r="U620" s="3"/>
      <c r="V620" s="3"/>
      <c r="X620" s="3"/>
      <c r="Y620" s="1"/>
      <c r="Z620" s="3"/>
      <c r="AA620" s="3"/>
      <c r="AB620" s="3"/>
      <c r="AC620" s="3"/>
      <c r="AD620" s="3"/>
      <c r="AE620" s="10"/>
      <c r="AF620" s="3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36"/>
      <c r="B621" s="14"/>
      <c r="C621" s="6"/>
      <c r="D621" s="12"/>
      <c r="E621" s="13"/>
      <c r="F621" s="13"/>
      <c r="G621" s="13"/>
      <c r="H621" s="13"/>
      <c r="I621" s="12"/>
      <c r="J621" s="30"/>
      <c r="K621" s="2"/>
      <c r="L621" s="15"/>
      <c r="M621" s="11"/>
      <c r="N621" s="11"/>
      <c r="O621" s="15"/>
      <c r="P621" s="13"/>
      <c r="Q621" s="19"/>
      <c r="R621" s="13"/>
      <c r="S621" s="4"/>
      <c r="T621" s="30"/>
      <c r="U621" s="3"/>
      <c r="V621" s="3"/>
      <c r="X621" s="3"/>
      <c r="Y621" s="1"/>
      <c r="Z621" s="3"/>
      <c r="AA621" s="3"/>
      <c r="AB621" s="3"/>
      <c r="AC621" s="3"/>
      <c r="AD621" s="3"/>
      <c r="AE621" s="10"/>
      <c r="AF621" s="3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36"/>
      <c r="B622" s="14"/>
      <c r="C622" s="6"/>
      <c r="D622" s="12"/>
      <c r="E622" s="13"/>
      <c r="F622" s="13"/>
      <c r="G622" s="13"/>
      <c r="H622" s="13"/>
      <c r="I622" s="12"/>
      <c r="J622" s="30"/>
      <c r="K622" s="2"/>
      <c r="L622" s="15"/>
      <c r="M622" s="11"/>
      <c r="N622" s="11"/>
      <c r="O622" s="15"/>
      <c r="P622" s="13"/>
      <c r="Q622" s="19"/>
      <c r="R622" s="13"/>
      <c r="S622" s="4"/>
      <c r="T622" s="30"/>
      <c r="U622" s="3"/>
      <c r="V622" s="3"/>
      <c r="X622" s="3"/>
      <c r="Y622" s="1"/>
      <c r="Z622" s="3"/>
      <c r="AA622" s="3"/>
      <c r="AB622" s="3"/>
      <c r="AC622" s="3"/>
      <c r="AD622" s="3"/>
      <c r="AE622" s="10"/>
      <c r="AF622" s="3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36"/>
      <c r="B623" s="14"/>
      <c r="C623" s="6"/>
      <c r="D623" s="12"/>
      <c r="E623" s="13"/>
      <c r="F623" s="13"/>
      <c r="G623" s="13"/>
      <c r="H623" s="13"/>
      <c r="I623" s="12"/>
      <c r="J623" s="30"/>
      <c r="K623" s="2"/>
      <c r="L623" s="15"/>
      <c r="M623" s="11"/>
      <c r="N623" s="11"/>
      <c r="O623" s="15"/>
      <c r="P623" s="13"/>
      <c r="Q623" s="19"/>
      <c r="R623" s="13"/>
      <c r="S623" s="4"/>
      <c r="T623" s="30"/>
      <c r="U623" s="3"/>
      <c r="V623" s="3"/>
      <c r="X623" s="3"/>
      <c r="Y623" s="1"/>
      <c r="Z623" s="3"/>
      <c r="AA623" s="3"/>
      <c r="AB623" s="3"/>
      <c r="AC623" s="3"/>
      <c r="AD623" s="3"/>
      <c r="AE623" s="10"/>
      <c r="AF623" s="3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36"/>
      <c r="B624" s="14"/>
      <c r="C624" s="6"/>
      <c r="D624" s="12"/>
      <c r="E624" s="13"/>
      <c r="F624" s="13"/>
      <c r="G624" s="13"/>
      <c r="H624" s="13"/>
      <c r="I624" s="12"/>
      <c r="J624" s="30"/>
      <c r="K624" s="2"/>
      <c r="L624" s="15"/>
      <c r="M624" s="11"/>
      <c r="N624" s="11"/>
      <c r="O624" s="15"/>
      <c r="P624" s="13"/>
      <c r="Q624" s="19"/>
      <c r="R624" s="13"/>
      <c r="S624" s="4"/>
      <c r="T624" s="30"/>
      <c r="U624" s="3"/>
      <c r="V624" s="3"/>
      <c r="X624" s="3"/>
      <c r="Y624" s="1"/>
      <c r="Z624" s="3"/>
      <c r="AA624" s="3"/>
      <c r="AB624" s="3"/>
      <c r="AC624" s="3"/>
      <c r="AD624" s="3"/>
      <c r="AE624" s="10"/>
      <c r="AF624" s="3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36"/>
      <c r="B625" s="14"/>
      <c r="C625" s="6"/>
      <c r="D625" s="12"/>
      <c r="E625" s="13"/>
      <c r="F625" s="13"/>
      <c r="G625" s="13"/>
      <c r="H625" s="13"/>
      <c r="I625" s="12"/>
      <c r="J625" s="30"/>
      <c r="K625" s="2"/>
      <c r="L625" s="15"/>
      <c r="M625" s="11"/>
      <c r="N625" s="11"/>
      <c r="O625" s="15"/>
      <c r="P625" s="13"/>
      <c r="Q625" s="19"/>
      <c r="R625" s="13"/>
      <c r="S625" s="4"/>
      <c r="T625" s="30"/>
      <c r="U625" s="3"/>
      <c r="V625" s="3"/>
      <c r="X625" s="3"/>
      <c r="Y625" s="1"/>
      <c r="Z625" s="3"/>
      <c r="AA625" s="3"/>
      <c r="AB625" s="3"/>
      <c r="AC625" s="3"/>
      <c r="AD625" s="3"/>
      <c r="AE625" s="10"/>
      <c r="AF625" s="3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36"/>
      <c r="B626" s="14"/>
      <c r="C626" s="6"/>
      <c r="D626" s="12"/>
      <c r="E626" s="13"/>
      <c r="F626" s="13"/>
      <c r="G626" s="13"/>
      <c r="H626" s="13"/>
      <c r="I626" s="12"/>
      <c r="J626" s="30"/>
      <c r="K626" s="2"/>
      <c r="L626" s="15"/>
      <c r="M626" s="11"/>
      <c r="N626" s="11"/>
      <c r="O626" s="15"/>
      <c r="P626" s="13"/>
      <c r="Q626" s="19"/>
      <c r="R626" s="13"/>
      <c r="S626" s="4"/>
      <c r="T626" s="30"/>
      <c r="U626" s="3"/>
      <c r="V626" s="3"/>
      <c r="X626" s="3"/>
      <c r="Y626" s="1"/>
      <c r="Z626" s="3"/>
      <c r="AA626" s="3"/>
      <c r="AB626" s="3"/>
      <c r="AC626" s="3"/>
      <c r="AD626" s="3"/>
      <c r="AE626" s="10"/>
      <c r="AF626" s="3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36"/>
      <c r="B627" s="14"/>
      <c r="C627" s="6"/>
      <c r="D627" s="12"/>
      <c r="E627" s="13"/>
      <c r="F627" s="13"/>
      <c r="G627" s="13"/>
      <c r="H627" s="13"/>
      <c r="I627" s="12"/>
      <c r="J627" s="30"/>
      <c r="K627" s="2"/>
      <c r="L627" s="15"/>
      <c r="M627" s="11"/>
      <c r="N627" s="11"/>
      <c r="O627" s="15"/>
      <c r="P627" s="13"/>
      <c r="Q627" s="19"/>
      <c r="R627" s="13"/>
      <c r="S627" s="4"/>
      <c r="T627" s="30"/>
      <c r="U627" s="3"/>
      <c r="V627" s="3"/>
      <c r="X627" s="3"/>
      <c r="Y627" s="1"/>
      <c r="Z627" s="3"/>
      <c r="AA627" s="3"/>
      <c r="AB627" s="3"/>
      <c r="AC627" s="3"/>
      <c r="AD627" s="3"/>
      <c r="AE627" s="10"/>
      <c r="AF627" s="3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36"/>
      <c r="B628" s="14"/>
      <c r="C628" s="6"/>
      <c r="D628" s="12"/>
      <c r="E628" s="13"/>
      <c r="F628" s="13"/>
      <c r="G628" s="13"/>
      <c r="H628" s="13"/>
      <c r="I628" s="12"/>
      <c r="J628" s="30"/>
      <c r="K628" s="2"/>
      <c r="L628" s="15"/>
      <c r="M628" s="11"/>
      <c r="N628" s="11"/>
      <c r="O628" s="15"/>
      <c r="P628" s="13"/>
      <c r="Q628" s="19"/>
      <c r="R628" s="13"/>
      <c r="S628" s="4"/>
      <c r="T628" s="30"/>
      <c r="U628" s="3"/>
      <c r="V628" s="3"/>
      <c r="X628" s="3"/>
      <c r="Y628" s="1"/>
      <c r="Z628" s="3"/>
      <c r="AA628" s="3"/>
      <c r="AB628" s="3"/>
      <c r="AC628" s="3"/>
      <c r="AD628" s="3"/>
      <c r="AE628" s="10"/>
      <c r="AF628" s="3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36"/>
      <c r="B629" s="14"/>
      <c r="C629" s="6"/>
      <c r="D629" s="12"/>
      <c r="E629" s="13"/>
      <c r="F629" s="13"/>
      <c r="G629" s="13"/>
      <c r="H629" s="13"/>
      <c r="I629" s="12"/>
      <c r="J629" s="30"/>
      <c r="K629" s="2"/>
      <c r="L629" s="15"/>
      <c r="M629" s="11"/>
      <c r="N629" s="11"/>
      <c r="O629" s="15"/>
      <c r="P629" s="13"/>
      <c r="Q629" s="19"/>
      <c r="R629" s="13"/>
      <c r="S629" s="4"/>
      <c r="T629" s="30"/>
      <c r="U629" s="3"/>
      <c r="V629" s="3"/>
      <c r="X629" s="3"/>
      <c r="Y629" s="1"/>
      <c r="Z629" s="3"/>
      <c r="AA629" s="3"/>
      <c r="AB629" s="3"/>
      <c r="AC629" s="3"/>
      <c r="AD629" s="3"/>
      <c r="AE629" s="10"/>
      <c r="AF629" s="3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36"/>
      <c r="B630" s="14"/>
      <c r="C630" s="6"/>
      <c r="D630" s="12"/>
      <c r="E630" s="13"/>
      <c r="F630" s="13"/>
      <c r="G630" s="13"/>
      <c r="H630" s="13"/>
      <c r="I630" s="12"/>
      <c r="J630" s="30"/>
      <c r="K630" s="2"/>
      <c r="L630" s="15"/>
      <c r="M630" s="11"/>
      <c r="N630" s="11"/>
      <c r="O630" s="15"/>
      <c r="P630" s="13"/>
      <c r="Q630" s="19"/>
      <c r="R630" s="13"/>
      <c r="S630" s="4"/>
      <c r="T630" s="30"/>
      <c r="U630" s="3"/>
      <c r="V630" s="3"/>
      <c r="X630" s="3"/>
      <c r="Y630" s="1"/>
      <c r="Z630" s="3"/>
      <c r="AA630" s="3"/>
      <c r="AB630" s="3"/>
      <c r="AC630" s="3"/>
      <c r="AD630" s="3"/>
      <c r="AE630" s="10"/>
      <c r="AF630" s="3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36"/>
      <c r="B631" s="14"/>
      <c r="C631" s="6"/>
      <c r="D631" s="12"/>
      <c r="E631" s="13"/>
      <c r="F631" s="13"/>
      <c r="G631" s="13"/>
      <c r="H631" s="13"/>
      <c r="I631" s="12"/>
      <c r="J631" s="30"/>
      <c r="K631" s="2"/>
      <c r="L631" s="15"/>
      <c r="M631" s="11"/>
      <c r="N631" s="11"/>
      <c r="O631" s="15"/>
      <c r="P631" s="13"/>
      <c r="Q631" s="19"/>
      <c r="R631" s="13"/>
      <c r="S631" s="4"/>
      <c r="T631" s="30"/>
      <c r="U631" s="3"/>
      <c r="V631" s="3"/>
      <c r="X631" s="3"/>
      <c r="Y631" s="1"/>
      <c r="Z631" s="3"/>
      <c r="AA631" s="3"/>
      <c r="AB631" s="3"/>
      <c r="AC631" s="3"/>
      <c r="AD631" s="3"/>
      <c r="AE631" s="10"/>
      <c r="AF631" s="3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36"/>
      <c r="B632" s="14"/>
      <c r="C632" s="6"/>
      <c r="D632" s="12"/>
      <c r="E632" s="13"/>
      <c r="F632" s="13"/>
      <c r="G632" s="13"/>
      <c r="H632" s="13"/>
      <c r="I632" s="12"/>
      <c r="J632" s="30"/>
      <c r="K632" s="2"/>
      <c r="L632" s="15"/>
      <c r="M632" s="11"/>
      <c r="N632" s="11"/>
      <c r="O632" s="15"/>
      <c r="P632" s="13"/>
      <c r="Q632" s="19"/>
      <c r="R632" s="13"/>
      <c r="S632" s="4"/>
      <c r="T632" s="30"/>
      <c r="U632" s="3"/>
      <c r="V632" s="3"/>
      <c r="X632" s="3"/>
      <c r="Y632" s="1"/>
      <c r="Z632" s="3"/>
      <c r="AA632" s="3"/>
      <c r="AB632" s="3"/>
      <c r="AC632" s="3"/>
      <c r="AD632" s="3"/>
      <c r="AE632" s="10"/>
      <c r="AF632" s="3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36"/>
      <c r="B633" s="14"/>
      <c r="C633" s="6"/>
      <c r="D633" s="12"/>
      <c r="E633" s="13"/>
      <c r="F633" s="13"/>
      <c r="G633" s="13"/>
      <c r="H633" s="13"/>
      <c r="I633" s="12"/>
      <c r="J633" s="30"/>
      <c r="K633" s="2"/>
      <c r="L633" s="15"/>
      <c r="M633" s="11"/>
      <c r="N633" s="11"/>
      <c r="O633" s="15"/>
      <c r="P633" s="13"/>
      <c r="Q633" s="19"/>
      <c r="R633" s="13"/>
      <c r="S633" s="4"/>
      <c r="T633" s="30"/>
      <c r="U633" s="3"/>
      <c r="V633" s="3"/>
      <c r="X633" s="3"/>
      <c r="Y633" s="1"/>
      <c r="Z633" s="3"/>
      <c r="AA633" s="3"/>
      <c r="AB633" s="3"/>
      <c r="AC633" s="3"/>
      <c r="AD633" s="3"/>
      <c r="AE633" s="10"/>
      <c r="AF633" s="3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36"/>
      <c r="B634" s="14"/>
      <c r="C634" s="6"/>
      <c r="D634" s="12"/>
      <c r="E634" s="13"/>
      <c r="F634" s="13"/>
      <c r="G634" s="13"/>
      <c r="H634" s="13"/>
      <c r="I634" s="12"/>
      <c r="J634" s="30"/>
      <c r="K634" s="2"/>
      <c r="L634" s="15"/>
      <c r="M634" s="11"/>
      <c r="N634" s="11"/>
      <c r="O634" s="15"/>
      <c r="P634" s="13"/>
      <c r="Q634" s="19"/>
      <c r="R634" s="13"/>
      <c r="S634" s="4"/>
      <c r="T634" s="30"/>
      <c r="U634" s="3"/>
      <c r="V634" s="3"/>
      <c r="X634" s="3"/>
      <c r="Y634" s="1"/>
      <c r="Z634" s="3"/>
      <c r="AA634" s="3"/>
      <c r="AB634" s="3"/>
      <c r="AC634" s="3"/>
      <c r="AD634" s="3"/>
      <c r="AE634" s="10"/>
      <c r="AF634" s="3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36"/>
      <c r="B635" s="14"/>
      <c r="C635" s="6"/>
      <c r="D635" s="12"/>
      <c r="E635" s="13"/>
      <c r="F635" s="13"/>
      <c r="G635" s="13"/>
      <c r="H635" s="13"/>
      <c r="I635" s="12"/>
      <c r="J635" s="30"/>
      <c r="K635" s="2"/>
      <c r="L635" s="15"/>
      <c r="M635" s="11"/>
      <c r="N635" s="11"/>
      <c r="O635" s="15"/>
      <c r="P635" s="13"/>
      <c r="Q635" s="19"/>
      <c r="R635" s="13"/>
      <c r="S635" s="4"/>
      <c r="T635" s="30"/>
      <c r="U635" s="3"/>
      <c r="V635" s="3"/>
      <c r="X635" s="3"/>
      <c r="Y635" s="1"/>
      <c r="Z635" s="3"/>
      <c r="AA635" s="3"/>
      <c r="AB635" s="3"/>
      <c r="AC635" s="3"/>
      <c r="AD635" s="3"/>
      <c r="AE635" s="10"/>
      <c r="AF635" s="3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36"/>
      <c r="B636" s="14"/>
      <c r="C636" s="6"/>
      <c r="D636" s="12"/>
      <c r="E636" s="13"/>
      <c r="F636" s="13"/>
      <c r="G636" s="13"/>
      <c r="H636" s="13"/>
      <c r="I636" s="12"/>
      <c r="J636" s="30"/>
      <c r="K636" s="2"/>
      <c r="L636" s="15"/>
      <c r="M636" s="11"/>
      <c r="N636" s="11"/>
      <c r="O636" s="15"/>
      <c r="P636" s="13"/>
      <c r="Q636" s="19"/>
      <c r="R636" s="13"/>
      <c r="S636" s="4"/>
      <c r="T636" s="30"/>
      <c r="U636" s="3"/>
      <c r="V636" s="3"/>
      <c r="X636" s="3"/>
      <c r="Y636" s="1"/>
      <c r="Z636" s="3"/>
      <c r="AA636" s="3"/>
      <c r="AB636" s="3"/>
      <c r="AC636" s="3"/>
      <c r="AD636" s="3"/>
      <c r="AE636" s="10"/>
      <c r="AF636" s="3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36"/>
      <c r="B637" s="14"/>
      <c r="C637" s="6"/>
      <c r="D637" s="12"/>
      <c r="E637" s="13"/>
      <c r="F637" s="13"/>
      <c r="G637" s="13"/>
      <c r="H637" s="13"/>
      <c r="I637" s="12"/>
      <c r="J637" s="30"/>
      <c r="K637" s="2"/>
      <c r="L637" s="15"/>
      <c r="M637" s="11"/>
      <c r="N637" s="11"/>
      <c r="O637" s="15"/>
      <c r="P637" s="13"/>
      <c r="Q637" s="19"/>
      <c r="R637" s="13"/>
      <c r="S637" s="4"/>
      <c r="T637" s="30"/>
      <c r="U637" s="3"/>
      <c r="V637" s="3"/>
      <c r="X637" s="3"/>
      <c r="Y637" s="1"/>
      <c r="Z637" s="3"/>
      <c r="AA637" s="3"/>
      <c r="AB637" s="3"/>
      <c r="AC637" s="3"/>
      <c r="AD637" s="3"/>
      <c r="AE637" s="10"/>
      <c r="AF637" s="3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36"/>
      <c r="B638" s="14"/>
      <c r="C638" s="6"/>
      <c r="D638" s="12"/>
      <c r="E638" s="13"/>
      <c r="F638" s="13"/>
      <c r="G638" s="13"/>
      <c r="H638" s="13"/>
      <c r="I638" s="12"/>
      <c r="J638" s="30"/>
      <c r="K638" s="2"/>
      <c r="L638" s="15"/>
      <c r="M638" s="11"/>
      <c r="N638" s="11"/>
      <c r="O638" s="15"/>
      <c r="P638" s="13"/>
      <c r="Q638" s="19"/>
      <c r="R638" s="13"/>
      <c r="S638" s="4"/>
      <c r="T638" s="30"/>
      <c r="U638" s="3"/>
      <c r="V638" s="3"/>
      <c r="X638" s="3"/>
      <c r="Y638" s="1"/>
      <c r="Z638" s="3"/>
      <c r="AA638" s="3"/>
      <c r="AB638" s="3"/>
      <c r="AC638" s="3"/>
      <c r="AD638" s="3"/>
      <c r="AE638" s="10"/>
      <c r="AF638" s="3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36"/>
      <c r="B639" s="14"/>
      <c r="C639" s="6"/>
      <c r="D639" s="12"/>
      <c r="E639" s="13"/>
      <c r="F639" s="13"/>
      <c r="G639" s="13"/>
      <c r="H639" s="13"/>
      <c r="I639" s="12"/>
      <c r="J639" s="30"/>
      <c r="K639" s="2"/>
      <c r="L639" s="15"/>
      <c r="M639" s="11"/>
      <c r="N639" s="11"/>
      <c r="O639" s="15"/>
      <c r="P639" s="13"/>
      <c r="Q639" s="19"/>
      <c r="R639" s="13"/>
      <c r="S639" s="4"/>
      <c r="T639" s="30"/>
      <c r="U639" s="3"/>
      <c r="V639" s="3"/>
      <c r="X639" s="3"/>
      <c r="Y639" s="1"/>
      <c r="Z639" s="3"/>
      <c r="AA639" s="3"/>
      <c r="AB639" s="3"/>
      <c r="AC639" s="3"/>
      <c r="AD639" s="3"/>
      <c r="AE639" s="10"/>
      <c r="AF639" s="3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36"/>
      <c r="B640" s="14"/>
      <c r="C640" s="6"/>
      <c r="D640" s="12"/>
      <c r="E640" s="13"/>
      <c r="F640" s="13"/>
      <c r="G640" s="13"/>
      <c r="H640" s="13"/>
      <c r="I640" s="12"/>
      <c r="J640" s="30"/>
      <c r="K640" s="2"/>
      <c r="L640" s="15"/>
      <c r="M640" s="11"/>
      <c r="N640" s="11"/>
      <c r="O640" s="15"/>
      <c r="P640" s="13"/>
      <c r="Q640" s="19"/>
      <c r="R640" s="13"/>
      <c r="S640" s="4"/>
      <c r="T640" s="30"/>
      <c r="U640" s="3"/>
      <c r="V640" s="3"/>
      <c r="X640" s="3"/>
      <c r="Y640" s="1"/>
      <c r="Z640" s="3"/>
      <c r="AA640" s="3"/>
      <c r="AB640" s="3"/>
      <c r="AC640" s="3"/>
      <c r="AD640" s="3"/>
      <c r="AE640" s="10"/>
      <c r="AF640" s="3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36"/>
      <c r="B641" s="14"/>
      <c r="C641" s="6"/>
      <c r="D641" s="12"/>
      <c r="E641" s="13"/>
      <c r="F641" s="13"/>
      <c r="G641" s="13"/>
      <c r="H641" s="13"/>
      <c r="I641" s="12"/>
      <c r="J641" s="30"/>
      <c r="K641" s="2"/>
      <c r="L641" s="15"/>
      <c r="M641" s="11"/>
      <c r="N641" s="11"/>
      <c r="O641" s="15"/>
      <c r="P641" s="13"/>
      <c r="Q641" s="19"/>
      <c r="R641" s="13"/>
      <c r="S641" s="4"/>
      <c r="T641" s="30"/>
      <c r="U641" s="3"/>
      <c r="V641" s="3"/>
      <c r="X641" s="3"/>
      <c r="Y641" s="1"/>
      <c r="Z641" s="3"/>
      <c r="AA641" s="3"/>
      <c r="AB641" s="3"/>
      <c r="AC641" s="3"/>
      <c r="AD641" s="3"/>
      <c r="AE641" s="10"/>
      <c r="AF641" s="3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36"/>
      <c r="B642" s="14"/>
      <c r="C642" s="6"/>
      <c r="D642" s="12"/>
      <c r="E642" s="13"/>
      <c r="F642" s="13"/>
      <c r="G642" s="13"/>
      <c r="H642" s="13"/>
      <c r="I642" s="12"/>
      <c r="J642" s="30"/>
      <c r="K642" s="2"/>
      <c r="L642" s="15"/>
      <c r="M642" s="11"/>
      <c r="N642" s="11"/>
      <c r="O642" s="15"/>
      <c r="P642" s="13"/>
      <c r="Q642" s="19"/>
      <c r="R642" s="13"/>
      <c r="S642" s="4"/>
      <c r="T642" s="30"/>
      <c r="U642" s="3"/>
      <c r="V642" s="3"/>
      <c r="X642" s="3"/>
      <c r="Y642" s="1"/>
      <c r="Z642" s="3"/>
      <c r="AA642" s="3"/>
      <c r="AB642" s="3"/>
      <c r="AC642" s="3"/>
      <c r="AD642" s="3"/>
      <c r="AE642" s="10"/>
      <c r="AF642" s="3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36"/>
      <c r="B643" s="14"/>
      <c r="C643" s="6"/>
      <c r="D643" s="12"/>
      <c r="E643" s="13"/>
      <c r="F643" s="13"/>
      <c r="G643" s="13"/>
      <c r="H643" s="13"/>
      <c r="I643" s="12"/>
      <c r="J643" s="30"/>
      <c r="K643" s="2"/>
      <c r="L643" s="15"/>
      <c r="M643" s="11"/>
      <c r="N643" s="11"/>
      <c r="O643" s="15"/>
      <c r="P643" s="13"/>
      <c r="Q643" s="19"/>
      <c r="R643" s="13"/>
      <c r="S643" s="4"/>
      <c r="T643" s="30"/>
      <c r="U643" s="3"/>
      <c r="V643" s="3"/>
      <c r="X643" s="3"/>
      <c r="Y643" s="1"/>
      <c r="Z643" s="3"/>
      <c r="AA643" s="3"/>
      <c r="AB643" s="3"/>
      <c r="AC643" s="3"/>
      <c r="AD643" s="3"/>
      <c r="AE643" s="10"/>
      <c r="AF643" s="3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36"/>
      <c r="B644" s="14"/>
      <c r="C644" s="6"/>
      <c r="D644" s="12"/>
      <c r="E644" s="13"/>
      <c r="F644" s="13"/>
      <c r="G644" s="13"/>
      <c r="H644" s="13"/>
      <c r="I644" s="12"/>
      <c r="J644" s="30"/>
      <c r="K644" s="2"/>
      <c r="L644" s="15"/>
      <c r="M644" s="11"/>
      <c r="N644" s="11"/>
      <c r="O644" s="15"/>
      <c r="P644" s="13"/>
      <c r="Q644" s="19"/>
      <c r="R644" s="13"/>
      <c r="S644" s="4"/>
      <c r="T644" s="30"/>
      <c r="U644" s="3"/>
      <c r="V644" s="3"/>
      <c r="X644" s="3"/>
      <c r="Y644" s="1"/>
      <c r="Z644" s="3"/>
      <c r="AA644" s="3"/>
      <c r="AB644" s="3"/>
      <c r="AC644" s="3"/>
      <c r="AD644" s="3"/>
      <c r="AE644" s="10"/>
      <c r="AF644" s="3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36"/>
      <c r="B645" s="14"/>
      <c r="C645" s="6"/>
      <c r="D645" s="12"/>
      <c r="E645" s="13"/>
      <c r="F645" s="13"/>
      <c r="G645" s="13"/>
      <c r="H645" s="13"/>
      <c r="I645" s="12"/>
      <c r="J645" s="30"/>
      <c r="K645" s="2"/>
      <c r="L645" s="15"/>
      <c r="M645" s="11"/>
      <c r="N645" s="11"/>
      <c r="O645" s="15"/>
      <c r="P645" s="13"/>
      <c r="Q645" s="19"/>
      <c r="R645" s="13"/>
      <c r="S645" s="4"/>
      <c r="T645" s="30"/>
      <c r="U645" s="3"/>
      <c r="V645" s="3"/>
      <c r="X645" s="3"/>
      <c r="Y645" s="1"/>
      <c r="Z645" s="3"/>
      <c r="AA645" s="3"/>
      <c r="AB645" s="3"/>
      <c r="AC645" s="3"/>
      <c r="AD645" s="3"/>
      <c r="AE645" s="10"/>
      <c r="AF645" s="3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36"/>
      <c r="B646" s="14"/>
      <c r="C646" s="6"/>
      <c r="D646" s="12"/>
      <c r="E646" s="13"/>
      <c r="F646" s="13"/>
      <c r="G646" s="13"/>
      <c r="H646" s="13"/>
      <c r="I646" s="12"/>
      <c r="J646" s="30"/>
      <c r="K646" s="2"/>
      <c r="L646" s="15"/>
      <c r="M646" s="11"/>
      <c r="N646" s="11"/>
      <c r="O646" s="15"/>
      <c r="P646" s="13"/>
      <c r="Q646" s="19"/>
      <c r="R646" s="13"/>
      <c r="S646" s="4"/>
      <c r="T646" s="30"/>
      <c r="U646" s="3"/>
      <c r="V646" s="3"/>
      <c r="X646" s="3"/>
      <c r="Y646" s="1"/>
      <c r="Z646" s="3"/>
      <c r="AA646" s="3"/>
      <c r="AB646" s="3"/>
      <c r="AC646" s="3"/>
      <c r="AD646" s="3"/>
      <c r="AE646" s="10"/>
      <c r="AF646" s="3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36"/>
      <c r="B647" s="14"/>
      <c r="C647" s="6"/>
      <c r="D647" s="12"/>
      <c r="E647" s="13"/>
      <c r="F647" s="13"/>
      <c r="G647" s="13"/>
      <c r="H647" s="13"/>
      <c r="I647" s="12"/>
      <c r="J647" s="30"/>
      <c r="K647" s="2"/>
      <c r="L647" s="15"/>
      <c r="M647" s="11"/>
      <c r="N647" s="11"/>
      <c r="O647" s="15"/>
      <c r="P647" s="13"/>
      <c r="Q647" s="19"/>
      <c r="R647" s="13"/>
      <c r="S647" s="4"/>
      <c r="T647" s="30"/>
      <c r="U647" s="3"/>
      <c r="V647" s="3"/>
      <c r="X647" s="3"/>
      <c r="Y647" s="1"/>
      <c r="Z647" s="3"/>
      <c r="AA647" s="3"/>
      <c r="AB647" s="3"/>
      <c r="AC647" s="3"/>
      <c r="AD647" s="3"/>
      <c r="AE647" s="10"/>
      <c r="AF647" s="3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36"/>
      <c r="B648" s="14"/>
      <c r="C648" s="6"/>
      <c r="D648" s="12"/>
      <c r="E648" s="13"/>
      <c r="F648" s="13"/>
      <c r="G648" s="13"/>
      <c r="H648" s="13"/>
      <c r="I648" s="12"/>
      <c r="J648" s="30"/>
      <c r="K648" s="2"/>
      <c r="L648" s="15"/>
      <c r="M648" s="11"/>
      <c r="N648" s="11"/>
      <c r="O648" s="15"/>
      <c r="P648" s="13"/>
      <c r="Q648" s="19"/>
      <c r="R648" s="13"/>
      <c r="S648" s="4"/>
      <c r="T648" s="30"/>
      <c r="U648" s="3"/>
      <c r="V648" s="3"/>
      <c r="X648" s="3"/>
      <c r="Y648" s="1"/>
      <c r="Z648" s="3"/>
      <c r="AA648" s="3"/>
      <c r="AB648" s="3"/>
      <c r="AC648" s="3"/>
      <c r="AD648" s="3"/>
      <c r="AE648" s="10"/>
      <c r="AF648" s="3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36"/>
      <c r="B649" s="14"/>
      <c r="C649" s="6"/>
      <c r="D649" s="12"/>
      <c r="E649" s="13"/>
      <c r="F649" s="13"/>
      <c r="G649" s="13"/>
      <c r="H649" s="13"/>
      <c r="I649" s="12"/>
      <c r="J649" s="30"/>
      <c r="K649" s="2"/>
      <c r="L649" s="15"/>
      <c r="M649" s="11"/>
      <c r="N649" s="11"/>
      <c r="O649" s="15"/>
      <c r="P649" s="13"/>
      <c r="Q649" s="19"/>
      <c r="R649" s="13"/>
      <c r="S649" s="4"/>
      <c r="T649" s="30"/>
      <c r="U649" s="3"/>
      <c r="V649" s="3"/>
      <c r="X649" s="3"/>
      <c r="Y649" s="1"/>
      <c r="Z649" s="3"/>
      <c r="AA649" s="3"/>
      <c r="AB649" s="3"/>
      <c r="AC649" s="3"/>
      <c r="AD649" s="3"/>
      <c r="AE649" s="10"/>
      <c r="AF649" s="3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36"/>
      <c r="B650" s="14"/>
      <c r="C650" s="6"/>
      <c r="D650" s="12"/>
      <c r="E650" s="13"/>
      <c r="F650" s="13"/>
      <c r="G650" s="13"/>
      <c r="H650" s="13"/>
      <c r="I650" s="12"/>
      <c r="J650" s="30"/>
      <c r="K650" s="2"/>
      <c r="L650" s="15"/>
      <c r="M650" s="11"/>
      <c r="N650" s="11"/>
      <c r="O650" s="15"/>
      <c r="P650" s="13"/>
      <c r="Q650" s="19"/>
      <c r="R650" s="13"/>
      <c r="S650" s="4"/>
      <c r="T650" s="30"/>
      <c r="U650" s="3"/>
      <c r="V650" s="3"/>
      <c r="X650" s="3"/>
      <c r="Y650" s="1"/>
      <c r="Z650" s="3"/>
      <c r="AA650" s="3"/>
      <c r="AB650" s="3"/>
      <c r="AC650" s="3"/>
      <c r="AD650" s="3"/>
      <c r="AE650" s="10"/>
      <c r="AF650" s="3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36"/>
      <c r="B651" s="14"/>
      <c r="C651" s="6"/>
      <c r="D651" s="12"/>
      <c r="E651" s="13"/>
      <c r="F651" s="13"/>
      <c r="G651" s="13"/>
      <c r="H651" s="13"/>
      <c r="I651" s="12"/>
      <c r="J651" s="30"/>
      <c r="K651" s="2"/>
      <c r="L651" s="15"/>
      <c r="M651" s="11"/>
      <c r="N651" s="11"/>
      <c r="O651" s="15"/>
      <c r="P651" s="13"/>
      <c r="Q651" s="19"/>
      <c r="R651" s="13"/>
      <c r="S651" s="4"/>
      <c r="T651" s="30"/>
      <c r="U651" s="3"/>
      <c r="V651" s="3"/>
      <c r="X651" s="3"/>
      <c r="Y651" s="1"/>
      <c r="Z651" s="3"/>
      <c r="AA651" s="3"/>
      <c r="AB651" s="3"/>
      <c r="AC651" s="3"/>
      <c r="AD651" s="3"/>
      <c r="AE651" s="10"/>
      <c r="AF651" s="3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36"/>
      <c r="B652" s="14"/>
      <c r="C652" s="6"/>
      <c r="D652" s="12"/>
      <c r="E652" s="13"/>
      <c r="F652" s="13"/>
      <c r="G652" s="13"/>
      <c r="H652" s="13"/>
      <c r="I652" s="12"/>
      <c r="J652" s="30"/>
      <c r="K652" s="2"/>
      <c r="L652" s="15"/>
      <c r="M652" s="11"/>
      <c r="N652" s="11"/>
      <c r="O652" s="15"/>
      <c r="P652" s="13"/>
      <c r="Q652" s="19"/>
      <c r="R652" s="13"/>
      <c r="S652" s="4"/>
      <c r="T652" s="30"/>
      <c r="U652" s="3"/>
      <c r="V652" s="3"/>
      <c r="X652" s="3"/>
      <c r="Y652" s="1"/>
      <c r="Z652" s="3"/>
      <c r="AA652" s="3"/>
      <c r="AB652" s="3"/>
      <c r="AC652" s="3"/>
      <c r="AD652" s="3"/>
      <c r="AE652" s="10"/>
      <c r="AF652" s="3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36"/>
      <c r="B653" s="14"/>
      <c r="C653" s="6"/>
      <c r="D653" s="12"/>
      <c r="E653" s="13"/>
      <c r="F653" s="13"/>
      <c r="G653" s="13"/>
      <c r="H653" s="13"/>
      <c r="I653" s="12"/>
      <c r="J653" s="30"/>
      <c r="K653" s="2"/>
      <c r="L653" s="15"/>
      <c r="M653" s="11"/>
      <c r="N653" s="11"/>
      <c r="O653" s="15"/>
      <c r="P653" s="13"/>
      <c r="Q653" s="19"/>
      <c r="R653" s="13"/>
      <c r="S653" s="4"/>
      <c r="T653" s="30"/>
      <c r="U653" s="3"/>
      <c r="V653" s="3"/>
      <c r="X653" s="3"/>
      <c r="Y653" s="1"/>
      <c r="Z653" s="3"/>
      <c r="AA653" s="3"/>
      <c r="AB653" s="3"/>
      <c r="AC653" s="3"/>
      <c r="AD653" s="3"/>
      <c r="AE653" s="10"/>
      <c r="AF653" s="3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36"/>
      <c r="B654" s="14"/>
      <c r="C654" s="6"/>
      <c r="D654" s="12"/>
      <c r="E654" s="13"/>
      <c r="F654" s="13"/>
      <c r="G654" s="13"/>
      <c r="H654" s="13"/>
      <c r="I654" s="12"/>
      <c r="J654" s="30"/>
      <c r="K654" s="2"/>
      <c r="L654" s="15"/>
      <c r="M654" s="11"/>
      <c r="N654" s="11"/>
      <c r="O654" s="15"/>
      <c r="P654" s="13"/>
      <c r="Q654" s="19"/>
      <c r="R654" s="13"/>
      <c r="S654" s="4"/>
      <c r="T654" s="30"/>
      <c r="U654" s="3"/>
      <c r="V654" s="3"/>
      <c r="X654" s="3"/>
      <c r="Y654" s="1"/>
      <c r="Z654" s="3"/>
      <c r="AA654" s="3"/>
      <c r="AB654" s="3"/>
      <c r="AC654" s="3"/>
      <c r="AD654" s="3"/>
      <c r="AE654" s="10"/>
      <c r="AF654" s="3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36"/>
      <c r="B655" s="14"/>
      <c r="C655" s="6"/>
      <c r="D655" s="12"/>
      <c r="E655" s="13"/>
      <c r="F655" s="13"/>
      <c r="G655" s="13"/>
      <c r="H655" s="13"/>
      <c r="I655" s="12"/>
      <c r="J655" s="30"/>
      <c r="K655" s="2"/>
      <c r="L655" s="15"/>
      <c r="M655" s="11"/>
      <c r="N655" s="11"/>
      <c r="O655" s="15"/>
      <c r="P655" s="13"/>
      <c r="Q655" s="19"/>
      <c r="R655" s="13"/>
      <c r="S655" s="4"/>
      <c r="T655" s="30"/>
      <c r="U655" s="3"/>
      <c r="V655" s="3"/>
      <c r="X655" s="3"/>
      <c r="Y655" s="1"/>
      <c r="Z655" s="3"/>
      <c r="AA655" s="3"/>
      <c r="AB655" s="3"/>
      <c r="AC655" s="3"/>
      <c r="AD655" s="3"/>
      <c r="AE655" s="10"/>
      <c r="AF655" s="3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36"/>
      <c r="B656" s="14"/>
      <c r="C656" s="6"/>
      <c r="D656" s="12"/>
      <c r="E656" s="13"/>
      <c r="F656" s="13"/>
      <c r="G656" s="13"/>
      <c r="H656" s="13"/>
      <c r="I656" s="12"/>
      <c r="J656" s="30"/>
      <c r="K656" s="2"/>
      <c r="L656" s="15"/>
      <c r="M656" s="11"/>
      <c r="N656" s="11"/>
      <c r="O656" s="15"/>
      <c r="P656" s="13"/>
      <c r="Q656" s="19"/>
      <c r="R656" s="13"/>
      <c r="S656" s="4"/>
      <c r="T656" s="30"/>
      <c r="U656" s="3"/>
      <c r="V656" s="3"/>
      <c r="X656" s="3"/>
      <c r="Y656" s="1"/>
      <c r="Z656" s="3"/>
      <c r="AA656" s="3"/>
      <c r="AB656" s="3"/>
      <c r="AC656" s="3"/>
      <c r="AD656" s="3"/>
      <c r="AE656" s="10"/>
      <c r="AF656" s="3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36"/>
      <c r="B657" s="14"/>
      <c r="C657" s="6"/>
      <c r="D657" s="12"/>
      <c r="E657" s="13"/>
      <c r="F657" s="13"/>
      <c r="G657" s="13"/>
      <c r="H657" s="13"/>
      <c r="I657" s="12"/>
      <c r="J657" s="30"/>
      <c r="K657" s="2"/>
      <c r="L657" s="15"/>
      <c r="M657" s="11"/>
      <c r="N657" s="11"/>
      <c r="O657" s="15"/>
      <c r="P657" s="13"/>
      <c r="Q657" s="19"/>
      <c r="R657" s="13"/>
      <c r="S657" s="4"/>
      <c r="T657" s="30"/>
      <c r="U657" s="3"/>
      <c r="V657" s="3"/>
      <c r="X657" s="3"/>
      <c r="Y657" s="1"/>
      <c r="Z657" s="3"/>
      <c r="AA657" s="3"/>
      <c r="AB657" s="3"/>
      <c r="AC657" s="3"/>
      <c r="AD657" s="3"/>
      <c r="AE657" s="10"/>
      <c r="AF657" s="3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36"/>
      <c r="B658" s="14"/>
      <c r="C658" s="6"/>
      <c r="D658" s="12"/>
      <c r="E658" s="13"/>
      <c r="F658" s="13"/>
      <c r="G658" s="13"/>
      <c r="H658" s="13"/>
      <c r="I658" s="12"/>
      <c r="J658" s="30"/>
      <c r="K658" s="2"/>
      <c r="L658" s="15"/>
      <c r="M658" s="11"/>
      <c r="N658" s="11"/>
      <c r="O658" s="15"/>
      <c r="P658" s="13"/>
      <c r="Q658" s="19"/>
      <c r="R658" s="13"/>
      <c r="S658" s="4"/>
      <c r="T658" s="30"/>
      <c r="U658" s="3"/>
      <c r="V658" s="3"/>
      <c r="X658" s="3"/>
      <c r="Y658" s="1"/>
      <c r="Z658" s="3"/>
      <c r="AA658" s="3"/>
      <c r="AB658" s="3"/>
      <c r="AC658" s="3"/>
      <c r="AD658" s="3"/>
      <c r="AE658" s="10"/>
      <c r="AF658" s="3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36"/>
      <c r="B659" s="14"/>
      <c r="C659" s="6"/>
      <c r="D659" s="12"/>
      <c r="E659" s="13"/>
      <c r="F659" s="13"/>
      <c r="G659" s="13"/>
      <c r="H659" s="13"/>
      <c r="I659" s="12"/>
      <c r="J659" s="30"/>
      <c r="K659" s="2"/>
      <c r="L659" s="15"/>
      <c r="M659" s="11"/>
      <c r="N659" s="11"/>
      <c r="O659" s="15"/>
      <c r="P659" s="13"/>
      <c r="Q659" s="19"/>
      <c r="R659" s="13"/>
      <c r="S659" s="4"/>
      <c r="T659" s="30"/>
      <c r="U659" s="3"/>
      <c r="V659" s="3"/>
      <c r="X659" s="3"/>
      <c r="Y659" s="1"/>
      <c r="Z659" s="3"/>
      <c r="AA659" s="3"/>
      <c r="AB659" s="3"/>
      <c r="AC659" s="3"/>
      <c r="AD659" s="3"/>
      <c r="AE659" s="10"/>
      <c r="AF659" s="3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36"/>
      <c r="B660" s="14"/>
      <c r="C660" s="6"/>
      <c r="D660" s="12"/>
      <c r="E660" s="13"/>
      <c r="F660" s="13"/>
      <c r="G660" s="13"/>
      <c r="H660" s="13"/>
      <c r="I660" s="12"/>
      <c r="J660" s="30"/>
      <c r="K660" s="2"/>
      <c r="L660" s="15"/>
      <c r="M660" s="11"/>
      <c r="N660" s="11"/>
      <c r="O660" s="15"/>
      <c r="P660" s="13"/>
      <c r="Q660" s="19"/>
      <c r="R660" s="13"/>
      <c r="S660" s="4"/>
      <c r="T660" s="30"/>
      <c r="U660" s="3"/>
      <c r="V660" s="3"/>
      <c r="X660" s="3"/>
      <c r="Y660" s="1"/>
      <c r="Z660" s="3"/>
      <c r="AA660" s="3"/>
      <c r="AB660" s="3"/>
      <c r="AC660" s="3"/>
      <c r="AD660" s="3"/>
      <c r="AE660" s="10"/>
      <c r="AF660" s="3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36"/>
      <c r="B661" s="14"/>
      <c r="C661" s="6"/>
      <c r="D661" s="12"/>
      <c r="E661" s="13"/>
      <c r="F661" s="13"/>
      <c r="G661" s="13"/>
      <c r="H661" s="13"/>
      <c r="I661" s="12"/>
      <c r="J661" s="30"/>
      <c r="K661" s="2"/>
      <c r="L661" s="15"/>
      <c r="M661" s="11"/>
      <c r="N661" s="11"/>
      <c r="O661" s="15"/>
      <c r="P661" s="13"/>
      <c r="Q661" s="19"/>
      <c r="R661" s="13"/>
      <c r="S661" s="4"/>
      <c r="T661" s="30"/>
      <c r="U661" s="3"/>
      <c r="V661" s="3"/>
      <c r="X661" s="3"/>
      <c r="Y661" s="1"/>
      <c r="Z661" s="3"/>
      <c r="AA661" s="3"/>
      <c r="AB661" s="3"/>
      <c r="AC661" s="3"/>
      <c r="AD661" s="3"/>
      <c r="AE661" s="10"/>
      <c r="AF661" s="3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36"/>
      <c r="B662" s="14"/>
      <c r="C662" s="6"/>
      <c r="D662" s="12"/>
      <c r="E662" s="13"/>
      <c r="F662" s="13"/>
      <c r="G662" s="13"/>
      <c r="H662" s="13"/>
      <c r="I662" s="12"/>
      <c r="J662" s="30"/>
      <c r="K662" s="2"/>
      <c r="L662" s="15"/>
      <c r="M662" s="11"/>
      <c r="N662" s="11"/>
      <c r="O662" s="15"/>
      <c r="P662" s="13"/>
      <c r="Q662" s="19"/>
      <c r="R662" s="13"/>
      <c r="S662" s="4"/>
      <c r="T662" s="30"/>
      <c r="U662" s="3"/>
      <c r="V662" s="3"/>
      <c r="X662" s="3"/>
      <c r="Y662" s="1"/>
      <c r="Z662" s="3"/>
      <c r="AA662" s="3"/>
      <c r="AB662" s="3"/>
      <c r="AC662" s="3"/>
      <c r="AD662" s="3"/>
      <c r="AE662" s="10"/>
      <c r="AF662" s="3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36"/>
      <c r="B663" s="14"/>
      <c r="C663" s="6"/>
      <c r="D663" s="12"/>
      <c r="E663" s="13"/>
      <c r="F663" s="13"/>
      <c r="G663" s="13"/>
      <c r="H663" s="13"/>
      <c r="I663" s="12"/>
      <c r="J663" s="30"/>
      <c r="K663" s="2"/>
      <c r="L663" s="15"/>
      <c r="M663" s="11"/>
      <c r="N663" s="11"/>
      <c r="O663" s="15"/>
      <c r="P663" s="13"/>
      <c r="Q663" s="19"/>
      <c r="R663" s="13"/>
      <c r="S663" s="4"/>
      <c r="T663" s="30"/>
      <c r="U663" s="3"/>
      <c r="V663" s="3"/>
      <c r="X663" s="3"/>
      <c r="Y663" s="1"/>
      <c r="Z663" s="3"/>
      <c r="AA663" s="3"/>
      <c r="AB663" s="3"/>
      <c r="AC663" s="3"/>
      <c r="AD663" s="3"/>
      <c r="AE663" s="10"/>
      <c r="AF663" s="3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36"/>
      <c r="B664" s="14"/>
      <c r="C664" s="6"/>
      <c r="D664" s="12"/>
      <c r="E664" s="13"/>
      <c r="F664" s="13"/>
      <c r="G664" s="13"/>
      <c r="H664" s="13"/>
      <c r="I664" s="12"/>
      <c r="J664" s="30"/>
      <c r="K664" s="2"/>
      <c r="L664" s="15"/>
      <c r="M664" s="11"/>
      <c r="N664" s="11"/>
      <c r="O664" s="15"/>
      <c r="P664" s="13"/>
      <c r="Q664" s="19"/>
      <c r="R664" s="13"/>
      <c r="S664" s="4"/>
      <c r="T664" s="30"/>
      <c r="U664" s="3"/>
      <c r="V664" s="3"/>
      <c r="X664" s="3"/>
      <c r="Y664" s="1"/>
      <c r="Z664" s="3"/>
      <c r="AA664" s="3"/>
      <c r="AB664" s="3"/>
      <c r="AC664" s="3"/>
      <c r="AD664" s="3"/>
      <c r="AE664" s="10"/>
      <c r="AF664" s="3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36"/>
      <c r="B665" s="14"/>
      <c r="C665" s="6"/>
      <c r="D665" s="12"/>
      <c r="E665" s="13"/>
      <c r="F665" s="13"/>
      <c r="G665" s="13"/>
      <c r="H665" s="13"/>
      <c r="I665" s="12"/>
      <c r="J665" s="30"/>
      <c r="K665" s="2"/>
      <c r="L665" s="15"/>
      <c r="M665" s="11"/>
      <c r="N665" s="11"/>
      <c r="O665" s="15"/>
      <c r="P665" s="13"/>
      <c r="Q665" s="19"/>
      <c r="R665" s="13"/>
      <c r="S665" s="4"/>
      <c r="T665" s="30"/>
      <c r="U665" s="3"/>
      <c r="V665" s="3"/>
      <c r="X665" s="3"/>
      <c r="Y665" s="1"/>
      <c r="Z665" s="3"/>
      <c r="AA665" s="3"/>
      <c r="AB665" s="3"/>
      <c r="AC665" s="3"/>
      <c r="AD665" s="3"/>
      <c r="AE665" s="10"/>
      <c r="AF665" s="3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36"/>
      <c r="B666" s="14"/>
      <c r="C666" s="6"/>
      <c r="D666" s="12"/>
      <c r="E666" s="13"/>
      <c r="F666" s="13"/>
      <c r="G666" s="13"/>
      <c r="H666" s="13"/>
      <c r="I666" s="12"/>
      <c r="J666" s="30"/>
      <c r="K666" s="2"/>
      <c r="L666" s="15"/>
      <c r="M666" s="11"/>
      <c r="N666" s="11"/>
      <c r="O666" s="15"/>
      <c r="P666" s="13"/>
      <c r="Q666" s="19"/>
      <c r="R666" s="13"/>
      <c r="S666" s="4"/>
      <c r="T666" s="30"/>
      <c r="U666" s="3"/>
      <c r="V666" s="3"/>
      <c r="X666" s="3"/>
      <c r="Y666" s="1"/>
      <c r="Z666" s="3"/>
      <c r="AA666" s="3"/>
      <c r="AB666" s="3"/>
      <c r="AC666" s="3"/>
      <c r="AD666" s="3"/>
      <c r="AE666" s="10"/>
      <c r="AF666" s="3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36"/>
      <c r="B667" s="14"/>
      <c r="C667" s="6"/>
      <c r="D667" s="12"/>
      <c r="E667" s="13"/>
      <c r="F667" s="13"/>
      <c r="G667" s="13"/>
      <c r="H667" s="13"/>
      <c r="I667" s="12"/>
      <c r="J667" s="30"/>
      <c r="K667" s="2"/>
      <c r="L667" s="15"/>
      <c r="M667" s="11"/>
      <c r="N667" s="11"/>
      <c r="O667" s="15"/>
      <c r="P667" s="13"/>
      <c r="Q667" s="19"/>
      <c r="R667" s="13"/>
      <c r="S667" s="4"/>
      <c r="T667" s="30"/>
      <c r="U667" s="3"/>
      <c r="V667" s="3"/>
      <c r="X667" s="3"/>
      <c r="Y667" s="1"/>
      <c r="Z667" s="3"/>
      <c r="AA667" s="3"/>
      <c r="AB667" s="3"/>
      <c r="AC667" s="3"/>
      <c r="AD667" s="3"/>
      <c r="AE667" s="10"/>
      <c r="AF667" s="3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36"/>
      <c r="B668" s="14"/>
      <c r="C668" s="6"/>
      <c r="D668" s="12"/>
      <c r="E668" s="13"/>
      <c r="F668" s="13"/>
      <c r="G668" s="13"/>
      <c r="H668" s="13"/>
      <c r="I668" s="12"/>
      <c r="J668" s="30"/>
      <c r="K668" s="2"/>
      <c r="L668" s="15"/>
      <c r="M668" s="11"/>
      <c r="N668" s="11"/>
      <c r="O668" s="15"/>
      <c r="P668" s="13"/>
      <c r="Q668" s="19"/>
      <c r="R668" s="13"/>
      <c r="S668" s="4"/>
      <c r="T668" s="30"/>
      <c r="U668" s="3"/>
      <c r="V668" s="3"/>
      <c r="X668" s="3"/>
      <c r="Y668" s="1"/>
      <c r="Z668" s="3"/>
      <c r="AA668" s="3"/>
      <c r="AB668" s="3"/>
      <c r="AC668" s="3"/>
      <c r="AD668" s="3"/>
      <c r="AE668" s="10"/>
      <c r="AF668" s="3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36"/>
      <c r="B669" s="14"/>
      <c r="C669" s="6"/>
      <c r="D669" s="12"/>
      <c r="E669" s="13"/>
      <c r="F669" s="13"/>
      <c r="G669" s="13"/>
      <c r="H669" s="13"/>
      <c r="I669" s="12"/>
      <c r="J669" s="30"/>
      <c r="K669" s="2"/>
      <c r="L669" s="15"/>
      <c r="M669" s="11"/>
      <c r="N669" s="11"/>
      <c r="O669" s="15"/>
      <c r="P669" s="13"/>
      <c r="Q669" s="19"/>
      <c r="R669" s="13"/>
      <c r="S669" s="4"/>
      <c r="T669" s="30"/>
      <c r="U669" s="3"/>
      <c r="V669" s="3"/>
      <c r="X669" s="3"/>
      <c r="Y669" s="1"/>
      <c r="Z669" s="3"/>
      <c r="AA669" s="3"/>
      <c r="AB669" s="3"/>
      <c r="AC669" s="3"/>
      <c r="AD669" s="3"/>
      <c r="AE669" s="10"/>
      <c r="AF669" s="3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36"/>
      <c r="B670" s="14"/>
      <c r="C670" s="6"/>
      <c r="D670" s="12"/>
      <c r="E670" s="13"/>
      <c r="F670" s="13"/>
      <c r="G670" s="13"/>
      <c r="H670" s="13"/>
      <c r="I670" s="12"/>
      <c r="J670" s="30"/>
      <c r="K670" s="2"/>
      <c r="L670" s="15"/>
      <c r="M670" s="11"/>
      <c r="N670" s="11"/>
      <c r="O670" s="15"/>
      <c r="P670" s="13"/>
      <c r="Q670" s="19"/>
      <c r="R670" s="13"/>
      <c r="S670" s="4"/>
      <c r="T670" s="30"/>
      <c r="U670" s="3"/>
      <c r="V670" s="3"/>
      <c r="X670" s="3"/>
      <c r="Y670" s="1"/>
      <c r="Z670" s="3"/>
      <c r="AA670" s="3"/>
      <c r="AB670" s="3"/>
      <c r="AC670" s="3"/>
      <c r="AD670" s="3"/>
      <c r="AE670" s="10"/>
      <c r="AF670" s="3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36"/>
      <c r="B671" s="14"/>
      <c r="C671" s="6"/>
      <c r="D671" s="12"/>
      <c r="E671" s="13"/>
      <c r="F671" s="13"/>
      <c r="G671" s="13"/>
      <c r="H671" s="13"/>
      <c r="I671" s="12"/>
      <c r="J671" s="30"/>
      <c r="K671" s="2"/>
      <c r="L671" s="15"/>
      <c r="M671" s="11"/>
      <c r="N671" s="11"/>
      <c r="O671" s="15"/>
      <c r="P671" s="13"/>
      <c r="Q671" s="19"/>
      <c r="R671" s="13"/>
      <c r="S671" s="4"/>
      <c r="T671" s="30"/>
      <c r="U671" s="3"/>
      <c r="V671" s="3"/>
      <c r="X671" s="3"/>
      <c r="Y671" s="1"/>
      <c r="Z671" s="3"/>
      <c r="AA671" s="3"/>
      <c r="AB671" s="3"/>
      <c r="AC671" s="3"/>
      <c r="AD671" s="3"/>
      <c r="AE671" s="10"/>
      <c r="AF671" s="3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36"/>
      <c r="B672" s="14"/>
      <c r="C672" s="6"/>
      <c r="D672" s="12"/>
      <c r="E672" s="13"/>
      <c r="F672" s="13"/>
      <c r="G672" s="13"/>
      <c r="H672" s="13"/>
      <c r="I672" s="12"/>
      <c r="J672" s="30"/>
      <c r="K672" s="2"/>
      <c r="L672" s="15"/>
      <c r="M672" s="11"/>
      <c r="N672" s="11"/>
      <c r="O672" s="15"/>
      <c r="P672" s="13"/>
      <c r="Q672" s="19"/>
      <c r="R672" s="13"/>
      <c r="S672" s="4"/>
      <c r="T672" s="30"/>
      <c r="U672" s="3"/>
      <c r="V672" s="3"/>
      <c r="X672" s="3"/>
      <c r="Y672" s="1"/>
      <c r="Z672" s="3"/>
      <c r="AA672" s="3"/>
      <c r="AB672" s="3"/>
      <c r="AC672" s="3"/>
      <c r="AD672" s="3"/>
      <c r="AE672" s="10"/>
      <c r="AF672" s="3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36"/>
      <c r="B673" s="14"/>
      <c r="C673" s="6"/>
      <c r="D673" s="12"/>
      <c r="E673" s="13"/>
      <c r="F673" s="13"/>
      <c r="G673" s="13"/>
      <c r="H673" s="13"/>
      <c r="I673" s="12"/>
      <c r="J673" s="30"/>
      <c r="K673" s="2"/>
      <c r="L673" s="15"/>
      <c r="M673" s="11"/>
      <c r="N673" s="11"/>
      <c r="O673" s="15"/>
      <c r="P673" s="13"/>
      <c r="Q673" s="19"/>
      <c r="R673" s="13"/>
      <c r="S673" s="4"/>
      <c r="T673" s="30"/>
      <c r="U673" s="3"/>
      <c r="V673" s="3"/>
      <c r="X673" s="3"/>
      <c r="Y673" s="1"/>
      <c r="Z673" s="3"/>
      <c r="AA673" s="3"/>
      <c r="AB673" s="3"/>
      <c r="AC673" s="3"/>
      <c r="AD673" s="3"/>
      <c r="AE673" s="10"/>
      <c r="AF673" s="3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36"/>
      <c r="B674" s="14"/>
      <c r="C674" s="6"/>
      <c r="D674" s="12"/>
      <c r="E674" s="13"/>
      <c r="F674" s="13"/>
      <c r="G674" s="13"/>
      <c r="H674" s="13"/>
      <c r="I674" s="12"/>
      <c r="J674" s="30"/>
      <c r="K674" s="2"/>
      <c r="L674" s="15"/>
      <c r="M674" s="11"/>
      <c r="N674" s="11"/>
      <c r="O674" s="15"/>
      <c r="P674" s="13"/>
      <c r="Q674" s="19"/>
      <c r="R674" s="13"/>
      <c r="S674" s="4"/>
      <c r="T674" s="30"/>
      <c r="U674" s="3"/>
      <c r="V674" s="3"/>
      <c r="X674" s="3"/>
      <c r="Y674" s="1"/>
      <c r="Z674" s="3"/>
      <c r="AA674" s="3"/>
      <c r="AB674" s="3"/>
      <c r="AC674" s="3"/>
      <c r="AD674" s="3"/>
      <c r="AE674" s="10"/>
      <c r="AF674" s="3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36"/>
      <c r="B675" s="14"/>
      <c r="C675" s="6"/>
      <c r="D675" s="12"/>
      <c r="E675" s="13"/>
      <c r="F675" s="13"/>
      <c r="G675" s="13"/>
      <c r="H675" s="13"/>
      <c r="I675" s="12"/>
      <c r="J675" s="30"/>
      <c r="K675" s="2"/>
      <c r="L675" s="15"/>
      <c r="M675" s="11"/>
      <c r="N675" s="11"/>
      <c r="O675" s="15"/>
      <c r="P675" s="13"/>
      <c r="Q675" s="19"/>
      <c r="R675" s="13"/>
      <c r="S675" s="4"/>
      <c r="T675" s="30"/>
      <c r="U675" s="3"/>
      <c r="V675" s="3"/>
      <c r="X675" s="3"/>
      <c r="Y675" s="1"/>
      <c r="Z675" s="3"/>
      <c r="AA675" s="3"/>
      <c r="AB675" s="3"/>
      <c r="AC675" s="3"/>
      <c r="AD675" s="3"/>
      <c r="AE675" s="10"/>
      <c r="AF675" s="3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36"/>
      <c r="B676" s="14"/>
      <c r="C676" s="6"/>
      <c r="D676" s="12"/>
      <c r="E676" s="13"/>
      <c r="F676" s="13"/>
      <c r="G676" s="13"/>
      <c r="H676" s="13"/>
      <c r="I676" s="12"/>
      <c r="J676" s="30"/>
      <c r="K676" s="2"/>
      <c r="L676" s="15"/>
      <c r="M676" s="11"/>
      <c r="N676" s="11"/>
      <c r="O676" s="15"/>
      <c r="P676" s="13"/>
      <c r="Q676" s="19"/>
      <c r="R676" s="13"/>
      <c r="S676" s="4"/>
      <c r="T676" s="30"/>
      <c r="U676" s="3"/>
      <c r="V676" s="3"/>
      <c r="X676" s="3"/>
      <c r="Y676" s="1"/>
      <c r="Z676" s="3"/>
      <c r="AA676" s="3"/>
      <c r="AB676" s="3"/>
      <c r="AC676" s="3"/>
      <c r="AD676" s="3"/>
      <c r="AE676" s="10"/>
      <c r="AF676" s="3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36"/>
      <c r="B677" s="14"/>
      <c r="C677" s="6"/>
      <c r="D677" s="12"/>
      <c r="E677" s="13"/>
      <c r="F677" s="13"/>
      <c r="G677" s="13"/>
      <c r="H677" s="13"/>
      <c r="I677" s="12"/>
      <c r="J677" s="30"/>
      <c r="K677" s="2"/>
      <c r="L677" s="15"/>
      <c r="M677" s="11"/>
      <c r="N677" s="11"/>
      <c r="O677" s="15"/>
      <c r="P677" s="13"/>
      <c r="Q677" s="19"/>
      <c r="R677" s="13"/>
      <c r="S677" s="4"/>
      <c r="T677" s="30"/>
      <c r="U677" s="3"/>
      <c r="V677" s="3"/>
      <c r="X677" s="3"/>
      <c r="Y677" s="1"/>
      <c r="Z677" s="3"/>
      <c r="AA677" s="3"/>
      <c r="AB677" s="3"/>
      <c r="AC677" s="3"/>
      <c r="AD677" s="3"/>
      <c r="AE677" s="10"/>
      <c r="AF677" s="3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36"/>
      <c r="B678" s="14"/>
      <c r="C678" s="6"/>
      <c r="D678" s="12"/>
      <c r="E678" s="13"/>
      <c r="F678" s="13"/>
      <c r="G678" s="13"/>
      <c r="H678" s="13"/>
      <c r="I678" s="12"/>
      <c r="J678" s="30"/>
      <c r="K678" s="2"/>
      <c r="L678" s="15"/>
      <c r="M678" s="11"/>
      <c r="N678" s="11"/>
      <c r="O678" s="15"/>
      <c r="P678" s="13"/>
      <c r="Q678" s="19"/>
      <c r="R678" s="13"/>
      <c r="S678" s="4"/>
      <c r="T678" s="30"/>
      <c r="U678" s="3"/>
      <c r="V678" s="3"/>
      <c r="X678" s="3"/>
      <c r="Y678" s="1"/>
      <c r="Z678" s="3"/>
      <c r="AA678" s="3"/>
      <c r="AB678" s="3"/>
      <c r="AC678" s="3"/>
      <c r="AD678" s="3"/>
      <c r="AE678" s="10"/>
      <c r="AF678" s="3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36"/>
      <c r="B679" s="14"/>
      <c r="C679" s="6"/>
      <c r="D679" s="12"/>
      <c r="E679" s="13"/>
      <c r="F679" s="13"/>
      <c r="G679" s="13"/>
      <c r="H679" s="13"/>
      <c r="I679" s="12"/>
      <c r="J679" s="30"/>
      <c r="K679" s="2"/>
      <c r="L679" s="15"/>
      <c r="M679" s="11"/>
      <c r="N679" s="11"/>
      <c r="O679" s="15"/>
      <c r="P679" s="13"/>
      <c r="Q679" s="19"/>
      <c r="R679" s="13"/>
      <c r="S679" s="4"/>
      <c r="T679" s="30"/>
      <c r="U679" s="3"/>
      <c r="V679" s="3"/>
      <c r="X679" s="3"/>
      <c r="Y679" s="1"/>
      <c r="Z679" s="3"/>
      <c r="AA679" s="3"/>
      <c r="AB679" s="3"/>
      <c r="AC679" s="3"/>
      <c r="AD679" s="3"/>
      <c r="AE679" s="10"/>
      <c r="AF679" s="3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36"/>
      <c r="B680" s="14"/>
      <c r="C680" s="6"/>
      <c r="D680" s="12"/>
      <c r="E680" s="13"/>
      <c r="F680" s="13"/>
      <c r="G680" s="13"/>
      <c r="H680" s="13"/>
      <c r="I680" s="12"/>
      <c r="J680" s="30"/>
      <c r="K680" s="2"/>
      <c r="L680" s="15"/>
      <c r="M680" s="11"/>
      <c r="N680" s="11"/>
      <c r="O680" s="15"/>
      <c r="P680" s="13"/>
      <c r="Q680" s="19"/>
      <c r="R680" s="13"/>
      <c r="S680" s="4"/>
      <c r="T680" s="30"/>
      <c r="U680" s="3"/>
      <c r="V680" s="3"/>
      <c r="X680" s="3"/>
      <c r="Y680" s="1"/>
      <c r="Z680" s="3"/>
      <c r="AA680" s="3"/>
      <c r="AB680" s="3"/>
      <c r="AC680" s="3"/>
      <c r="AD680" s="3"/>
      <c r="AE680" s="10"/>
      <c r="AF680" s="3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36"/>
      <c r="B681" s="14"/>
      <c r="C681" s="6"/>
      <c r="D681" s="12"/>
      <c r="E681" s="13"/>
      <c r="F681" s="13"/>
      <c r="G681" s="13"/>
      <c r="H681" s="13"/>
      <c r="I681" s="12"/>
      <c r="J681" s="30"/>
      <c r="K681" s="2"/>
      <c r="L681" s="15"/>
      <c r="M681" s="11"/>
      <c r="N681" s="11"/>
      <c r="O681" s="15"/>
      <c r="P681" s="13"/>
      <c r="Q681" s="19"/>
      <c r="R681" s="13"/>
      <c r="S681" s="4"/>
      <c r="T681" s="30"/>
      <c r="U681" s="3"/>
      <c r="V681" s="3"/>
      <c r="X681" s="3"/>
      <c r="Y681" s="1"/>
      <c r="Z681" s="3"/>
      <c r="AA681" s="3"/>
      <c r="AB681" s="3"/>
      <c r="AC681" s="3"/>
      <c r="AD681" s="3"/>
      <c r="AE681" s="10"/>
      <c r="AF681" s="3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36"/>
      <c r="B682" s="14"/>
      <c r="C682" s="6"/>
      <c r="D682" s="12"/>
      <c r="E682" s="13"/>
      <c r="F682" s="13"/>
      <c r="G682" s="13"/>
      <c r="H682" s="13"/>
      <c r="I682" s="12"/>
      <c r="J682" s="30"/>
      <c r="K682" s="2"/>
      <c r="L682" s="15"/>
      <c r="M682" s="11"/>
      <c r="N682" s="11"/>
      <c r="O682" s="15"/>
      <c r="P682" s="13"/>
      <c r="Q682" s="19"/>
      <c r="R682" s="13"/>
      <c r="S682" s="4"/>
      <c r="T682" s="30"/>
      <c r="U682" s="3"/>
      <c r="V682" s="3"/>
      <c r="X682" s="3"/>
      <c r="Y682" s="1"/>
      <c r="Z682" s="3"/>
      <c r="AA682" s="3"/>
      <c r="AB682" s="3"/>
      <c r="AC682" s="3"/>
      <c r="AD682" s="3"/>
      <c r="AE682" s="10"/>
      <c r="AF682" s="3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36"/>
      <c r="B683" s="14"/>
      <c r="C683" s="6"/>
      <c r="D683" s="12"/>
      <c r="E683" s="13"/>
      <c r="F683" s="13"/>
      <c r="G683" s="13"/>
      <c r="H683" s="13"/>
      <c r="I683" s="12"/>
      <c r="J683" s="30"/>
      <c r="K683" s="2"/>
      <c r="L683" s="15"/>
      <c r="M683" s="11"/>
      <c r="N683" s="11"/>
      <c r="O683" s="15"/>
      <c r="P683" s="13"/>
      <c r="Q683" s="19"/>
      <c r="R683" s="13"/>
      <c r="S683" s="4"/>
      <c r="T683" s="30"/>
      <c r="U683" s="3"/>
      <c r="V683" s="3"/>
      <c r="X683" s="3"/>
      <c r="Y683" s="1"/>
      <c r="Z683" s="3"/>
      <c r="AA683" s="3"/>
      <c r="AB683" s="3"/>
      <c r="AC683" s="3"/>
      <c r="AD683" s="3"/>
      <c r="AE683" s="10"/>
      <c r="AF683" s="3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36"/>
      <c r="B684" s="14"/>
      <c r="C684" s="6"/>
      <c r="D684" s="12"/>
      <c r="E684" s="13"/>
      <c r="F684" s="13"/>
      <c r="G684" s="13"/>
      <c r="H684" s="13"/>
      <c r="I684" s="12"/>
      <c r="J684" s="30"/>
      <c r="K684" s="2"/>
      <c r="L684" s="15"/>
      <c r="M684" s="11"/>
      <c r="N684" s="11"/>
      <c r="O684" s="15"/>
      <c r="P684" s="13"/>
      <c r="Q684" s="19"/>
      <c r="R684" s="13"/>
      <c r="S684" s="4"/>
      <c r="T684" s="30"/>
      <c r="U684" s="3"/>
      <c r="V684" s="3"/>
      <c r="X684" s="3"/>
      <c r="Y684" s="1"/>
      <c r="Z684" s="3"/>
      <c r="AA684" s="3"/>
      <c r="AB684" s="3"/>
      <c r="AC684" s="3"/>
      <c r="AD684" s="3"/>
      <c r="AE684" s="10"/>
      <c r="AF684" s="3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36"/>
      <c r="B685" s="14"/>
      <c r="C685" s="6"/>
      <c r="D685" s="12"/>
      <c r="E685" s="13"/>
      <c r="F685" s="13"/>
      <c r="G685" s="13"/>
      <c r="H685" s="13"/>
      <c r="I685" s="12"/>
      <c r="J685" s="30"/>
      <c r="K685" s="2"/>
      <c r="L685" s="15"/>
      <c r="M685" s="11"/>
      <c r="N685" s="11"/>
      <c r="O685" s="15"/>
      <c r="P685" s="13"/>
      <c r="Q685" s="19"/>
      <c r="R685" s="13"/>
      <c r="S685" s="4"/>
      <c r="T685" s="30"/>
      <c r="U685" s="3"/>
      <c r="V685" s="3"/>
      <c r="X685" s="3"/>
      <c r="Y685" s="1"/>
      <c r="Z685" s="3"/>
      <c r="AA685" s="3"/>
      <c r="AB685" s="3"/>
      <c r="AC685" s="3"/>
      <c r="AD685" s="3"/>
      <c r="AE685" s="10"/>
      <c r="AF685" s="3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36"/>
      <c r="B686" s="14"/>
      <c r="C686" s="6"/>
      <c r="D686" s="12"/>
      <c r="E686" s="13"/>
      <c r="F686" s="13"/>
      <c r="G686" s="13"/>
      <c r="H686" s="13"/>
      <c r="I686" s="12"/>
      <c r="J686" s="30"/>
      <c r="K686" s="2"/>
      <c r="L686" s="15"/>
      <c r="M686" s="11"/>
      <c r="N686" s="11"/>
      <c r="O686" s="15"/>
      <c r="P686" s="13"/>
      <c r="Q686" s="19"/>
      <c r="R686" s="13"/>
      <c r="S686" s="4"/>
      <c r="T686" s="30"/>
      <c r="U686" s="3"/>
      <c r="V686" s="3"/>
      <c r="X686" s="3"/>
      <c r="Y686" s="1"/>
      <c r="Z686" s="3"/>
      <c r="AA686" s="3"/>
      <c r="AB686" s="3"/>
      <c r="AC686" s="3"/>
      <c r="AD686" s="3"/>
      <c r="AE686" s="10"/>
      <c r="AF686" s="3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36"/>
      <c r="B687" s="14"/>
      <c r="C687" s="6"/>
      <c r="D687" s="12"/>
      <c r="E687" s="13"/>
      <c r="F687" s="13"/>
      <c r="G687" s="13"/>
      <c r="H687" s="13"/>
      <c r="I687" s="12"/>
      <c r="J687" s="30"/>
      <c r="K687" s="2"/>
      <c r="L687" s="15"/>
      <c r="M687" s="11"/>
      <c r="N687" s="11"/>
      <c r="O687" s="15"/>
      <c r="P687" s="13"/>
      <c r="Q687" s="19"/>
      <c r="R687" s="13"/>
      <c r="S687" s="4"/>
      <c r="T687" s="30"/>
      <c r="U687" s="3"/>
      <c r="V687" s="3"/>
      <c r="X687" s="3"/>
      <c r="Y687" s="1"/>
      <c r="Z687" s="3"/>
      <c r="AA687" s="3"/>
      <c r="AB687" s="3"/>
      <c r="AC687" s="3"/>
      <c r="AD687" s="3"/>
      <c r="AE687" s="10"/>
      <c r="AF687" s="3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36"/>
      <c r="B688" s="14"/>
      <c r="C688" s="6"/>
      <c r="D688" s="12"/>
      <c r="E688" s="13"/>
      <c r="F688" s="13"/>
      <c r="G688" s="13"/>
      <c r="H688" s="13"/>
      <c r="I688" s="12"/>
      <c r="J688" s="30"/>
      <c r="K688" s="2"/>
      <c r="L688" s="15"/>
      <c r="M688" s="11"/>
      <c r="N688" s="11"/>
      <c r="O688" s="15"/>
      <c r="P688" s="13"/>
      <c r="Q688" s="19"/>
      <c r="R688" s="13"/>
      <c r="S688" s="4"/>
      <c r="T688" s="30"/>
      <c r="U688" s="3"/>
      <c r="V688" s="3"/>
      <c r="X688" s="3"/>
      <c r="Y688" s="1"/>
      <c r="Z688" s="3"/>
      <c r="AA688" s="3"/>
      <c r="AB688" s="3"/>
      <c r="AC688" s="3"/>
      <c r="AD688" s="3"/>
      <c r="AE688" s="10"/>
      <c r="AF688" s="3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36"/>
      <c r="B689" s="14"/>
      <c r="C689" s="6"/>
      <c r="D689" s="12"/>
      <c r="E689" s="13"/>
      <c r="F689" s="13"/>
      <c r="G689" s="13"/>
      <c r="H689" s="13"/>
      <c r="I689" s="12"/>
      <c r="J689" s="30"/>
      <c r="K689" s="2"/>
      <c r="L689" s="15"/>
      <c r="M689" s="11"/>
      <c r="N689" s="11"/>
      <c r="O689" s="15"/>
      <c r="P689" s="13"/>
      <c r="Q689" s="19"/>
      <c r="R689" s="13"/>
      <c r="S689" s="4"/>
      <c r="T689" s="30"/>
      <c r="U689" s="3"/>
      <c r="V689" s="3"/>
      <c r="X689" s="3"/>
      <c r="Y689" s="1"/>
      <c r="Z689" s="3"/>
      <c r="AA689" s="3"/>
      <c r="AB689" s="3"/>
      <c r="AC689" s="3"/>
      <c r="AD689" s="3"/>
      <c r="AE689" s="10"/>
      <c r="AF689" s="3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36"/>
      <c r="B690" s="14"/>
      <c r="C690" s="6"/>
      <c r="D690" s="12"/>
      <c r="E690" s="13"/>
      <c r="F690" s="13"/>
      <c r="G690" s="13"/>
      <c r="H690" s="13"/>
      <c r="I690" s="12"/>
      <c r="J690" s="30"/>
      <c r="K690" s="2"/>
      <c r="L690" s="15"/>
      <c r="M690" s="11"/>
      <c r="N690" s="11"/>
      <c r="O690" s="15"/>
      <c r="P690" s="13"/>
      <c r="Q690" s="19"/>
      <c r="R690" s="13"/>
      <c r="S690" s="4"/>
      <c r="T690" s="30"/>
      <c r="U690" s="3"/>
      <c r="V690" s="3"/>
      <c r="X690" s="3"/>
      <c r="Y690" s="1"/>
      <c r="Z690" s="3"/>
      <c r="AA690" s="3"/>
      <c r="AB690" s="3"/>
      <c r="AC690" s="3"/>
      <c r="AD690" s="3"/>
      <c r="AE690" s="10"/>
      <c r="AF690" s="3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36"/>
      <c r="B691" s="14"/>
      <c r="C691" s="6"/>
      <c r="D691" s="12"/>
      <c r="E691" s="13"/>
      <c r="F691" s="13"/>
      <c r="G691" s="13"/>
      <c r="H691" s="13"/>
      <c r="I691" s="12"/>
      <c r="J691" s="30"/>
      <c r="K691" s="2"/>
      <c r="L691" s="15"/>
      <c r="M691" s="11"/>
      <c r="N691" s="11"/>
      <c r="O691" s="15"/>
      <c r="P691" s="13"/>
      <c r="Q691" s="19"/>
      <c r="R691" s="13"/>
      <c r="S691" s="4"/>
      <c r="T691" s="30"/>
      <c r="U691" s="3"/>
      <c r="V691" s="3"/>
      <c r="X691" s="3"/>
      <c r="Y691" s="1"/>
      <c r="Z691" s="3"/>
      <c r="AA691" s="3"/>
      <c r="AB691" s="3"/>
      <c r="AC691" s="3"/>
      <c r="AD691" s="3"/>
      <c r="AE691" s="10"/>
      <c r="AF691" s="3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36"/>
      <c r="B692" s="14"/>
      <c r="C692" s="6"/>
      <c r="D692" s="12"/>
      <c r="E692" s="13"/>
      <c r="F692" s="13"/>
      <c r="G692" s="13"/>
      <c r="H692" s="13"/>
      <c r="I692" s="12"/>
      <c r="J692" s="30"/>
      <c r="K692" s="2"/>
      <c r="L692" s="15"/>
      <c r="M692" s="11"/>
      <c r="N692" s="11"/>
      <c r="O692" s="15"/>
      <c r="P692" s="13"/>
      <c r="Q692" s="19"/>
      <c r="R692" s="13"/>
      <c r="S692" s="4"/>
      <c r="T692" s="30"/>
      <c r="U692" s="3"/>
      <c r="V692" s="3"/>
      <c r="X692" s="3"/>
      <c r="Y692" s="1"/>
      <c r="Z692" s="3"/>
      <c r="AA692" s="3"/>
      <c r="AB692" s="3"/>
      <c r="AC692" s="3"/>
      <c r="AD692" s="3"/>
      <c r="AE692" s="10"/>
      <c r="AF692" s="3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36"/>
      <c r="B693" s="14"/>
      <c r="C693" s="6"/>
      <c r="D693" s="12"/>
      <c r="E693" s="13"/>
      <c r="F693" s="13"/>
      <c r="G693" s="13"/>
      <c r="H693" s="13"/>
      <c r="I693" s="12"/>
      <c r="J693" s="30"/>
      <c r="K693" s="2"/>
      <c r="L693" s="15"/>
      <c r="M693" s="11"/>
      <c r="N693" s="11"/>
      <c r="O693" s="15"/>
      <c r="P693" s="13"/>
      <c r="Q693" s="19"/>
      <c r="R693" s="13"/>
      <c r="S693" s="4"/>
      <c r="T693" s="30"/>
      <c r="U693" s="3"/>
      <c r="V693" s="3"/>
      <c r="X693" s="3"/>
      <c r="Y693" s="1"/>
      <c r="Z693" s="3"/>
      <c r="AA693" s="3"/>
      <c r="AB693" s="3"/>
      <c r="AC693" s="3"/>
      <c r="AD693" s="3"/>
      <c r="AE693" s="10"/>
      <c r="AF693" s="3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36"/>
      <c r="B694" s="14"/>
      <c r="C694" s="6"/>
      <c r="D694" s="12"/>
      <c r="E694" s="13"/>
      <c r="F694" s="13"/>
      <c r="G694" s="13"/>
      <c r="H694" s="13"/>
      <c r="I694" s="12"/>
      <c r="J694" s="30"/>
      <c r="K694" s="2"/>
      <c r="L694" s="15"/>
      <c r="M694" s="11"/>
      <c r="N694" s="11"/>
      <c r="O694" s="15"/>
      <c r="P694" s="13"/>
      <c r="Q694" s="19"/>
      <c r="R694" s="13"/>
      <c r="S694" s="4"/>
      <c r="T694" s="30"/>
      <c r="U694" s="3"/>
      <c r="V694" s="3"/>
      <c r="X694" s="3"/>
      <c r="Y694" s="1"/>
      <c r="Z694" s="3"/>
      <c r="AA694" s="3"/>
      <c r="AB694" s="3"/>
      <c r="AC694" s="3"/>
      <c r="AD694" s="3"/>
      <c r="AE694" s="10"/>
      <c r="AF694" s="3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36"/>
      <c r="B695" s="14"/>
      <c r="C695" s="6"/>
      <c r="D695" s="12"/>
      <c r="E695" s="13"/>
      <c r="F695" s="13"/>
      <c r="G695" s="13"/>
      <c r="H695" s="13"/>
      <c r="I695" s="12"/>
      <c r="J695" s="30"/>
      <c r="K695" s="2"/>
      <c r="L695" s="15"/>
      <c r="M695" s="11"/>
      <c r="N695" s="11"/>
      <c r="O695" s="15"/>
      <c r="P695" s="13"/>
      <c r="Q695" s="19"/>
      <c r="R695" s="13"/>
      <c r="S695" s="4"/>
      <c r="T695" s="30"/>
      <c r="U695" s="3"/>
      <c r="V695" s="3"/>
      <c r="X695" s="3"/>
      <c r="Y695" s="1"/>
      <c r="Z695" s="3"/>
      <c r="AA695" s="3"/>
      <c r="AB695" s="3"/>
      <c r="AC695" s="3"/>
      <c r="AD695" s="3"/>
      <c r="AE695" s="10"/>
      <c r="AF695" s="3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36"/>
      <c r="B696" s="14"/>
      <c r="C696" s="6"/>
      <c r="D696" s="12"/>
      <c r="E696" s="13"/>
      <c r="F696" s="13"/>
      <c r="G696" s="13"/>
      <c r="H696" s="13"/>
      <c r="I696" s="12"/>
      <c r="J696" s="30"/>
      <c r="K696" s="2"/>
      <c r="L696" s="15"/>
      <c r="M696" s="11"/>
      <c r="N696" s="11"/>
      <c r="O696" s="15"/>
      <c r="P696" s="13"/>
      <c r="Q696" s="19"/>
      <c r="R696" s="13"/>
      <c r="S696" s="4"/>
      <c r="T696" s="30"/>
      <c r="U696" s="3"/>
      <c r="V696" s="3"/>
      <c r="X696" s="3"/>
      <c r="Y696" s="1"/>
      <c r="Z696" s="3"/>
      <c r="AA696" s="3"/>
      <c r="AB696" s="3"/>
      <c r="AC696" s="3"/>
      <c r="AD696" s="3"/>
      <c r="AE696" s="10"/>
      <c r="AF696" s="3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36"/>
      <c r="B697" s="14"/>
      <c r="C697" s="6"/>
      <c r="D697" s="12"/>
      <c r="E697" s="13"/>
      <c r="F697" s="13"/>
      <c r="G697" s="13"/>
      <c r="H697" s="13"/>
      <c r="I697" s="12"/>
      <c r="J697" s="30"/>
      <c r="K697" s="2"/>
      <c r="L697" s="15"/>
      <c r="M697" s="11"/>
      <c r="N697" s="11"/>
      <c r="O697" s="15"/>
      <c r="P697" s="13"/>
      <c r="Q697" s="19"/>
      <c r="R697" s="13"/>
      <c r="S697" s="4"/>
      <c r="T697" s="30"/>
      <c r="U697" s="3"/>
      <c r="V697" s="3"/>
      <c r="X697" s="3"/>
      <c r="Y697" s="1"/>
      <c r="Z697" s="3"/>
      <c r="AA697" s="3"/>
      <c r="AB697" s="3"/>
      <c r="AC697" s="3"/>
      <c r="AD697" s="3"/>
      <c r="AE697" s="10"/>
      <c r="AF697" s="3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36"/>
      <c r="B698" s="14"/>
      <c r="C698" s="6"/>
      <c r="D698" s="12"/>
      <c r="E698" s="13"/>
      <c r="F698" s="13"/>
      <c r="G698" s="13"/>
      <c r="H698" s="13"/>
      <c r="I698" s="12"/>
      <c r="J698" s="30"/>
      <c r="K698" s="2"/>
      <c r="L698" s="15"/>
      <c r="M698" s="11"/>
      <c r="N698" s="11"/>
      <c r="O698" s="15"/>
      <c r="P698" s="13"/>
      <c r="Q698" s="19"/>
      <c r="R698" s="13"/>
      <c r="S698" s="4"/>
      <c r="T698" s="30"/>
      <c r="U698" s="3"/>
      <c r="V698" s="3"/>
      <c r="X698" s="3"/>
      <c r="Y698" s="1"/>
      <c r="Z698" s="3"/>
      <c r="AA698" s="3"/>
      <c r="AB698" s="3"/>
      <c r="AC698" s="3"/>
      <c r="AD698" s="3"/>
      <c r="AE698" s="10"/>
      <c r="AF698" s="3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36"/>
      <c r="B699" s="14"/>
      <c r="C699" s="6"/>
      <c r="D699" s="12"/>
      <c r="E699" s="13"/>
      <c r="F699" s="13"/>
      <c r="G699" s="13"/>
      <c r="H699" s="13"/>
      <c r="I699" s="12"/>
      <c r="J699" s="30"/>
      <c r="K699" s="2"/>
      <c r="L699" s="15"/>
      <c r="M699" s="11"/>
      <c r="N699" s="11"/>
      <c r="O699" s="15"/>
      <c r="P699" s="13"/>
      <c r="Q699" s="19"/>
      <c r="R699" s="13"/>
      <c r="S699" s="4"/>
      <c r="T699" s="30"/>
      <c r="U699" s="3"/>
      <c r="V699" s="3"/>
      <c r="X699" s="3"/>
      <c r="Y699" s="1"/>
      <c r="Z699" s="3"/>
      <c r="AA699" s="3"/>
      <c r="AB699" s="3"/>
      <c r="AC699" s="3"/>
      <c r="AD699" s="3"/>
      <c r="AE699" s="10"/>
      <c r="AF699" s="3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36"/>
      <c r="B700" s="14"/>
      <c r="C700" s="6"/>
      <c r="D700" s="12"/>
      <c r="E700" s="13"/>
      <c r="F700" s="13"/>
      <c r="G700" s="13"/>
      <c r="H700" s="13"/>
      <c r="I700" s="12"/>
      <c r="J700" s="30"/>
      <c r="K700" s="2"/>
      <c r="L700" s="15"/>
      <c r="M700" s="11"/>
      <c r="N700" s="11"/>
      <c r="O700" s="15"/>
      <c r="P700" s="13"/>
      <c r="Q700" s="19"/>
      <c r="R700" s="13"/>
      <c r="S700" s="4"/>
      <c r="T700" s="30"/>
      <c r="U700" s="3"/>
      <c r="V700" s="3"/>
      <c r="X700" s="3"/>
      <c r="Y700" s="1"/>
      <c r="Z700" s="3"/>
      <c r="AA700" s="3"/>
      <c r="AB700" s="3"/>
      <c r="AC700" s="3"/>
      <c r="AD700" s="3"/>
      <c r="AE700" s="10"/>
      <c r="AF700" s="3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36"/>
      <c r="B701" s="14"/>
      <c r="C701" s="6"/>
      <c r="D701" s="12"/>
      <c r="E701" s="13"/>
      <c r="F701" s="13"/>
      <c r="G701" s="13"/>
      <c r="H701" s="13"/>
      <c r="I701" s="12"/>
      <c r="J701" s="30"/>
      <c r="K701" s="2"/>
      <c r="L701" s="15"/>
      <c r="M701" s="11"/>
      <c r="N701" s="11"/>
      <c r="O701" s="15"/>
      <c r="P701" s="13"/>
      <c r="Q701" s="19"/>
      <c r="R701" s="13"/>
      <c r="S701" s="4"/>
      <c r="T701" s="30"/>
      <c r="U701" s="3"/>
      <c r="V701" s="3"/>
      <c r="X701" s="3"/>
      <c r="Y701" s="1"/>
      <c r="Z701" s="3"/>
      <c r="AA701" s="3"/>
      <c r="AB701" s="3"/>
      <c r="AC701" s="3"/>
      <c r="AD701" s="3"/>
      <c r="AE701" s="10"/>
      <c r="AF701" s="3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36"/>
      <c r="B702" s="14"/>
      <c r="C702" s="6"/>
      <c r="D702" s="12"/>
      <c r="E702" s="13"/>
      <c r="F702" s="13"/>
      <c r="G702" s="13"/>
      <c r="H702" s="13"/>
      <c r="I702" s="12"/>
      <c r="J702" s="30"/>
      <c r="K702" s="2"/>
      <c r="L702" s="15"/>
      <c r="M702" s="11"/>
      <c r="N702" s="11"/>
      <c r="O702" s="15"/>
      <c r="P702" s="13"/>
      <c r="Q702" s="19"/>
      <c r="R702" s="13"/>
      <c r="S702" s="4"/>
      <c r="T702" s="30"/>
      <c r="U702" s="3"/>
      <c r="V702" s="3"/>
      <c r="X702" s="3"/>
      <c r="Y702" s="1"/>
      <c r="Z702" s="3"/>
      <c r="AA702" s="3"/>
      <c r="AB702" s="3"/>
      <c r="AC702" s="3"/>
      <c r="AD702" s="3"/>
      <c r="AE702" s="10"/>
      <c r="AF702" s="3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36"/>
      <c r="B703" s="14"/>
      <c r="C703" s="6"/>
      <c r="D703" s="12"/>
      <c r="E703" s="13"/>
      <c r="F703" s="13"/>
      <c r="G703" s="13"/>
      <c r="H703" s="13"/>
      <c r="I703" s="12"/>
      <c r="J703" s="30"/>
      <c r="K703" s="2"/>
      <c r="L703" s="15"/>
      <c r="M703" s="11"/>
      <c r="N703" s="11"/>
      <c r="O703" s="15"/>
      <c r="P703" s="13"/>
      <c r="Q703" s="19"/>
      <c r="R703" s="13"/>
      <c r="S703" s="4"/>
      <c r="T703" s="30"/>
      <c r="U703" s="3"/>
      <c r="V703" s="3"/>
      <c r="X703" s="3"/>
      <c r="Y703" s="1"/>
      <c r="Z703" s="3"/>
      <c r="AA703" s="3"/>
      <c r="AB703" s="3"/>
      <c r="AC703" s="3"/>
      <c r="AD703" s="3"/>
      <c r="AE703" s="10"/>
      <c r="AF703" s="3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36"/>
      <c r="B704" s="14"/>
      <c r="C704" s="6"/>
      <c r="D704" s="12"/>
      <c r="E704" s="13"/>
      <c r="F704" s="13"/>
      <c r="G704" s="13"/>
      <c r="H704" s="13"/>
      <c r="I704" s="12"/>
      <c r="J704" s="30"/>
      <c r="K704" s="2"/>
      <c r="L704" s="15"/>
      <c r="M704" s="11"/>
      <c r="N704" s="11"/>
      <c r="O704" s="15"/>
      <c r="P704" s="13"/>
      <c r="Q704" s="19"/>
      <c r="R704" s="13"/>
      <c r="S704" s="4"/>
      <c r="T704" s="30"/>
      <c r="U704" s="3"/>
      <c r="V704" s="3"/>
      <c r="X704" s="3"/>
      <c r="Y704" s="1"/>
      <c r="Z704" s="3"/>
      <c r="AA704" s="3"/>
      <c r="AB704" s="3"/>
      <c r="AC704" s="3"/>
      <c r="AD704" s="3"/>
      <c r="AE704" s="10"/>
      <c r="AF704" s="3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ht="18.75" x14ac:dyDescent="0.3">
      <c r="A705" s="36"/>
      <c r="B705" s="14"/>
      <c r="C705" s="6"/>
      <c r="D705" s="12"/>
      <c r="E705" s="13"/>
      <c r="F705" s="13"/>
      <c r="G705" s="13"/>
      <c r="H705" s="13"/>
      <c r="I705" s="115"/>
      <c r="J705" s="30"/>
      <c r="K705" s="2"/>
      <c r="L705" s="15"/>
      <c r="M705" s="11"/>
      <c r="N705" s="11"/>
      <c r="O705" s="15"/>
      <c r="P705" s="13"/>
      <c r="Q705" s="19"/>
      <c r="R705" s="13"/>
      <c r="S705" s="4"/>
      <c r="T705" s="30"/>
      <c r="U705" s="3"/>
      <c r="V705" s="3"/>
      <c r="X705" s="3"/>
      <c r="Y705" s="1"/>
      <c r="Z705" s="3"/>
      <c r="AA705" s="3"/>
      <c r="AB705" s="3"/>
      <c r="AC705" s="3"/>
      <c r="AD705" s="3"/>
      <c r="AE705" s="10"/>
      <c r="AF705" s="3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36"/>
      <c r="B706" s="14"/>
      <c r="C706" s="6"/>
      <c r="D706" s="12"/>
      <c r="E706" s="13"/>
      <c r="F706" s="13"/>
      <c r="G706" s="13"/>
      <c r="H706" s="13"/>
      <c r="I706" s="12"/>
      <c r="J706" s="30"/>
      <c r="K706" s="2"/>
      <c r="L706" s="15"/>
      <c r="M706" s="11"/>
      <c r="N706" s="11"/>
      <c r="O706" s="15"/>
      <c r="P706" s="13"/>
      <c r="Q706" s="19"/>
      <c r="R706" s="13"/>
      <c r="S706" s="4"/>
      <c r="T706" s="30"/>
      <c r="U706" s="3"/>
      <c r="V706" s="3"/>
      <c r="X706" s="3"/>
      <c r="Y706" s="1"/>
      <c r="Z706" s="3"/>
      <c r="AA706" s="3"/>
      <c r="AB706" s="3"/>
      <c r="AC706" s="3"/>
      <c r="AD706" s="3"/>
      <c r="AE706" s="10"/>
      <c r="AF706" s="3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36"/>
      <c r="B707" s="14"/>
      <c r="C707" s="6"/>
      <c r="D707" s="12"/>
      <c r="E707" s="13"/>
      <c r="F707" s="13"/>
      <c r="G707" s="13"/>
      <c r="H707" s="13"/>
      <c r="I707" s="12"/>
      <c r="J707" s="30"/>
      <c r="K707" s="2"/>
      <c r="L707" s="15"/>
      <c r="M707" s="11"/>
      <c r="N707" s="11"/>
      <c r="O707" s="15"/>
      <c r="P707" s="13"/>
      <c r="Q707" s="19"/>
      <c r="R707" s="13"/>
      <c r="S707" s="4"/>
      <c r="T707" s="30"/>
      <c r="U707" s="3"/>
      <c r="V707" s="3"/>
      <c r="X707" s="3"/>
      <c r="Y707" s="1"/>
      <c r="Z707" s="3"/>
      <c r="AA707" s="3"/>
      <c r="AB707" s="3"/>
      <c r="AC707" s="3"/>
      <c r="AD707" s="3"/>
      <c r="AE707" s="10"/>
      <c r="AF707" s="3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36"/>
      <c r="B708" s="14"/>
      <c r="C708" s="6"/>
      <c r="D708" s="12"/>
      <c r="E708" s="13"/>
      <c r="F708" s="13"/>
      <c r="G708" s="13"/>
      <c r="H708" s="13"/>
      <c r="I708" s="12"/>
      <c r="J708" s="30"/>
      <c r="K708" s="2"/>
      <c r="L708" s="15"/>
      <c r="M708" s="11"/>
      <c r="N708" s="11"/>
      <c r="O708" s="15"/>
      <c r="P708" s="13"/>
      <c r="Q708" s="19"/>
      <c r="R708" s="13"/>
      <c r="S708" s="4"/>
      <c r="T708" s="30"/>
      <c r="U708" s="3"/>
      <c r="V708" s="3"/>
      <c r="X708" s="3"/>
      <c r="Y708" s="1"/>
      <c r="Z708" s="3"/>
      <c r="AA708" s="3"/>
      <c r="AB708" s="3"/>
      <c r="AC708" s="3"/>
      <c r="AD708" s="3"/>
      <c r="AE708" s="10"/>
      <c r="AF708" s="3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36"/>
      <c r="B709" s="14"/>
      <c r="C709" s="6"/>
      <c r="D709" s="12"/>
      <c r="E709" s="13"/>
      <c r="F709" s="13"/>
      <c r="G709" s="13"/>
      <c r="H709" s="13"/>
      <c r="I709" s="12"/>
      <c r="J709" s="30"/>
      <c r="K709" s="2"/>
      <c r="L709" s="15"/>
      <c r="M709" s="11"/>
      <c r="N709" s="11"/>
      <c r="O709" s="15"/>
      <c r="P709" s="13"/>
      <c r="Q709" s="19"/>
      <c r="R709" s="13"/>
      <c r="S709" s="4"/>
      <c r="T709" s="30"/>
      <c r="U709" s="3"/>
      <c r="V709" s="3"/>
      <c r="X709" s="3"/>
      <c r="Y709" s="1"/>
      <c r="Z709" s="3"/>
      <c r="AA709" s="3"/>
      <c r="AB709" s="3"/>
      <c r="AC709" s="3"/>
      <c r="AD709" s="3"/>
      <c r="AE709" s="10"/>
      <c r="AF709" s="3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36"/>
      <c r="B710" s="14"/>
      <c r="C710" s="6"/>
      <c r="D710" s="12"/>
      <c r="E710" s="13"/>
      <c r="F710" s="13"/>
      <c r="G710" s="13"/>
      <c r="H710" s="13"/>
      <c r="I710" s="12"/>
      <c r="J710" s="30"/>
      <c r="K710" s="2"/>
      <c r="L710" s="15"/>
      <c r="M710" s="11"/>
      <c r="N710" s="11"/>
      <c r="O710" s="15"/>
      <c r="P710" s="13"/>
      <c r="Q710" s="19"/>
      <c r="R710" s="13"/>
      <c r="S710" s="4"/>
      <c r="T710" s="30"/>
      <c r="U710" s="3"/>
      <c r="V710" s="3"/>
      <c r="X710" s="3"/>
      <c r="Y710" s="1"/>
      <c r="Z710" s="3"/>
      <c r="AA710" s="3"/>
      <c r="AB710" s="3"/>
      <c r="AC710" s="3"/>
      <c r="AD710" s="3"/>
      <c r="AE710" s="10"/>
      <c r="AF710" s="3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36"/>
      <c r="B711" s="14"/>
      <c r="C711" s="6"/>
      <c r="D711" s="12"/>
      <c r="E711" s="13"/>
      <c r="F711" s="13"/>
      <c r="G711" s="13"/>
      <c r="H711" s="13"/>
      <c r="I711" s="12"/>
      <c r="J711" s="30"/>
      <c r="K711" s="2"/>
      <c r="L711" s="15"/>
      <c r="M711" s="11"/>
      <c r="N711" s="11"/>
      <c r="O711" s="15"/>
      <c r="P711" s="13"/>
      <c r="Q711" s="19"/>
      <c r="R711" s="13"/>
      <c r="S711" s="4"/>
      <c r="T711" s="30"/>
      <c r="U711" s="3"/>
      <c r="V711" s="3"/>
      <c r="X711" s="3"/>
      <c r="Y711" s="1"/>
      <c r="Z711" s="3"/>
      <c r="AA711" s="3"/>
      <c r="AB711" s="3"/>
      <c r="AC711" s="3"/>
      <c r="AD711" s="3"/>
      <c r="AE711" s="10"/>
      <c r="AF711" s="3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36"/>
      <c r="B712" s="14"/>
      <c r="C712" s="6"/>
      <c r="D712" s="12"/>
      <c r="E712" s="13"/>
      <c r="F712" s="13"/>
      <c r="G712" s="13"/>
      <c r="H712" s="13"/>
      <c r="I712" s="12"/>
      <c r="J712" s="30"/>
      <c r="K712" s="2"/>
      <c r="L712" s="15"/>
      <c r="M712" s="11"/>
      <c r="N712" s="11"/>
      <c r="O712" s="15"/>
      <c r="P712" s="13"/>
      <c r="Q712" s="19"/>
      <c r="R712" s="13"/>
      <c r="S712" s="4"/>
      <c r="T712" s="30"/>
      <c r="U712" s="3"/>
      <c r="V712" s="3"/>
      <c r="X712" s="3"/>
      <c r="Y712" s="1"/>
      <c r="Z712" s="3"/>
      <c r="AA712" s="3"/>
      <c r="AB712" s="3"/>
      <c r="AC712" s="3"/>
      <c r="AD712" s="3"/>
      <c r="AE712" s="10"/>
      <c r="AF712" s="3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36"/>
      <c r="B713" s="14"/>
      <c r="C713" s="6"/>
      <c r="D713" s="12"/>
      <c r="E713" s="13"/>
      <c r="F713" s="13"/>
      <c r="G713" s="13"/>
      <c r="H713" s="13"/>
      <c r="I713" s="12"/>
      <c r="J713" s="30"/>
      <c r="K713" s="2"/>
      <c r="L713" s="15"/>
      <c r="M713" s="11"/>
      <c r="N713" s="11"/>
      <c r="O713" s="15"/>
      <c r="P713" s="13"/>
      <c r="Q713" s="19"/>
      <c r="R713" s="13"/>
      <c r="S713" s="4"/>
      <c r="T713" s="30"/>
      <c r="U713" s="3"/>
      <c r="V713" s="3"/>
      <c r="X713" s="3"/>
      <c r="Y713" s="1"/>
      <c r="Z713" s="3"/>
      <c r="AA713" s="3"/>
      <c r="AB713" s="3"/>
      <c r="AC713" s="3"/>
      <c r="AD713" s="3"/>
      <c r="AE713" s="10"/>
      <c r="AF713" s="3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36"/>
      <c r="B714" s="14"/>
      <c r="C714" s="6"/>
      <c r="D714" s="12"/>
      <c r="E714" s="13"/>
      <c r="F714" s="13"/>
      <c r="G714" s="13"/>
      <c r="H714" s="13"/>
      <c r="I714" s="12"/>
      <c r="J714" s="30"/>
      <c r="K714" s="2"/>
      <c r="L714" s="15"/>
      <c r="M714" s="11"/>
      <c r="N714" s="11"/>
      <c r="O714" s="15"/>
      <c r="P714" s="13"/>
      <c r="Q714" s="19"/>
      <c r="R714" s="13"/>
      <c r="S714" s="4"/>
      <c r="T714" s="30"/>
      <c r="U714" s="3"/>
      <c r="V714" s="3"/>
      <c r="X714" s="3"/>
      <c r="Y714" s="1"/>
      <c r="Z714" s="3"/>
      <c r="AA714" s="3"/>
      <c r="AB714" s="3"/>
      <c r="AC714" s="3"/>
      <c r="AD714" s="3"/>
      <c r="AE714" s="10"/>
      <c r="AF714" s="3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36"/>
      <c r="B715" s="14"/>
      <c r="C715" s="6"/>
      <c r="D715" s="12"/>
      <c r="E715" s="13"/>
      <c r="F715" s="13"/>
      <c r="G715" s="13"/>
      <c r="H715" s="13"/>
      <c r="I715" s="12"/>
      <c r="J715" s="30"/>
      <c r="K715" s="2"/>
      <c r="L715" s="15"/>
      <c r="M715" s="11"/>
      <c r="N715" s="11"/>
      <c r="O715" s="15"/>
      <c r="P715" s="13"/>
      <c r="Q715" s="19"/>
      <c r="R715" s="13"/>
      <c r="S715" s="4"/>
      <c r="T715" s="30"/>
      <c r="U715" s="3"/>
      <c r="V715" s="3"/>
      <c r="X715" s="3"/>
      <c r="Y715" s="1"/>
      <c r="Z715" s="3"/>
      <c r="AA715" s="3"/>
      <c r="AB715" s="3"/>
      <c r="AC715" s="3"/>
      <c r="AD715" s="3"/>
      <c r="AE715" s="10"/>
      <c r="AF715" s="3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36"/>
      <c r="B716" s="14"/>
      <c r="C716" s="6"/>
      <c r="D716" s="12"/>
      <c r="E716" s="13"/>
      <c r="F716" s="13"/>
      <c r="G716" s="13"/>
      <c r="H716" s="13"/>
      <c r="I716" s="12"/>
      <c r="J716" s="30"/>
      <c r="K716" s="2"/>
      <c r="L716" s="15"/>
      <c r="M716" s="11"/>
      <c r="N716" s="11"/>
      <c r="O716" s="15"/>
      <c r="P716" s="13"/>
      <c r="Q716" s="19"/>
      <c r="R716" s="13"/>
      <c r="S716" s="4"/>
      <c r="T716" s="30"/>
      <c r="U716" s="3"/>
      <c r="V716" s="3"/>
      <c r="X716" s="3"/>
      <c r="Y716" s="1"/>
      <c r="Z716" s="3"/>
      <c r="AA716" s="3"/>
      <c r="AB716" s="3"/>
      <c r="AC716" s="3"/>
      <c r="AD716" s="3"/>
      <c r="AE716" s="10"/>
      <c r="AF716" s="3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36"/>
      <c r="B717" s="14"/>
      <c r="C717" s="6"/>
      <c r="D717" s="12"/>
      <c r="E717" s="13"/>
      <c r="F717" s="13"/>
      <c r="G717" s="13"/>
      <c r="H717" s="13"/>
      <c r="I717" s="12"/>
      <c r="J717" s="30"/>
      <c r="K717" s="2"/>
      <c r="L717" s="15"/>
      <c r="M717" s="11"/>
      <c r="N717" s="11"/>
      <c r="O717" s="15"/>
      <c r="P717" s="13"/>
      <c r="Q717" s="19"/>
      <c r="R717" s="13"/>
      <c r="S717" s="4"/>
      <c r="T717" s="30"/>
      <c r="U717" s="3"/>
      <c r="V717" s="3"/>
      <c r="X717" s="3"/>
      <c r="Y717" s="1"/>
      <c r="Z717" s="3"/>
      <c r="AA717" s="3"/>
      <c r="AB717" s="3"/>
      <c r="AC717" s="3"/>
      <c r="AD717" s="3"/>
      <c r="AE717" s="10"/>
      <c r="AF717" s="3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36"/>
      <c r="B718" s="14"/>
      <c r="C718" s="6"/>
      <c r="D718" s="12"/>
      <c r="E718" s="13"/>
      <c r="F718" s="13"/>
      <c r="G718" s="13"/>
      <c r="H718" s="13"/>
      <c r="I718" s="12"/>
      <c r="J718" s="30"/>
      <c r="K718" s="2"/>
      <c r="L718" s="15"/>
      <c r="M718" s="11"/>
      <c r="N718" s="11"/>
      <c r="O718" s="15"/>
      <c r="P718" s="13"/>
      <c r="Q718" s="19"/>
      <c r="R718" s="13"/>
      <c r="S718" s="4"/>
      <c r="T718" s="30"/>
      <c r="U718" s="3"/>
      <c r="V718" s="3"/>
      <c r="X718" s="3"/>
      <c r="Y718" s="1"/>
      <c r="Z718" s="3"/>
      <c r="AA718" s="3"/>
      <c r="AB718" s="3"/>
      <c r="AC718" s="3"/>
      <c r="AD718" s="3"/>
      <c r="AE718" s="10"/>
      <c r="AF718" s="3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36"/>
      <c r="B719" s="14"/>
      <c r="C719" s="6"/>
      <c r="D719" s="12"/>
      <c r="E719" s="13"/>
      <c r="F719" s="13"/>
      <c r="G719" s="13"/>
      <c r="H719" s="13"/>
      <c r="I719" s="12"/>
      <c r="J719" s="30"/>
      <c r="K719" s="2"/>
      <c r="L719" s="15"/>
      <c r="M719" s="11"/>
      <c r="N719" s="11"/>
      <c r="O719" s="15"/>
      <c r="P719" s="13"/>
      <c r="Q719" s="19"/>
      <c r="R719" s="13"/>
      <c r="S719" s="4"/>
      <c r="T719" s="30"/>
      <c r="U719" s="3"/>
      <c r="V719" s="3"/>
      <c r="X719" s="3"/>
      <c r="Y719" s="1"/>
      <c r="Z719" s="3"/>
      <c r="AA719" s="3"/>
      <c r="AB719" s="3"/>
      <c r="AC719" s="3"/>
      <c r="AD719" s="3"/>
      <c r="AE719" s="10"/>
      <c r="AF719" s="3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36"/>
      <c r="B720" s="14"/>
      <c r="C720" s="6"/>
      <c r="D720" s="12"/>
      <c r="E720" s="13"/>
      <c r="F720" s="13"/>
      <c r="G720" s="13"/>
      <c r="H720" s="13"/>
      <c r="I720" s="12"/>
      <c r="J720" s="30"/>
      <c r="K720" s="2"/>
      <c r="L720" s="15"/>
      <c r="M720" s="11"/>
      <c r="N720" s="11"/>
      <c r="O720" s="15"/>
      <c r="P720" s="13"/>
      <c r="Q720" s="19"/>
      <c r="R720" s="13"/>
      <c r="S720" s="4"/>
      <c r="T720" s="30"/>
      <c r="U720" s="3"/>
      <c r="V720" s="3"/>
      <c r="X720" s="3"/>
      <c r="Y720" s="1"/>
      <c r="Z720" s="3"/>
      <c r="AA720" s="3"/>
      <c r="AB720" s="3"/>
      <c r="AC720" s="3"/>
      <c r="AD720" s="3"/>
      <c r="AE720" s="10"/>
      <c r="AF720" s="3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36"/>
      <c r="B721" s="14"/>
      <c r="C721" s="6"/>
      <c r="D721" s="12"/>
      <c r="E721" s="13"/>
      <c r="F721" s="13"/>
      <c r="G721" s="13"/>
      <c r="H721" s="13"/>
      <c r="I721" s="12"/>
      <c r="J721" s="30"/>
      <c r="K721" s="2"/>
      <c r="L721" s="15"/>
      <c r="M721" s="11"/>
      <c r="N721" s="11"/>
      <c r="O721" s="15"/>
      <c r="P721" s="13"/>
      <c r="Q721" s="19"/>
      <c r="R721" s="13"/>
      <c r="S721" s="4"/>
      <c r="T721" s="30"/>
      <c r="U721" s="3"/>
      <c r="V721" s="3"/>
      <c r="X721" s="3"/>
      <c r="Y721" s="1"/>
      <c r="Z721" s="3"/>
      <c r="AA721" s="3"/>
      <c r="AB721" s="3"/>
      <c r="AC721" s="3"/>
      <c r="AD721" s="3"/>
      <c r="AE721" s="10"/>
      <c r="AF721" s="3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36"/>
      <c r="B722" s="14"/>
      <c r="C722" s="6"/>
      <c r="D722" s="12"/>
      <c r="E722" s="13"/>
      <c r="F722" s="13"/>
      <c r="G722" s="13"/>
      <c r="H722" s="13"/>
      <c r="I722" s="12"/>
      <c r="J722" s="30"/>
      <c r="K722" s="2"/>
      <c r="L722" s="15"/>
      <c r="M722" s="11"/>
      <c r="N722" s="11"/>
      <c r="O722" s="15"/>
      <c r="P722" s="13"/>
      <c r="Q722" s="19"/>
      <c r="R722" s="13"/>
      <c r="S722" s="4"/>
      <c r="T722" s="30"/>
      <c r="U722" s="3"/>
      <c r="V722" s="3"/>
      <c r="X722" s="3"/>
      <c r="Y722" s="1"/>
      <c r="Z722" s="3"/>
      <c r="AA722" s="3"/>
      <c r="AB722" s="3"/>
      <c r="AC722" s="3"/>
      <c r="AD722" s="3"/>
      <c r="AE722" s="10"/>
      <c r="AF722" s="3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36"/>
      <c r="B723" s="14"/>
      <c r="C723" s="6"/>
      <c r="D723" s="12"/>
      <c r="E723" s="13"/>
      <c r="F723" s="13"/>
      <c r="G723" s="13"/>
      <c r="H723" s="13"/>
      <c r="I723" s="12"/>
      <c r="J723" s="30"/>
      <c r="K723" s="2"/>
      <c r="L723" s="15"/>
      <c r="M723" s="11"/>
      <c r="N723" s="11"/>
      <c r="O723" s="15"/>
      <c r="P723" s="13"/>
      <c r="Q723" s="19"/>
      <c r="R723" s="13"/>
      <c r="S723" s="4"/>
      <c r="T723" s="30"/>
      <c r="U723" s="3"/>
      <c r="V723" s="3"/>
      <c r="X723" s="3"/>
      <c r="Y723" s="1"/>
      <c r="Z723" s="3"/>
      <c r="AA723" s="3"/>
      <c r="AB723" s="3"/>
      <c r="AC723" s="3"/>
      <c r="AD723" s="3"/>
      <c r="AE723" s="10"/>
      <c r="AF723" s="3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36"/>
      <c r="B724" s="14"/>
      <c r="C724" s="6"/>
      <c r="D724" s="12"/>
      <c r="E724" s="13"/>
      <c r="F724" s="13"/>
      <c r="G724" s="13"/>
      <c r="H724" s="13"/>
      <c r="I724" s="12"/>
      <c r="J724" s="30"/>
      <c r="K724" s="2"/>
      <c r="L724" s="15"/>
      <c r="M724" s="11"/>
      <c r="N724" s="11"/>
      <c r="O724" s="15"/>
      <c r="P724" s="13"/>
      <c r="Q724" s="19"/>
      <c r="R724" s="13"/>
      <c r="S724" s="4"/>
      <c r="T724" s="30"/>
      <c r="U724" s="3"/>
      <c r="V724" s="3"/>
      <c r="X724" s="3"/>
      <c r="Y724" s="1"/>
      <c r="Z724" s="3"/>
      <c r="AA724" s="3"/>
      <c r="AB724" s="3"/>
      <c r="AC724" s="3"/>
      <c r="AD724" s="3"/>
      <c r="AE724" s="10"/>
      <c r="AF724" s="3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36"/>
      <c r="B725" s="14"/>
      <c r="C725" s="6"/>
      <c r="D725" s="12"/>
      <c r="E725" s="13"/>
      <c r="F725" s="13"/>
      <c r="G725" s="13"/>
      <c r="H725" s="13"/>
      <c r="I725" s="12"/>
      <c r="J725" s="30"/>
      <c r="K725" s="2"/>
      <c r="L725" s="15"/>
      <c r="M725" s="11"/>
      <c r="N725" s="11"/>
      <c r="O725" s="15"/>
      <c r="P725" s="13"/>
      <c r="Q725" s="19"/>
      <c r="R725" s="13"/>
      <c r="S725" s="4"/>
      <c r="T725" s="30"/>
      <c r="U725" s="3"/>
      <c r="V725" s="3"/>
      <c r="X725" s="3"/>
      <c r="Y725" s="1"/>
      <c r="Z725" s="3"/>
      <c r="AA725" s="3"/>
      <c r="AB725" s="3"/>
      <c r="AC725" s="3"/>
      <c r="AD725" s="3"/>
      <c r="AE725" s="10"/>
      <c r="AF725" s="3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36"/>
      <c r="B726" s="14"/>
      <c r="C726" s="6"/>
      <c r="D726" s="12"/>
      <c r="E726" s="13"/>
      <c r="F726" s="13"/>
      <c r="G726" s="13"/>
      <c r="H726" s="13"/>
      <c r="I726" s="12"/>
      <c r="J726" s="30"/>
      <c r="K726" s="2"/>
      <c r="L726" s="15"/>
      <c r="M726" s="11"/>
      <c r="N726" s="11"/>
      <c r="O726" s="15"/>
      <c r="P726" s="13"/>
      <c r="Q726" s="19"/>
      <c r="R726" s="13"/>
      <c r="S726" s="4"/>
      <c r="T726" s="30"/>
      <c r="U726" s="3"/>
      <c r="V726" s="3"/>
      <c r="X726" s="3"/>
      <c r="Y726" s="1"/>
      <c r="Z726" s="3"/>
      <c r="AA726" s="3"/>
      <c r="AB726" s="3"/>
      <c r="AC726" s="3"/>
      <c r="AD726" s="3"/>
      <c r="AE726" s="10"/>
      <c r="AF726" s="3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36"/>
      <c r="B727" s="14"/>
      <c r="C727" s="6"/>
      <c r="D727" s="12"/>
      <c r="E727" s="13"/>
      <c r="F727" s="13"/>
      <c r="G727" s="13"/>
      <c r="H727" s="13"/>
      <c r="I727" s="12"/>
      <c r="J727" s="30"/>
      <c r="K727" s="2"/>
      <c r="L727" s="15"/>
      <c r="M727" s="11"/>
      <c r="N727" s="11"/>
      <c r="O727" s="15"/>
      <c r="P727" s="13"/>
      <c r="Q727" s="19"/>
      <c r="R727" s="13"/>
      <c r="S727" s="4"/>
      <c r="T727" s="30"/>
      <c r="U727" s="3"/>
      <c r="V727" s="3"/>
      <c r="X727" s="3"/>
      <c r="Y727" s="1"/>
      <c r="Z727" s="3"/>
      <c r="AA727" s="3"/>
      <c r="AB727" s="3"/>
      <c r="AC727" s="3"/>
      <c r="AD727" s="3"/>
      <c r="AE727" s="10"/>
      <c r="AF727" s="3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36"/>
      <c r="B728" s="14"/>
      <c r="C728" s="6"/>
      <c r="D728" s="12"/>
      <c r="E728" s="13"/>
      <c r="F728" s="13"/>
      <c r="G728" s="13"/>
      <c r="H728" s="13"/>
      <c r="I728" s="12"/>
      <c r="J728" s="30"/>
      <c r="K728" s="2"/>
      <c r="L728" s="15"/>
      <c r="M728" s="11"/>
      <c r="N728" s="11"/>
      <c r="O728" s="15"/>
      <c r="P728" s="13"/>
      <c r="Q728" s="19"/>
      <c r="R728" s="13"/>
      <c r="S728" s="4"/>
      <c r="T728" s="30"/>
      <c r="U728" s="3"/>
      <c r="V728" s="3"/>
      <c r="X728" s="3"/>
      <c r="Y728" s="1"/>
      <c r="Z728" s="3"/>
      <c r="AA728" s="3"/>
      <c r="AB728" s="3"/>
      <c r="AC728" s="3"/>
      <c r="AD728" s="3"/>
      <c r="AE728" s="10"/>
      <c r="AF728" s="3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36"/>
      <c r="B729" s="14"/>
      <c r="C729" s="6"/>
      <c r="D729" s="12"/>
      <c r="E729" s="13"/>
      <c r="F729" s="13"/>
      <c r="G729" s="13"/>
      <c r="H729" s="13"/>
      <c r="I729" s="12"/>
      <c r="J729" s="30"/>
      <c r="K729" s="2"/>
      <c r="L729" s="15"/>
      <c r="M729" s="11"/>
      <c r="N729" s="11"/>
      <c r="O729" s="15"/>
      <c r="P729" s="13"/>
      <c r="Q729" s="19"/>
      <c r="R729" s="13"/>
      <c r="S729" s="4"/>
      <c r="T729" s="30"/>
      <c r="U729" s="3"/>
      <c r="V729" s="3"/>
      <c r="X729" s="3"/>
      <c r="Y729" s="1"/>
      <c r="Z729" s="3"/>
      <c r="AA729" s="3"/>
      <c r="AB729" s="3"/>
      <c r="AC729" s="3"/>
      <c r="AD729" s="3"/>
      <c r="AE729" s="10"/>
      <c r="AF729" s="3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36"/>
      <c r="B730" s="14"/>
      <c r="C730" s="6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3"/>
      <c r="Q730" s="19"/>
      <c r="R730" s="13"/>
      <c r="S730" s="4"/>
      <c r="T730" s="30"/>
      <c r="U730" s="3"/>
      <c r="V730" s="3"/>
      <c r="X730" s="3"/>
      <c r="Y730" s="1"/>
      <c r="Z730" s="3"/>
      <c r="AA730" s="3"/>
      <c r="AB730" s="3"/>
      <c r="AC730" s="3"/>
      <c r="AD730" s="3"/>
      <c r="AE730" s="10"/>
      <c r="AF730" s="3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36"/>
      <c r="B731" s="14"/>
      <c r="C731" s="6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3"/>
      <c r="Q731" s="19"/>
      <c r="R731" s="13"/>
      <c r="S731" s="4"/>
      <c r="T731" s="30"/>
      <c r="U731" s="3"/>
      <c r="V731" s="3"/>
      <c r="X731" s="3"/>
      <c r="Y731" s="1"/>
      <c r="Z731" s="3"/>
      <c r="AA731" s="3"/>
      <c r="AB731" s="3"/>
      <c r="AC731" s="3"/>
      <c r="AD731" s="3"/>
      <c r="AE731" s="10"/>
      <c r="AF731" s="3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36"/>
      <c r="B732" s="14"/>
      <c r="C732" s="6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3"/>
      <c r="Q732" s="19"/>
      <c r="R732" s="13"/>
      <c r="S732" s="4"/>
      <c r="T732" s="30"/>
      <c r="U732" s="3"/>
      <c r="V732" s="3"/>
      <c r="X732" s="3"/>
      <c r="Y732" s="1"/>
      <c r="Z732" s="3"/>
      <c r="AA732" s="3"/>
      <c r="AB732" s="3"/>
      <c r="AC732" s="3"/>
      <c r="AD732" s="3"/>
      <c r="AE732" s="10"/>
      <c r="AF732" s="3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36"/>
      <c r="B733" s="14"/>
      <c r="C733" s="6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3"/>
      <c r="Q733" s="19"/>
      <c r="R733" s="13"/>
      <c r="S733" s="4"/>
      <c r="T733" s="30"/>
      <c r="U733" s="3"/>
      <c r="V733" s="3"/>
      <c r="X733" s="3"/>
      <c r="Y733" s="1"/>
      <c r="Z733" s="3"/>
      <c r="AA733" s="3"/>
      <c r="AB733" s="3"/>
      <c r="AC733" s="3"/>
      <c r="AD733" s="3"/>
      <c r="AE733" s="10"/>
      <c r="AF733" s="3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36"/>
      <c r="B734" s="14"/>
      <c r="C734" s="6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3"/>
      <c r="Q734" s="19"/>
      <c r="R734" s="13"/>
      <c r="S734" s="4"/>
      <c r="T734" s="30"/>
      <c r="U734" s="3"/>
      <c r="V734" s="3"/>
      <c r="X734" s="3"/>
      <c r="Y734" s="1"/>
      <c r="Z734" s="3"/>
      <c r="AA734" s="3"/>
      <c r="AB734" s="3"/>
      <c r="AC734" s="3"/>
      <c r="AD734" s="3"/>
      <c r="AE734" s="10"/>
      <c r="AF734" s="3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36"/>
      <c r="B735" s="14"/>
      <c r="C735" s="6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3"/>
      <c r="Q735" s="19"/>
      <c r="R735" s="13"/>
      <c r="S735" s="4"/>
      <c r="T735" s="30"/>
      <c r="U735" s="3"/>
      <c r="V735" s="3"/>
      <c r="X735" s="3"/>
      <c r="Y735" s="1"/>
      <c r="Z735" s="3"/>
      <c r="AA735" s="3"/>
      <c r="AB735" s="3"/>
      <c r="AC735" s="3"/>
      <c r="AD735" s="3"/>
      <c r="AE735" s="10"/>
      <c r="AF735" s="3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36"/>
      <c r="B736" s="14"/>
      <c r="C736" s="6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3"/>
      <c r="Q736" s="19"/>
      <c r="R736" s="13"/>
      <c r="S736" s="4"/>
      <c r="T736" s="30"/>
      <c r="U736" s="3"/>
      <c r="V736" s="3"/>
      <c r="X736" s="3"/>
      <c r="Y736" s="1"/>
      <c r="Z736" s="3"/>
      <c r="AA736" s="3"/>
      <c r="AB736" s="3"/>
      <c r="AC736" s="3"/>
      <c r="AD736" s="3"/>
      <c r="AE736" s="10"/>
      <c r="AF736" s="3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36"/>
      <c r="B737" s="14"/>
      <c r="C737" s="6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3"/>
      <c r="Q737" s="19"/>
      <c r="R737" s="13"/>
      <c r="S737" s="4"/>
      <c r="T737" s="30"/>
      <c r="U737" s="3"/>
      <c r="V737" s="3"/>
      <c r="X737" s="3"/>
      <c r="Y737" s="1"/>
      <c r="Z737" s="3"/>
      <c r="AA737" s="3"/>
      <c r="AB737" s="3"/>
      <c r="AC737" s="3"/>
      <c r="AD737" s="3"/>
      <c r="AE737" s="10"/>
      <c r="AF737" s="3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36"/>
      <c r="B738" s="14"/>
      <c r="C738" s="6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3"/>
      <c r="Q738" s="19"/>
      <c r="R738" s="13"/>
      <c r="S738" s="4"/>
      <c r="T738" s="30"/>
      <c r="U738" s="3"/>
      <c r="V738" s="3"/>
      <c r="X738" s="3"/>
      <c r="Y738" s="1"/>
      <c r="Z738" s="3"/>
      <c r="AA738" s="3"/>
      <c r="AB738" s="3"/>
      <c r="AC738" s="3"/>
      <c r="AD738" s="3"/>
      <c r="AE738" s="10"/>
      <c r="AF738" s="3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36"/>
      <c r="B739" s="14"/>
      <c r="C739" s="6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3"/>
      <c r="Q739" s="19"/>
      <c r="R739" s="13"/>
      <c r="S739" s="4"/>
      <c r="T739" s="30"/>
      <c r="U739" s="3"/>
      <c r="V739" s="3"/>
      <c r="X739" s="3"/>
      <c r="Y739" s="1"/>
      <c r="Z739" s="3"/>
      <c r="AA739" s="3"/>
      <c r="AB739" s="3"/>
      <c r="AC739" s="3"/>
      <c r="AD739" s="3"/>
      <c r="AE739" s="10"/>
      <c r="AF739" s="3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36"/>
      <c r="B740" s="14"/>
      <c r="C740" s="6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3"/>
      <c r="Q740" s="19"/>
      <c r="R740" s="13"/>
      <c r="S740" s="4"/>
      <c r="T740" s="30"/>
      <c r="U740" s="3"/>
      <c r="V740" s="3"/>
      <c r="X740" s="3"/>
      <c r="Y740" s="1"/>
      <c r="Z740" s="3"/>
      <c r="AA740" s="3"/>
      <c r="AB740" s="3"/>
      <c r="AC740" s="3"/>
      <c r="AD740" s="3"/>
      <c r="AE740" s="10"/>
      <c r="AF740" s="3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36"/>
      <c r="B741" s="14"/>
      <c r="C741" s="6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3"/>
      <c r="Q741" s="19"/>
      <c r="R741" s="13"/>
      <c r="S741" s="4"/>
      <c r="T741" s="30"/>
      <c r="U741" s="3"/>
      <c r="V741" s="3"/>
      <c r="X741" s="3"/>
      <c r="Y741" s="1"/>
      <c r="Z741" s="3"/>
      <c r="AA741" s="3"/>
      <c r="AB741" s="3"/>
      <c r="AC741" s="3"/>
      <c r="AD741" s="3"/>
      <c r="AE741" s="10"/>
      <c r="AF741" s="3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36"/>
      <c r="B742" s="14"/>
      <c r="C742" s="6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3"/>
      <c r="Q742" s="19"/>
      <c r="R742" s="13"/>
      <c r="S742" s="4"/>
      <c r="T742" s="30"/>
      <c r="U742" s="3"/>
      <c r="V742" s="3"/>
      <c r="X742" s="3"/>
      <c r="Y742" s="1"/>
      <c r="Z742" s="3"/>
      <c r="AA742" s="3"/>
      <c r="AB742" s="3"/>
      <c r="AC742" s="3"/>
      <c r="AD742" s="3"/>
      <c r="AE742" s="10"/>
      <c r="AF742" s="3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36"/>
      <c r="B743" s="14"/>
      <c r="C743" s="6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3"/>
      <c r="Q743" s="19"/>
      <c r="R743" s="13"/>
      <c r="S743" s="4"/>
      <c r="T743" s="30"/>
      <c r="U743" s="20"/>
      <c r="V743" s="20"/>
      <c r="X743" s="20"/>
      <c r="Y743" s="23"/>
      <c r="Z743" s="20"/>
      <c r="AA743" s="20"/>
      <c r="AB743" s="20"/>
      <c r="AC743" s="20"/>
      <c r="AD743" s="20"/>
      <c r="AE743" s="21"/>
      <c r="AF743" s="20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</row>
    <row r="744" spans="1:130" x14ac:dyDescent="0.15">
      <c r="A744" s="36"/>
      <c r="B744" s="14"/>
      <c r="C744" s="6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3"/>
      <c r="Q744" s="19"/>
      <c r="R744" s="13"/>
      <c r="S744" s="4"/>
      <c r="T744" s="30"/>
      <c r="U744" s="3"/>
      <c r="V744" s="3"/>
      <c r="X744" s="3"/>
      <c r="Y744" s="1"/>
      <c r="Z744" s="3"/>
      <c r="AA744" s="3"/>
      <c r="AB744" s="3"/>
      <c r="AC744" s="3"/>
      <c r="AD744" s="3"/>
      <c r="AE744" s="10"/>
      <c r="AF744" s="3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36"/>
      <c r="B745" s="14"/>
      <c r="C745" s="6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3"/>
      <c r="Q745" s="19"/>
      <c r="R745" s="13"/>
      <c r="S745" s="4"/>
      <c r="T745" s="30"/>
      <c r="U745" s="3"/>
      <c r="V745" s="3"/>
      <c r="X745" s="3"/>
      <c r="Y745" s="1"/>
      <c r="Z745" s="3"/>
      <c r="AA745" s="3"/>
      <c r="AB745" s="3"/>
      <c r="AC745" s="3"/>
      <c r="AD745" s="3"/>
      <c r="AE745" s="10"/>
      <c r="AF745" s="3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36"/>
      <c r="B746" s="14"/>
      <c r="C746" s="6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3"/>
      <c r="Q746" s="19"/>
      <c r="R746" s="13"/>
      <c r="S746" s="4"/>
      <c r="T746" s="30"/>
      <c r="U746" s="3"/>
      <c r="V746" s="3"/>
      <c r="X746" s="3"/>
      <c r="Y746" s="1"/>
      <c r="Z746" s="3"/>
      <c r="AA746" s="3"/>
      <c r="AB746" s="3"/>
      <c r="AC746" s="3"/>
      <c r="AD746" s="3"/>
      <c r="AE746" s="10"/>
      <c r="AF746" s="3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36"/>
      <c r="B747" s="14"/>
      <c r="C747" s="6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3"/>
      <c r="Q747" s="19"/>
      <c r="R747" s="13"/>
      <c r="S747" s="4"/>
      <c r="T747" s="30"/>
      <c r="U747" s="3"/>
      <c r="V747" s="3"/>
      <c r="X747" s="3"/>
      <c r="Y747" s="1"/>
      <c r="Z747" s="3"/>
      <c r="AA747" s="3"/>
      <c r="AB747" s="3"/>
      <c r="AC747" s="3"/>
      <c r="AD747" s="3"/>
      <c r="AE747" s="10"/>
      <c r="AF747" s="3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36"/>
      <c r="B748" s="14"/>
      <c r="C748" s="6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3"/>
      <c r="Q748" s="19"/>
      <c r="R748" s="13"/>
      <c r="S748" s="4"/>
      <c r="T748" s="30"/>
      <c r="U748" s="3"/>
      <c r="V748" s="3"/>
      <c r="X748" s="3"/>
      <c r="Y748" s="1"/>
      <c r="Z748" s="3"/>
      <c r="AA748" s="3"/>
      <c r="AB748" s="3"/>
      <c r="AC748" s="3"/>
      <c r="AD748" s="3"/>
      <c r="AE748" s="10"/>
      <c r="AF748" s="3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36"/>
      <c r="B749" s="14"/>
      <c r="C749" s="6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3"/>
      <c r="Q749" s="19"/>
      <c r="R749" s="13"/>
      <c r="S749" s="4"/>
      <c r="T749" s="30"/>
      <c r="U749" s="3"/>
      <c r="V749" s="3"/>
      <c r="X749" s="3"/>
      <c r="Y749" s="1"/>
      <c r="Z749" s="3"/>
      <c r="AA749" s="3"/>
      <c r="AB749" s="3"/>
      <c r="AC749" s="3"/>
      <c r="AD749" s="3"/>
      <c r="AE749" s="10"/>
      <c r="AF749" s="3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36"/>
      <c r="B750" s="14"/>
      <c r="C750" s="6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3"/>
      <c r="Q750" s="19"/>
      <c r="R750" s="13"/>
      <c r="S750" s="4"/>
      <c r="T750" s="30"/>
      <c r="U750" s="3"/>
      <c r="V750" s="3"/>
      <c r="X750" s="3"/>
      <c r="Y750" s="1"/>
      <c r="Z750" s="3"/>
      <c r="AA750" s="3"/>
      <c r="AB750" s="3"/>
      <c r="AC750" s="3"/>
      <c r="AD750" s="3"/>
      <c r="AE750" s="10"/>
      <c r="AF750" s="3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36"/>
      <c r="B751" s="14"/>
      <c r="C751" s="6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3"/>
      <c r="Q751" s="19"/>
      <c r="R751" s="13"/>
      <c r="S751" s="4"/>
      <c r="T751" s="30"/>
      <c r="U751" s="3"/>
      <c r="V751" s="3"/>
      <c r="X751" s="3"/>
      <c r="Y751" s="1"/>
      <c r="Z751" s="3"/>
      <c r="AA751" s="3"/>
      <c r="AB751" s="3"/>
      <c r="AC751" s="3"/>
      <c r="AD751" s="3"/>
      <c r="AE751" s="10"/>
      <c r="AF751" s="3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36"/>
      <c r="B752" s="14"/>
      <c r="C752" s="6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3"/>
      <c r="Q752" s="19"/>
      <c r="R752" s="13"/>
      <c r="S752" s="4"/>
      <c r="T752" s="30"/>
      <c r="U752" s="3"/>
      <c r="V752" s="3"/>
      <c r="X752" s="3"/>
      <c r="Y752" s="1"/>
      <c r="Z752" s="3"/>
      <c r="AA752" s="3"/>
      <c r="AB752" s="3"/>
      <c r="AC752" s="3"/>
      <c r="AD752" s="3"/>
      <c r="AE752" s="10"/>
      <c r="AF752" s="3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36"/>
      <c r="B753" s="14"/>
      <c r="C753" s="6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3"/>
      <c r="Q753" s="19"/>
      <c r="R753" s="13"/>
      <c r="S753" s="4"/>
      <c r="T753" s="30"/>
      <c r="U753" s="3"/>
      <c r="V753" s="3"/>
      <c r="X753" s="3"/>
      <c r="Y753" s="1"/>
      <c r="Z753" s="3"/>
      <c r="AA753" s="3"/>
      <c r="AB753" s="3"/>
      <c r="AC753" s="3"/>
      <c r="AD753" s="3"/>
      <c r="AE753" s="10"/>
      <c r="AF753" s="3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36"/>
      <c r="B754" s="14"/>
      <c r="C754" s="6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3"/>
      <c r="Q754" s="19"/>
      <c r="R754" s="13"/>
      <c r="S754" s="4"/>
      <c r="T754" s="30"/>
      <c r="U754" s="3"/>
      <c r="V754" s="3"/>
      <c r="X754" s="3"/>
      <c r="Y754" s="1"/>
      <c r="Z754" s="3"/>
      <c r="AA754" s="3"/>
      <c r="AB754" s="3"/>
      <c r="AC754" s="3"/>
      <c r="AD754" s="3"/>
      <c r="AE754" s="10"/>
      <c r="AF754" s="3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36"/>
      <c r="B755" s="14"/>
      <c r="C755" s="6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3"/>
      <c r="Q755" s="19"/>
      <c r="R755" s="13"/>
      <c r="S755" s="4"/>
      <c r="T755" s="30"/>
      <c r="U755" s="3"/>
      <c r="V755" s="3"/>
      <c r="X755" s="3"/>
      <c r="Y755" s="1"/>
      <c r="Z755" s="3"/>
      <c r="AA755" s="3"/>
      <c r="AB755" s="3"/>
      <c r="AC755" s="3"/>
      <c r="AD755" s="3"/>
      <c r="AE755" s="10"/>
      <c r="AF755" s="3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36"/>
      <c r="B756" s="14"/>
      <c r="C756" s="6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3"/>
      <c r="Q756" s="19"/>
      <c r="R756" s="13"/>
      <c r="S756" s="4"/>
      <c r="T756" s="30"/>
      <c r="U756" s="3"/>
      <c r="V756" s="3"/>
      <c r="X756" s="3"/>
      <c r="Y756" s="1"/>
      <c r="Z756" s="3"/>
      <c r="AA756" s="3"/>
      <c r="AB756" s="3"/>
      <c r="AC756" s="3"/>
      <c r="AD756" s="3"/>
      <c r="AE756" s="10"/>
      <c r="AF756" s="3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36"/>
      <c r="B757" s="14"/>
      <c r="C757" s="6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3"/>
      <c r="Q757" s="19"/>
      <c r="R757" s="13"/>
      <c r="S757" s="4"/>
      <c r="T757" s="30"/>
      <c r="U757" s="3"/>
      <c r="V757" s="3"/>
      <c r="X757" s="3"/>
      <c r="Y757" s="1"/>
      <c r="Z757" s="3"/>
      <c r="AA757" s="3"/>
      <c r="AB757" s="3"/>
      <c r="AC757" s="3"/>
      <c r="AD757" s="3"/>
      <c r="AE757" s="10"/>
      <c r="AF757" s="3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36"/>
      <c r="B758" s="14"/>
      <c r="C758" s="6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3"/>
      <c r="Q758" s="19"/>
      <c r="R758" s="13"/>
      <c r="S758" s="4"/>
      <c r="T758" s="30"/>
      <c r="U758" s="3"/>
      <c r="V758" s="3"/>
      <c r="X758" s="3"/>
      <c r="Y758" s="1"/>
      <c r="Z758" s="3"/>
      <c r="AA758" s="3"/>
      <c r="AB758" s="3"/>
      <c r="AC758" s="3"/>
      <c r="AD758" s="3"/>
      <c r="AE758" s="10"/>
      <c r="AF758" s="3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36"/>
      <c r="B759" s="14"/>
      <c r="C759" s="6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3"/>
      <c r="Q759" s="19"/>
      <c r="R759" s="13"/>
      <c r="S759" s="4"/>
      <c r="T759" s="30"/>
      <c r="U759" s="3"/>
      <c r="V759" s="3"/>
      <c r="X759" s="3"/>
      <c r="Y759" s="1"/>
      <c r="Z759" s="3"/>
      <c r="AA759" s="3"/>
      <c r="AB759" s="3"/>
      <c r="AC759" s="3"/>
      <c r="AD759" s="3"/>
      <c r="AE759" s="10"/>
      <c r="AF759" s="3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36"/>
      <c r="B760" s="14"/>
      <c r="C760" s="6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3"/>
      <c r="Q760" s="19"/>
      <c r="R760" s="13"/>
      <c r="S760" s="4"/>
      <c r="T760" s="30"/>
      <c r="U760" s="3"/>
      <c r="V760" s="3"/>
      <c r="X760" s="3"/>
      <c r="Y760" s="1"/>
      <c r="Z760" s="3"/>
      <c r="AA760" s="3"/>
      <c r="AB760" s="3"/>
      <c r="AC760" s="3"/>
      <c r="AD760" s="3"/>
      <c r="AE760" s="10"/>
      <c r="AF760" s="3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36"/>
      <c r="B761" s="14"/>
      <c r="C761" s="6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3"/>
      <c r="Q761" s="19"/>
      <c r="R761" s="13"/>
      <c r="S761" s="4"/>
      <c r="T761" s="30"/>
      <c r="U761" s="3"/>
      <c r="V761" s="3"/>
      <c r="X761" s="3"/>
      <c r="Y761" s="1"/>
      <c r="Z761" s="3"/>
      <c r="AA761" s="3"/>
      <c r="AB761" s="3"/>
      <c r="AC761" s="3"/>
      <c r="AD761" s="3"/>
      <c r="AE761" s="10"/>
      <c r="AF761" s="3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36"/>
      <c r="B762" s="14"/>
      <c r="C762" s="6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3"/>
      <c r="Q762" s="19"/>
      <c r="R762" s="13"/>
      <c r="S762" s="4"/>
      <c r="T762" s="30"/>
      <c r="U762" s="3"/>
      <c r="V762" s="3"/>
      <c r="X762" s="3"/>
      <c r="Y762" s="1"/>
      <c r="Z762" s="3"/>
      <c r="AA762" s="3"/>
      <c r="AB762" s="3"/>
      <c r="AC762" s="3"/>
      <c r="AD762" s="3"/>
      <c r="AE762" s="10"/>
      <c r="AF762" s="3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36"/>
      <c r="B763" s="14"/>
      <c r="C763" s="6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3"/>
      <c r="Q763" s="19"/>
      <c r="R763" s="13"/>
      <c r="S763" s="4"/>
      <c r="T763" s="30"/>
      <c r="U763" s="3"/>
      <c r="V763" s="3"/>
      <c r="X763" s="3"/>
      <c r="Y763" s="1"/>
      <c r="Z763" s="3"/>
      <c r="AA763" s="3"/>
      <c r="AB763" s="3"/>
      <c r="AC763" s="3"/>
      <c r="AD763" s="3"/>
      <c r="AE763" s="10"/>
      <c r="AF763" s="3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36"/>
      <c r="B764" s="14"/>
      <c r="C764" s="6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3"/>
      <c r="Q764" s="19"/>
      <c r="R764" s="13"/>
      <c r="S764" s="4"/>
      <c r="T764" s="30"/>
      <c r="U764" s="3"/>
      <c r="V764" s="3"/>
      <c r="X764" s="3"/>
      <c r="Y764" s="1"/>
      <c r="Z764" s="3"/>
      <c r="AA764" s="3"/>
      <c r="AB764" s="3"/>
      <c r="AC764" s="3"/>
      <c r="AD764" s="3"/>
      <c r="AE764" s="10"/>
      <c r="AF764" s="3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36"/>
      <c r="B765" s="14"/>
      <c r="C765" s="6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3"/>
      <c r="Q765" s="19"/>
      <c r="R765" s="13"/>
      <c r="S765" s="4"/>
      <c r="T765" s="30"/>
      <c r="U765" s="3"/>
      <c r="V765" s="3"/>
      <c r="X765" s="3"/>
      <c r="Y765" s="1"/>
      <c r="Z765" s="3"/>
      <c r="AA765" s="3"/>
      <c r="AB765" s="3"/>
      <c r="AC765" s="3"/>
      <c r="AD765" s="3"/>
      <c r="AE765" s="10"/>
      <c r="AF765" s="3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36"/>
      <c r="B766" s="14"/>
      <c r="C766" s="6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3"/>
      <c r="Q766" s="19"/>
      <c r="R766" s="13"/>
      <c r="S766" s="4"/>
      <c r="T766" s="30"/>
      <c r="U766" s="3"/>
      <c r="V766" s="3"/>
      <c r="X766" s="3"/>
      <c r="Y766" s="1"/>
      <c r="Z766" s="3"/>
      <c r="AA766" s="3"/>
      <c r="AB766" s="3"/>
      <c r="AC766" s="3"/>
      <c r="AD766" s="3"/>
      <c r="AE766" s="10"/>
      <c r="AF766" s="3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36"/>
      <c r="B767" s="14"/>
      <c r="C767" s="6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3"/>
      <c r="Q767" s="19"/>
      <c r="R767" s="13"/>
      <c r="S767" s="4"/>
      <c r="T767" s="30"/>
      <c r="U767" s="3"/>
      <c r="V767" s="3"/>
      <c r="X767" s="3"/>
      <c r="Y767" s="1"/>
      <c r="Z767" s="3"/>
      <c r="AA767" s="3"/>
      <c r="AB767" s="3"/>
      <c r="AC767" s="3"/>
      <c r="AD767" s="3"/>
      <c r="AE767" s="10"/>
      <c r="AF767" s="3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36"/>
      <c r="B768" s="14"/>
      <c r="C768" s="6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3"/>
      <c r="Q768" s="19"/>
      <c r="R768" s="13"/>
      <c r="S768" s="4"/>
      <c r="T768" s="30"/>
      <c r="U768" s="3"/>
      <c r="V768" s="3"/>
      <c r="X768" s="3"/>
      <c r="Y768" s="1"/>
      <c r="Z768" s="3"/>
      <c r="AA768" s="3"/>
      <c r="AB768" s="3"/>
      <c r="AC768" s="3"/>
      <c r="AD768" s="3"/>
      <c r="AE768" s="10"/>
      <c r="AF768" s="3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36"/>
      <c r="B769" s="14"/>
      <c r="C769" s="6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3"/>
      <c r="Q769" s="19"/>
      <c r="R769" s="13"/>
      <c r="S769" s="4"/>
      <c r="T769" s="30"/>
      <c r="U769" s="3"/>
      <c r="V769" s="3"/>
      <c r="X769" s="3"/>
      <c r="Y769" s="1"/>
      <c r="Z769" s="3"/>
      <c r="AA769" s="3"/>
      <c r="AB769" s="3"/>
      <c r="AC769" s="3"/>
      <c r="AD769" s="3"/>
      <c r="AE769" s="10"/>
      <c r="AF769" s="3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36"/>
      <c r="B770" s="14"/>
      <c r="C770" s="6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3"/>
      <c r="Q770" s="19"/>
      <c r="R770" s="13"/>
      <c r="S770" s="4"/>
      <c r="T770" s="30"/>
      <c r="U770" s="3"/>
      <c r="V770" s="3"/>
      <c r="X770" s="3"/>
      <c r="Y770" s="1"/>
      <c r="Z770" s="3"/>
      <c r="AA770" s="3"/>
      <c r="AB770" s="3"/>
      <c r="AC770" s="3"/>
      <c r="AD770" s="3"/>
      <c r="AE770" s="10"/>
      <c r="AF770" s="3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36"/>
      <c r="B771" s="14"/>
      <c r="C771" s="6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3"/>
      <c r="Q771" s="19"/>
      <c r="R771" s="13"/>
      <c r="S771" s="4"/>
      <c r="T771" s="30"/>
      <c r="U771" s="3"/>
      <c r="V771" s="3"/>
      <c r="X771" s="3"/>
      <c r="Y771" s="1"/>
      <c r="Z771" s="3"/>
      <c r="AA771" s="3"/>
      <c r="AB771" s="3"/>
      <c r="AC771" s="3"/>
      <c r="AD771" s="3"/>
      <c r="AE771" s="10"/>
      <c r="AF771" s="3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36"/>
      <c r="B772" s="14"/>
      <c r="C772" s="6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3"/>
      <c r="Q772" s="19"/>
      <c r="R772" s="13"/>
      <c r="S772" s="4"/>
      <c r="T772" s="30"/>
      <c r="U772" s="3"/>
      <c r="V772" s="3"/>
      <c r="X772" s="3"/>
      <c r="Y772" s="1"/>
      <c r="Z772" s="3"/>
      <c r="AA772" s="3"/>
      <c r="AB772" s="3"/>
      <c r="AC772" s="3"/>
      <c r="AD772" s="3"/>
      <c r="AE772" s="10"/>
      <c r="AF772" s="3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4"/>
      <c r="T773" s="30"/>
      <c r="U773" s="3"/>
      <c r="V773" s="3"/>
      <c r="X773" s="3"/>
      <c r="Y773" s="1"/>
      <c r="Z773" s="3"/>
      <c r="AA773" s="3"/>
      <c r="AB773" s="3"/>
      <c r="AC773" s="3"/>
      <c r="AD773" s="3"/>
      <c r="AE773" s="10"/>
      <c r="AF773" s="3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4"/>
      <c r="T774" s="30"/>
      <c r="U774" s="3"/>
      <c r="V774" s="3"/>
      <c r="X774" s="3"/>
      <c r="Y774" s="1"/>
      <c r="Z774" s="3"/>
      <c r="AA774" s="3"/>
      <c r="AB774" s="3"/>
      <c r="AC774" s="3"/>
      <c r="AD774" s="3"/>
      <c r="AE774" s="10"/>
      <c r="AF774" s="3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4"/>
      <c r="T775" s="30"/>
      <c r="U775" s="3"/>
      <c r="V775" s="3"/>
      <c r="X775" s="3"/>
      <c r="Y775" s="1"/>
      <c r="Z775" s="3"/>
      <c r="AA775" s="3"/>
      <c r="AB775" s="3"/>
      <c r="AC775" s="3"/>
      <c r="AD775" s="3"/>
      <c r="AE775" s="10"/>
      <c r="AF775" s="3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4"/>
      <c r="T776" s="30"/>
      <c r="U776" s="3"/>
      <c r="V776" s="3"/>
      <c r="X776" s="3"/>
      <c r="Y776" s="1"/>
      <c r="Z776" s="3"/>
      <c r="AA776" s="3"/>
      <c r="AB776" s="3"/>
      <c r="AC776" s="3"/>
      <c r="AD776" s="3"/>
      <c r="AE776" s="10"/>
      <c r="AF776" s="3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4"/>
      <c r="T777" s="30"/>
      <c r="U777" s="3"/>
      <c r="V777" s="3"/>
      <c r="X777" s="3"/>
      <c r="Y777" s="1"/>
      <c r="Z777" s="3"/>
      <c r="AA777" s="3"/>
      <c r="AB777" s="3"/>
      <c r="AC777" s="3"/>
      <c r="AD777" s="3"/>
      <c r="AE777" s="10"/>
      <c r="AF777" s="3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4"/>
      <c r="T778" s="30"/>
      <c r="U778" s="3"/>
      <c r="V778" s="3"/>
      <c r="X778" s="3"/>
      <c r="Y778" s="1"/>
      <c r="Z778" s="3"/>
      <c r="AA778" s="3"/>
      <c r="AB778" s="3"/>
      <c r="AC778" s="3"/>
      <c r="AD778" s="3"/>
      <c r="AE778" s="10"/>
      <c r="AF778" s="3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4"/>
      <c r="T779" s="30"/>
      <c r="U779" s="3"/>
      <c r="V779" s="3"/>
      <c r="X779" s="3"/>
      <c r="Y779" s="1"/>
      <c r="Z779" s="3"/>
      <c r="AA779" s="3"/>
      <c r="AB779" s="3"/>
      <c r="AC779" s="3"/>
      <c r="AD779" s="3"/>
      <c r="AE779" s="10"/>
      <c r="AF779" s="3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4"/>
      <c r="T780" s="30"/>
      <c r="U780" s="3"/>
      <c r="V780" s="3"/>
      <c r="X780" s="3"/>
      <c r="Y780" s="1"/>
      <c r="Z780" s="3"/>
      <c r="AA780" s="3"/>
      <c r="AB780" s="3"/>
      <c r="AC780" s="3"/>
      <c r="AD780" s="3"/>
      <c r="AE780" s="10"/>
      <c r="AF780" s="3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4"/>
      <c r="T781" s="30"/>
      <c r="U781" s="3"/>
      <c r="V781" s="3"/>
      <c r="X781" s="3"/>
      <c r="Y781" s="1"/>
      <c r="Z781" s="3"/>
      <c r="AA781" s="3"/>
      <c r="AB781" s="3"/>
      <c r="AC781" s="3"/>
      <c r="AD781" s="3"/>
      <c r="AE781" s="10"/>
      <c r="AF781" s="3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4"/>
      <c r="T782" s="30"/>
      <c r="U782" s="3"/>
      <c r="V782" s="3"/>
      <c r="X782" s="3"/>
      <c r="Y782" s="1"/>
      <c r="Z782" s="3"/>
      <c r="AA782" s="3"/>
      <c r="AB782" s="3"/>
      <c r="AC782" s="3"/>
      <c r="AD782" s="3"/>
      <c r="AE782" s="10"/>
      <c r="AF782" s="3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4"/>
      <c r="T783" s="30"/>
      <c r="U783" s="3"/>
      <c r="V783" s="3"/>
      <c r="X783" s="3"/>
      <c r="Y783" s="1"/>
      <c r="Z783" s="3"/>
      <c r="AA783" s="3"/>
      <c r="AB783" s="3"/>
      <c r="AC783" s="3"/>
      <c r="AD783" s="3"/>
      <c r="AE783" s="10"/>
      <c r="AF783" s="3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4"/>
      <c r="T784" s="30"/>
      <c r="U784" s="3"/>
      <c r="V784" s="3"/>
      <c r="X784" s="3"/>
      <c r="Y784" s="1"/>
      <c r="Z784" s="3"/>
      <c r="AA784" s="3"/>
      <c r="AB784" s="3"/>
      <c r="AC784" s="3"/>
      <c r="AD784" s="3"/>
      <c r="AE784" s="10"/>
      <c r="AF784" s="3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4"/>
      <c r="T785" s="30"/>
      <c r="U785" s="3"/>
      <c r="V785" s="3"/>
      <c r="X785" s="3"/>
      <c r="Y785" s="1"/>
      <c r="Z785" s="3"/>
      <c r="AA785" s="3"/>
      <c r="AB785" s="3"/>
      <c r="AC785" s="3"/>
      <c r="AD785" s="3"/>
      <c r="AE785" s="10"/>
      <c r="AF785" s="3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4"/>
      <c r="T786" s="30"/>
      <c r="U786" s="3"/>
      <c r="V786" s="3"/>
      <c r="X786" s="3"/>
      <c r="Y786" s="1"/>
      <c r="Z786" s="3"/>
      <c r="AA786" s="3"/>
      <c r="AB786" s="3"/>
      <c r="AC786" s="3"/>
      <c r="AD786" s="3"/>
      <c r="AE786" s="10"/>
      <c r="AF786" s="3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4"/>
      <c r="T787" s="30"/>
      <c r="U787" s="3"/>
      <c r="V787" s="3"/>
      <c r="X787" s="3"/>
      <c r="Y787" s="1"/>
      <c r="Z787" s="3"/>
      <c r="AA787" s="3"/>
      <c r="AB787" s="3"/>
      <c r="AC787" s="3"/>
      <c r="AD787" s="3"/>
      <c r="AE787" s="10"/>
      <c r="AF787" s="3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4"/>
      <c r="T788" s="30"/>
      <c r="U788" s="3"/>
      <c r="V788" s="3"/>
      <c r="X788" s="3"/>
      <c r="Y788" s="1"/>
      <c r="Z788" s="3"/>
      <c r="AA788" s="3"/>
      <c r="AB788" s="3"/>
      <c r="AC788" s="3"/>
      <c r="AD788" s="3"/>
      <c r="AE788" s="10"/>
      <c r="AF788" s="3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4"/>
      <c r="T789" s="30"/>
      <c r="U789" s="3"/>
      <c r="V789" s="3"/>
      <c r="X789" s="3"/>
      <c r="Y789" s="1"/>
      <c r="Z789" s="3"/>
      <c r="AA789" s="3"/>
      <c r="AB789" s="3"/>
      <c r="AC789" s="3"/>
      <c r="AD789" s="3"/>
      <c r="AE789" s="10"/>
      <c r="AF789" s="3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4"/>
      <c r="T790" s="30"/>
      <c r="U790" s="3"/>
      <c r="V790" s="3"/>
      <c r="X790" s="3"/>
      <c r="Y790" s="1"/>
      <c r="Z790" s="3"/>
      <c r="AA790" s="3"/>
      <c r="AB790" s="3"/>
      <c r="AC790" s="3"/>
      <c r="AD790" s="3"/>
      <c r="AE790" s="10"/>
      <c r="AF790" s="3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4"/>
      <c r="T791" s="30"/>
      <c r="U791" s="3"/>
      <c r="V791" s="3"/>
      <c r="X791" s="3"/>
      <c r="Y791" s="1"/>
      <c r="Z791" s="3"/>
      <c r="AA791" s="3"/>
      <c r="AB791" s="3"/>
      <c r="AC791" s="3"/>
      <c r="AD791" s="3"/>
      <c r="AE791" s="10"/>
      <c r="AF791" s="3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4"/>
      <c r="T792" s="30"/>
      <c r="U792" s="3"/>
      <c r="V792" s="3"/>
      <c r="X792" s="3"/>
      <c r="Y792" s="1"/>
      <c r="Z792" s="3"/>
      <c r="AA792" s="3"/>
      <c r="AB792" s="3"/>
      <c r="AC792" s="3"/>
      <c r="AD792" s="3"/>
      <c r="AE792" s="10"/>
      <c r="AF792" s="3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4"/>
      <c r="T793" s="30"/>
      <c r="U793" s="3"/>
      <c r="V793" s="3"/>
      <c r="X793" s="3"/>
      <c r="Y793" s="1"/>
      <c r="Z793" s="3"/>
      <c r="AA793" s="3"/>
      <c r="AB793" s="3"/>
      <c r="AC793" s="3"/>
      <c r="AD793" s="3"/>
      <c r="AE793" s="10"/>
      <c r="AF793" s="3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4"/>
      <c r="T794" s="30"/>
      <c r="U794" s="3"/>
      <c r="V794" s="3"/>
      <c r="X794" s="3"/>
      <c r="Y794" s="1"/>
      <c r="Z794" s="3"/>
      <c r="AA794" s="3"/>
      <c r="AB794" s="3"/>
      <c r="AC794" s="3"/>
      <c r="AD794" s="3"/>
      <c r="AE794" s="10"/>
      <c r="AF794" s="3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4"/>
      <c r="T795" s="30"/>
      <c r="U795" s="3"/>
      <c r="V795" s="3"/>
      <c r="X795" s="3"/>
      <c r="Y795" s="1"/>
      <c r="Z795" s="3"/>
      <c r="AA795" s="3"/>
      <c r="AB795" s="3"/>
      <c r="AC795" s="3"/>
      <c r="AD795" s="3"/>
      <c r="AE795" s="10"/>
      <c r="AF795" s="3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4"/>
      <c r="T796" s="30"/>
      <c r="U796" s="3"/>
      <c r="V796" s="3"/>
      <c r="X796" s="3"/>
      <c r="Y796" s="1"/>
      <c r="Z796" s="3"/>
      <c r="AA796" s="3"/>
      <c r="AB796" s="3"/>
      <c r="AC796" s="3"/>
      <c r="AD796" s="3"/>
      <c r="AE796" s="10"/>
      <c r="AF796" s="3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4"/>
      <c r="T797" s="30"/>
      <c r="U797" s="3"/>
      <c r="V797" s="3"/>
      <c r="X797" s="3"/>
      <c r="Y797" s="1"/>
      <c r="Z797" s="3"/>
      <c r="AA797" s="3"/>
      <c r="AB797" s="3"/>
      <c r="AC797" s="3"/>
      <c r="AD797" s="3"/>
      <c r="AE797" s="10"/>
      <c r="AF797" s="3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4"/>
      <c r="T798" s="30"/>
      <c r="U798" s="3"/>
      <c r="V798" s="3"/>
      <c r="X798" s="3"/>
      <c r="Y798" s="1"/>
      <c r="Z798" s="3"/>
      <c r="AA798" s="3"/>
      <c r="AB798" s="3"/>
      <c r="AC798" s="3"/>
      <c r="AD798" s="3"/>
      <c r="AE798" s="10"/>
      <c r="AF798" s="3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4"/>
      <c r="T799" s="30"/>
      <c r="U799" s="3"/>
      <c r="V799" s="3"/>
      <c r="X799" s="3"/>
      <c r="Y799" s="1"/>
      <c r="Z799" s="3"/>
      <c r="AA799" s="3"/>
      <c r="AB799" s="3"/>
      <c r="AC799" s="3"/>
      <c r="AD799" s="3"/>
      <c r="AE799" s="10"/>
      <c r="AF799" s="3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4"/>
      <c r="T800" s="30"/>
      <c r="U800" s="3"/>
      <c r="V800" s="3"/>
      <c r="X800" s="3"/>
      <c r="Y800" s="1"/>
      <c r="Z800" s="3"/>
      <c r="AA800" s="3"/>
      <c r="AB800" s="3"/>
      <c r="AC800" s="3"/>
      <c r="AD800" s="3"/>
      <c r="AE800" s="10"/>
      <c r="AF800" s="3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4"/>
      <c r="T801" s="30"/>
      <c r="U801" s="3"/>
      <c r="V801" s="3"/>
      <c r="X801" s="3"/>
      <c r="Y801" s="1"/>
      <c r="Z801" s="3"/>
      <c r="AA801" s="3"/>
      <c r="AB801" s="3"/>
      <c r="AC801" s="3"/>
      <c r="AD801" s="3"/>
      <c r="AE801" s="10"/>
      <c r="AF801" s="3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4"/>
      <c r="T802" s="30"/>
      <c r="U802" s="3"/>
      <c r="V802" s="3"/>
      <c r="X802" s="3"/>
      <c r="Y802" s="1"/>
      <c r="Z802" s="3"/>
      <c r="AA802" s="3"/>
      <c r="AB802" s="3"/>
      <c r="AC802" s="3"/>
      <c r="AD802" s="3"/>
      <c r="AE802" s="10"/>
      <c r="AF802" s="3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4"/>
      <c r="T803" s="30"/>
      <c r="U803" s="3"/>
      <c r="V803" s="3"/>
      <c r="X803" s="3"/>
      <c r="Y803" s="1"/>
      <c r="Z803" s="3"/>
      <c r="AA803" s="3"/>
      <c r="AB803" s="3"/>
      <c r="AC803" s="3"/>
      <c r="AD803" s="3"/>
      <c r="AE803" s="10"/>
      <c r="AF803" s="3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4"/>
      <c r="T804" s="30"/>
      <c r="U804" s="3"/>
      <c r="V804" s="3"/>
      <c r="X804" s="3"/>
      <c r="Y804" s="1"/>
      <c r="Z804" s="3"/>
      <c r="AA804" s="3"/>
      <c r="AB804" s="3"/>
      <c r="AC804" s="3"/>
      <c r="AD804" s="3"/>
      <c r="AE804" s="10"/>
      <c r="AF804" s="3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4"/>
      <c r="T805" s="30"/>
      <c r="U805" s="3"/>
      <c r="V805" s="3"/>
      <c r="X805" s="3"/>
      <c r="Y805" s="1"/>
      <c r="Z805" s="3"/>
      <c r="AA805" s="3"/>
      <c r="AB805" s="3"/>
      <c r="AC805" s="3"/>
      <c r="AD805" s="3"/>
      <c r="AE805" s="10"/>
      <c r="AF805" s="3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4"/>
      <c r="T806" s="30"/>
      <c r="U806" s="3"/>
      <c r="V806" s="3"/>
      <c r="X806" s="3"/>
      <c r="Y806" s="1"/>
      <c r="Z806" s="3"/>
      <c r="AA806" s="3"/>
      <c r="AB806" s="3"/>
      <c r="AC806" s="3"/>
      <c r="AD806" s="3"/>
      <c r="AE806" s="10"/>
      <c r="AF806" s="3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4"/>
      <c r="T807" s="30"/>
      <c r="U807" s="3"/>
      <c r="V807" s="3"/>
      <c r="X807" s="3"/>
      <c r="Y807" s="1"/>
      <c r="Z807" s="3"/>
      <c r="AA807" s="3"/>
      <c r="AB807" s="3"/>
      <c r="AC807" s="3"/>
      <c r="AD807" s="3"/>
      <c r="AE807" s="10"/>
      <c r="AF807" s="3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4"/>
      <c r="T808" s="30"/>
      <c r="U808" s="3"/>
      <c r="V808" s="3"/>
      <c r="X808" s="3"/>
      <c r="Y808" s="1"/>
      <c r="Z808" s="3"/>
      <c r="AA808" s="3"/>
      <c r="AB808" s="3"/>
      <c r="AC808" s="3"/>
      <c r="AD808" s="3"/>
      <c r="AE808" s="10"/>
      <c r="AF808" s="3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4"/>
      <c r="T809" s="30"/>
      <c r="U809" s="3"/>
      <c r="V809" s="3"/>
      <c r="X809" s="3"/>
      <c r="Y809" s="1"/>
      <c r="Z809" s="3"/>
      <c r="AA809" s="3"/>
      <c r="AB809" s="3"/>
      <c r="AC809" s="3"/>
      <c r="AD809" s="3"/>
      <c r="AE809" s="10"/>
      <c r="AF809" s="3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4"/>
      <c r="T810" s="30"/>
      <c r="U810" s="3"/>
      <c r="V810" s="3"/>
      <c r="X810" s="3"/>
      <c r="Y810" s="1"/>
      <c r="Z810" s="3"/>
      <c r="AA810" s="3"/>
      <c r="AB810" s="3"/>
      <c r="AC810" s="3"/>
      <c r="AD810" s="3"/>
      <c r="AE810" s="10"/>
      <c r="AF810" s="3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4"/>
      <c r="T811" s="30"/>
      <c r="U811" s="3"/>
      <c r="V811" s="3"/>
      <c r="X811" s="3"/>
      <c r="Y811" s="1"/>
      <c r="Z811" s="3"/>
      <c r="AA811" s="3"/>
      <c r="AB811" s="3"/>
      <c r="AC811" s="3"/>
      <c r="AD811" s="3"/>
      <c r="AE811" s="10"/>
      <c r="AF811" s="3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4"/>
      <c r="T812" s="30"/>
      <c r="U812" s="3"/>
      <c r="V812" s="3"/>
      <c r="X812" s="3"/>
      <c r="Y812" s="1"/>
      <c r="Z812" s="3"/>
      <c r="AA812" s="3"/>
      <c r="AB812" s="3"/>
      <c r="AC812" s="3"/>
      <c r="AD812" s="3"/>
      <c r="AE812" s="10"/>
      <c r="AF812" s="3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4"/>
      <c r="T813" s="30"/>
      <c r="U813" s="3"/>
      <c r="V813" s="3"/>
      <c r="X813" s="3"/>
      <c r="Y813" s="1"/>
      <c r="Z813" s="3"/>
      <c r="AA813" s="3"/>
      <c r="AB813" s="3"/>
      <c r="AC813" s="3"/>
      <c r="AD813" s="3"/>
      <c r="AE813" s="10"/>
      <c r="AF813" s="3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4"/>
      <c r="T814" s="30"/>
      <c r="U814" s="3"/>
      <c r="V814" s="3"/>
      <c r="X814" s="3"/>
      <c r="Y814" s="1"/>
      <c r="Z814" s="3"/>
      <c r="AA814" s="3"/>
      <c r="AB814" s="3"/>
      <c r="AC814" s="3"/>
      <c r="AD814" s="3"/>
      <c r="AE814" s="10"/>
      <c r="AF814" s="3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4"/>
      <c r="T815" s="30"/>
      <c r="U815" s="3"/>
      <c r="V815" s="3"/>
      <c r="X815" s="3"/>
      <c r="Y815" s="1"/>
      <c r="Z815" s="3"/>
      <c r="AA815" s="3"/>
      <c r="AB815" s="3"/>
      <c r="AC815" s="3"/>
      <c r="AD815" s="3"/>
      <c r="AE815" s="10"/>
      <c r="AF815" s="3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4"/>
      <c r="T816" s="30"/>
      <c r="U816" s="3"/>
      <c r="V816" s="3"/>
      <c r="X816" s="3"/>
      <c r="Y816" s="1"/>
      <c r="Z816" s="3"/>
      <c r="AA816" s="3"/>
      <c r="AB816" s="3"/>
      <c r="AC816" s="3"/>
      <c r="AD816" s="3"/>
      <c r="AE816" s="10"/>
      <c r="AF816" s="3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4"/>
      <c r="T817" s="30"/>
      <c r="U817" s="3"/>
      <c r="V817" s="3"/>
      <c r="X817" s="3"/>
      <c r="Y817" s="1"/>
      <c r="Z817" s="3"/>
      <c r="AA817" s="3"/>
      <c r="AB817" s="3"/>
      <c r="AC817" s="3"/>
      <c r="AD817" s="3"/>
      <c r="AE817" s="10"/>
      <c r="AF817" s="3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4"/>
      <c r="T818" s="30"/>
      <c r="U818" s="3"/>
      <c r="V818" s="3"/>
      <c r="X818" s="3"/>
      <c r="Y818" s="1"/>
      <c r="Z818" s="3"/>
      <c r="AA818" s="3"/>
      <c r="AB818" s="3"/>
      <c r="AC818" s="3"/>
      <c r="AD818" s="3"/>
      <c r="AE818" s="10"/>
      <c r="AF818" s="3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4"/>
      <c r="T819" s="30"/>
      <c r="U819" s="3"/>
      <c r="V819" s="3"/>
      <c r="X819" s="3"/>
      <c r="Y819" s="1"/>
      <c r="Z819" s="3"/>
      <c r="AA819" s="3"/>
      <c r="AB819" s="3"/>
      <c r="AC819" s="3"/>
      <c r="AD819" s="3"/>
      <c r="AE819" s="10"/>
      <c r="AF819" s="3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4"/>
      <c r="T820" s="30"/>
      <c r="U820" s="3"/>
      <c r="V820" s="3"/>
      <c r="X820" s="3"/>
      <c r="Y820" s="1"/>
      <c r="Z820" s="3"/>
      <c r="AA820" s="3"/>
      <c r="AB820" s="3"/>
      <c r="AC820" s="3"/>
      <c r="AD820" s="3"/>
      <c r="AE820" s="10"/>
      <c r="AF820" s="3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4"/>
      <c r="T821" s="30"/>
      <c r="U821" s="3"/>
      <c r="V821" s="3"/>
      <c r="X821" s="3"/>
      <c r="Y821" s="1"/>
      <c r="Z821" s="3"/>
      <c r="AA821" s="3"/>
      <c r="AB821" s="3"/>
      <c r="AC821" s="3"/>
      <c r="AD821" s="3"/>
      <c r="AE821" s="10"/>
      <c r="AF821" s="3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4"/>
      <c r="T822" s="30"/>
      <c r="U822" s="3"/>
      <c r="V822" s="3"/>
      <c r="X822" s="3"/>
      <c r="Y822" s="1"/>
      <c r="Z822" s="3"/>
      <c r="AA822" s="3"/>
      <c r="AB822" s="3"/>
      <c r="AC822" s="3"/>
      <c r="AD822" s="3"/>
      <c r="AE822" s="10"/>
      <c r="AF822" s="3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4"/>
      <c r="T823" s="30"/>
      <c r="U823" s="3"/>
      <c r="V823" s="3"/>
      <c r="X823" s="3"/>
      <c r="Y823" s="1"/>
      <c r="Z823" s="3"/>
      <c r="AA823" s="3"/>
      <c r="AB823" s="3"/>
      <c r="AC823" s="3"/>
      <c r="AD823" s="3"/>
      <c r="AE823" s="10"/>
      <c r="AF823" s="3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4"/>
      <c r="T824" s="30"/>
      <c r="U824" s="3"/>
      <c r="V824" s="3"/>
      <c r="X824" s="3"/>
      <c r="Y824" s="1"/>
      <c r="Z824" s="3"/>
      <c r="AA824" s="3"/>
      <c r="AB824" s="3"/>
      <c r="AC824" s="3"/>
      <c r="AD824" s="3"/>
      <c r="AE824" s="10"/>
      <c r="AF824" s="3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4"/>
      <c r="T825" s="30"/>
      <c r="U825" s="3"/>
      <c r="V825" s="3"/>
      <c r="X825" s="3"/>
      <c r="Y825" s="1"/>
      <c r="Z825" s="3"/>
      <c r="AA825" s="3"/>
      <c r="AB825" s="3"/>
      <c r="AC825" s="3"/>
      <c r="AD825" s="3"/>
      <c r="AE825" s="10"/>
      <c r="AF825" s="3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4"/>
      <c r="T826" s="30"/>
      <c r="U826" s="3"/>
      <c r="V826" s="3"/>
      <c r="X826" s="3"/>
      <c r="Y826" s="1"/>
      <c r="Z826" s="3"/>
      <c r="AA826" s="3"/>
      <c r="AB826" s="3"/>
      <c r="AC826" s="3"/>
      <c r="AD826" s="3"/>
      <c r="AE826" s="10"/>
      <c r="AF826" s="3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4"/>
      <c r="T827" s="30"/>
      <c r="U827" s="3"/>
      <c r="V827" s="3"/>
      <c r="X827" s="3"/>
      <c r="Y827" s="1"/>
      <c r="Z827" s="3"/>
      <c r="AA827" s="3"/>
      <c r="AB827" s="3"/>
      <c r="AC827" s="3"/>
      <c r="AD827" s="3"/>
      <c r="AE827" s="10"/>
      <c r="AF827" s="3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4"/>
      <c r="T828" s="30"/>
      <c r="U828" s="3"/>
      <c r="V828" s="3"/>
      <c r="X828" s="3"/>
      <c r="Y828" s="1"/>
      <c r="Z828" s="3"/>
      <c r="AA828" s="3"/>
      <c r="AB828" s="3"/>
      <c r="AC828" s="3"/>
      <c r="AD828" s="3"/>
      <c r="AE828" s="10"/>
      <c r="AF828" s="3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4"/>
      <c r="T829" s="30"/>
      <c r="U829" s="3"/>
      <c r="V829" s="3"/>
      <c r="X829" s="3"/>
      <c r="Y829" s="1"/>
      <c r="Z829" s="3"/>
      <c r="AA829" s="3"/>
      <c r="AB829" s="3"/>
      <c r="AC829" s="3"/>
      <c r="AD829" s="3"/>
      <c r="AE829" s="10"/>
      <c r="AF829" s="3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4"/>
      <c r="T830" s="30"/>
      <c r="U830" s="3"/>
      <c r="V830" s="3"/>
      <c r="X830" s="3"/>
      <c r="Y830" s="1"/>
      <c r="Z830" s="3"/>
      <c r="AA830" s="3"/>
      <c r="AB830" s="3"/>
      <c r="AC830" s="3"/>
      <c r="AD830" s="3"/>
      <c r="AE830" s="10"/>
      <c r="AF830" s="3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4"/>
      <c r="T831" s="30"/>
      <c r="U831" s="3"/>
      <c r="V831" s="3"/>
      <c r="X831" s="3"/>
      <c r="Y831" s="1"/>
      <c r="Z831" s="3"/>
      <c r="AA831" s="3"/>
      <c r="AB831" s="3"/>
      <c r="AC831" s="3"/>
      <c r="AD831" s="3"/>
      <c r="AE831" s="10"/>
      <c r="AF831" s="3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4"/>
      <c r="T832" s="30"/>
      <c r="U832" s="3"/>
      <c r="V832" s="3"/>
      <c r="X832" s="3"/>
      <c r="Y832" s="1"/>
      <c r="Z832" s="3"/>
      <c r="AA832" s="3"/>
      <c r="AB832" s="3"/>
      <c r="AC832" s="3"/>
      <c r="AD832" s="3"/>
      <c r="AE832" s="10"/>
      <c r="AF832" s="3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4"/>
      <c r="T833" s="30"/>
      <c r="U833" s="3"/>
      <c r="V833" s="3"/>
      <c r="X833" s="3"/>
      <c r="Y833" s="1"/>
      <c r="Z833" s="3"/>
      <c r="AA833" s="3"/>
      <c r="AB833" s="3"/>
      <c r="AC833" s="3"/>
      <c r="AD833" s="3"/>
      <c r="AE833" s="10"/>
      <c r="AF833" s="3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4"/>
      <c r="T834" s="30"/>
      <c r="U834" s="3"/>
      <c r="V834" s="3"/>
      <c r="X834" s="3"/>
      <c r="Y834" s="1"/>
      <c r="Z834" s="3"/>
      <c r="AA834" s="3"/>
      <c r="AB834" s="3"/>
      <c r="AC834" s="3"/>
      <c r="AD834" s="3"/>
      <c r="AE834" s="10"/>
      <c r="AF834" s="3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4"/>
      <c r="T835" s="30"/>
      <c r="U835" s="3"/>
      <c r="V835" s="3"/>
      <c r="X835" s="3"/>
      <c r="Y835" s="1"/>
      <c r="Z835" s="3"/>
      <c r="AA835" s="3"/>
      <c r="AB835" s="3"/>
      <c r="AC835" s="3"/>
      <c r="AD835" s="3"/>
      <c r="AE835" s="10"/>
      <c r="AF835" s="3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4"/>
      <c r="T836" s="30"/>
      <c r="U836" s="3"/>
      <c r="V836" s="3"/>
      <c r="X836" s="3"/>
      <c r="Y836" s="1"/>
      <c r="Z836" s="3"/>
      <c r="AA836" s="3"/>
      <c r="AB836" s="3"/>
      <c r="AC836" s="3"/>
      <c r="AD836" s="3"/>
      <c r="AE836" s="10"/>
      <c r="AF836" s="3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4"/>
      <c r="T837" s="30"/>
      <c r="U837" s="3"/>
      <c r="V837" s="3"/>
      <c r="X837" s="3"/>
      <c r="Y837" s="1"/>
      <c r="Z837" s="3"/>
      <c r="AA837" s="3"/>
      <c r="AB837" s="3"/>
      <c r="AC837" s="3"/>
      <c r="AD837" s="3"/>
      <c r="AE837" s="10"/>
      <c r="AF837" s="3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4"/>
      <c r="T838" s="30"/>
      <c r="U838" s="3"/>
      <c r="V838" s="3"/>
      <c r="X838" s="3"/>
      <c r="Y838" s="1"/>
      <c r="Z838" s="3"/>
      <c r="AA838" s="3"/>
      <c r="AB838" s="3"/>
      <c r="AC838" s="3"/>
      <c r="AD838" s="3"/>
      <c r="AE838" s="10"/>
      <c r="AF838" s="3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4"/>
      <c r="T839" s="30"/>
      <c r="U839" s="3"/>
      <c r="V839" s="3"/>
      <c r="X839" s="3"/>
      <c r="Y839" s="1"/>
      <c r="Z839" s="3"/>
      <c r="AA839" s="3"/>
      <c r="AB839" s="3"/>
      <c r="AC839" s="3"/>
      <c r="AD839" s="3"/>
      <c r="AE839" s="10"/>
      <c r="AF839" s="3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4"/>
      <c r="T840" s="30"/>
      <c r="U840" s="3"/>
      <c r="V840" s="3"/>
      <c r="X840" s="3"/>
      <c r="Y840" s="1"/>
      <c r="Z840" s="3"/>
      <c r="AA840" s="3"/>
      <c r="AB840" s="3"/>
      <c r="AC840" s="3"/>
      <c r="AD840" s="3"/>
      <c r="AE840" s="10"/>
      <c r="AF840" s="3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4"/>
      <c r="T841" s="30"/>
      <c r="U841" s="3"/>
      <c r="V841" s="3"/>
      <c r="X841" s="3"/>
      <c r="Y841" s="1"/>
      <c r="Z841" s="3"/>
      <c r="AA841" s="3"/>
      <c r="AB841" s="3"/>
      <c r="AC841" s="3"/>
      <c r="AD841" s="3"/>
      <c r="AE841" s="10"/>
      <c r="AF841" s="3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4"/>
      <c r="T842" s="30"/>
      <c r="U842" s="3"/>
      <c r="V842" s="3"/>
      <c r="X842" s="3"/>
      <c r="Y842" s="1"/>
      <c r="Z842" s="3"/>
      <c r="AA842" s="3"/>
      <c r="AB842" s="3"/>
      <c r="AC842" s="3"/>
      <c r="AD842" s="3"/>
      <c r="AE842" s="10"/>
      <c r="AF842" s="3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4"/>
      <c r="T843" s="30"/>
      <c r="U843" s="3"/>
      <c r="V843" s="3"/>
      <c r="X843" s="3"/>
      <c r="Y843" s="1"/>
      <c r="Z843" s="3"/>
      <c r="AA843" s="3"/>
      <c r="AB843" s="3"/>
      <c r="AC843" s="3"/>
      <c r="AD843" s="3"/>
      <c r="AE843" s="10"/>
      <c r="AF843" s="3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4"/>
      <c r="T844" s="30"/>
      <c r="U844" s="3"/>
      <c r="V844" s="3"/>
      <c r="X844" s="3"/>
      <c r="Y844" s="1"/>
      <c r="Z844" s="3"/>
      <c r="AA844" s="3"/>
      <c r="AB844" s="3"/>
      <c r="AC844" s="3"/>
      <c r="AD844" s="3"/>
      <c r="AE844" s="10"/>
      <c r="AF844" s="3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4"/>
      <c r="T845" s="30"/>
      <c r="U845" s="3"/>
      <c r="V845" s="3"/>
      <c r="X845" s="3"/>
      <c r="Y845" s="1"/>
      <c r="Z845" s="3"/>
      <c r="AA845" s="3"/>
      <c r="AB845" s="3"/>
      <c r="AC845" s="3"/>
      <c r="AD845" s="3"/>
      <c r="AE845" s="10"/>
      <c r="AF845" s="3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4"/>
      <c r="T846" s="30"/>
      <c r="U846" s="3"/>
      <c r="V846" s="3"/>
      <c r="X846" s="3"/>
      <c r="Y846" s="1"/>
      <c r="Z846" s="3"/>
      <c r="AA846" s="3"/>
      <c r="AB846" s="3"/>
      <c r="AC846" s="3"/>
      <c r="AD846" s="3"/>
      <c r="AE846" s="10"/>
      <c r="AF846" s="3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4"/>
      <c r="T847" s="30"/>
      <c r="U847" s="3"/>
      <c r="V847" s="3"/>
      <c r="X847" s="3"/>
      <c r="Y847" s="1"/>
      <c r="Z847" s="3"/>
      <c r="AA847" s="3"/>
      <c r="AB847" s="3"/>
      <c r="AC847" s="3"/>
      <c r="AD847" s="3"/>
      <c r="AE847" s="10"/>
      <c r="AF847" s="3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4"/>
      <c r="T848" s="30"/>
      <c r="U848" s="3"/>
      <c r="V848" s="3"/>
      <c r="X848" s="3"/>
      <c r="Y848" s="1"/>
      <c r="Z848" s="3"/>
      <c r="AA848" s="3"/>
      <c r="AB848" s="3"/>
      <c r="AC848" s="3"/>
      <c r="AD848" s="3"/>
      <c r="AE848" s="10"/>
      <c r="AF848" s="3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4"/>
      <c r="T849" s="30"/>
      <c r="U849" s="3"/>
      <c r="V849" s="3"/>
      <c r="X849" s="3"/>
      <c r="Y849" s="1"/>
      <c r="Z849" s="3"/>
      <c r="AA849" s="3"/>
      <c r="AB849" s="3"/>
      <c r="AC849" s="3"/>
      <c r="AD849" s="3"/>
      <c r="AE849" s="10"/>
      <c r="AF849" s="3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4"/>
      <c r="T850" s="30"/>
      <c r="U850" s="3"/>
      <c r="V850" s="3"/>
      <c r="X850" s="3"/>
      <c r="Y850" s="1"/>
      <c r="Z850" s="3"/>
      <c r="AA850" s="3"/>
      <c r="AB850" s="3"/>
      <c r="AC850" s="3"/>
      <c r="AD850" s="3"/>
      <c r="AE850" s="10"/>
      <c r="AF850" s="3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4"/>
      <c r="T851" s="30"/>
      <c r="U851" s="3"/>
      <c r="V851" s="3"/>
      <c r="X851" s="3"/>
      <c r="Y851" s="1"/>
      <c r="Z851" s="3"/>
      <c r="AA851" s="3"/>
      <c r="AB851" s="3"/>
      <c r="AC851" s="3"/>
      <c r="AD851" s="3"/>
      <c r="AE851" s="10"/>
      <c r="AF851" s="3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4"/>
      <c r="T852" s="30"/>
      <c r="U852" s="3"/>
      <c r="V852" s="3"/>
      <c r="X852" s="3"/>
      <c r="Y852" s="1"/>
      <c r="Z852" s="3"/>
      <c r="AA852" s="3"/>
      <c r="AB852" s="3"/>
      <c r="AC852" s="3"/>
      <c r="AD852" s="3"/>
      <c r="AE852" s="10"/>
      <c r="AF852" s="3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ht="15.75" x14ac:dyDescent="0.2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4"/>
      <c r="T853" s="30"/>
      <c r="U853" s="131" t="s">
        <v>65</v>
      </c>
      <c r="V853" s="3"/>
      <c r="X853" s="3"/>
      <c r="Y853" s="1"/>
      <c r="Z853" s="3"/>
      <c r="AA853" s="3"/>
      <c r="AB853" s="3"/>
      <c r="AC853" s="3"/>
      <c r="AD853" s="3"/>
      <c r="AE853" s="10"/>
      <c r="AF853" s="3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ht="15.75" x14ac:dyDescent="0.2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4"/>
      <c r="T854" s="30"/>
      <c r="U854" s="131" t="s">
        <v>11</v>
      </c>
      <c r="V854" s="3"/>
      <c r="X854" s="3"/>
      <c r="Y854" s="1"/>
      <c r="Z854" s="3"/>
      <c r="AA854" s="3"/>
      <c r="AB854" s="3"/>
      <c r="AC854" s="3"/>
      <c r="AD854" s="3"/>
      <c r="AE854" s="10"/>
      <c r="AF854" s="3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ht="15.75" x14ac:dyDescent="0.2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4"/>
      <c r="T855" s="30"/>
      <c r="U855" s="132">
        <v>777044.98</v>
      </c>
      <c r="V855" s="3"/>
      <c r="X855" s="3"/>
      <c r="Y855" s="1"/>
      <c r="Z855" s="3"/>
      <c r="AA855" s="3"/>
      <c r="AB855" s="3"/>
      <c r="AC855" s="3"/>
      <c r="AD855" s="3"/>
      <c r="AE855" s="10"/>
      <c r="AF855" s="3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ht="15.75" x14ac:dyDescent="0.2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4"/>
      <c r="T856" s="30"/>
      <c r="U856" s="126" t="s">
        <v>66</v>
      </c>
      <c r="V856" s="3"/>
      <c r="X856" s="3"/>
      <c r="Y856" s="1"/>
      <c r="Z856" s="3"/>
      <c r="AA856" s="3"/>
      <c r="AB856" s="3"/>
      <c r="AC856" s="3"/>
      <c r="AD856" s="3"/>
      <c r="AE856" s="10"/>
      <c r="AF856" s="3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ht="15.75" x14ac:dyDescent="0.2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4"/>
      <c r="T857" s="30"/>
      <c r="U857" s="127">
        <v>24000</v>
      </c>
      <c r="V857" s="3"/>
      <c r="X857" s="3"/>
      <c r="Y857" s="1"/>
      <c r="Z857" s="3"/>
      <c r="AA857" s="3"/>
      <c r="AB857" s="3"/>
      <c r="AC857" s="3"/>
      <c r="AD857" s="3"/>
      <c r="AE857" s="10"/>
      <c r="AF857" s="3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ht="15.75" x14ac:dyDescent="0.25">
      <c r="A858" s="121"/>
      <c r="B858" s="122"/>
      <c r="C858" s="123"/>
      <c r="D858" s="12"/>
      <c r="E858" s="125"/>
      <c r="F858" s="125"/>
      <c r="G858" s="125"/>
      <c r="H858" s="125"/>
      <c r="I858" s="124"/>
      <c r="J858" s="121"/>
      <c r="K858" s="126"/>
      <c r="L858" s="127"/>
      <c r="M858" s="128"/>
      <c r="N858" s="128"/>
      <c r="O858" s="127"/>
      <c r="P858" s="125"/>
      <c r="Q858" s="129"/>
      <c r="R858" s="125"/>
      <c r="S858" s="130"/>
      <c r="T858" s="121"/>
      <c r="U858" s="133">
        <f>TRUNC(U855/U857,8)</f>
        <v>32.37687416</v>
      </c>
      <c r="V858" s="3"/>
      <c r="X858" s="3"/>
      <c r="Y858" s="1"/>
      <c r="Z858" s="3"/>
      <c r="AA858" s="3"/>
      <c r="AB858" s="3"/>
      <c r="AC858" s="3"/>
      <c r="AD858" s="3"/>
      <c r="AE858" s="10"/>
      <c r="AF858" s="3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ht="15.75" x14ac:dyDescent="0.25">
      <c r="A859" s="36"/>
      <c r="B859" s="14"/>
      <c r="C859" s="13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5"/>
      <c r="Q859" s="19"/>
      <c r="R859" s="13"/>
      <c r="S859" s="4"/>
      <c r="T859" s="30"/>
      <c r="U859" s="3"/>
      <c r="V859" s="3"/>
      <c r="X859" s="3"/>
      <c r="Y859" s="1"/>
      <c r="Z859" s="3"/>
      <c r="AA859" s="3"/>
      <c r="AB859" s="3"/>
      <c r="AC859" s="3"/>
      <c r="AD859" s="3"/>
      <c r="AE859" s="10"/>
      <c r="AF859" s="3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4"/>
      <c r="T860" s="30"/>
      <c r="U860" s="3"/>
      <c r="V860" s="3"/>
      <c r="X860" s="3"/>
      <c r="Y860" s="1"/>
      <c r="Z860" s="3"/>
      <c r="AA860" s="3"/>
      <c r="AB860" s="3"/>
      <c r="AC860" s="3"/>
      <c r="AD860" s="3"/>
      <c r="AE860" s="10"/>
      <c r="AF860" s="3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4"/>
      <c r="T861" s="30"/>
      <c r="U861" s="3"/>
      <c r="V861" s="3"/>
      <c r="X861" s="3"/>
      <c r="Y861" s="1"/>
      <c r="Z861" s="3"/>
      <c r="AA861" s="3"/>
      <c r="AB861" s="3"/>
      <c r="AC861" s="3"/>
      <c r="AD861" s="3"/>
      <c r="AE861" s="10"/>
      <c r="AF861" s="3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4"/>
      <c r="T862" s="30"/>
      <c r="U862" s="3"/>
      <c r="V862" s="3"/>
      <c r="X862" s="3"/>
      <c r="Y862" s="1"/>
      <c r="Z862" s="3"/>
      <c r="AA862" s="3"/>
      <c r="AB862" s="3"/>
      <c r="AC862" s="3"/>
      <c r="AD862" s="3"/>
      <c r="AE862" s="10"/>
      <c r="AF862" s="3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4"/>
      <c r="T863" s="30"/>
      <c r="U863" s="3"/>
      <c r="V863" s="3"/>
      <c r="X863" s="3"/>
      <c r="Y863" s="1"/>
      <c r="Z863" s="3"/>
      <c r="AA863" s="3"/>
      <c r="AB863" s="3"/>
      <c r="AC863" s="3"/>
      <c r="AD863" s="3"/>
      <c r="AE863" s="10"/>
      <c r="AF863" s="3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4"/>
      <c r="T864" s="30"/>
      <c r="U864" s="3"/>
      <c r="V864" s="3"/>
      <c r="X864" s="3"/>
      <c r="Y864" s="1"/>
      <c r="Z864" s="3"/>
      <c r="AA864" s="3"/>
      <c r="AB864" s="3"/>
      <c r="AC864" s="3"/>
      <c r="AD864" s="3"/>
      <c r="AE864" s="10"/>
      <c r="AF864" s="3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4"/>
      <c r="T865" s="30"/>
      <c r="U865" s="3"/>
      <c r="V865" s="3"/>
      <c r="X865" s="3"/>
      <c r="Y865" s="1"/>
      <c r="Z865" s="3"/>
      <c r="AA865" s="3"/>
      <c r="AB865" s="3"/>
      <c r="AC865" s="3"/>
      <c r="AD865" s="3"/>
      <c r="AE865" s="10"/>
      <c r="AF865" s="3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4"/>
      <c r="T866" s="30"/>
      <c r="U866" s="3"/>
      <c r="V866" s="3"/>
      <c r="X866" s="3"/>
      <c r="Y866" s="1"/>
      <c r="Z866" s="3"/>
      <c r="AA866" s="3"/>
      <c r="AB866" s="3"/>
      <c r="AC866" s="3"/>
      <c r="AD866" s="3"/>
      <c r="AE866" s="10"/>
      <c r="AF866" s="3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ht="15.75" x14ac:dyDescent="0.2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4"/>
      <c r="T867" s="30"/>
      <c r="U867" s="131" t="s">
        <v>65</v>
      </c>
      <c r="V867" s="3"/>
      <c r="X867" s="3"/>
      <c r="Y867" s="1"/>
      <c r="Z867" s="3"/>
      <c r="AA867" s="3"/>
      <c r="AB867" s="3"/>
      <c r="AC867" s="3"/>
      <c r="AD867" s="3"/>
      <c r="AE867" s="10"/>
      <c r="AF867" s="3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ht="15.75" x14ac:dyDescent="0.2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4"/>
      <c r="T868" s="30"/>
      <c r="U868" s="131" t="s">
        <v>11</v>
      </c>
      <c r="V868" s="3"/>
      <c r="X868" s="3"/>
      <c r="Y868" s="1"/>
      <c r="Z868" s="3"/>
      <c r="AA868" s="3"/>
      <c r="AB868" s="3"/>
      <c r="AC868" s="3"/>
      <c r="AD868" s="3"/>
      <c r="AE868" s="10"/>
      <c r="AF868" s="3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ht="15.75" x14ac:dyDescent="0.2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4"/>
      <c r="T869" s="30"/>
      <c r="U869" s="132">
        <v>1265450.8899999999</v>
      </c>
      <c r="V869" s="3"/>
      <c r="X869" s="3"/>
      <c r="Y869" s="1"/>
      <c r="Z869" s="3"/>
      <c r="AA869" s="3"/>
      <c r="AB869" s="3"/>
      <c r="AC869" s="3"/>
      <c r="AD869" s="3"/>
      <c r="AE869" s="10"/>
      <c r="AF869" s="3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ht="15.75" x14ac:dyDescent="0.2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4"/>
      <c r="T870" s="30"/>
      <c r="U870" s="126" t="s">
        <v>66</v>
      </c>
      <c r="V870" s="3"/>
      <c r="X870" s="3"/>
      <c r="Y870" s="1"/>
      <c r="Z870" s="3"/>
      <c r="AA870" s="3"/>
      <c r="AB870" s="3"/>
      <c r="AC870" s="3"/>
      <c r="AD870" s="3"/>
      <c r="AE870" s="10"/>
      <c r="AF870" s="3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ht="15.75" x14ac:dyDescent="0.2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4"/>
      <c r="T871" s="30"/>
      <c r="U871" s="127">
        <v>24000</v>
      </c>
      <c r="V871" s="3"/>
      <c r="X871" s="3"/>
      <c r="Y871" s="1"/>
      <c r="Z871" s="3"/>
      <c r="AA871" s="3"/>
      <c r="AB871" s="3"/>
      <c r="AC871" s="3"/>
      <c r="AD871" s="3"/>
      <c r="AE871" s="10"/>
      <c r="AF871" s="3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ht="15.75" x14ac:dyDescent="0.25">
      <c r="A872" s="121"/>
      <c r="B872" s="122"/>
      <c r="C872" s="123"/>
      <c r="D872" s="12"/>
      <c r="E872" s="125"/>
      <c r="F872" s="125"/>
      <c r="G872" s="125"/>
      <c r="H872" s="125"/>
      <c r="I872" s="124"/>
      <c r="J872" s="121"/>
      <c r="K872" s="126"/>
      <c r="L872" s="127"/>
      <c r="M872" s="128"/>
      <c r="N872" s="128"/>
      <c r="O872" s="127"/>
      <c r="P872" s="125"/>
      <c r="Q872" s="129"/>
      <c r="R872" s="125"/>
      <c r="S872" s="130"/>
      <c r="T872" s="121"/>
      <c r="U872" s="133">
        <f>TRUNC(U869/U871,8)</f>
        <v>52.727120409999998</v>
      </c>
      <c r="V872" s="3"/>
      <c r="X872" s="3"/>
      <c r="Y872" s="1"/>
      <c r="Z872" s="3"/>
      <c r="AA872" s="3"/>
      <c r="AB872" s="3"/>
      <c r="AC872" s="3"/>
      <c r="AD872" s="3"/>
      <c r="AE872" s="10"/>
      <c r="AF872" s="3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ht="15.75" x14ac:dyDescent="0.25">
      <c r="A873" s="36"/>
      <c r="B873" s="14"/>
      <c r="C873" s="13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5"/>
      <c r="Q873" s="19"/>
      <c r="R873" s="13"/>
      <c r="S873" s="4"/>
      <c r="T873" s="30"/>
      <c r="U873" s="3"/>
      <c r="V873" s="3"/>
      <c r="X873" s="3"/>
      <c r="Y873" s="1"/>
      <c r="Z873" s="3"/>
      <c r="AA873" s="3"/>
      <c r="AB873" s="3"/>
      <c r="AC873" s="3"/>
      <c r="AD873" s="3"/>
      <c r="AE873" s="10"/>
      <c r="AF873" s="3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ht="15.75" x14ac:dyDescent="0.25">
      <c r="A874" s="121"/>
      <c r="B874" s="122"/>
      <c r="C874" s="123"/>
      <c r="D874" s="12"/>
      <c r="E874" s="125"/>
      <c r="F874" s="125"/>
      <c r="G874" s="125"/>
      <c r="H874" s="125"/>
      <c r="I874" s="124"/>
      <c r="J874" s="121"/>
      <c r="K874" s="126"/>
      <c r="L874" s="127"/>
      <c r="M874" s="128"/>
      <c r="N874" s="128"/>
      <c r="O874" s="127"/>
      <c r="P874" s="134"/>
      <c r="Q874" s="129"/>
      <c r="R874" s="125"/>
      <c r="S874" s="130"/>
      <c r="T874" s="121"/>
      <c r="U874" s="3"/>
      <c r="V874" s="3"/>
      <c r="X874" s="3"/>
      <c r="Y874" s="1"/>
      <c r="Z874" s="3"/>
      <c r="AA874" s="3"/>
      <c r="AB874" s="3"/>
      <c r="AC874" s="3"/>
      <c r="AD874" s="3"/>
      <c r="AE874" s="10"/>
      <c r="AF874" s="3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4"/>
      <c r="T875" s="30"/>
      <c r="U875" s="3"/>
      <c r="V875" s="3"/>
      <c r="X875" s="3"/>
      <c r="Y875" s="1"/>
      <c r="Z875" s="3"/>
      <c r="AA875" s="3"/>
      <c r="AB875" s="3"/>
      <c r="AC875" s="3"/>
      <c r="AD875" s="3"/>
      <c r="AE875" s="10"/>
      <c r="AF875" s="3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4"/>
      <c r="T876" s="30"/>
      <c r="U876" s="3"/>
      <c r="V876" s="3"/>
      <c r="X876" s="3"/>
      <c r="Y876" s="1"/>
      <c r="Z876" s="3"/>
      <c r="AA876" s="3"/>
      <c r="AB876" s="3"/>
      <c r="AC876" s="3"/>
      <c r="AD876" s="3"/>
      <c r="AE876" s="10"/>
      <c r="AF876" s="3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4"/>
      <c r="T877" s="30"/>
      <c r="U877" s="3"/>
      <c r="V877" s="3"/>
      <c r="X877" s="3"/>
      <c r="Y877" s="1"/>
      <c r="Z877" s="3"/>
      <c r="AA877" s="3"/>
      <c r="AB877" s="3"/>
      <c r="AC877" s="3"/>
      <c r="AD877" s="3"/>
      <c r="AE877" s="10"/>
      <c r="AF877" s="3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4"/>
      <c r="T878" s="30"/>
      <c r="U878" s="3"/>
      <c r="V878" s="3"/>
      <c r="X878" s="3"/>
      <c r="Y878" s="1"/>
      <c r="Z878" s="3"/>
      <c r="AA878" s="3"/>
      <c r="AB878" s="3"/>
      <c r="AC878" s="3"/>
      <c r="AD878" s="3"/>
      <c r="AE878" s="10"/>
      <c r="AF878" s="3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4"/>
      <c r="T879" s="30"/>
      <c r="U879" s="3"/>
      <c r="V879" s="3"/>
      <c r="X879" s="3"/>
      <c r="Y879" s="1"/>
      <c r="Z879" s="3"/>
      <c r="AA879" s="3"/>
      <c r="AB879" s="3"/>
      <c r="AC879" s="3"/>
      <c r="AD879" s="3"/>
      <c r="AE879" s="10"/>
      <c r="AF879" s="3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4"/>
      <c r="T880" s="30"/>
      <c r="U880" s="3"/>
      <c r="V880" s="3"/>
      <c r="W880" s="30"/>
      <c r="X880" s="3"/>
      <c r="Y880" s="1"/>
      <c r="Z880" s="3"/>
      <c r="AA880" s="3"/>
      <c r="AB880" s="3"/>
      <c r="AC880" s="3"/>
      <c r="AD880" s="3"/>
      <c r="AE880" s="10"/>
      <c r="AF880" s="3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ht="15.75" x14ac:dyDescent="0.2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4"/>
      <c r="T881" s="30"/>
      <c r="U881" s="131" t="s">
        <v>65</v>
      </c>
      <c r="V881" s="3"/>
      <c r="W881" s="30"/>
      <c r="X881" s="3"/>
      <c r="Y881" s="1"/>
      <c r="Z881" s="3"/>
      <c r="AA881" s="3"/>
      <c r="AB881" s="3"/>
      <c r="AC881" s="3"/>
      <c r="AD881" s="3"/>
      <c r="AE881" s="10"/>
      <c r="AF881" s="3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ht="15.75" x14ac:dyDescent="0.2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4"/>
      <c r="T882" s="30"/>
      <c r="U882" s="131" t="s">
        <v>11</v>
      </c>
      <c r="V882" s="3"/>
      <c r="W882" s="30"/>
      <c r="X882" s="3"/>
      <c r="Y882" s="1"/>
      <c r="Z882" s="3"/>
      <c r="AA882" s="3"/>
      <c r="AB882" s="3"/>
      <c r="AC882" s="3"/>
      <c r="AD882" s="3"/>
      <c r="AE882" s="10"/>
      <c r="AF882" s="3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ht="15.75" x14ac:dyDescent="0.2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4"/>
      <c r="T883" s="30"/>
      <c r="U883" s="132">
        <v>645366.99</v>
      </c>
      <c r="V883" s="3"/>
      <c r="W883" s="30"/>
      <c r="X883" s="3"/>
      <c r="Y883" s="1"/>
      <c r="Z883" s="3"/>
      <c r="AA883" s="3"/>
      <c r="AB883" s="3"/>
      <c r="AC883" s="3"/>
      <c r="AD883" s="3"/>
      <c r="AE883" s="10"/>
      <c r="AF883" s="3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ht="15.75" x14ac:dyDescent="0.2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4"/>
      <c r="T884" s="30"/>
      <c r="U884" s="126" t="s">
        <v>66</v>
      </c>
      <c r="V884" s="3"/>
      <c r="W884" s="30"/>
      <c r="X884" s="3"/>
      <c r="Y884" s="1"/>
      <c r="Z884" s="3"/>
      <c r="AA884" s="3"/>
      <c r="AB884" s="3"/>
      <c r="AC884" s="3"/>
      <c r="AD884" s="3"/>
      <c r="AE884" s="10"/>
      <c r="AF884" s="3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ht="15.75" x14ac:dyDescent="0.2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4"/>
      <c r="T885" s="30"/>
      <c r="U885" s="127">
        <v>24000</v>
      </c>
      <c r="V885" s="3"/>
      <c r="W885" s="30"/>
      <c r="X885" s="3"/>
      <c r="Y885" s="1"/>
      <c r="Z885" s="3"/>
      <c r="AA885" s="3"/>
      <c r="AB885" s="3"/>
      <c r="AC885" s="3"/>
      <c r="AD885" s="3"/>
      <c r="AE885" s="10"/>
      <c r="AF885" s="3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ht="15.75" x14ac:dyDescent="0.25">
      <c r="A886" s="121"/>
      <c r="B886" s="122"/>
      <c r="C886" s="123"/>
      <c r="D886" s="12"/>
      <c r="E886" s="125"/>
      <c r="F886" s="125"/>
      <c r="G886" s="125"/>
      <c r="H886" s="125"/>
      <c r="I886" s="124"/>
      <c r="J886" s="121"/>
      <c r="K886" s="126"/>
      <c r="L886" s="127"/>
      <c r="M886" s="128"/>
      <c r="N886" s="128"/>
      <c r="O886" s="127"/>
      <c r="P886" s="125"/>
      <c r="Q886" s="129"/>
      <c r="R886" s="125"/>
      <c r="S886" s="130"/>
      <c r="T886" s="121"/>
      <c r="U886" s="133">
        <f>TRUNC(U883/U885,8)</f>
        <v>26.890291250000001</v>
      </c>
      <c r="V886" s="3"/>
      <c r="W886" s="30"/>
      <c r="X886" s="3"/>
      <c r="Y886" s="1"/>
      <c r="Z886" s="3"/>
      <c r="AA886" s="3"/>
      <c r="AB886" s="3"/>
      <c r="AC886" s="3"/>
      <c r="AD886" s="3"/>
      <c r="AE886" s="10"/>
      <c r="AF886" s="3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ht="15.75" x14ac:dyDescent="0.25">
      <c r="A887" s="36"/>
      <c r="B887" s="14"/>
      <c r="C887" s="13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5"/>
      <c r="Q887" s="19"/>
      <c r="R887" s="13"/>
      <c r="S887" s="4"/>
      <c r="T887" s="30"/>
      <c r="U887" s="3"/>
      <c r="V887" s="3"/>
      <c r="W887" s="30"/>
      <c r="X887" s="3"/>
      <c r="Y887" s="1"/>
      <c r="Z887" s="3"/>
      <c r="AA887" s="3"/>
      <c r="AB887" s="3"/>
      <c r="AC887" s="3"/>
      <c r="AD887" s="3"/>
      <c r="AE887" s="10"/>
      <c r="AF887" s="3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4"/>
      <c r="T888" s="30"/>
      <c r="U888" s="3"/>
      <c r="V888" s="3"/>
      <c r="W888" s="30"/>
      <c r="X888" s="3"/>
      <c r="Y888" s="1"/>
      <c r="Z888" s="3"/>
      <c r="AA888" s="3"/>
      <c r="AB888" s="3"/>
      <c r="AC888" s="3"/>
      <c r="AD888" s="3"/>
      <c r="AE888" s="10"/>
      <c r="AF888" s="3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4"/>
      <c r="T889" s="30"/>
      <c r="U889" s="3"/>
      <c r="V889" s="3"/>
      <c r="W889" s="30"/>
      <c r="X889" s="3"/>
      <c r="Y889" s="1"/>
      <c r="Z889" s="3"/>
      <c r="AA889" s="3"/>
      <c r="AB889" s="3"/>
      <c r="AC889" s="3"/>
      <c r="AD889" s="3"/>
      <c r="AE889" s="10"/>
      <c r="AF889" s="3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4"/>
      <c r="T890" s="30"/>
      <c r="U890" s="3"/>
      <c r="V890" s="3"/>
      <c r="W890" s="30"/>
      <c r="X890" s="3"/>
      <c r="Y890" s="1"/>
      <c r="Z890" s="3"/>
      <c r="AA890" s="3"/>
      <c r="AB890" s="3"/>
      <c r="AC890" s="3"/>
      <c r="AD890" s="3"/>
      <c r="AE890" s="10"/>
      <c r="AF890" s="3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4"/>
      <c r="T891" s="30"/>
      <c r="U891" s="3"/>
      <c r="V891" s="3"/>
      <c r="W891" s="30"/>
      <c r="X891" s="3"/>
      <c r="Y891" s="1"/>
      <c r="Z891" s="3"/>
      <c r="AA891" s="3"/>
      <c r="AB891" s="3"/>
      <c r="AC891" s="3"/>
      <c r="AD891" s="3"/>
      <c r="AE891" s="10"/>
      <c r="AF891" s="3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4"/>
      <c r="T892" s="30"/>
      <c r="U892" s="3"/>
      <c r="V892" s="3"/>
      <c r="W892" s="30"/>
      <c r="X892" s="3"/>
      <c r="Y892" s="1"/>
      <c r="Z892" s="3"/>
      <c r="AA892" s="3"/>
      <c r="AB892" s="3"/>
      <c r="AC892" s="3"/>
      <c r="AD892" s="3"/>
      <c r="AE892" s="10"/>
      <c r="AF892" s="3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4"/>
      <c r="T893" s="30"/>
      <c r="U893" s="3"/>
      <c r="V893" s="3"/>
      <c r="W893" s="30"/>
      <c r="X893" s="3"/>
      <c r="Y893" s="1"/>
      <c r="Z893" s="3"/>
      <c r="AA893" s="3"/>
      <c r="AB893" s="3"/>
      <c r="AC893" s="3"/>
      <c r="AD893" s="3"/>
      <c r="AE893" s="10"/>
      <c r="AF893" s="3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4"/>
      <c r="T894" s="30"/>
      <c r="U894" s="3"/>
      <c r="V894" s="3"/>
      <c r="W894" s="30"/>
      <c r="X894" s="3"/>
      <c r="Y894" s="1"/>
      <c r="Z894" s="3"/>
      <c r="AA894" s="3"/>
      <c r="AB894" s="3"/>
      <c r="AC894" s="3"/>
      <c r="AD894" s="3"/>
      <c r="AE894" s="10"/>
      <c r="AF894" s="3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4"/>
      <c r="T895" s="30"/>
      <c r="U895" s="3"/>
      <c r="V895" s="3"/>
      <c r="W895" s="30"/>
      <c r="X895" s="3"/>
      <c r="Y895" s="1"/>
      <c r="Z895" s="3"/>
      <c r="AA895" s="3"/>
      <c r="AB895" s="3"/>
      <c r="AC895" s="3"/>
      <c r="AD895" s="3"/>
      <c r="AE895" s="10"/>
      <c r="AF895" s="3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4"/>
      <c r="T896" s="30"/>
      <c r="U896" s="3"/>
      <c r="V896" s="3"/>
      <c r="W896" s="30"/>
      <c r="X896" s="3"/>
      <c r="Y896" s="1"/>
      <c r="Z896" s="3"/>
      <c r="AA896" s="3"/>
      <c r="AB896" s="3"/>
      <c r="AC896" s="3"/>
      <c r="AD896" s="3"/>
      <c r="AE896" s="10"/>
      <c r="AF896" s="3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4"/>
      <c r="T897" s="30"/>
      <c r="U897" s="3"/>
      <c r="V897" s="3"/>
      <c r="W897" s="30"/>
      <c r="X897" s="3"/>
      <c r="Y897" s="1"/>
      <c r="Z897" s="3"/>
      <c r="AA897" s="3"/>
      <c r="AB897" s="3"/>
      <c r="AC897" s="3"/>
      <c r="AD897" s="3"/>
      <c r="AE897" s="10"/>
      <c r="AF897" s="3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4"/>
      <c r="T898" s="30"/>
      <c r="U898" s="3"/>
      <c r="V898" s="3"/>
      <c r="W898" s="30"/>
      <c r="X898" s="3"/>
      <c r="Y898" s="1"/>
      <c r="Z898" s="3"/>
      <c r="AA898" s="3"/>
      <c r="AB898" s="3"/>
      <c r="AC898" s="3"/>
      <c r="AD898" s="3"/>
      <c r="AE898" s="10"/>
      <c r="AF898" s="3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4"/>
      <c r="T899" s="30"/>
      <c r="U899" s="3"/>
      <c r="V899" s="3"/>
      <c r="W899" s="30"/>
      <c r="X899" s="3"/>
      <c r="Y899" s="1"/>
      <c r="Z899" s="3"/>
      <c r="AA899" s="3"/>
      <c r="AB899" s="3"/>
      <c r="AC899" s="3"/>
      <c r="AD899" s="3"/>
      <c r="AE899" s="10"/>
      <c r="AF899" s="3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4"/>
      <c r="T900" s="30"/>
      <c r="U900" s="3"/>
      <c r="V900" s="3"/>
      <c r="W900" s="30"/>
      <c r="X900" s="3"/>
      <c r="Y900" s="1"/>
      <c r="Z900" s="3"/>
      <c r="AA900" s="3"/>
      <c r="AB900" s="3"/>
      <c r="AC900" s="3"/>
      <c r="AD900" s="3"/>
      <c r="AE900" s="10"/>
      <c r="AF900" s="3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4"/>
      <c r="T901" s="30"/>
      <c r="U901" s="3"/>
      <c r="V901" s="3"/>
      <c r="W901" s="30"/>
      <c r="X901" s="3"/>
      <c r="Y901" s="1"/>
      <c r="Z901" s="3"/>
      <c r="AA901" s="3"/>
      <c r="AB901" s="3"/>
      <c r="AC901" s="3"/>
      <c r="AD901" s="3"/>
      <c r="AE901" s="10"/>
      <c r="AF901" s="3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ht="15.75" x14ac:dyDescent="0.2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4"/>
      <c r="T902" s="30"/>
      <c r="U902" s="131" t="s">
        <v>65</v>
      </c>
      <c r="V902" s="3"/>
      <c r="W902" s="30"/>
      <c r="X902" s="3"/>
      <c r="Y902" s="1"/>
      <c r="Z902" s="3"/>
      <c r="AA902" s="3"/>
      <c r="AB902" s="3"/>
      <c r="AC902" s="3"/>
      <c r="AD902" s="3"/>
      <c r="AE902" s="10"/>
      <c r="AF902" s="3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ht="15.75" x14ac:dyDescent="0.2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4"/>
      <c r="T903" s="30"/>
      <c r="U903" s="131" t="s">
        <v>11</v>
      </c>
      <c r="V903" s="3"/>
      <c r="W903" s="30"/>
      <c r="X903" s="3"/>
      <c r="Y903" s="1"/>
      <c r="Z903" s="3"/>
      <c r="AA903" s="3"/>
      <c r="AB903" s="3"/>
      <c r="AC903" s="3"/>
      <c r="AD903" s="3"/>
      <c r="AE903" s="10"/>
      <c r="AF903" s="3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ht="15.75" x14ac:dyDescent="0.2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4"/>
      <c r="T904" s="30"/>
      <c r="U904" s="132">
        <v>740532.33</v>
      </c>
      <c r="V904" s="3"/>
      <c r="W904" s="30"/>
      <c r="X904" s="3"/>
      <c r="Y904" s="1"/>
      <c r="Z904" s="3"/>
      <c r="AA904" s="3"/>
      <c r="AB904" s="3"/>
      <c r="AC904" s="3"/>
      <c r="AD904" s="3"/>
      <c r="AE904" s="10"/>
      <c r="AF904" s="3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ht="15.75" x14ac:dyDescent="0.2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4"/>
      <c r="T905" s="30"/>
      <c r="U905" s="126" t="s">
        <v>66</v>
      </c>
      <c r="V905" s="3"/>
      <c r="W905" s="30"/>
      <c r="X905" s="3"/>
      <c r="Y905" s="1"/>
      <c r="Z905" s="3"/>
      <c r="AA905" s="3"/>
      <c r="AB905" s="3"/>
      <c r="AC905" s="3"/>
      <c r="AD905" s="3"/>
      <c r="AE905" s="10"/>
      <c r="AF905" s="3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ht="15.75" x14ac:dyDescent="0.2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4"/>
      <c r="T906" s="30"/>
      <c r="U906" s="127">
        <v>24000</v>
      </c>
      <c r="V906" s="3"/>
      <c r="W906" s="30"/>
      <c r="X906" s="3"/>
      <c r="Y906" s="1"/>
      <c r="Z906" s="3"/>
      <c r="AA906" s="3"/>
      <c r="AB906" s="3"/>
      <c r="AC906" s="3"/>
      <c r="AD906" s="3"/>
      <c r="AE906" s="10"/>
      <c r="AF906" s="3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ht="15.75" x14ac:dyDescent="0.25">
      <c r="A907" s="121"/>
      <c r="B907" s="122"/>
      <c r="C907" s="123"/>
      <c r="D907" s="12"/>
      <c r="E907" s="125"/>
      <c r="F907" s="125"/>
      <c r="G907" s="125"/>
      <c r="H907" s="125"/>
      <c r="I907" s="124"/>
      <c r="J907" s="121"/>
      <c r="K907" s="126"/>
      <c r="L907" s="127"/>
      <c r="M907" s="128"/>
      <c r="N907" s="128"/>
      <c r="O907" s="127"/>
      <c r="P907" s="125"/>
      <c r="Q907" s="129"/>
      <c r="R907" s="125"/>
      <c r="S907" s="130"/>
      <c r="T907" s="121"/>
      <c r="U907" s="133">
        <f>TRUNC(U904/U906,8)</f>
        <v>30.85551375</v>
      </c>
      <c r="V907" s="3"/>
      <c r="W907" s="30"/>
      <c r="X907" s="3"/>
      <c r="Y907" s="1"/>
      <c r="Z907" s="3"/>
      <c r="AA907" s="3"/>
      <c r="AB907" s="3"/>
      <c r="AC907" s="3"/>
      <c r="AD907" s="3"/>
      <c r="AE907" s="10"/>
      <c r="AF907" s="3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ht="15.75" x14ac:dyDescent="0.25">
      <c r="A908" s="36"/>
      <c r="B908" s="14"/>
      <c r="C908" s="13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4"/>
      <c r="T908" s="30"/>
      <c r="U908" s="3"/>
      <c r="V908" s="3"/>
      <c r="W908" s="30"/>
      <c r="X908" s="3"/>
      <c r="Y908" s="1"/>
      <c r="Z908" s="3"/>
      <c r="AA908" s="3"/>
      <c r="AB908" s="3"/>
      <c r="AC908" s="3"/>
      <c r="AD908" s="3"/>
      <c r="AE908" s="10"/>
      <c r="AF908" s="3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4"/>
      <c r="T909" s="30"/>
      <c r="U909" s="3"/>
      <c r="V909" s="3"/>
      <c r="W909" s="30"/>
      <c r="X909" s="3"/>
      <c r="Y909" s="1"/>
      <c r="Z909" s="3"/>
      <c r="AA909" s="3"/>
      <c r="AB909" s="3"/>
      <c r="AC909" s="3"/>
      <c r="AD909" s="3"/>
      <c r="AE909" s="10"/>
      <c r="AF909" s="3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4"/>
      <c r="T910" s="30"/>
      <c r="U910" s="3"/>
      <c r="V910" s="3"/>
      <c r="W910" s="30"/>
      <c r="X910" s="3"/>
      <c r="Y910" s="1"/>
      <c r="Z910" s="3"/>
      <c r="AA910" s="3"/>
      <c r="AB910" s="3"/>
      <c r="AC910" s="3"/>
      <c r="AD910" s="3"/>
      <c r="AE910" s="10"/>
      <c r="AF910" s="3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4"/>
      <c r="T911" s="30"/>
      <c r="U911" s="3"/>
      <c r="V911" s="3"/>
      <c r="W911" s="30"/>
      <c r="X911" s="3"/>
      <c r="Y911" s="1"/>
      <c r="Z911" s="3"/>
      <c r="AA911" s="3"/>
      <c r="AB911" s="3"/>
      <c r="AC911" s="3"/>
      <c r="AD911" s="3"/>
      <c r="AE911" s="10"/>
      <c r="AF911" s="3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4"/>
      <c r="T912" s="30"/>
      <c r="U912" s="3"/>
      <c r="V912" s="3"/>
      <c r="W912" s="30"/>
      <c r="X912" s="3"/>
      <c r="Y912" s="1"/>
      <c r="Z912" s="3"/>
      <c r="AA912" s="3"/>
      <c r="AB912" s="3"/>
      <c r="AC912" s="3"/>
      <c r="AD912" s="3"/>
      <c r="AE912" s="10"/>
      <c r="AF912" s="3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4"/>
      <c r="T913" s="30"/>
      <c r="U913" s="3"/>
      <c r="V913" s="3"/>
      <c r="W913" s="30"/>
      <c r="X913" s="3"/>
      <c r="Y913" s="1"/>
      <c r="Z913" s="3"/>
      <c r="AA913" s="3"/>
      <c r="AB913" s="3"/>
      <c r="AC913" s="3"/>
      <c r="AD913" s="3"/>
      <c r="AE913" s="10"/>
      <c r="AF913" s="3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4"/>
      <c r="T914" s="30"/>
      <c r="U914" s="3"/>
      <c r="V914" s="3"/>
      <c r="W914" s="30"/>
      <c r="X914" s="3"/>
      <c r="Y914" s="1"/>
      <c r="Z914" s="3"/>
      <c r="AA914" s="3"/>
      <c r="AB914" s="3"/>
      <c r="AC914" s="3"/>
      <c r="AD914" s="3"/>
      <c r="AE914" s="10"/>
      <c r="AF914" s="3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4"/>
      <c r="T915" s="30"/>
      <c r="U915" s="3"/>
      <c r="V915" s="3"/>
      <c r="W915" s="30"/>
      <c r="X915" s="3"/>
      <c r="Y915" s="1"/>
      <c r="Z915" s="3"/>
      <c r="AA915" s="3"/>
      <c r="AB915" s="3"/>
      <c r="AC915" s="3"/>
      <c r="AD915" s="3"/>
      <c r="AE915" s="10"/>
      <c r="AF915" s="3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4"/>
      <c r="T916" s="30"/>
      <c r="U916" s="3"/>
      <c r="V916" s="3"/>
      <c r="W916" s="30"/>
      <c r="X916" s="3"/>
      <c r="Y916" s="1"/>
      <c r="Z916" s="3"/>
      <c r="AA916" s="3"/>
      <c r="AB916" s="3"/>
      <c r="AC916" s="3"/>
      <c r="AD916" s="3"/>
      <c r="AE916" s="10"/>
      <c r="AF916" s="3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4"/>
      <c r="T917" s="30"/>
      <c r="U917" s="3"/>
      <c r="V917" s="3"/>
      <c r="W917" s="30"/>
      <c r="X917" s="3"/>
      <c r="Y917" s="1"/>
      <c r="Z917" s="3"/>
      <c r="AA917" s="3"/>
      <c r="AB917" s="3"/>
      <c r="AC917" s="3"/>
      <c r="AD917" s="3"/>
      <c r="AE917" s="10"/>
      <c r="AF917" s="3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ht="15.75" x14ac:dyDescent="0.25">
      <c r="A918" s="121"/>
      <c r="B918" s="122"/>
      <c r="C918" s="123"/>
      <c r="D918" s="12"/>
      <c r="E918" s="125"/>
      <c r="F918" s="125"/>
      <c r="G918" s="125"/>
      <c r="H918" s="125"/>
      <c r="I918" s="124"/>
      <c r="J918" s="121"/>
      <c r="K918" s="126"/>
      <c r="L918" s="127"/>
      <c r="M918" s="128"/>
      <c r="N918" s="128"/>
      <c r="O918" s="127"/>
      <c r="P918" s="125"/>
      <c r="Q918" s="129"/>
      <c r="R918" s="125"/>
      <c r="S918" s="130"/>
      <c r="T918" s="121"/>
      <c r="U918" s="3"/>
      <c r="V918" s="3"/>
      <c r="W918" s="30"/>
      <c r="X918" s="3"/>
      <c r="Y918" s="1"/>
      <c r="Z918" s="3"/>
      <c r="AA918" s="3"/>
      <c r="AB918" s="3"/>
      <c r="AC918" s="3"/>
      <c r="AD918" s="3"/>
      <c r="AE918" s="10"/>
      <c r="AF918" s="3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ht="15.75" x14ac:dyDescent="0.25">
      <c r="A919" s="36"/>
      <c r="B919" s="14"/>
      <c r="C919" s="13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4"/>
      <c r="Q919" s="19"/>
      <c r="R919" s="13"/>
      <c r="S919" s="4"/>
      <c r="T919" s="30"/>
      <c r="U919" s="3"/>
      <c r="V919" s="3"/>
      <c r="W919" s="30"/>
      <c r="X919" s="3"/>
      <c r="Y919" s="1"/>
      <c r="Z919" s="3"/>
      <c r="AA919" s="3"/>
      <c r="AB919" s="3"/>
      <c r="AC919" s="3"/>
      <c r="AD919" s="3"/>
      <c r="AE919" s="10"/>
      <c r="AF919" s="3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ht="15" x14ac:dyDescent="0.2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4"/>
      <c r="Q920" s="19"/>
      <c r="R920" s="13"/>
      <c r="S920" s="4"/>
      <c r="T920" s="30"/>
      <c r="U920" s="3"/>
      <c r="V920" s="3"/>
      <c r="W920" s="30"/>
      <c r="X920" s="3"/>
      <c r="Y920" s="1"/>
      <c r="Z920" s="3"/>
      <c r="AA920" s="3"/>
      <c r="AB920" s="3"/>
      <c r="AC920" s="3"/>
      <c r="AD920" s="3"/>
      <c r="AE920" s="10"/>
      <c r="AF920" s="3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ht="15" x14ac:dyDescent="0.2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4"/>
      <c r="Q921" s="19"/>
      <c r="R921" s="13"/>
      <c r="S921" s="4"/>
      <c r="T921" s="30"/>
      <c r="U921" s="3"/>
      <c r="V921" s="3"/>
      <c r="W921" s="30"/>
      <c r="X921" s="3"/>
      <c r="Y921" s="1"/>
      <c r="Z921" s="3"/>
      <c r="AA921" s="3"/>
      <c r="AB921" s="3"/>
      <c r="AC921" s="3"/>
      <c r="AD921" s="3"/>
      <c r="AE921" s="10"/>
      <c r="AF921" s="3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ht="15" x14ac:dyDescent="0.2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4"/>
      <c r="Q922" s="19"/>
      <c r="R922" s="13"/>
      <c r="S922" s="4"/>
      <c r="T922" s="30"/>
      <c r="U922" s="3"/>
      <c r="V922" s="3"/>
      <c r="W922" s="30"/>
      <c r="X922" s="3"/>
      <c r="Y922" s="1"/>
      <c r="Z922" s="3"/>
      <c r="AA922" s="3"/>
      <c r="AB922" s="3"/>
      <c r="AC922" s="3"/>
      <c r="AD922" s="3"/>
      <c r="AE922" s="10"/>
      <c r="AF922" s="3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ht="15" x14ac:dyDescent="0.2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4"/>
      <c r="Q923" s="19"/>
      <c r="R923" s="13"/>
      <c r="S923" s="4"/>
      <c r="T923" s="30"/>
      <c r="U923" s="3"/>
      <c r="V923" s="3"/>
      <c r="W923" s="30"/>
      <c r="X923" s="3"/>
      <c r="Y923" s="1"/>
      <c r="Z923" s="3"/>
      <c r="AA923" s="3"/>
      <c r="AB923" s="3"/>
      <c r="AC923" s="3"/>
      <c r="AD923" s="3"/>
      <c r="AE923" s="10"/>
      <c r="AF923" s="3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ht="15" x14ac:dyDescent="0.2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4"/>
      <c r="Q924" s="19"/>
      <c r="R924" s="13"/>
      <c r="S924" s="4"/>
      <c r="T924" s="30"/>
      <c r="U924" s="20"/>
      <c r="V924" s="20"/>
      <c r="W924" s="29"/>
      <c r="X924" s="20"/>
      <c r="Y924" s="23"/>
      <c r="Z924" s="20"/>
      <c r="AA924" s="20"/>
      <c r="AB924" s="20"/>
      <c r="AC924" s="20"/>
      <c r="AD924" s="20"/>
      <c r="AE924" s="21"/>
      <c r="AF924" s="20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</row>
    <row r="925" spans="1:130" ht="15" x14ac:dyDescent="0.2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4"/>
      <c r="Q925" s="19"/>
      <c r="R925" s="13"/>
      <c r="S925" s="4"/>
      <c r="T925" s="30"/>
      <c r="U925" s="3"/>
      <c r="V925" s="3"/>
      <c r="W925" s="30"/>
      <c r="X925" s="3"/>
      <c r="Y925" s="1"/>
      <c r="Z925" s="3"/>
      <c r="AA925" s="3"/>
      <c r="AB925" s="3"/>
      <c r="AC925" s="3"/>
      <c r="AD925" s="3"/>
      <c r="AE925" s="10"/>
      <c r="AF925" s="3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ht="15" x14ac:dyDescent="0.2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4"/>
      <c r="Q926" s="19"/>
      <c r="R926" s="13"/>
      <c r="S926" s="4"/>
      <c r="T926" s="30"/>
      <c r="U926" s="20"/>
      <c r="V926" s="20"/>
      <c r="W926" s="29"/>
      <c r="X926" s="20"/>
      <c r="Y926" s="23"/>
      <c r="Z926" s="20"/>
      <c r="AA926" s="20"/>
      <c r="AB926" s="20"/>
      <c r="AC926" s="20"/>
      <c r="AD926" s="20"/>
      <c r="AE926" s="21"/>
      <c r="AF926" s="20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</row>
    <row r="927" spans="1:130" ht="15" x14ac:dyDescent="0.2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4"/>
      <c r="Q927" s="19"/>
      <c r="R927" s="13"/>
      <c r="S927" s="4"/>
      <c r="T927" s="30"/>
      <c r="U927" s="3"/>
      <c r="V927" s="3"/>
      <c r="W927" s="30"/>
      <c r="X927" s="3"/>
      <c r="Y927" s="1"/>
      <c r="Z927" s="3"/>
      <c r="AA927" s="3"/>
      <c r="AB927" s="3"/>
      <c r="AC927" s="3"/>
      <c r="AD927" s="3"/>
      <c r="AE927" s="10"/>
      <c r="AF927" s="3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ht="15" x14ac:dyDescent="0.2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4"/>
      <c r="Q928" s="19"/>
      <c r="R928" s="13"/>
      <c r="S928" s="4"/>
      <c r="T928" s="30"/>
      <c r="U928" s="3"/>
      <c r="V928" s="3"/>
      <c r="W928" s="30"/>
      <c r="X928" s="3"/>
      <c r="Y928" s="1"/>
      <c r="Z928" s="3"/>
      <c r="AA928" s="3"/>
      <c r="AB928" s="3"/>
      <c r="AC928" s="3"/>
      <c r="AD928" s="3"/>
      <c r="AE928" s="10"/>
      <c r="AF928" s="3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ht="15" x14ac:dyDescent="0.2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4"/>
      <c r="Q929" s="19"/>
      <c r="R929" s="13"/>
      <c r="S929" s="4"/>
      <c r="T929" s="30"/>
      <c r="U929" s="3"/>
      <c r="V929" s="3"/>
      <c r="W929" s="30"/>
      <c r="X929" s="3"/>
      <c r="Y929" s="1"/>
      <c r="Z929" s="3"/>
      <c r="AA929" s="3"/>
      <c r="AB929" s="3"/>
      <c r="AC929" s="3"/>
      <c r="AD929" s="3"/>
      <c r="AE929" s="10"/>
      <c r="AF929" s="3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ht="15" x14ac:dyDescent="0.2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4"/>
      <c r="Q930" s="19"/>
      <c r="R930" s="13"/>
      <c r="S930" s="4"/>
      <c r="T930" s="30"/>
      <c r="U930" s="3"/>
      <c r="V930" s="3"/>
      <c r="W930" s="30"/>
      <c r="X930" s="3"/>
      <c r="Y930" s="1"/>
      <c r="Z930" s="3"/>
      <c r="AA930" s="3"/>
      <c r="AB930" s="3"/>
      <c r="AC930" s="3"/>
      <c r="AD930" s="3"/>
      <c r="AE930" s="10"/>
      <c r="AF930" s="3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ht="15" x14ac:dyDescent="0.2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4"/>
      <c r="Q931" s="19"/>
      <c r="R931" s="13"/>
      <c r="S931" s="4"/>
      <c r="T931" s="30"/>
      <c r="U931" s="3"/>
      <c r="V931" s="3"/>
      <c r="W931" s="30"/>
      <c r="X931" s="3"/>
      <c r="Y931" s="1"/>
      <c r="Z931" s="3"/>
      <c r="AA931" s="3"/>
      <c r="AB931" s="3"/>
      <c r="AC931" s="3"/>
      <c r="AD931" s="3"/>
      <c r="AE931" s="10"/>
      <c r="AF931" s="3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ht="15" x14ac:dyDescent="0.2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4"/>
      <c r="Q932" s="19"/>
      <c r="R932" s="13"/>
      <c r="S932" s="4"/>
      <c r="T932" s="30"/>
      <c r="U932" s="3"/>
      <c r="V932" s="3"/>
      <c r="W932" s="30"/>
      <c r="X932" s="3"/>
      <c r="Y932" s="1"/>
      <c r="Z932" s="3"/>
      <c r="AA932" s="3"/>
      <c r="AB932" s="3"/>
      <c r="AC932" s="3"/>
      <c r="AD932" s="3"/>
      <c r="AE932" s="10"/>
      <c r="AF932" s="3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ht="15" x14ac:dyDescent="0.2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4"/>
      <c r="Q933" s="19"/>
      <c r="R933" s="13"/>
      <c r="S933" s="4"/>
      <c r="T933" s="30"/>
      <c r="U933" s="3"/>
      <c r="V933" s="3"/>
      <c r="W933" s="30"/>
      <c r="X933" s="3"/>
      <c r="Y933" s="1"/>
      <c r="Z933" s="3"/>
      <c r="AA933" s="3"/>
      <c r="AB933" s="3"/>
      <c r="AC933" s="3"/>
      <c r="AD933" s="3"/>
      <c r="AE933" s="10"/>
      <c r="AF933" s="3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ht="15" x14ac:dyDescent="0.2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4"/>
      <c r="Q934" s="19"/>
      <c r="R934" s="13"/>
      <c r="S934" s="4"/>
      <c r="T934" s="30"/>
      <c r="U934" s="3"/>
      <c r="V934" s="3"/>
      <c r="W934" s="30"/>
      <c r="X934" s="3"/>
      <c r="Y934" s="1"/>
      <c r="Z934" s="3"/>
      <c r="AA934" s="3"/>
      <c r="AB934" s="3"/>
      <c r="AC934" s="3"/>
      <c r="AD934" s="3"/>
      <c r="AE934" s="10"/>
      <c r="AF934" s="3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ht="15" x14ac:dyDescent="0.2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4"/>
      <c r="Q935" s="19"/>
      <c r="R935" s="13"/>
      <c r="S935" s="4"/>
      <c r="T935" s="30"/>
      <c r="U935" s="3"/>
      <c r="V935" s="3"/>
      <c r="W935" s="30"/>
      <c r="X935" s="3"/>
      <c r="Y935" s="1"/>
      <c r="Z935" s="3"/>
      <c r="AA935" s="3"/>
      <c r="AB935" s="3"/>
      <c r="AC935" s="3"/>
      <c r="AD935" s="3"/>
      <c r="AE935" s="10"/>
      <c r="AF935" s="3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4"/>
      <c r="T936" s="30"/>
      <c r="U936" s="3"/>
      <c r="V936" s="3"/>
      <c r="W936" s="30"/>
      <c r="X936" s="3"/>
      <c r="Y936" s="1"/>
      <c r="Z936" s="3"/>
      <c r="AA936" s="3"/>
      <c r="AB936" s="3"/>
      <c r="AC936" s="3"/>
      <c r="AD936" s="3"/>
      <c r="AE936" s="10"/>
      <c r="AF936" s="3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4"/>
      <c r="T937" s="30"/>
      <c r="U937" s="3"/>
      <c r="V937" s="3"/>
      <c r="W937" s="30"/>
      <c r="X937" s="3"/>
      <c r="Y937" s="1"/>
      <c r="Z937" s="3"/>
      <c r="AA937" s="3"/>
      <c r="AB937" s="3"/>
      <c r="AC937" s="3"/>
      <c r="AD937" s="3"/>
      <c r="AE937" s="10"/>
      <c r="AF937" s="3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4"/>
      <c r="T938" s="30"/>
      <c r="U938" s="3"/>
      <c r="V938" s="3"/>
      <c r="W938" s="30"/>
      <c r="X938" s="3"/>
      <c r="Y938" s="1"/>
      <c r="Z938" s="3"/>
      <c r="AA938" s="3"/>
      <c r="AB938" s="3"/>
      <c r="AC938" s="3"/>
      <c r="AD938" s="3"/>
      <c r="AE938" s="10"/>
      <c r="AF938" s="3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4"/>
      <c r="T939" s="30"/>
      <c r="U939" s="3"/>
      <c r="V939" s="3"/>
      <c r="W939" s="30"/>
      <c r="X939" s="3"/>
      <c r="Y939" s="1"/>
      <c r="Z939" s="3"/>
      <c r="AA939" s="3"/>
      <c r="AB939" s="3"/>
      <c r="AC939" s="3"/>
      <c r="AD939" s="3"/>
      <c r="AE939" s="10"/>
      <c r="AF939" s="3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4"/>
      <c r="T940" s="30"/>
      <c r="U940" s="3"/>
      <c r="V940" s="3"/>
      <c r="W940" s="30"/>
      <c r="X940" s="3"/>
      <c r="Y940" s="1"/>
      <c r="Z940" s="3"/>
      <c r="AA940" s="3"/>
      <c r="AB940" s="3"/>
      <c r="AC940" s="3"/>
      <c r="AD940" s="3"/>
      <c r="AE940" s="10"/>
      <c r="AF940" s="3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4"/>
      <c r="T941" s="30"/>
      <c r="U941" s="3"/>
      <c r="V941" s="3"/>
      <c r="W941" s="30"/>
      <c r="X941" s="3"/>
      <c r="Y941" s="1"/>
      <c r="Z941" s="3"/>
      <c r="AA941" s="3"/>
      <c r="AB941" s="3"/>
      <c r="AC941" s="3"/>
      <c r="AD941" s="3"/>
      <c r="AE941" s="10"/>
      <c r="AF941" s="3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4"/>
      <c r="T942" s="30"/>
      <c r="U942" s="3"/>
      <c r="V942" s="3"/>
      <c r="W942" s="30"/>
      <c r="X942" s="3"/>
      <c r="Y942" s="1"/>
      <c r="Z942" s="3"/>
      <c r="AA942" s="3"/>
      <c r="AB942" s="3"/>
      <c r="AC942" s="3"/>
      <c r="AD942" s="3"/>
      <c r="AE942" s="10"/>
      <c r="AF942" s="3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4"/>
      <c r="T943" s="30"/>
      <c r="U943" s="3"/>
      <c r="V943" s="3"/>
      <c r="W943" s="30"/>
      <c r="X943" s="3"/>
      <c r="Y943" s="1"/>
      <c r="Z943" s="3"/>
      <c r="AA943" s="3"/>
      <c r="AB943" s="3"/>
      <c r="AC943" s="3"/>
      <c r="AD943" s="3"/>
      <c r="AE943" s="10"/>
      <c r="AF943" s="3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4"/>
      <c r="T944" s="30"/>
      <c r="U944" s="3"/>
      <c r="V944" s="3"/>
      <c r="W944" s="30"/>
      <c r="X944" s="3"/>
      <c r="Y944" s="1"/>
      <c r="Z944" s="3"/>
      <c r="AA944" s="3"/>
      <c r="AB944" s="3"/>
      <c r="AC944" s="3"/>
      <c r="AD944" s="3"/>
      <c r="AE944" s="10"/>
      <c r="AF944" s="3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4"/>
      <c r="T945" s="30"/>
      <c r="U945" s="3"/>
      <c r="V945" s="3"/>
      <c r="W945" s="30"/>
      <c r="X945" s="3"/>
      <c r="Y945" s="1"/>
      <c r="Z945" s="3"/>
      <c r="AA945" s="3"/>
      <c r="AB945" s="3"/>
      <c r="AC945" s="3"/>
      <c r="AD945" s="3"/>
      <c r="AE945" s="10"/>
      <c r="AF945" s="3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4"/>
      <c r="T946" s="30"/>
      <c r="U946" s="3"/>
      <c r="V946" s="3"/>
      <c r="W946" s="30"/>
      <c r="X946" s="3"/>
      <c r="Y946" s="1"/>
      <c r="Z946" s="3"/>
      <c r="AA946" s="3"/>
      <c r="AB946" s="3"/>
      <c r="AC946" s="3"/>
      <c r="AD946" s="3"/>
      <c r="AE946" s="10"/>
      <c r="AF946" s="3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4"/>
      <c r="T947" s="30"/>
      <c r="U947" s="3"/>
      <c r="V947" s="3"/>
      <c r="W947" s="30"/>
      <c r="X947" s="3"/>
      <c r="Y947" s="1"/>
      <c r="Z947" s="3"/>
      <c r="AA947" s="3"/>
      <c r="AB947" s="3"/>
      <c r="AC947" s="3"/>
      <c r="AD947" s="3"/>
      <c r="AE947" s="10"/>
      <c r="AF947" s="3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4"/>
      <c r="T948" s="30"/>
      <c r="U948" s="3"/>
      <c r="V948" s="3"/>
      <c r="W948" s="30"/>
      <c r="X948" s="3"/>
      <c r="Y948" s="1"/>
      <c r="Z948" s="3"/>
      <c r="AA948" s="3"/>
      <c r="AB948" s="3"/>
      <c r="AC948" s="3"/>
      <c r="AD948" s="3"/>
      <c r="AE948" s="10"/>
      <c r="AF948" s="3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4"/>
      <c r="T949" s="30"/>
      <c r="U949" s="3"/>
      <c r="V949" s="3"/>
      <c r="W949" s="30"/>
      <c r="X949" s="3"/>
      <c r="Y949" s="1"/>
      <c r="Z949" s="3"/>
      <c r="AA949" s="3"/>
      <c r="AB949" s="3"/>
      <c r="AC949" s="3"/>
      <c r="AD949" s="3"/>
      <c r="AE949" s="10"/>
      <c r="AF949" s="3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4"/>
      <c r="T950" s="30"/>
      <c r="U950" s="3"/>
      <c r="V950" s="3"/>
      <c r="W950" s="30"/>
      <c r="X950" s="3"/>
      <c r="Y950" s="1"/>
      <c r="Z950" s="3"/>
      <c r="AA950" s="3"/>
      <c r="AB950" s="3"/>
      <c r="AC950" s="3"/>
      <c r="AD950" s="3"/>
      <c r="AE950" s="10"/>
      <c r="AF950" s="3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4"/>
      <c r="T951" s="30"/>
      <c r="U951" s="3"/>
      <c r="V951" s="3"/>
      <c r="W951" s="30"/>
      <c r="X951" s="3"/>
      <c r="Y951" s="1"/>
      <c r="Z951" s="3"/>
      <c r="AA951" s="3"/>
      <c r="AB951" s="3"/>
      <c r="AC951" s="3"/>
      <c r="AD951" s="3"/>
      <c r="AE951" s="10"/>
      <c r="AF951" s="3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4"/>
      <c r="T952" s="30"/>
      <c r="U952" s="3"/>
      <c r="V952" s="3"/>
      <c r="W952" s="30"/>
      <c r="X952" s="3"/>
      <c r="Y952" s="1"/>
      <c r="Z952" s="3"/>
      <c r="AA952" s="3"/>
      <c r="AB952" s="3"/>
      <c r="AC952" s="3"/>
      <c r="AD952" s="3"/>
      <c r="AE952" s="10"/>
      <c r="AF952" s="3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4"/>
      <c r="T953" s="30"/>
      <c r="U953" s="3"/>
      <c r="V953" s="3"/>
      <c r="W953" s="30"/>
      <c r="X953" s="3"/>
      <c r="Y953" s="1"/>
      <c r="Z953" s="3"/>
      <c r="AA953" s="3"/>
      <c r="AB953" s="3"/>
      <c r="AC953" s="3"/>
      <c r="AD953" s="3"/>
      <c r="AE953" s="10"/>
      <c r="AF953" s="3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4"/>
      <c r="T954" s="30"/>
      <c r="U954" s="3"/>
      <c r="V954" s="3"/>
      <c r="W954" s="30"/>
      <c r="X954" s="3"/>
      <c r="Y954" s="1"/>
      <c r="Z954" s="3"/>
      <c r="AA954" s="3"/>
      <c r="AB954" s="3"/>
      <c r="AC954" s="3"/>
      <c r="AD954" s="3"/>
      <c r="AE954" s="10"/>
      <c r="AF954" s="3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4"/>
      <c r="T955" s="30"/>
      <c r="U955" s="3"/>
      <c r="V955" s="3"/>
      <c r="W955" s="30"/>
      <c r="X955" s="3"/>
      <c r="Y955" s="1"/>
      <c r="Z955" s="3"/>
      <c r="AA955" s="3"/>
      <c r="AB955" s="3"/>
      <c r="AC955" s="3"/>
      <c r="AD955" s="3"/>
      <c r="AE955" s="10"/>
      <c r="AF955" s="3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4"/>
      <c r="T956" s="30"/>
      <c r="U956" s="3"/>
      <c r="V956" s="3"/>
      <c r="W956" s="30"/>
      <c r="X956" s="3"/>
      <c r="Y956" s="1"/>
      <c r="Z956" s="3"/>
      <c r="AA956" s="3"/>
      <c r="AB956" s="3"/>
      <c r="AC956" s="3"/>
      <c r="AD956" s="3"/>
      <c r="AE956" s="10"/>
      <c r="AF956" s="3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4"/>
      <c r="T957" s="30"/>
      <c r="U957" s="3"/>
      <c r="V957" s="3"/>
      <c r="W957" s="30"/>
      <c r="X957" s="3"/>
      <c r="Y957" s="1"/>
      <c r="Z957" s="3"/>
      <c r="AA957" s="3"/>
      <c r="AB957" s="3"/>
      <c r="AC957" s="3"/>
      <c r="AD957" s="3"/>
      <c r="AE957" s="10"/>
      <c r="AF957" s="3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4"/>
      <c r="T958" s="30"/>
      <c r="U958" s="3"/>
      <c r="V958" s="3"/>
      <c r="W958" s="30"/>
      <c r="X958" s="3"/>
      <c r="Y958" s="1"/>
      <c r="Z958" s="3"/>
      <c r="AA958" s="3"/>
      <c r="AB958" s="3"/>
      <c r="AC958" s="3"/>
      <c r="AD958" s="3"/>
      <c r="AE958" s="10"/>
      <c r="AF958" s="3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4"/>
      <c r="T959" s="30"/>
      <c r="U959" s="3"/>
      <c r="V959" s="3"/>
      <c r="W959" s="30"/>
      <c r="X959" s="3"/>
      <c r="Y959" s="1"/>
      <c r="Z959" s="3"/>
      <c r="AA959" s="3"/>
      <c r="AB959" s="3"/>
      <c r="AC959" s="3"/>
      <c r="AD959" s="3"/>
      <c r="AE959" s="10"/>
      <c r="AF959" s="3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4"/>
      <c r="T960" s="30"/>
      <c r="U960" s="3"/>
      <c r="V960" s="3"/>
      <c r="W960" s="30"/>
      <c r="X960" s="3"/>
      <c r="Y960" s="1"/>
      <c r="Z960" s="3"/>
      <c r="AA960" s="3"/>
      <c r="AB960" s="3"/>
      <c r="AC960" s="3"/>
      <c r="AD960" s="3"/>
      <c r="AE960" s="10"/>
      <c r="AF960" s="3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4"/>
      <c r="T961" s="30"/>
      <c r="U961" s="3"/>
      <c r="V961" s="3"/>
      <c r="W961" s="30"/>
      <c r="X961" s="3"/>
      <c r="Y961" s="1"/>
      <c r="Z961" s="3"/>
      <c r="AA961" s="3"/>
      <c r="AB961" s="3"/>
      <c r="AC961" s="3"/>
      <c r="AD961" s="3"/>
      <c r="AE961" s="10"/>
      <c r="AF961" s="3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4"/>
      <c r="T962" s="30"/>
      <c r="U962" s="3"/>
      <c r="V962" s="3"/>
      <c r="W962" s="30"/>
      <c r="X962" s="3"/>
      <c r="Y962" s="1"/>
      <c r="Z962" s="3"/>
      <c r="AA962" s="3"/>
      <c r="AB962" s="3"/>
      <c r="AC962" s="3"/>
      <c r="AD962" s="3"/>
      <c r="AE962" s="10"/>
      <c r="AF962" s="3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4"/>
      <c r="T963" s="30"/>
      <c r="U963" s="3"/>
      <c r="V963" s="3"/>
      <c r="W963" s="30"/>
      <c r="X963" s="3"/>
      <c r="Y963" s="1"/>
      <c r="Z963" s="3"/>
      <c r="AA963" s="3"/>
      <c r="AB963" s="3"/>
      <c r="AC963" s="3"/>
      <c r="AD963" s="3"/>
      <c r="AE963" s="10"/>
      <c r="AF963" s="3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4"/>
      <c r="T964" s="30"/>
      <c r="U964" s="3"/>
      <c r="V964" s="3"/>
      <c r="W964" s="30"/>
      <c r="X964" s="3"/>
      <c r="Y964" s="1"/>
      <c r="Z964" s="3"/>
      <c r="AA964" s="3"/>
      <c r="AB964" s="3"/>
      <c r="AC964" s="3"/>
      <c r="AD964" s="3"/>
      <c r="AE964" s="10"/>
      <c r="AF964" s="3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4"/>
      <c r="T965" s="30"/>
      <c r="U965" s="3"/>
      <c r="V965" s="3"/>
      <c r="W965" s="30"/>
      <c r="X965" s="3"/>
      <c r="Y965" s="1"/>
      <c r="Z965" s="3"/>
      <c r="AA965" s="3"/>
      <c r="AB965" s="3"/>
      <c r="AC965" s="3"/>
      <c r="AD965" s="3"/>
      <c r="AE965" s="10"/>
      <c r="AF965" s="3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4"/>
      <c r="T966" s="30"/>
      <c r="U966" s="3"/>
      <c r="V966" s="3"/>
      <c r="W966" s="30"/>
      <c r="X966" s="3"/>
      <c r="Y966" s="1"/>
      <c r="Z966" s="3"/>
      <c r="AA966" s="3"/>
      <c r="AB966" s="3"/>
      <c r="AC966" s="3"/>
      <c r="AD966" s="3"/>
      <c r="AE966" s="10"/>
      <c r="AF966" s="3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4"/>
      <c r="T967" s="30"/>
      <c r="U967" s="3"/>
      <c r="V967" s="3"/>
      <c r="W967" s="30"/>
      <c r="X967" s="3"/>
      <c r="Y967" s="1"/>
      <c r="Z967" s="3"/>
      <c r="AA967" s="3"/>
      <c r="AB967" s="3"/>
      <c r="AC967" s="3"/>
      <c r="AD967" s="3"/>
      <c r="AE967" s="10"/>
      <c r="AF967" s="3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4"/>
      <c r="T968" s="30"/>
      <c r="U968" s="3"/>
      <c r="V968" s="3"/>
      <c r="W968" s="30"/>
      <c r="X968" s="3"/>
      <c r="Y968" s="1"/>
      <c r="Z968" s="3"/>
      <c r="AA968" s="3"/>
      <c r="AB968" s="3"/>
      <c r="AC968" s="3"/>
      <c r="AD968" s="3"/>
      <c r="AE968" s="10"/>
      <c r="AF968" s="3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4"/>
      <c r="T969" s="30"/>
      <c r="U969" s="3"/>
      <c r="V969" s="3"/>
      <c r="W969" s="30"/>
      <c r="X969" s="3"/>
      <c r="Y969" s="1"/>
      <c r="Z969" s="3"/>
      <c r="AA969" s="3"/>
      <c r="AB969" s="3"/>
      <c r="AC969" s="3"/>
      <c r="AD969" s="3"/>
      <c r="AE969" s="10"/>
      <c r="AF969" s="3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4"/>
      <c r="T970" s="30"/>
      <c r="U970" s="3"/>
      <c r="V970" s="3"/>
      <c r="W970" s="30"/>
      <c r="X970" s="3"/>
      <c r="Y970" s="1"/>
      <c r="Z970" s="3"/>
      <c r="AA970" s="3"/>
      <c r="AB970" s="3"/>
      <c r="AC970" s="3"/>
      <c r="AD970" s="3"/>
      <c r="AE970" s="10"/>
      <c r="AF970" s="3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4"/>
      <c r="T971" s="30"/>
      <c r="U971" s="3"/>
      <c r="V971" s="3"/>
      <c r="W971" s="30"/>
      <c r="X971" s="3"/>
      <c r="Y971" s="1"/>
      <c r="Z971" s="3"/>
      <c r="AA971" s="3"/>
      <c r="AB971" s="3"/>
      <c r="AC971" s="3"/>
      <c r="AD971" s="3"/>
      <c r="AE971" s="10"/>
      <c r="AF971" s="3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4"/>
      <c r="T972" s="30"/>
      <c r="U972" s="3"/>
      <c r="V972" s="3"/>
      <c r="W972" s="30"/>
      <c r="X972" s="3"/>
      <c r="Y972" s="1"/>
      <c r="Z972" s="3"/>
      <c r="AA972" s="3"/>
      <c r="AB972" s="3"/>
      <c r="AC972" s="3"/>
      <c r="AD972" s="3"/>
      <c r="AE972" s="10"/>
      <c r="AF972" s="3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4"/>
      <c r="T973" s="30"/>
      <c r="U973" s="3"/>
      <c r="V973" s="3"/>
      <c r="W973" s="30"/>
      <c r="X973" s="3"/>
      <c r="Y973" s="1"/>
      <c r="Z973" s="3"/>
      <c r="AA973" s="3"/>
      <c r="AB973" s="3"/>
      <c r="AC973" s="3"/>
      <c r="AD973" s="3"/>
      <c r="AE973" s="10"/>
      <c r="AF973" s="3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4"/>
      <c r="T974" s="30"/>
      <c r="U974" s="3"/>
      <c r="V974" s="3"/>
      <c r="W974" s="30"/>
      <c r="X974" s="3"/>
      <c r="Y974" s="1"/>
      <c r="Z974" s="3"/>
      <c r="AA974" s="3"/>
      <c r="AB974" s="3"/>
      <c r="AC974" s="3"/>
      <c r="AD974" s="3"/>
      <c r="AE974" s="10"/>
      <c r="AF974" s="3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4"/>
      <c r="T975" s="30"/>
      <c r="U975" s="3"/>
      <c r="V975" s="3"/>
      <c r="W975" s="30"/>
      <c r="X975" s="3"/>
      <c r="Y975" s="1"/>
      <c r="Z975" s="3"/>
      <c r="AA975" s="3"/>
      <c r="AB975" s="3"/>
      <c r="AC975" s="3"/>
      <c r="AD975" s="3"/>
      <c r="AE975" s="10"/>
      <c r="AF975" s="3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4"/>
      <c r="T976" s="30"/>
      <c r="U976" s="3"/>
      <c r="V976" s="3"/>
      <c r="W976" s="30"/>
      <c r="X976" s="3"/>
      <c r="Y976" s="1"/>
      <c r="Z976" s="3"/>
      <c r="AA976" s="3"/>
      <c r="AB976" s="3"/>
      <c r="AC976" s="3"/>
      <c r="AD976" s="3"/>
      <c r="AE976" s="10"/>
      <c r="AF976" s="3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4"/>
      <c r="T977" s="30"/>
      <c r="U977" s="3"/>
      <c r="V977" s="3"/>
      <c r="W977" s="30"/>
      <c r="X977" s="3"/>
      <c r="Y977" s="1"/>
      <c r="Z977" s="3"/>
      <c r="AA977" s="3"/>
      <c r="AB977" s="3"/>
      <c r="AC977" s="3"/>
      <c r="AD977" s="3"/>
      <c r="AE977" s="10"/>
      <c r="AF977" s="3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4"/>
      <c r="T978" s="30"/>
      <c r="U978" s="3"/>
      <c r="V978" s="3"/>
      <c r="W978" s="30"/>
      <c r="X978" s="3"/>
      <c r="Y978" s="1"/>
      <c r="Z978" s="3"/>
      <c r="AA978" s="3"/>
      <c r="AB978" s="3"/>
      <c r="AC978" s="3"/>
      <c r="AD978" s="3"/>
      <c r="AE978" s="10"/>
      <c r="AF978" s="3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4"/>
      <c r="T979" s="30"/>
      <c r="U979" s="3"/>
      <c r="V979" s="3"/>
      <c r="W979" s="30"/>
      <c r="X979" s="3"/>
      <c r="Y979" s="1"/>
      <c r="Z979" s="3"/>
      <c r="AA979" s="3"/>
      <c r="AB979" s="3"/>
      <c r="AC979" s="3"/>
      <c r="AD979" s="3"/>
      <c r="AE979" s="10"/>
      <c r="AF979" s="3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4"/>
      <c r="T980" s="30"/>
      <c r="U980" s="3"/>
      <c r="V980" s="3"/>
      <c r="W980" s="30"/>
      <c r="X980" s="3"/>
      <c r="Y980" s="1"/>
      <c r="Z980" s="3"/>
      <c r="AA980" s="3"/>
      <c r="AB980" s="3"/>
      <c r="AC980" s="3"/>
      <c r="AD980" s="3"/>
      <c r="AE980" s="10"/>
      <c r="AF980" s="3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4"/>
      <c r="T981" s="30"/>
      <c r="U981" s="3"/>
      <c r="V981" s="3"/>
      <c r="W981" s="30"/>
      <c r="X981" s="3"/>
      <c r="Y981" s="1"/>
      <c r="Z981" s="3"/>
      <c r="AA981" s="3"/>
      <c r="AB981" s="3"/>
      <c r="AC981" s="3"/>
      <c r="AD981" s="3"/>
      <c r="AE981" s="10"/>
      <c r="AF981" s="3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4"/>
      <c r="T982" s="30"/>
      <c r="U982" s="3"/>
      <c r="V982" s="3"/>
      <c r="W982" s="30"/>
      <c r="X982" s="3"/>
      <c r="Y982" s="1"/>
      <c r="Z982" s="3"/>
      <c r="AA982" s="3"/>
      <c r="AB982" s="3"/>
      <c r="AC982" s="3"/>
      <c r="AD982" s="3"/>
      <c r="AE982" s="10"/>
      <c r="AF982" s="3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4"/>
      <c r="T983" s="30"/>
      <c r="U983" s="3"/>
      <c r="V983" s="3"/>
      <c r="W983" s="30"/>
      <c r="X983" s="3"/>
      <c r="Y983" s="1"/>
      <c r="Z983" s="3"/>
      <c r="AA983" s="3"/>
      <c r="AB983" s="3"/>
      <c r="AC983" s="3"/>
      <c r="AD983" s="3"/>
      <c r="AE983" s="10"/>
      <c r="AF983" s="3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4"/>
      <c r="T984" s="30"/>
      <c r="U984" s="3"/>
      <c r="V984" s="3"/>
      <c r="W984" s="30"/>
      <c r="X984" s="3"/>
      <c r="Y984" s="1"/>
      <c r="Z984" s="3"/>
      <c r="AA984" s="3"/>
      <c r="AB984" s="3"/>
      <c r="AC984" s="3"/>
      <c r="AD984" s="3"/>
      <c r="AE984" s="10"/>
      <c r="AF984" s="3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4"/>
      <c r="T985" s="30"/>
      <c r="U985" s="3"/>
      <c r="V985" s="3"/>
      <c r="W985" s="30"/>
      <c r="X985" s="3"/>
      <c r="Y985" s="1"/>
      <c r="Z985" s="3"/>
      <c r="AA985" s="3"/>
      <c r="AB985" s="3"/>
      <c r="AC985" s="3"/>
      <c r="AD985" s="3"/>
      <c r="AE985" s="10"/>
      <c r="AF985" s="3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4"/>
      <c r="T986" s="30"/>
      <c r="U986" s="3"/>
      <c r="V986" s="3"/>
      <c r="W986" s="30"/>
      <c r="X986" s="3"/>
      <c r="Y986" s="1"/>
      <c r="Z986" s="3"/>
      <c r="AA986" s="3"/>
      <c r="AB986" s="3"/>
      <c r="AC986" s="3"/>
      <c r="AD986" s="3"/>
      <c r="AE986" s="10"/>
      <c r="AF986" s="3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4"/>
      <c r="T987" s="30"/>
      <c r="U987" s="3"/>
      <c r="V987" s="3"/>
      <c r="W987" s="30"/>
      <c r="X987" s="3"/>
      <c r="Y987" s="1"/>
      <c r="Z987" s="3"/>
      <c r="AA987" s="3"/>
      <c r="AB987" s="3"/>
      <c r="AC987" s="3"/>
      <c r="AD987" s="3"/>
      <c r="AE987" s="10"/>
      <c r="AF987" s="3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4"/>
      <c r="T988" s="30"/>
      <c r="U988" s="3"/>
      <c r="V988" s="3"/>
      <c r="W988" s="30"/>
      <c r="X988" s="3"/>
      <c r="Y988" s="1"/>
      <c r="Z988" s="3"/>
      <c r="AA988" s="3"/>
      <c r="AB988" s="3"/>
      <c r="AC988" s="3"/>
      <c r="AD988" s="3"/>
      <c r="AE988" s="10"/>
      <c r="AF988" s="3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4"/>
      <c r="T989" s="30"/>
      <c r="U989" s="3"/>
      <c r="V989" s="3"/>
      <c r="W989" s="30"/>
      <c r="X989" s="3"/>
      <c r="Y989" s="1"/>
      <c r="Z989" s="3"/>
      <c r="AA989" s="3"/>
      <c r="AB989" s="3"/>
      <c r="AC989" s="3"/>
      <c r="AD989" s="3"/>
      <c r="AE989" s="10"/>
      <c r="AF989" s="3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4"/>
      <c r="T990" s="30"/>
      <c r="U990" s="3"/>
      <c r="V990" s="3"/>
      <c r="W990" s="30"/>
      <c r="X990" s="3"/>
      <c r="Y990" s="1"/>
      <c r="Z990" s="3"/>
      <c r="AA990" s="3"/>
      <c r="AB990" s="3"/>
      <c r="AC990" s="3"/>
      <c r="AD990" s="3"/>
      <c r="AE990" s="10"/>
      <c r="AF990" s="3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4"/>
      <c r="T991" s="30"/>
      <c r="U991" s="3"/>
      <c r="V991" s="3"/>
      <c r="W991" s="30"/>
      <c r="X991" s="3"/>
      <c r="Y991" s="1"/>
      <c r="Z991" s="3"/>
      <c r="AA991" s="3"/>
      <c r="AB991" s="3"/>
      <c r="AC991" s="3"/>
      <c r="AD991" s="3"/>
      <c r="AE991" s="10"/>
      <c r="AF991" s="3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4"/>
      <c r="T992" s="30"/>
      <c r="U992" s="3"/>
      <c r="V992" s="3"/>
      <c r="W992" s="30"/>
      <c r="X992" s="3"/>
      <c r="Y992" s="1"/>
      <c r="Z992" s="3"/>
      <c r="AA992" s="3"/>
      <c r="AB992" s="3"/>
      <c r="AC992" s="3"/>
      <c r="AD992" s="3"/>
      <c r="AE992" s="10"/>
      <c r="AF992" s="3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4"/>
      <c r="T993" s="30"/>
      <c r="U993" s="3"/>
      <c r="V993" s="3"/>
      <c r="W993" s="30"/>
      <c r="X993" s="3"/>
      <c r="Y993" s="1"/>
      <c r="Z993" s="3"/>
      <c r="AA993" s="3"/>
      <c r="AB993" s="3"/>
      <c r="AC993" s="3"/>
      <c r="AD993" s="3"/>
      <c r="AE993" s="10"/>
      <c r="AF993" s="3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4"/>
      <c r="T994" s="30"/>
      <c r="U994" s="3"/>
      <c r="V994" s="3"/>
      <c r="W994" s="30"/>
      <c r="X994" s="3"/>
      <c r="Y994" s="1"/>
      <c r="Z994" s="3"/>
      <c r="AA994" s="3"/>
      <c r="AB994" s="3"/>
      <c r="AC994" s="3"/>
      <c r="AD994" s="3"/>
      <c r="AE994" s="10"/>
      <c r="AF994" s="3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4"/>
      <c r="T995" s="30"/>
      <c r="U995" s="3"/>
      <c r="V995" s="3"/>
      <c r="W995" s="30"/>
      <c r="X995" s="3"/>
      <c r="Y995" s="1"/>
      <c r="Z995" s="3"/>
      <c r="AA995" s="3"/>
      <c r="AB995" s="3"/>
      <c r="AC995" s="3"/>
      <c r="AD995" s="3"/>
      <c r="AE995" s="10"/>
      <c r="AF995" s="3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4"/>
      <c r="T996" s="30"/>
      <c r="U996" s="3"/>
      <c r="V996" s="3"/>
      <c r="W996" s="30"/>
      <c r="X996" s="3"/>
      <c r="Y996" s="1"/>
      <c r="Z996" s="3"/>
      <c r="AA996" s="3"/>
      <c r="AB996" s="3"/>
      <c r="AC996" s="3"/>
      <c r="AD996" s="3"/>
      <c r="AE996" s="10"/>
      <c r="AF996" s="3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4"/>
      <c r="T997" s="30"/>
      <c r="U997" s="3"/>
      <c r="V997" s="3"/>
      <c r="W997" s="30"/>
      <c r="X997" s="3"/>
      <c r="Y997" s="1"/>
      <c r="Z997" s="3"/>
      <c r="AA997" s="3"/>
      <c r="AB997" s="3"/>
      <c r="AC997" s="3"/>
      <c r="AD997" s="3"/>
      <c r="AE997" s="10"/>
      <c r="AF997" s="3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4"/>
      <c r="T998" s="30"/>
      <c r="U998" s="3"/>
      <c r="V998" s="3"/>
      <c r="W998" s="30"/>
      <c r="X998" s="3"/>
      <c r="Y998" s="1"/>
      <c r="Z998" s="3"/>
      <c r="AA998" s="3"/>
      <c r="AB998" s="3"/>
      <c r="AC998" s="3"/>
      <c r="AD998" s="3"/>
      <c r="AE998" s="10"/>
      <c r="AF998" s="3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4"/>
      <c r="T999" s="30"/>
      <c r="U999" s="3"/>
      <c r="V999" s="3"/>
      <c r="W999" s="30"/>
      <c r="X999" s="3"/>
      <c r="Y999" s="1"/>
      <c r="Z999" s="3"/>
      <c r="AA999" s="3"/>
      <c r="AB999" s="3"/>
      <c r="AC999" s="3"/>
      <c r="AD999" s="3"/>
      <c r="AE999" s="10"/>
      <c r="AF999" s="3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4"/>
      <c r="T1000" s="30"/>
      <c r="U1000" s="3"/>
      <c r="V1000" s="3"/>
      <c r="W1000" s="30"/>
      <c r="X1000" s="3"/>
      <c r="Y1000" s="1"/>
      <c r="Z1000" s="3"/>
      <c r="AA1000" s="3"/>
      <c r="AB1000" s="3"/>
      <c r="AC1000" s="3"/>
      <c r="AD1000" s="3"/>
      <c r="AE1000" s="10"/>
      <c r="AF1000" s="3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4"/>
      <c r="T1001" s="30"/>
      <c r="U1001" s="3"/>
      <c r="V1001" s="3"/>
      <c r="W1001" s="30"/>
      <c r="X1001" s="3"/>
      <c r="Y1001" s="1"/>
      <c r="Z1001" s="3"/>
      <c r="AA1001" s="3"/>
      <c r="AB1001" s="3"/>
      <c r="AC1001" s="3"/>
      <c r="AD1001" s="3"/>
      <c r="AE1001" s="10"/>
      <c r="AF1001" s="3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4"/>
      <c r="T1002" s="30"/>
      <c r="U1002" s="3"/>
      <c r="V1002" s="3"/>
      <c r="W1002" s="30"/>
      <c r="X1002" s="3"/>
      <c r="Y1002" s="1"/>
      <c r="Z1002" s="3"/>
      <c r="AA1002" s="3"/>
      <c r="AB1002" s="3"/>
      <c r="AC1002" s="3"/>
      <c r="AD1002" s="3"/>
      <c r="AE1002" s="10"/>
      <c r="AF1002" s="3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4"/>
      <c r="T1003" s="30"/>
      <c r="U1003" s="3"/>
      <c r="V1003" s="3"/>
      <c r="W1003" s="30"/>
      <c r="X1003" s="3"/>
      <c r="Y1003" s="1"/>
      <c r="Z1003" s="3"/>
      <c r="AA1003" s="3"/>
      <c r="AB1003" s="3"/>
      <c r="AC1003" s="3"/>
      <c r="AD1003" s="3"/>
      <c r="AE1003" s="10"/>
      <c r="AF1003" s="3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4"/>
      <c r="T1004" s="30"/>
      <c r="U1004" s="3"/>
      <c r="V1004" s="3"/>
      <c r="W1004" s="30"/>
      <c r="X1004" s="3"/>
      <c r="Y1004" s="1"/>
      <c r="Z1004" s="3"/>
      <c r="AA1004" s="3"/>
      <c r="AB1004" s="3"/>
      <c r="AC1004" s="3"/>
      <c r="AD1004" s="3"/>
      <c r="AE1004" s="10"/>
      <c r="AF1004" s="3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4"/>
      <c r="T1005" s="30"/>
      <c r="U1005" s="3"/>
      <c r="V1005" s="3"/>
      <c r="W1005" s="30"/>
      <c r="X1005" s="3"/>
      <c r="Y1005" s="1"/>
      <c r="Z1005" s="3"/>
      <c r="AA1005" s="3"/>
      <c r="AB1005" s="3"/>
      <c r="AC1005" s="3"/>
      <c r="AD1005" s="3"/>
      <c r="AE1005" s="10"/>
      <c r="AF1005" s="3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4"/>
      <c r="T1006" s="30"/>
      <c r="U1006" s="3"/>
      <c r="V1006" s="3"/>
      <c r="W1006" s="30"/>
      <c r="X1006" s="3"/>
      <c r="Y1006" s="1"/>
      <c r="Z1006" s="3"/>
      <c r="AA1006" s="3"/>
      <c r="AB1006" s="3"/>
      <c r="AC1006" s="3"/>
      <c r="AD1006" s="3"/>
      <c r="AE1006" s="10"/>
      <c r="AF1006" s="3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4"/>
      <c r="T1007" s="30"/>
      <c r="U1007" s="3"/>
      <c r="V1007" s="3"/>
      <c r="W1007" s="30"/>
      <c r="X1007" s="3"/>
      <c r="Y1007" s="1"/>
      <c r="Z1007" s="3"/>
      <c r="AA1007" s="3"/>
      <c r="AB1007" s="3"/>
      <c r="AC1007" s="3"/>
      <c r="AD1007" s="3"/>
      <c r="AE1007" s="10"/>
      <c r="AF1007" s="3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4"/>
      <c r="T1008" s="30"/>
      <c r="U1008" s="3"/>
      <c r="V1008" s="3"/>
      <c r="W1008" s="30"/>
      <c r="X1008" s="3"/>
      <c r="Y1008" s="1"/>
      <c r="Z1008" s="3"/>
      <c r="AA1008" s="3"/>
      <c r="AB1008" s="3"/>
      <c r="AC1008" s="3"/>
      <c r="AD1008" s="3"/>
      <c r="AE1008" s="10"/>
      <c r="AF1008" s="3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4"/>
      <c r="T1009" s="30"/>
      <c r="U1009" s="3"/>
      <c r="V1009" s="3"/>
      <c r="W1009" s="30"/>
      <c r="X1009" s="3"/>
      <c r="Y1009" s="1"/>
      <c r="Z1009" s="3"/>
      <c r="AA1009" s="3"/>
      <c r="AB1009" s="3"/>
      <c r="AC1009" s="3"/>
      <c r="AD1009" s="3"/>
      <c r="AE1009" s="10"/>
      <c r="AF1009" s="3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4"/>
      <c r="T1010" s="30"/>
      <c r="U1010" s="3"/>
      <c r="V1010" s="3"/>
      <c r="W1010" s="30"/>
      <c r="X1010" s="3"/>
      <c r="Y1010" s="1"/>
      <c r="Z1010" s="3"/>
      <c r="AA1010" s="3"/>
      <c r="AB1010" s="3"/>
      <c r="AC1010" s="3"/>
      <c r="AD1010" s="3"/>
      <c r="AE1010" s="10"/>
      <c r="AF1010" s="3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4"/>
      <c r="T1011" s="30"/>
      <c r="U1011" s="3"/>
      <c r="V1011" s="3"/>
      <c r="W1011" s="30"/>
      <c r="X1011" s="3"/>
      <c r="Y1011" s="1"/>
      <c r="Z1011" s="3"/>
      <c r="AA1011" s="3"/>
      <c r="AB1011" s="3"/>
      <c r="AC1011" s="3"/>
      <c r="AD1011" s="3"/>
      <c r="AE1011" s="10"/>
      <c r="AF1011" s="3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4"/>
      <c r="T1012" s="30"/>
      <c r="U1012" s="3"/>
      <c r="V1012" s="3"/>
      <c r="W1012" s="30"/>
      <c r="X1012" s="3"/>
      <c r="Y1012" s="1"/>
      <c r="Z1012" s="3"/>
      <c r="AA1012" s="3"/>
      <c r="AB1012" s="3"/>
      <c r="AC1012" s="3"/>
      <c r="AD1012" s="3"/>
      <c r="AE1012" s="10"/>
      <c r="AF1012" s="3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4"/>
      <c r="T1013" s="30"/>
      <c r="U1013" s="3"/>
      <c r="V1013" s="3"/>
      <c r="W1013" s="30"/>
      <c r="X1013" s="3"/>
      <c r="Y1013" s="1"/>
      <c r="Z1013" s="3"/>
      <c r="AA1013" s="3"/>
      <c r="AB1013" s="3"/>
      <c r="AC1013" s="3"/>
      <c r="AD1013" s="3"/>
      <c r="AE1013" s="10"/>
      <c r="AF1013" s="3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4"/>
      <c r="T1014" s="30"/>
      <c r="U1014" s="3"/>
      <c r="V1014" s="3"/>
      <c r="W1014" s="30"/>
      <c r="X1014" s="3"/>
      <c r="Y1014" s="1"/>
      <c r="Z1014" s="3"/>
      <c r="AA1014" s="3"/>
      <c r="AB1014" s="3"/>
      <c r="AC1014" s="3"/>
      <c r="AD1014" s="3"/>
      <c r="AE1014" s="10"/>
      <c r="AF1014" s="3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4"/>
      <c r="T1015" s="30"/>
      <c r="U1015" s="3"/>
      <c r="V1015" s="3"/>
      <c r="W1015" s="30"/>
      <c r="X1015" s="3"/>
      <c r="Y1015" s="1"/>
      <c r="Z1015" s="3"/>
      <c r="AA1015" s="3"/>
      <c r="AB1015" s="3"/>
      <c r="AC1015" s="3"/>
      <c r="AD1015" s="3"/>
      <c r="AE1015" s="10"/>
      <c r="AF1015" s="3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4"/>
      <c r="T1016" s="30"/>
      <c r="U1016" s="3"/>
      <c r="V1016" s="3"/>
      <c r="W1016" s="30"/>
      <c r="X1016" s="3"/>
      <c r="Y1016" s="1"/>
      <c r="Z1016" s="3"/>
      <c r="AA1016" s="3"/>
      <c r="AB1016" s="3"/>
      <c r="AC1016" s="3"/>
      <c r="AD1016" s="3"/>
      <c r="AE1016" s="10"/>
      <c r="AF1016" s="3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4"/>
      <c r="T1017" s="30"/>
      <c r="U1017" s="3"/>
      <c r="V1017" s="3"/>
      <c r="W1017" s="30"/>
      <c r="X1017" s="3"/>
      <c r="Y1017" s="1"/>
      <c r="Z1017" s="3"/>
      <c r="AA1017" s="3"/>
      <c r="AB1017" s="3"/>
      <c r="AC1017" s="3"/>
      <c r="AD1017" s="3"/>
      <c r="AE1017" s="10"/>
      <c r="AF1017" s="3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4"/>
      <c r="T1018" s="30"/>
      <c r="U1018" s="3"/>
      <c r="V1018" s="3"/>
      <c r="W1018" s="30"/>
      <c r="X1018" s="3"/>
      <c r="Y1018" s="1"/>
      <c r="Z1018" s="3"/>
      <c r="AA1018" s="3"/>
      <c r="AB1018" s="3"/>
      <c r="AC1018" s="3"/>
      <c r="AD1018" s="3"/>
      <c r="AE1018" s="10"/>
      <c r="AF1018" s="3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4"/>
      <c r="T1019" s="30"/>
      <c r="U1019" s="3"/>
      <c r="V1019" s="3"/>
      <c r="W1019" s="30"/>
      <c r="X1019" s="3"/>
      <c r="Y1019" s="1"/>
      <c r="Z1019" s="3"/>
      <c r="AA1019" s="3"/>
      <c r="AB1019" s="3"/>
      <c r="AC1019" s="3"/>
      <c r="AD1019" s="3"/>
      <c r="AE1019" s="10"/>
      <c r="AF1019" s="3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4"/>
      <c r="T1020" s="30"/>
      <c r="U1020" s="3"/>
      <c r="V1020" s="3"/>
      <c r="W1020" s="30"/>
      <c r="X1020" s="3"/>
      <c r="Y1020" s="1"/>
      <c r="Z1020" s="3"/>
      <c r="AA1020" s="3"/>
      <c r="AB1020" s="3"/>
      <c r="AC1020" s="3"/>
      <c r="AD1020" s="3"/>
      <c r="AE1020" s="10"/>
      <c r="AF1020" s="3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4"/>
      <c r="T1021" s="30"/>
      <c r="U1021" s="3"/>
      <c r="V1021" s="3"/>
      <c r="W1021" s="30"/>
      <c r="X1021" s="3"/>
      <c r="Y1021" s="1"/>
      <c r="Z1021" s="3"/>
      <c r="AA1021" s="3"/>
      <c r="AB1021" s="3"/>
      <c r="AC1021" s="3"/>
      <c r="AD1021" s="3"/>
      <c r="AE1021" s="10"/>
      <c r="AF1021" s="3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4"/>
      <c r="T1022" s="30"/>
      <c r="U1022" s="3"/>
      <c r="V1022" s="3"/>
      <c r="W1022" s="30"/>
      <c r="X1022" s="3"/>
      <c r="Y1022" s="1"/>
      <c r="Z1022" s="3"/>
      <c r="AA1022" s="3"/>
      <c r="AB1022" s="3"/>
      <c r="AC1022" s="3"/>
      <c r="AD1022" s="3"/>
      <c r="AE1022" s="10"/>
      <c r="AF1022" s="3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4"/>
      <c r="T1023" s="30"/>
      <c r="U1023" s="3"/>
      <c r="V1023" s="3"/>
      <c r="W1023" s="30"/>
      <c r="X1023" s="3"/>
      <c r="Y1023" s="1"/>
      <c r="Z1023" s="3"/>
      <c r="AA1023" s="3"/>
      <c r="AB1023" s="3"/>
      <c r="AC1023" s="3"/>
      <c r="AD1023" s="3"/>
      <c r="AE1023" s="10"/>
      <c r="AF1023" s="3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4"/>
      <c r="T1024" s="30"/>
      <c r="U1024" s="3"/>
      <c r="V1024" s="3"/>
      <c r="W1024" s="30"/>
      <c r="X1024" s="3"/>
      <c r="Y1024" s="1"/>
      <c r="Z1024" s="3"/>
      <c r="AA1024" s="3"/>
      <c r="AB1024" s="3"/>
      <c r="AC1024" s="3"/>
      <c r="AD1024" s="3"/>
      <c r="AE1024" s="10"/>
      <c r="AF1024" s="3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4"/>
      <c r="T1025" s="30"/>
      <c r="U1025" s="3"/>
      <c r="V1025" s="3"/>
      <c r="W1025" s="30"/>
      <c r="X1025" s="3"/>
      <c r="Y1025" s="1"/>
      <c r="Z1025" s="3"/>
      <c r="AA1025" s="3"/>
      <c r="AB1025" s="3"/>
      <c r="AC1025" s="3"/>
      <c r="AD1025" s="3"/>
      <c r="AE1025" s="10"/>
      <c r="AF1025" s="3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4"/>
      <c r="T1026" s="30"/>
      <c r="U1026" s="3"/>
      <c r="V1026" s="3"/>
      <c r="W1026" s="30"/>
      <c r="X1026" s="3"/>
      <c r="Y1026" s="1"/>
      <c r="Z1026" s="3"/>
      <c r="AA1026" s="3"/>
      <c r="AB1026" s="3"/>
      <c r="AC1026" s="3"/>
      <c r="AD1026" s="3"/>
      <c r="AE1026" s="10"/>
      <c r="AF1026" s="3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4"/>
      <c r="T1027" s="30"/>
      <c r="U1027" s="3"/>
      <c r="V1027" s="3"/>
      <c r="W1027" s="30"/>
      <c r="X1027" s="3"/>
      <c r="Y1027" s="1"/>
      <c r="Z1027" s="3"/>
      <c r="AA1027" s="3"/>
      <c r="AB1027" s="3"/>
      <c r="AC1027" s="3"/>
      <c r="AD1027" s="3"/>
      <c r="AE1027" s="10"/>
      <c r="AF1027" s="3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4"/>
      <c r="T1028" s="30"/>
      <c r="U1028" s="3"/>
      <c r="V1028" s="3"/>
      <c r="W1028" s="30"/>
      <c r="X1028" s="3"/>
      <c r="Y1028" s="1"/>
      <c r="Z1028" s="3"/>
      <c r="AA1028" s="3"/>
      <c r="AB1028" s="3"/>
      <c r="AC1028" s="3"/>
      <c r="AD1028" s="3"/>
      <c r="AE1028" s="10"/>
      <c r="AF1028" s="3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4"/>
      <c r="T1029" s="30"/>
      <c r="U1029" s="3"/>
      <c r="V1029" s="3"/>
      <c r="W1029" s="30"/>
      <c r="X1029" s="3"/>
      <c r="Y1029" s="1"/>
      <c r="Z1029" s="3"/>
      <c r="AA1029" s="3"/>
      <c r="AB1029" s="3"/>
      <c r="AC1029" s="3"/>
      <c r="AD1029" s="3"/>
      <c r="AE1029" s="10"/>
      <c r="AF1029" s="3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4"/>
      <c r="T1030" s="30"/>
      <c r="U1030" s="3"/>
      <c r="V1030" s="3"/>
      <c r="W1030" s="30"/>
      <c r="X1030" s="3"/>
      <c r="Y1030" s="1"/>
      <c r="Z1030" s="3"/>
      <c r="AA1030" s="3"/>
      <c r="AB1030" s="3"/>
      <c r="AC1030" s="3"/>
      <c r="AD1030" s="3"/>
      <c r="AE1030" s="10"/>
      <c r="AF1030" s="3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4"/>
      <c r="T1031" s="30"/>
      <c r="U1031" s="3"/>
      <c r="V1031" s="3"/>
      <c r="W1031" s="30"/>
      <c r="X1031" s="3"/>
      <c r="Y1031" s="1"/>
      <c r="Z1031" s="3"/>
      <c r="AA1031" s="3"/>
      <c r="AB1031" s="3"/>
      <c r="AC1031" s="3"/>
      <c r="AD1031" s="3"/>
      <c r="AE1031" s="10"/>
      <c r="AF1031" s="3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4"/>
      <c r="T1032" s="30"/>
      <c r="U1032" s="3"/>
      <c r="V1032" s="3"/>
      <c r="W1032" s="30"/>
      <c r="X1032" s="3"/>
      <c r="Y1032" s="1"/>
      <c r="Z1032" s="3"/>
      <c r="AA1032" s="3"/>
      <c r="AB1032" s="3"/>
      <c r="AC1032" s="3"/>
      <c r="AD1032" s="3"/>
      <c r="AE1032" s="10"/>
      <c r="AF1032" s="3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4"/>
      <c r="T1033" s="30"/>
      <c r="U1033" s="3"/>
      <c r="V1033" s="3"/>
      <c r="W1033" s="30"/>
      <c r="X1033" s="3"/>
      <c r="Y1033" s="1"/>
      <c r="Z1033" s="3"/>
      <c r="AA1033" s="3"/>
      <c r="AB1033" s="3"/>
      <c r="AC1033" s="3"/>
      <c r="AD1033" s="3"/>
      <c r="AE1033" s="10"/>
      <c r="AF1033" s="3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4"/>
      <c r="T1034" s="30"/>
      <c r="U1034" s="3"/>
      <c r="V1034" s="3"/>
      <c r="W1034" s="30"/>
      <c r="X1034" s="3"/>
      <c r="Y1034" s="1"/>
      <c r="Z1034" s="3"/>
      <c r="AA1034" s="3"/>
      <c r="AB1034" s="3"/>
      <c r="AC1034" s="3"/>
      <c r="AD1034" s="3"/>
      <c r="AE1034" s="10"/>
      <c r="AF1034" s="3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4"/>
      <c r="T1035" s="30"/>
      <c r="U1035" s="3"/>
      <c r="V1035" s="3"/>
      <c r="W1035" s="30"/>
      <c r="X1035" s="3"/>
      <c r="Y1035" s="1"/>
      <c r="Z1035" s="3"/>
      <c r="AA1035" s="3"/>
      <c r="AB1035" s="3"/>
      <c r="AC1035" s="3"/>
      <c r="AD1035" s="3"/>
      <c r="AE1035" s="10"/>
      <c r="AF1035" s="3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4"/>
      <c r="T1036" s="30"/>
      <c r="U1036" s="3"/>
      <c r="V1036" s="3"/>
      <c r="W1036" s="30"/>
      <c r="X1036" s="3"/>
      <c r="Y1036" s="1"/>
      <c r="Z1036" s="3"/>
      <c r="AA1036" s="3"/>
      <c r="AB1036" s="3"/>
      <c r="AC1036" s="3"/>
      <c r="AD1036" s="3"/>
      <c r="AE1036" s="10"/>
      <c r="AF1036" s="3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4"/>
      <c r="T1037" s="30"/>
      <c r="U1037" s="3"/>
      <c r="V1037" s="3"/>
      <c r="W1037" s="30"/>
      <c r="X1037" s="3"/>
      <c r="Y1037" s="1"/>
      <c r="Z1037" s="3"/>
      <c r="AA1037" s="3"/>
      <c r="AB1037" s="3"/>
      <c r="AC1037" s="3"/>
      <c r="AD1037" s="3"/>
      <c r="AE1037" s="10"/>
      <c r="AF1037" s="3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4"/>
      <c r="T1038" s="30"/>
      <c r="U1038" s="3"/>
      <c r="V1038" s="3"/>
      <c r="W1038" s="30"/>
      <c r="X1038" s="3"/>
      <c r="Y1038" s="1"/>
      <c r="Z1038" s="3"/>
      <c r="AA1038" s="3"/>
      <c r="AB1038" s="3"/>
      <c r="AC1038" s="3"/>
      <c r="AD1038" s="3"/>
      <c r="AE1038" s="10"/>
      <c r="AF1038" s="3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4"/>
      <c r="T1039" s="30"/>
      <c r="U1039" s="3"/>
      <c r="V1039" s="3"/>
      <c r="W1039" s="30"/>
      <c r="X1039" s="3"/>
      <c r="Y1039" s="1"/>
      <c r="Z1039" s="3"/>
      <c r="AA1039" s="3"/>
      <c r="AB1039" s="3"/>
      <c r="AC1039" s="3"/>
      <c r="AD1039" s="3"/>
      <c r="AE1039" s="10"/>
      <c r="AF1039" s="3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4"/>
      <c r="T1040" s="30"/>
      <c r="U1040" s="3"/>
      <c r="V1040" s="3"/>
      <c r="W1040" s="30"/>
      <c r="X1040" s="3"/>
      <c r="Y1040" s="1"/>
      <c r="Z1040" s="3"/>
      <c r="AA1040" s="3"/>
      <c r="AB1040" s="3"/>
      <c r="AC1040" s="3"/>
      <c r="AD1040" s="3"/>
      <c r="AE1040" s="10"/>
      <c r="AF1040" s="3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4"/>
      <c r="T1041" s="30"/>
      <c r="U1041" s="3"/>
      <c r="V1041" s="3"/>
      <c r="W1041" s="30"/>
      <c r="X1041" s="3"/>
      <c r="Y1041" s="1"/>
      <c r="Z1041" s="3"/>
      <c r="AA1041" s="3"/>
      <c r="AB1041" s="3"/>
      <c r="AC1041" s="3"/>
      <c r="AD1041" s="3"/>
      <c r="AE1041" s="10"/>
      <c r="AF1041" s="3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4"/>
      <c r="T1042" s="30"/>
      <c r="U1042" s="3"/>
      <c r="V1042" s="3"/>
      <c r="W1042" s="30"/>
      <c r="X1042" s="3"/>
      <c r="Y1042" s="1"/>
      <c r="Z1042" s="3"/>
      <c r="AA1042" s="3"/>
      <c r="AB1042" s="3"/>
      <c r="AC1042" s="3"/>
      <c r="AD1042" s="3"/>
      <c r="AE1042" s="10"/>
      <c r="AF1042" s="3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4"/>
      <c r="T1043" s="30"/>
      <c r="U1043" s="3"/>
      <c r="V1043" s="3"/>
      <c r="W1043" s="30"/>
      <c r="X1043" s="3"/>
      <c r="Y1043" s="1"/>
      <c r="Z1043" s="3"/>
      <c r="AA1043" s="3"/>
      <c r="AB1043" s="3"/>
      <c r="AC1043" s="3"/>
      <c r="AD1043" s="3"/>
      <c r="AE1043" s="10"/>
      <c r="AF1043" s="3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4"/>
      <c r="T1044" s="30"/>
      <c r="U1044" s="3"/>
      <c r="V1044" s="3"/>
      <c r="W1044" s="30"/>
      <c r="X1044" s="3"/>
      <c r="Y1044" s="1"/>
      <c r="Z1044" s="3"/>
      <c r="AA1044" s="3"/>
      <c r="AB1044" s="3"/>
      <c r="AC1044" s="3"/>
      <c r="AD1044" s="3"/>
      <c r="AE1044" s="10"/>
      <c r="AF1044" s="3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4"/>
      <c r="T1045" s="30"/>
      <c r="U1045" s="3"/>
      <c r="V1045" s="3"/>
      <c r="W1045" s="30"/>
      <c r="X1045" s="3"/>
      <c r="Y1045" s="1"/>
      <c r="Z1045" s="3"/>
      <c r="AA1045" s="3"/>
      <c r="AB1045" s="3"/>
      <c r="AC1045" s="3"/>
      <c r="AD1045" s="3"/>
      <c r="AE1045" s="10"/>
      <c r="AF1045" s="3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4"/>
      <c r="T1046" s="30"/>
      <c r="U1046" s="3"/>
      <c r="V1046" s="3"/>
      <c r="W1046" s="30"/>
      <c r="X1046" s="3"/>
      <c r="Y1046" s="1"/>
      <c r="Z1046" s="3"/>
      <c r="AA1046" s="3"/>
      <c r="AB1046" s="3"/>
      <c r="AC1046" s="3"/>
      <c r="AD1046" s="3"/>
      <c r="AE1046" s="10"/>
      <c r="AF1046" s="3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4"/>
      <c r="T1047" s="30"/>
      <c r="U1047" s="3"/>
      <c r="V1047" s="3"/>
      <c r="W1047" s="30"/>
      <c r="X1047" s="3"/>
      <c r="Y1047" s="1"/>
      <c r="Z1047" s="3"/>
      <c r="AA1047" s="3"/>
      <c r="AB1047" s="3"/>
      <c r="AC1047" s="3"/>
      <c r="AD1047" s="3"/>
      <c r="AE1047" s="10"/>
      <c r="AF1047" s="3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4"/>
      <c r="T1048" s="30"/>
      <c r="U1048" s="3"/>
      <c r="V1048" s="3"/>
      <c r="W1048" s="30"/>
      <c r="X1048" s="3"/>
      <c r="Y1048" s="1"/>
      <c r="Z1048" s="3"/>
      <c r="AA1048" s="3"/>
      <c r="AB1048" s="3"/>
      <c r="AC1048" s="3"/>
      <c r="AD1048" s="3"/>
      <c r="AE1048" s="10"/>
      <c r="AF1048" s="3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4"/>
      <c r="T1049" s="30"/>
      <c r="U1049" s="3"/>
      <c r="V1049" s="3"/>
      <c r="W1049" s="30"/>
      <c r="X1049" s="3"/>
      <c r="Y1049" s="1"/>
      <c r="Z1049" s="3"/>
      <c r="AA1049" s="3"/>
      <c r="AB1049" s="3"/>
      <c r="AC1049" s="3"/>
      <c r="AD1049" s="3"/>
      <c r="AE1049" s="10"/>
      <c r="AF1049" s="3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4"/>
      <c r="T1050" s="30"/>
      <c r="U1050" s="3"/>
      <c r="V1050" s="3"/>
      <c r="W1050" s="30"/>
      <c r="X1050" s="3"/>
      <c r="Y1050" s="1"/>
      <c r="Z1050" s="3"/>
      <c r="AA1050" s="3"/>
      <c r="AB1050" s="3"/>
      <c r="AC1050" s="3"/>
      <c r="AD1050" s="3"/>
      <c r="AE1050" s="10"/>
      <c r="AF1050" s="3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4"/>
      <c r="T1051" s="30"/>
      <c r="U1051" s="3"/>
      <c r="V1051" s="3"/>
      <c r="W1051" s="30"/>
      <c r="X1051" s="3"/>
      <c r="Y1051" s="1"/>
      <c r="Z1051" s="3"/>
      <c r="AA1051" s="3"/>
      <c r="AB1051" s="3"/>
      <c r="AC1051" s="3"/>
      <c r="AD1051" s="3"/>
      <c r="AE1051" s="10"/>
      <c r="AF1051" s="3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4"/>
      <c r="T1052" s="30"/>
      <c r="U1052" s="3"/>
      <c r="V1052" s="3"/>
      <c r="W1052" s="30"/>
      <c r="X1052" s="3"/>
      <c r="Y1052" s="1"/>
      <c r="Z1052" s="3"/>
      <c r="AA1052" s="3"/>
      <c r="AB1052" s="3"/>
      <c r="AC1052" s="3"/>
      <c r="AD1052" s="3"/>
      <c r="AE1052" s="10"/>
      <c r="AF1052" s="3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4"/>
      <c r="T1053" s="30"/>
      <c r="U1053" s="3"/>
      <c r="V1053" s="3"/>
      <c r="W1053" s="30"/>
      <c r="X1053" s="3"/>
      <c r="Y1053" s="1"/>
      <c r="Z1053" s="3"/>
      <c r="AA1053" s="3"/>
      <c r="AB1053" s="3"/>
      <c r="AC1053" s="3"/>
      <c r="AD1053" s="3"/>
      <c r="AE1053" s="10"/>
      <c r="AF1053" s="3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4"/>
      <c r="T1054" s="30"/>
      <c r="U1054" s="3"/>
      <c r="V1054" s="3"/>
      <c r="W1054" s="30"/>
      <c r="X1054" s="3"/>
      <c r="Y1054" s="1"/>
      <c r="Z1054" s="3"/>
      <c r="AA1054" s="3"/>
      <c r="AB1054" s="3"/>
      <c r="AC1054" s="3"/>
      <c r="AD1054" s="3"/>
      <c r="AE1054" s="10"/>
      <c r="AF1054" s="3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4"/>
      <c r="T1055" s="30"/>
      <c r="U1055" s="3"/>
      <c r="V1055" s="3"/>
      <c r="W1055" s="30"/>
      <c r="X1055" s="3"/>
      <c r="Y1055" s="1"/>
      <c r="Z1055" s="3"/>
      <c r="AA1055" s="3"/>
      <c r="AB1055" s="3"/>
      <c r="AC1055" s="3"/>
      <c r="AD1055" s="3"/>
      <c r="AE1055" s="10"/>
      <c r="AF1055" s="3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4"/>
      <c r="T1056" s="30"/>
      <c r="U1056" s="3"/>
      <c r="V1056" s="3"/>
      <c r="W1056" s="30"/>
      <c r="X1056" s="3"/>
      <c r="Y1056" s="1"/>
      <c r="Z1056" s="3"/>
      <c r="AA1056" s="3"/>
      <c r="AB1056" s="3"/>
      <c r="AC1056" s="3"/>
      <c r="AD1056" s="3"/>
      <c r="AE1056" s="10"/>
      <c r="AF1056" s="3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4"/>
      <c r="T1057" s="30"/>
      <c r="U1057" s="3"/>
      <c r="V1057" s="3"/>
      <c r="W1057" s="30"/>
      <c r="X1057" s="3"/>
      <c r="Y1057" s="1"/>
      <c r="Z1057" s="3"/>
      <c r="AA1057" s="3"/>
      <c r="AB1057" s="3"/>
      <c r="AC1057" s="3"/>
      <c r="AD1057" s="3"/>
      <c r="AE1057" s="10"/>
      <c r="AF1057" s="3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4"/>
      <c r="T1058" s="30"/>
      <c r="U1058" s="3"/>
      <c r="V1058" s="3"/>
      <c r="W1058" s="30"/>
      <c r="X1058" s="3"/>
      <c r="Y1058" s="1"/>
      <c r="Z1058" s="3"/>
      <c r="AA1058" s="3"/>
      <c r="AB1058" s="3"/>
      <c r="AC1058" s="3"/>
      <c r="AD1058" s="3"/>
      <c r="AE1058" s="10"/>
      <c r="AF1058" s="3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4"/>
      <c r="T1059" s="30"/>
      <c r="U1059" s="3"/>
      <c r="V1059" s="3"/>
      <c r="W1059" s="30"/>
      <c r="X1059" s="3"/>
      <c r="Y1059" s="1"/>
      <c r="Z1059" s="3"/>
      <c r="AA1059" s="3"/>
      <c r="AB1059" s="3"/>
      <c r="AC1059" s="3"/>
      <c r="AD1059" s="3"/>
      <c r="AE1059" s="10"/>
      <c r="AF1059" s="3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4"/>
      <c r="T1060" s="30"/>
      <c r="U1060" s="3"/>
      <c r="V1060" s="3"/>
      <c r="W1060" s="30"/>
      <c r="X1060" s="3"/>
      <c r="Y1060" s="1"/>
      <c r="Z1060" s="3"/>
      <c r="AA1060" s="3"/>
      <c r="AB1060" s="3"/>
      <c r="AC1060" s="3"/>
      <c r="AD1060" s="3"/>
      <c r="AE1060" s="10"/>
      <c r="AF1060" s="3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4"/>
      <c r="T1061" s="30"/>
      <c r="U1061" s="3"/>
      <c r="V1061" s="3"/>
      <c r="W1061" s="30"/>
      <c r="X1061" s="3"/>
      <c r="Y1061" s="1"/>
      <c r="Z1061" s="3"/>
      <c r="AA1061" s="3"/>
      <c r="AB1061" s="3"/>
      <c r="AC1061" s="3"/>
      <c r="AD1061" s="3"/>
      <c r="AE1061" s="10"/>
      <c r="AF1061" s="3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4"/>
      <c r="T1062" s="30"/>
      <c r="U1062" s="3"/>
      <c r="V1062" s="3"/>
      <c r="W1062" s="30"/>
      <c r="X1062" s="3"/>
      <c r="Y1062" s="1"/>
      <c r="Z1062" s="3"/>
      <c r="AA1062" s="3"/>
      <c r="AB1062" s="3"/>
      <c r="AC1062" s="3"/>
      <c r="AD1062" s="3"/>
      <c r="AE1062" s="10"/>
      <c r="AF1062" s="3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4"/>
      <c r="T1063" s="30"/>
      <c r="U1063" s="3"/>
      <c r="V1063" s="3"/>
      <c r="W1063" s="30"/>
      <c r="X1063" s="3"/>
      <c r="Y1063" s="1"/>
      <c r="Z1063" s="3"/>
      <c r="AA1063" s="3"/>
      <c r="AB1063" s="3"/>
      <c r="AC1063" s="3"/>
      <c r="AD1063" s="3"/>
      <c r="AE1063" s="10"/>
      <c r="AF1063" s="3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4"/>
      <c r="T1064" s="30"/>
      <c r="U1064" s="3"/>
      <c r="V1064" s="3"/>
      <c r="W1064" s="30"/>
      <c r="X1064" s="3"/>
      <c r="Y1064" s="1"/>
      <c r="Z1064" s="3"/>
      <c r="AA1064" s="3"/>
      <c r="AB1064" s="3"/>
      <c r="AC1064" s="3"/>
      <c r="AD1064" s="3"/>
      <c r="AE1064" s="10"/>
      <c r="AF1064" s="3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4"/>
      <c r="T1065" s="30"/>
      <c r="U1065" s="3"/>
      <c r="V1065" s="3"/>
      <c r="W1065" s="30"/>
      <c r="X1065" s="3"/>
      <c r="Y1065" s="1"/>
      <c r="Z1065" s="3"/>
      <c r="AA1065" s="3"/>
      <c r="AB1065" s="3"/>
      <c r="AC1065" s="3"/>
      <c r="AD1065" s="3"/>
      <c r="AE1065" s="10"/>
      <c r="AF1065" s="3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4"/>
      <c r="T1066" s="30"/>
      <c r="U1066" s="3"/>
      <c r="V1066" s="3"/>
      <c r="W1066" s="30"/>
      <c r="X1066" s="3"/>
      <c r="Y1066" s="1"/>
      <c r="Z1066" s="3"/>
      <c r="AA1066" s="3"/>
      <c r="AB1066" s="3"/>
      <c r="AC1066" s="3"/>
      <c r="AD1066" s="3"/>
      <c r="AE1066" s="10"/>
      <c r="AF1066" s="3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4"/>
      <c r="T1067" s="30"/>
      <c r="U1067" s="3"/>
      <c r="V1067" s="3"/>
      <c r="W1067" s="30"/>
      <c r="X1067" s="3"/>
      <c r="Y1067" s="1"/>
      <c r="Z1067" s="3"/>
      <c r="AA1067" s="3"/>
      <c r="AB1067" s="3"/>
      <c r="AC1067" s="3"/>
      <c r="AD1067" s="3"/>
      <c r="AE1067" s="10"/>
      <c r="AF1067" s="3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4"/>
      <c r="T1068" s="30"/>
      <c r="U1068" s="3"/>
      <c r="V1068" s="3"/>
      <c r="W1068" s="30"/>
      <c r="X1068" s="3"/>
      <c r="Y1068" s="1"/>
      <c r="Z1068" s="3"/>
      <c r="AA1068" s="3"/>
      <c r="AB1068" s="3"/>
      <c r="AC1068" s="3"/>
      <c r="AD1068" s="3"/>
      <c r="AE1068" s="10"/>
      <c r="AF1068" s="3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4"/>
      <c r="T1069" s="30"/>
      <c r="U1069" s="3"/>
      <c r="V1069" s="3"/>
      <c r="W1069" s="30"/>
      <c r="X1069" s="3"/>
      <c r="Y1069" s="1"/>
      <c r="Z1069" s="3"/>
      <c r="AA1069" s="3"/>
      <c r="AB1069" s="3"/>
      <c r="AC1069" s="3"/>
      <c r="AD1069" s="3"/>
      <c r="AE1069" s="10"/>
      <c r="AF1069" s="3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4"/>
      <c r="T1070" s="30"/>
      <c r="U1070" s="3"/>
      <c r="V1070" s="3"/>
      <c r="W1070" s="30"/>
      <c r="X1070" s="3"/>
      <c r="Y1070" s="1"/>
      <c r="Z1070" s="3"/>
      <c r="AA1070" s="3"/>
      <c r="AB1070" s="3"/>
      <c r="AC1070" s="3"/>
      <c r="AD1070" s="3"/>
      <c r="AE1070" s="10"/>
      <c r="AF1070" s="3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4"/>
      <c r="T1071" s="30"/>
      <c r="U1071" s="3"/>
      <c r="V1071" s="3"/>
      <c r="W1071" s="30"/>
      <c r="X1071" s="3"/>
      <c r="Y1071" s="1"/>
      <c r="Z1071" s="3"/>
      <c r="AA1071" s="3"/>
      <c r="AB1071" s="3"/>
      <c r="AC1071" s="3"/>
      <c r="AD1071" s="3"/>
      <c r="AE1071" s="10"/>
      <c r="AF1071" s="3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4"/>
      <c r="T1072" s="30"/>
      <c r="U1072" s="3"/>
      <c r="V1072" s="3"/>
      <c r="W1072" s="30"/>
      <c r="X1072" s="3"/>
      <c r="Y1072" s="1"/>
      <c r="Z1072" s="3"/>
      <c r="AA1072" s="3"/>
      <c r="AB1072" s="3"/>
      <c r="AC1072" s="3"/>
      <c r="AD1072" s="3"/>
      <c r="AE1072" s="10"/>
      <c r="AF1072" s="3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4"/>
      <c r="T1073" s="30"/>
      <c r="U1073" s="3"/>
      <c r="V1073" s="3"/>
      <c r="W1073" s="30"/>
      <c r="X1073" s="3"/>
      <c r="Y1073" s="1"/>
      <c r="Z1073" s="3"/>
      <c r="AA1073" s="3"/>
      <c r="AB1073" s="3"/>
      <c r="AC1073" s="3"/>
      <c r="AD1073" s="3"/>
      <c r="AE1073" s="10"/>
      <c r="AF1073" s="3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4"/>
      <c r="T1074" s="30"/>
      <c r="U1074" s="3"/>
      <c r="V1074" s="3"/>
      <c r="W1074" s="30"/>
      <c r="X1074" s="3"/>
      <c r="Y1074" s="1"/>
      <c r="Z1074" s="3"/>
      <c r="AA1074" s="3"/>
      <c r="AB1074" s="3"/>
      <c r="AC1074" s="3"/>
      <c r="AD1074" s="3"/>
      <c r="AE1074" s="10"/>
      <c r="AF1074" s="3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4"/>
      <c r="T1075" s="30"/>
      <c r="U1075" s="3"/>
      <c r="V1075" s="3"/>
      <c r="W1075" s="30"/>
      <c r="X1075" s="3"/>
      <c r="Y1075" s="1"/>
      <c r="Z1075" s="3"/>
      <c r="AA1075" s="3"/>
      <c r="AB1075" s="3"/>
      <c r="AC1075" s="3"/>
      <c r="AD1075" s="3"/>
      <c r="AE1075" s="10"/>
      <c r="AF1075" s="3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4"/>
      <c r="T1076" s="30"/>
      <c r="U1076" s="3"/>
      <c r="V1076" s="3"/>
      <c r="W1076" s="30"/>
      <c r="X1076" s="3"/>
      <c r="Y1076" s="1"/>
      <c r="Z1076" s="3"/>
      <c r="AA1076" s="3"/>
      <c r="AB1076" s="3"/>
      <c r="AC1076" s="3"/>
      <c r="AD1076" s="3"/>
      <c r="AE1076" s="10"/>
      <c r="AF1076" s="3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4"/>
      <c r="T1077" s="30"/>
      <c r="U1077" s="3"/>
      <c r="V1077" s="3"/>
      <c r="W1077" s="30"/>
      <c r="X1077" s="3"/>
      <c r="Y1077" s="1"/>
      <c r="Z1077" s="3"/>
      <c r="AA1077" s="3"/>
      <c r="AB1077" s="3"/>
      <c r="AC1077" s="3"/>
      <c r="AD1077" s="3"/>
      <c r="AE1077" s="10"/>
      <c r="AF1077" s="3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4"/>
      <c r="T1078" s="30"/>
      <c r="U1078" s="3"/>
      <c r="V1078" s="3"/>
      <c r="W1078" s="30"/>
      <c r="X1078" s="3"/>
      <c r="Y1078" s="1"/>
      <c r="Z1078" s="3"/>
      <c r="AA1078" s="3"/>
      <c r="AB1078" s="3"/>
      <c r="AC1078" s="3"/>
      <c r="AD1078" s="3"/>
      <c r="AE1078" s="10"/>
      <c r="AF1078" s="3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4"/>
      <c r="T1079" s="30"/>
      <c r="U1079" s="3"/>
      <c r="V1079" s="3"/>
      <c r="W1079" s="30"/>
      <c r="X1079" s="3"/>
      <c r="Y1079" s="1"/>
      <c r="Z1079" s="3"/>
      <c r="AA1079" s="3"/>
      <c r="AB1079" s="3"/>
      <c r="AC1079" s="3"/>
      <c r="AD1079" s="3"/>
      <c r="AE1079" s="10"/>
      <c r="AF1079" s="3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4"/>
      <c r="T1080" s="30"/>
      <c r="U1080" s="3"/>
      <c r="V1080" s="3"/>
      <c r="W1080" s="30"/>
      <c r="X1080" s="3"/>
      <c r="Y1080" s="1"/>
      <c r="Z1080" s="3"/>
      <c r="AA1080" s="3"/>
      <c r="AB1080" s="3"/>
      <c r="AC1080" s="3"/>
      <c r="AD1080" s="3"/>
      <c r="AE1080" s="10"/>
      <c r="AF1080" s="3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4"/>
      <c r="T1081" s="30"/>
      <c r="U1081" s="3"/>
      <c r="V1081" s="3"/>
      <c r="W1081" s="30"/>
      <c r="X1081" s="3"/>
      <c r="Y1081" s="1"/>
      <c r="Z1081" s="3"/>
      <c r="AA1081" s="3"/>
      <c r="AB1081" s="3"/>
      <c r="AC1081" s="3"/>
      <c r="AD1081" s="3"/>
      <c r="AE1081" s="10"/>
      <c r="AF1081" s="3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4"/>
      <c r="T1082" s="30"/>
      <c r="U1082" s="3"/>
      <c r="V1082" s="3"/>
      <c r="W1082" s="30"/>
      <c r="X1082" s="3"/>
      <c r="Y1082" s="1"/>
      <c r="Z1082" s="3"/>
      <c r="AA1082" s="3"/>
      <c r="AB1082" s="3"/>
      <c r="AC1082" s="3"/>
      <c r="AD1082" s="3"/>
      <c r="AE1082" s="10"/>
      <c r="AF1082" s="3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4"/>
      <c r="T1083" s="30"/>
      <c r="U1083" s="3"/>
      <c r="V1083" s="3"/>
      <c r="W1083" s="30"/>
      <c r="X1083" s="3"/>
      <c r="Y1083" s="1"/>
      <c r="Z1083" s="3"/>
      <c r="AA1083" s="3"/>
      <c r="AB1083" s="3"/>
      <c r="AC1083" s="3"/>
      <c r="AD1083" s="3"/>
      <c r="AE1083" s="10"/>
      <c r="AF1083" s="3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4"/>
      <c r="T1084" s="30"/>
      <c r="U1084" s="3"/>
      <c r="V1084" s="3"/>
      <c r="W1084" s="30"/>
      <c r="X1084" s="3"/>
      <c r="Y1084" s="1"/>
      <c r="Z1084" s="3"/>
      <c r="AA1084" s="3"/>
      <c r="AB1084" s="3"/>
      <c r="AC1084" s="3"/>
      <c r="AD1084" s="3"/>
      <c r="AE1084" s="10"/>
      <c r="AF1084" s="3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4"/>
      <c r="T1085" s="30"/>
      <c r="U1085" s="3"/>
      <c r="V1085" s="3"/>
      <c r="W1085" s="30"/>
      <c r="X1085" s="3"/>
      <c r="Y1085" s="1"/>
      <c r="Z1085" s="3"/>
      <c r="AA1085" s="3"/>
      <c r="AB1085" s="3"/>
      <c r="AC1085" s="3"/>
      <c r="AD1085" s="3"/>
      <c r="AE1085" s="10"/>
      <c r="AF1085" s="3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4"/>
      <c r="T1086" s="30"/>
      <c r="U1086" s="3"/>
      <c r="V1086" s="3"/>
      <c r="W1086" s="30"/>
      <c r="X1086" s="3"/>
      <c r="Y1086" s="1"/>
      <c r="Z1086" s="3"/>
      <c r="AA1086" s="3"/>
      <c r="AB1086" s="3"/>
      <c r="AC1086" s="3"/>
      <c r="AD1086" s="3"/>
      <c r="AE1086" s="10"/>
      <c r="AF1086" s="3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4"/>
      <c r="T1087" s="30"/>
      <c r="U1087" s="3"/>
      <c r="V1087" s="3"/>
      <c r="W1087" s="30"/>
      <c r="X1087" s="3"/>
      <c r="Y1087" s="1"/>
      <c r="Z1087" s="3"/>
      <c r="AA1087" s="3"/>
      <c r="AB1087" s="3"/>
      <c r="AC1087" s="3"/>
      <c r="AD1087" s="3"/>
      <c r="AE1087" s="10"/>
      <c r="AF1087" s="3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4"/>
      <c r="T1088" s="30"/>
      <c r="U1088" s="3"/>
      <c r="V1088" s="3"/>
      <c r="W1088" s="30"/>
      <c r="X1088" s="3"/>
      <c r="Y1088" s="1"/>
      <c r="Z1088" s="3"/>
      <c r="AA1088" s="3"/>
      <c r="AB1088" s="3"/>
      <c r="AC1088" s="3"/>
      <c r="AD1088" s="3"/>
      <c r="AE1088" s="10"/>
      <c r="AF1088" s="3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4"/>
      <c r="T1089" s="30"/>
      <c r="U1089" s="3"/>
      <c r="V1089" s="3"/>
      <c r="W1089" s="30"/>
      <c r="X1089" s="3"/>
      <c r="Y1089" s="1"/>
      <c r="Z1089" s="3"/>
      <c r="AA1089" s="3"/>
      <c r="AB1089" s="3"/>
      <c r="AC1089" s="3"/>
      <c r="AD1089" s="3"/>
      <c r="AE1089" s="10"/>
      <c r="AF1089" s="3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4"/>
      <c r="T1090" s="30"/>
      <c r="U1090" s="3"/>
      <c r="V1090" s="3"/>
      <c r="W1090" s="30"/>
      <c r="X1090" s="3"/>
      <c r="Y1090" s="1"/>
      <c r="Z1090" s="3"/>
      <c r="AA1090" s="3"/>
      <c r="AB1090" s="3"/>
      <c r="AC1090" s="3"/>
      <c r="AD1090" s="3"/>
      <c r="AE1090" s="10"/>
      <c r="AF1090" s="3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4"/>
      <c r="T1091" s="30"/>
      <c r="U1091" s="3"/>
      <c r="V1091" s="3"/>
      <c r="W1091" s="30"/>
      <c r="X1091" s="3"/>
      <c r="Y1091" s="1"/>
      <c r="Z1091" s="3"/>
      <c r="AA1091" s="3"/>
      <c r="AB1091" s="3"/>
      <c r="AC1091" s="3"/>
      <c r="AD1091" s="3"/>
      <c r="AE1091" s="10"/>
      <c r="AF1091" s="3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4"/>
      <c r="T1092" s="30"/>
      <c r="U1092" s="3"/>
      <c r="V1092" s="3"/>
      <c r="W1092" s="30"/>
      <c r="X1092" s="3"/>
      <c r="Y1092" s="1"/>
      <c r="Z1092" s="3"/>
      <c r="AA1092" s="3"/>
      <c r="AB1092" s="3"/>
      <c r="AC1092" s="3"/>
      <c r="AD1092" s="3"/>
      <c r="AE1092" s="10"/>
      <c r="AF1092" s="3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4"/>
      <c r="T1093" s="30"/>
      <c r="U1093" s="3"/>
      <c r="V1093" s="3"/>
      <c r="W1093" s="30"/>
      <c r="X1093" s="3"/>
      <c r="Y1093" s="1"/>
      <c r="Z1093" s="3"/>
      <c r="AA1093" s="3"/>
      <c r="AB1093" s="3"/>
      <c r="AC1093" s="3"/>
      <c r="AD1093" s="3"/>
      <c r="AE1093" s="10"/>
      <c r="AF1093" s="3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4"/>
      <c r="T1094" s="30"/>
      <c r="U1094" s="3"/>
      <c r="V1094" s="3"/>
      <c r="W1094" s="30"/>
      <c r="X1094" s="3"/>
      <c r="Y1094" s="1"/>
      <c r="Z1094" s="3"/>
      <c r="AA1094" s="3"/>
      <c r="AB1094" s="3"/>
      <c r="AC1094" s="3"/>
      <c r="AD1094" s="3"/>
      <c r="AE1094" s="10"/>
      <c r="AF1094" s="3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4"/>
      <c r="T1095" s="30"/>
      <c r="U1095" s="3"/>
      <c r="V1095" s="3"/>
      <c r="W1095" s="30"/>
      <c r="X1095" s="3"/>
      <c r="Y1095" s="1"/>
      <c r="Z1095" s="3"/>
      <c r="AA1095" s="3"/>
      <c r="AB1095" s="3"/>
      <c r="AC1095" s="3"/>
      <c r="AD1095" s="3"/>
      <c r="AE1095" s="10"/>
      <c r="AF1095" s="3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4"/>
      <c r="T1096" s="30"/>
      <c r="U1096" s="3"/>
      <c r="V1096" s="3"/>
      <c r="W1096" s="30"/>
      <c r="X1096" s="3"/>
      <c r="Y1096" s="1"/>
      <c r="Z1096" s="3"/>
      <c r="AA1096" s="3"/>
      <c r="AB1096" s="3"/>
      <c r="AC1096" s="3"/>
      <c r="AD1096" s="3"/>
      <c r="AE1096" s="10"/>
      <c r="AF1096" s="3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4"/>
      <c r="T1097" s="30"/>
      <c r="U1097" s="3"/>
      <c r="V1097" s="3"/>
      <c r="W1097" s="30"/>
      <c r="X1097" s="3"/>
      <c r="Y1097" s="1"/>
      <c r="Z1097" s="3"/>
      <c r="AA1097" s="3"/>
      <c r="AB1097" s="3"/>
      <c r="AC1097" s="3"/>
      <c r="AD1097" s="3"/>
      <c r="AE1097" s="10"/>
      <c r="AF1097" s="3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4"/>
      <c r="T1098" s="30"/>
      <c r="U1098" s="3"/>
      <c r="V1098" s="3"/>
      <c r="W1098" s="30"/>
      <c r="X1098" s="3"/>
      <c r="Y1098" s="1"/>
      <c r="Z1098" s="3"/>
      <c r="AA1098" s="3"/>
      <c r="AB1098" s="3"/>
      <c r="AC1098" s="3"/>
      <c r="AD1098" s="3"/>
      <c r="AE1098" s="10"/>
      <c r="AF1098" s="3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4"/>
      <c r="T1099" s="30"/>
      <c r="U1099" s="3"/>
      <c r="V1099" s="3"/>
      <c r="W1099" s="30"/>
      <c r="X1099" s="3"/>
      <c r="Y1099" s="1"/>
      <c r="Z1099" s="3"/>
      <c r="AA1099" s="3"/>
      <c r="AB1099" s="3"/>
      <c r="AC1099" s="3"/>
      <c r="AD1099" s="3"/>
      <c r="AE1099" s="10"/>
      <c r="AF1099" s="3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ht="15.75" x14ac:dyDescent="0.25">
      <c r="A1100" s="139"/>
      <c r="B1100" s="140"/>
      <c r="C1100" s="136"/>
      <c r="D1100" s="141"/>
      <c r="E1100" s="135"/>
      <c r="F1100" s="135"/>
      <c r="G1100" s="135"/>
      <c r="H1100" s="135"/>
      <c r="I1100" s="141"/>
      <c r="J1100" s="139"/>
      <c r="K1100" s="142"/>
      <c r="L1100" s="143"/>
      <c r="M1100" s="144"/>
      <c r="N1100" s="144"/>
      <c r="O1100" s="138"/>
      <c r="P1100" s="135"/>
      <c r="Q1100" s="145"/>
      <c r="R1100" s="135"/>
      <c r="S1100" s="146"/>
      <c r="T1100" s="139"/>
      <c r="U1100" s="3"/>
      <c r="V1100" s="3"/>
      <c r="W1100" s="30"/>
      <c r="X1100" s="3"/>
      <c r="Y1100" s="1"/>
      <c r="Z1100" s="3"/>
      <c r="AA1100" s="3"/>
      <c r="AB1100" s="3"/>
      <c r="AC1100" s="3"/>
      <c r="AD1100" s="3"/>
      <c r="AE1100" s="10"/>
      <c r="AF1100" s="3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4"/>
      <c r="T1101" s="30"/>
      <c r="U1101" s="3"/>
      <c r="V1101" s="3"/>
      <c r="W1101" s="30"/>
      <c r="X1101" s="3"/>
      <c r="Y1101" s="1"/>
      <c r="Z1101" s="3"/>
      <c r="AA1101" s="3"/>
      <c r="AB1101" s="3"/>
      <c r="AC1101" s="3"/>
      <c r="AD1101" s="3"/>
      <c r="AE1101" s="10"/>
      <c r="AF1101" s="3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4"/>
      <c r="T1102" s="30"/>
      <c r="U1102" s="3"/>
      <c r="V1102" s="3"/>
      <c r="W1102" s="30"/>
      <c r="X1102" s="3"/>
      <c r="Y1102" s="1"/>
      <c r="Z1102" s="3"/>
      <c r="AA1102" s="3"/>
      <c r="AB1102" s="3"/>
      <c r="AC1102" s="3"/>
      <c r="AD1102" s="3"/>
      <c r="AE1102" s="10"/>
      <c r="AF1102" s="3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4"/>
      <c r="T1103" s="30"/>
      <c r="U1103" s="3"/>
      <c r="V1103" s="3"/>
      <c r="W1103" s="30"/>
      <c r="X1103" s="3"/>
      <c r="Y1103" s="1"/>
      <c r="Z1103" s="3"/>
      <c r="AA1103" s="3"/>
      <c r="AB1103" s="3"/>
      <c r="AC1103" s="3"/>
      <c r="AD1103" s="3"/>
      <c r="AE1103" s="10"/>
      <c r="AF1103" s="3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4"/>
      <c r="T1104" s="30"/>
      <c r="U1104" s="3"/>
      <c r="V1104" s="3"/>
      <c r="W1104" s="30"/>
      <c r="X1104" s="3"/>
      <c r="Y1104" s="1"/>
      <c r="Z1104" s="3"/>
      <c r="AA1104" s="3"/>
      <c r="AB1104" s="3"/>
      <c r="AC1104" s="3"/>
      <c r="AD1104" s="3"/>
      <c r="AE1104" s="10"/>
      <c r="AF1104" s="3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4"/>
      <c r="T1105" s="30"/>
      <c r="U1105" s="3"/>
      <c r="V1105" s="3"/>
      <c r="W1105" s="30"/>
      <c r="X1105" s="3"/>
      <c r="Y1105" s="1"/>
      <c r="Z1105" s="3"/>
      <c r="AA1105" s="3"/>
      <c r="AB1105" s="3"/>
      <c r="AC1105" s="3"/>
      <c r="AD1105" s="3"/>
      <c r="AE1105" s="10"/>
      <c r="AF1105" s="3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4"/>
      <c r="T1106" s="30"/>
      <c r="U1106" s="3"/>
      <c r="V1106" s="3"/>
      <c r="W1106" s="30"/>
      <c r="X1106" s="3"/>
      <c r="Y1106" s="1"/>
      <c r="Z1106" s="3"/>
      <c r="AA1106" s="3"/>
      <c r="AB1106" s="3"/>
      <c r="AC1106" s="3"/>
      <c r="AD1106" s="3"/>
      <c r="AE1106" s="10"/>
      <c r="AF1106" s="3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4"/>
      <c r="T1107" s="30"/>
      <c r="U1107" s="3"/>
      <c r="V1107" s="3"/>
      <c r="W1107" s="30"/>
      <c r="X1107" s="3"/>
      <c r="Y1107" s="1"/>
      <c r="Z1107" s="3"/>
      <c r="AA1107" s="3"/>
      <c r="AB1107" s="3"/>
      <c r="AC1107" s="3"/>
      <c r="AD1107" s="3"/>
      <c r="AE1107" s="10"/>
      <c r="AF1107" s="3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4"/>
      <c r="T1108" s="30"/>
      <c r="U1108" s="3"/>
      <c r="V1108" s="3"/>
      <c r="W1108" s="30"/>
      <c r="X1108" s="3"/>
      <c r="Y1108" s="1"/>
      <c r="Z1108" s="3"/>
      <c r="AA1108" s="3"/>
      <c r="AB1108" s="3"/>
      <c r="AC1108" s="3"/>
      <c r="AD1108" s="3"/>
      <c r="AE1108" s="10"/>
      <c r="AF1108" s="3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</row>
    <row r="1109" spans="1:130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4"/>
      <c r="T1109" s="30"/>
      <c r="U1109" s="3"/>
      <c r="V1109" s="3"/>
      <c r="W1109" s="30"/>
      <c r="X1109" s="3"/>
      <c r="Y1109" s="1"/>
      <c r="Z1109" s="3"/>
      <c r="AA1109" s="3"/>
      <c r="AB1109" s="3"/>
      <c r="AC1109" s="3"/>
      <c r="AD1109" s="3"/>
      <c r="AE1109" s="10"/>
      <c r="AF1109" s="3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</row>
    <row r="1110" spans="1:130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4"/>
      <c r="T1110" s="30"/>
      <c r="U1110" s="3"/>
      <c r="V1110" s="3"/>
      <c r="W1110" s="30"/>
      <c r="X1110" s="3"/>
      <c r="Y1110" s="1"/>
      <c r="Z1110" s="3"/>
      <c r="AA1110" s="3"/>
      <c r="AB1110" s="3"/>
      <c r="AC1110" s="3"/>
      <c r="AD1110" s="3"/>
      <c r="AE1110" s="10"/>
      <c r="AF1110" s="3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4"/>
      <c r="T1111" s="30"/>
      <c r="U1111" s="3"/>
      <c r="V1111" s="3"/>
      <c r="W1111" s="30"/>
      <c r="X1111" s="3"/>
      <c r="Y1111" s="1"/>
      <c r="Z1111" s="3"/>
      <c r="AA1111" s="3"/>
      <c r="AB1111" s="3"/>
      <c r="AC1111" s="3"/>
      <c r="AD1111" s="3"/>
      <c r="AE1111" s="10"/>
      <c r="AF1111" s="3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4"/>
      <c r="T1112" s="30"/>
      <c r="U1112" s="3"/>
      <c r="V1112" s="3"/>
      <c r="W1112" s="30"/>
      <c r="X1112" s="3"/>
      <c r="Y1112" s="1"/>
      <c r="Z1112" s="3"/>
      <c r="AA1112" s="3"/>
      <c r="AB1112" s="3"/>
      <c r="AC1112" s="3"/>
      <c r="AD1112" s="3"/>
      <c r="AE1112" s="10"/>
      <c r="AF1112" s="3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4"/>
      <c r="T1113" s="30"/>
      <c r="U1113" s="3"/>
      <c r="V1113" s="3"/>
      <c r="W1113" s="30"/>
      <c r="X1113" s="3"/>
      <c r="Y1113" s="1"/>
      <c r="Z1113" s="3"/>
      <c r="AA1113" s="3"/>
      <c r="AB1113" s="3"/>
      <c r="AC1113" s="3"/>
      <c r="AD1113" s="3"/>
      <c r="AE1113" s="10"/>
      <c r="AF1113" s="3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4"/>
      <c r="T1114" s="30"/>
      <c r="U1114" s="3"/>
      <c r="V1114" s="3"/>
      <c r="W1114" s="30"/>
      <c r="X1114" s="3"/>
      <c r="Y1114" s="1"/>
      <c r="Z1114" s="3"/>
      <c r="AA1114" s="3"/>
      <c r="AB1114" s="3"/>
      <c r="AC1114" s="3"/>
      <c r="AD1114" s="3"/>
      <c r="AE1114" s="10"/>
      <c r="AF1114" s="3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4"/>
      <c r="T1115" s="30"/>
      <c r="U1115" s="3"/>
      <c r="V1115" s="3"/>
      <c r="W1115" s="30"/>
      <c r="X1115" s="3"/>
      <c r="Y1115" s="1"/>
      <c r="Z1115" s="3"/>
      <c r="AA1115" s="3"/>
      <c r="AB1115" s="3"/>
      <c r="AC1115" s="3"/>
      <c r="AD1115" s="3"/>
      <c r="AE1115" s="10"/>
      <c r="AF1115" s="3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4"/>
      <c r="T1116" s="30"/>
      <c r="U1116" s="3"/>
      <c r="V1116" s="3"/>
      <c r="W1116" s="30"/>
      <c r="X1116" s="3"/>
      <c r="Y1116" s="1"/>
      <c r="Z1116" s="3"/>
      <c r="AA1116" s="3"/>
      <c r="AB1116" s="3"/>
      <c r="AC1116" s="3"/>
      <c r="AD1116" s="3"/>
      <c r="AE1116" s="10"/>
      <c r="AF1116" s="3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4"/>
      <c r="T1117" s="30"/>
      <c r="U1117" s="3"/>
      <c r="V1117" s="3"/>
      <c r="W1117" s="30"/>
      <c r="X1117" s="3"/>
      <c r="Y1117" s="1"/>
      <c r="Z1117" s="3"/>
      <c r="AA1117" s="3"/>
      <c r="AB1117" s="3"/>
      <c r="AC1117" s="3"/>
      <c r="AD1117" s="3"/>
      <c r="AE1117" s="10"/>
      <c r="AF1117" s="3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4"/>
      <c r="T1118" s="30"/>
      <c r="U1118" s="3"/>
      <c r="V1118" s="3"/>
      <c r="W1118" s="30"/>
      <c r="X1118" s="3"/>
      <c r="Y1118" s="1"/>
      <c r="Z1118" s="3"/>
      <c r="AA1118" s="3"/>
      <c r="AB1118" s="3"/>
      <c r="AC1118" s="3"/>
      <c r="AD1118" s="3"/>
      <c r="AE1118" s="10"/>
      <c r="AF1118" s="3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4"/>
      <c r="T1119" s="30"/>
      <c r="U1119" s="3"/>
      <c r="V1119" s="3"/>
      <c r="W1119" s="30"/>
      <c r="X1119" s="3"/>
      <c r="Y1119" s="1"/>
      <c r="Z1119" s="3"/>
      <c r="AA1119" s="3"/>
      <c r="AB1119" s="3"/>
      <c r="AC1119" s="3"/>
      <c r="AD1119" s="3"/>
      <c r="AE1119" s="10"/>
      <c r="AF1119" s="3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4"/>
      <c r="T1120" s="30"/>
      <c r="U1120" s="3"/>
      <c r="V1120" s="3"/>
      <c r="W1120" s="30"/>
      <c r="X1120" s="3"/>
      <c r="Y1120" s="1"/>
      <c r="Z1120" s="3"/>
      <c r="AA1120" s="3"/>
      <c r="AB1120" s="3"/>
      <c r="AC1120" s="3"/>
      <c r="AD1120" s="3"/>
      <c r="AE1120" s="10"/>
      <c r="AF1120" s="3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4"/>
      <c r="T1121" s="30"/>
      <c r="U1121" s="3"/>
      <c r="V1121" s="3"/>
      <c r="W1121" s="30"/>
      <c r="X1121" s="3"/>
      <c r="Y1121" s="1"/>
      <c r="Z1121" s="3"/>
      <c r="AA1121" s="3"/>
      <c r="AB1121" s="3"/>
      <c r="AC1121" s="3"/>
      <c r="AD1121" s="3"/>
      <c r="AE1121" s="10"/>
      <c r="AF1121" s="3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4"/>
      <c r="T1122" s="30"/>
      <c r="U1122" s="3"/>
      <c r="V1122" s="3"/>
      <c r="W1122" s="30"/>
      <c r="X1122" s="3"/>
      <c r="Y1122" s="1"/>
      <c r="Z1122" s="3"/>
      <c r="AA1122" s="3"/>
      <c r="AB1122" s="3"/>
      <c r="AC1122" s="3"/>
      <c r="AD1122" s="3"/>
      <c r="AE1122" s="10"/>
      <c r="AF1122" s="3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4"/>
      <c r="T1123" s="30"/>
      <c r="U1123" s="3"/>
      <c r="V1123" s="3"/>
      <c r="W1123" s="30"/>
      <c r="X1123" s="3"/>
      <c r="Y1123" s="1"/>
      <c r="Z1123" s="3"/>
      <c r="AA1123" s="3"/>
      <c r="AB1123" s="3"/>
      <c r="AC1123" s="3"/>
      <c r="AD1123" s="3"/>
      <c r="AE1123" s="10"/>
      <c r="AF1123" s="3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4"/>
      <c r="T1124" s="30"/>
      <c r="U1124" s="3"/>
      <c r="V1124" s="3"/>
      <c r="W1124" s="30"/>
      <c r="X1124" s="3"/>
      <c r="Y1124" s="1"/>
      <c r="Z1124" s="3"/>
      <c r="AA1124" s="3"/>
      <c r="AB1124" s="3"/>
      <c r="AC1124" s="3"/>
      <c r="AD1124" s="3"/>
      <c r="AE1124" s="10"/>
      <c r="AF1124" s="3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4"/>
      <c r="T1125" s="30"/>
      <c r="U1125" s="3"/>
      <c r="V1125" s="3"/>
      <c r="W1125" s="30"/>
      <c r="X1125" s="3"/>
      <c r="Y1125" s="1"/>
      <c r="Z1125" s="3"/>
      <c r="AA1125" s="3"/>
      <c r="AB1125" s="3"/>
      <c r="AC1125" s="3"/>
      <c r="AD1125" s="3"/>
      <c r="AE1125" s="10"/>
      <c r="AF1125" s="3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4"/>
      <c r="T1126" s="30"/>
      <c r="U1126" s="3"/>
      <c r="V1126" s="3"/>
      <c r="W1126" s="30"/>
      <c r="X1126" s="3"/>
      <c r="Y1126" s="1"/>
      <c r="Z1126" s="3"/>
      <c r="AA1126" s="3"/>
      <c r="AB1126" s="3"/>
      <c r="AC1126" s="3"/>
      <c r="AD1126" s="3"/>
      <c r="AE1126" s="10"/>
      <c r="AF1126" s="3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4"/>
      <c r="T1127" s="30"/>
      <c r="U1127" s="3"/>
      <c r="V1127" s="3"/>
      <c r="W1127" s="30"/>
      <c r="X1127" s="3"/>
      <c r="Y1127" s="1"/>
      <c r="Z1127" s="3"/>
      <c r="AA1127" s="3"/>
      <c r="AB1127" s="3"/>
      <c r="AC1127" s="3"/>
      <c r="AD1127" s="3"/>
      <c r="AE1127" s="10"/>
      <c r="AF1127" s="3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4"/>
      <c r="T1128" s="30"/>
      <c r="U1128" s="3"/>
      <c r="V1128" s="3"/>
      <c r="W1128" s="30"/>
      <c r="X1128" s="3"/>
      <c r="Y1128" s="1"/>
      <c r="Z1128" s="3"/>
      <c r="AA1128" s="3"/>
      <c r="AB1128" s="3"/>
      <c r="AC1128" s="3"/>
      <c r="AD1128" s="3"/>
      <c r="AE1128" s="10"/>
      <c r="AF1128" s="3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4"/>
      <c r="T1129" s="30"/>
      <c r="U1129" s="3"/>
      <c r="V1129" s="3"/>
      <c r="W1129" s="30"/>
      <c r="X1129" s="3"/>
      <c r="Y1129" s="1"/>
      <c r="Z1129" s="3"/>
      <c r="AA1129" s="3"/>
      <c r="AB1129" s="3"/>
      <c r="AC1129" s="3"/>
      <c r="AD1129" s="3"/>
      <c r="AE1129" s="10"/>
      <c r="AF1129" s="3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4"/>
      <c r="T1130" s="30"/>
      <c r="U1130" s="3"/>
      <c r="V1130" s="3"/>
      <c r="W1130" s="30"/>
      <c r="X1130" s="3"/>
      <c r="Y1130" s="1"/>
      <c r="Z1130" s="3"/>
      <c r="AA1130" s="3"/>
      <c r="AB1130" s="3"/>
      <c r="AC1130" s="3"/>
      <c r="AD1130" s="3"/>
      <c r="AE1130" s="10"/>
      <c r="AF1130" s="3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4"/>
      <c r="T1131" s="30"/>
      <c r="U1131" s="3"/>
      <c r="V1131" s="3"/>
      <c r="W1131" s="30"/>
      <c r="X1131" s="3"/>
      <c r="Y1131" s="1"/>
      <c r="Z1131" s="3"/>
      <c r="AA1131" s="3"/>
      <c r="AB1131" s="3"/>
      <c r="AC1131" s="3"/>
      <c r="AD1131" s="3"/>
      <c r="AE1131" s="10"/>
      <c r="AF1131" s="3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4"/>
      <c r="T1132" s="30"/>
      <c r="U1132" s="3"/>
      <c r="V1132" s="3"/>
      <c r="W1132" s="30"/>
      <c r="X1132" s="3"/>
      <c r="Y1132" s="1"/>
      <c r="Z1132" s="3"/>
      <c r="AA1132" s="3"/>
      <c r="AB1132" s="3"/>
      <c r="AC1132" s="3"/>
      <c r="AD1132" s="3"/>
      <c r="AE1132" s="10"/>
      <c r="AF1132" s="3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4"/>
      <c r="T1133" s="30"/>
      <c r="U1133" s="3"/>
      <c r="V1133" s="3"/>
      <c r="W1133" s="30"/>
      <c r="X1133" s="3"/>
      <c r="Y1133" s="1"/>
      <c r="Z1133" s="3"/>
      <c r="AA1133" s="3"/>
      <c r="AB1133" s="3"/>
      <c r="AC1133" s="3"/>
      <c r="AD1133" s="3"/>
      <c r="AE1133" s="10"/>
      <c r="AF1133" s="3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4"/>
      <c r="T1134" s="30"/>
      <c r="U1134" s="3"/>
      <c r="V1134" s="3"/>
      <c r="W1134" s="30"/>
      <c r="X1134" s="3"/>
      <c r="Y1134" s="1"/>
      <c r="Z1134" s="3"/>
      <c r="AA1134" s="3"/>
      <c r="AB1134" s="3"/>
      <c r="AC1134" s="3"/>
      <c r="AD1134" s="3"/>
      <c r="AE1134" s="10"/>
      <c r="AF1134" s="3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4"/>
      <c r="T1135" s="30"/>
      <c r="U1135" s="3"/>
      <c r="V1135" s="3"/>
      <c r="W1135" s="30"/>
      <c r="X1135" s="3"/>
      <c r="Y1135" s="1"/>
      <c r="Z1135" s="3"/>
      <c r="AA1135" s="3"/>
      <c r="AB1135" s="3"/>
      <c r="AC1135" s="3"/>
      <c r="AD1135" s="3"/>
      <c r="AE1135" s="10"/>
      <c r="AF1135" s="3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4"/>
      <c r="T1136" s="30"/>
      <c r="U1136" s="3"/>
      <c r="V1136" s="3"/>
      <c r="W1136" s="30"/>
      <c r="X1136" s="3"/>
      <c r="Y1136" s="1"/>
      <c r="Z1136" s="3"/>
      <c r="AA1136" s="3"/>
      <c r="AB1136" s="3"/>
      <c r="AC1136" s="3"/>
      <c r="AD1136" s="3"/>
      <c r="AE1136" s="10"/>
      <c r="AF1136" s="3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4"/>
      <c r="T1137" s="30"/>
      <c r="U1137" s="3"/>
      <c r="V1137" s="3"/>
      <c r="W1137" s="30"/>
      <c r="X1137" s="3"/>
      <c r="Y1137" s="1"/>
      <c r="Z1137" s="3"/>
      <c r="AA1137" s="3"/>
      <c r="AB1137" s="3"/>
      <c r="AC1137" s="3"/>
      <c r="AD1137" s="3"/>
      <c r="AE1137" s="10"/>
      <c r="AF1137" s="3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4"/>
      <c r="T1138" s="30"/>
      <c r="U1138" s="3"/>
      <c r="V1138" s="3"/>
      <c r="W1138" s="30"/>
      <c r="X1138" s="3"/>
      <c r="Y1138" s="1"/>
      <c r="Z1138" s="3"/>
      <c r="AA1138" s="3"/>
      <c r="AB1138" s="3"/>
      <c r="AC1138" s="3"/>
      <c r="AD1138" s="3"/>
      <c r="AE1138" s="10"/>
      <c r="AF1138" s="3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4"/>
      <c r="T1139" s="30"/>
      <c r="U1139" s="3"/>
      <c r="V1139" s="3"/>
      <c r="W1139" s="30"/>
      <c r="X1139" s="3"/>
      <c r="Y1139" s="1"/>
      <c r="Z1139" s="3"/>
      <c r="AA1139" s="3"/>
      <c r="AB1139" s="3"/>
      <c r="AC1139" s="3"/>
      <c r="AD1139" s="3"/>
      <c r="AE1139" s="10"/>
      <c r="AF1139" s="3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4"/>
      <c r="T1140" s="30"/>
      <c r="U1140" s="3"/>
      <c r="V1140" s="3"/>
      <c r="W1140" s="30"/>
      <c r="X1140" s="3"/>
      <c r="Y1140" s="1"/>
      <c r="Z1140" s="3"/>
      <c r="AA1140" s="3"/>
      <c r="AB1140" s="3"/>
      <c r="AC1140" s="3"/>
      <c r="AD1140" s="3"/>
      <c r="AE1140" s="10"/>
      <c r="AF1140" s="3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4"/>
      <c r="T1141" s="30"/>
      <c r="U1141" s="3"/>
      <c r="V1141" s="3"/>
      <c r="W1141" s="30"/>
      <c r="X1141" s="3"/>
      <c r="Y1141" s="1"/>
      <c r="Z1141" s="3"/>
      <c r="AA1141" s="3"/>
      <c r="AB1141" s="3"/>
      <c r="AC1141" s="3"/>
      <c r="AD1141" s="3"/>
      <c r="AE1141" s="10"/>
      <c r="AF1141" s="3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4"/>
      <c r="T1142" s="30"/>
      <c r="U1142" s="3"/>
      <c r="V1142" s="3"/>
      <c r="W1142" s="30"/>
      <c r="X1142" s="3"/>
      <c r="Y1142" s="1"/>
      <c r="Z1142" s="3"/>
      <c r="AA1142" s="3"/>
      <c r="AB1142" s="3"/>
      <c r="AC1142" s="3"/>
      <c r="AD1142" s="3"/>
      <c r="AE1142" s="10"/>
      <c r="AF1142" s="3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4"/>
      <c r="T1143" s="30"/>
      <c r="U1143" s="3"/>
      <c r="V1143" s="3"/>
      <c r="W1143" s="30"/>
      <c r="X1143" s="3"/>
      <c r="Y1143" s="1"/>
      <c r="Z1143" s="3"/>
      <c r="AA1143" s="3"/>
      <c r="AB1143" s="3"/>
      <c r="AC1143" s="3"/>
      <c r="AD1143" s="3"/>
      <c r="AE1143" s="10"/>
      <c r="AF1143" s="3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4"/>
      <c r="T1144" s="30"/>
      <c r="U1144" s="3"/>
      <c r="V1144" s="3"/>
      <c r="W1144" s="30"/>
      <c r="X1144" s="3"/>
      <c r="Y1144" s="1"/>
      <c r="Z1144" s="3"/>
      <c r="AA1144" s="3"/>
      <c r="AB1144" s="3"/>
      <c r="AC1144" s="3"/>
      <c r="AD1144" s="3"/>
      <c r="AE1144" s="10"/>
      <c r="AF1144" s="3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4"/>
      <c r="T1145" s="30"/>
      <c r="U1145" s="3"/>
      <c r="V1145" s="3"/>
      <c r="W1145" s="30"/>
      <c r="X1145" s="3"/>
      <c r="Y1145" s="1"/>
      <c r="Z1145" s="3"/>
      <c r="AA1145" s="3"/>
      <c r="AB1145" s="3"/>
      <c r="AC1145" s="3"/>
      <c r="AD1145" s="3"/>
      <c r="AE1145" s="10"/>
      <c r="AF1145" s="3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4"/>
      <c r="T1146" s="30"/>
      <c r="U1146" s="3"/>
      <c r="V1146" s="3"/>
      <c r="W1146" s="30"/>
      <c r="X1146" s="3"/>
      <c r="Y1146" s="1"/>
      <c r="Z1146" s="3"/>
      <c r="AA1146" s="3"/>
      <c r="AB1146" s="3"/>
      <c r="AC1146" s="3"/>
      <c r="AD1146" s="3"/>
      <c r="AE1146" s="10"/>
      <c r="AF1146" s="3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4"/>
      <c r="T1147" s="30"/>
      <c r="U1147" s="3"/>
      <c r="V1147" s="3"/>
      <c r="W1147" s="30"/>
      <c r="X1147" s="3"/>
      <c r="Y1147" s="1"/>
      <c r="Z1147" s="3"/>
      <c r="AA1147" s="3"/>
      <c r="AB1147" s="3"/>
      <c r="AC1147" s="3"/>
      <c r="AD1147" s="3"/>
      <c r="AE1147" s="10"/>
      <c r="AF1147" s="3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4"/>
      <c r="T1148" s="30"/>
      <c r="U1148" s="3"/>
      <c r="V1148" s="3"/>
      <c r="W1148" s="30"/>
      <c r="X1148" s="3"/>
      <c r="Y1148" s="1"/>
      <c r="Z1148" s="3"/>
      <c r="AA1148" s="3"/>
      <c r="AB1148" s="3"/>
      <c r="AC1148" s="3"/>
      <c r="AD1148" s="3"/>
      <c r="AE1148" s="10"/>
      <c r="AF1148" s="3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4"/>
      <c r="T1149" s="30"/>
      <c r="U1149" s="3"/>
      <c r="V1149" s="3"/>
      <c r="W1149" s="30"/>
      <c r="X1149" s="3"/>
      <c r="Y1149" s="1"/>
      <c r="Z1149" s="3"/>
      <c r="AA1149" s="3"/>
      <c r="AB1149" s="3"/>
      <c r="AC1149" s="3"/>
      <c r="AD1149" s="3"/>
      <c r="AE1149" s="10"/>
      <c r="AF1149" s="3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4"/>
      <c r="T1150" s="30"/>
      <c r="U1150" s="3"/>
      <c r="V1150" s="3"/>
      <c r="W1150" s="30"/>
      <c r="X1150" s="3"/>
      <c r="Y1150" s="1"/>
      <c r="Z1150" s="3"/>
      <c r="AA1150" s="3"/>
      <c r="AB1150" s="3"/>
      <c r="AC1150" s="3"/>
      <c r="AD1150" s="3"/>
      <c r="AE1150" s="10"/>
      <c r="AF1150" s="3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4"/>
      <c r="T1151" s="30"/>
      <c r="U1151" s="3"/>
      <c r="V1151" s="3"/>
      <c r="W1151" s="30"/>
      <c r="X1151" s="3"/>
      <c r="Y1151" s="1"/>
      <c r="Z1151" s="3"/>
      <c r="AA1151" s="3"/>
      <c r="AB1151" s="3"/>
      <c r="AC1151" s="3"/>
      <c r="AD1151" s="3"/>
      <c r="AE1151" s="10"/>
      <c r="AF1151" s="3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4"/>
      <c r="T1152" s="30"/>
      <c r="U1152" s="3"/>
      <c r="V1152" s="3"/>
      <c r="W1152" s="30"/>
      <c r="X1152" s="3"/>
      <c r="Y1152" s="1"/>
      <c r="Z1152" s="3"/>
      <c r="AA1152" s="3"/>
      <c r="AB1152" s="3"/>
      <c r="AC1152" s="3"/>
      <c r="AD1152" s="3"/>
      <c r="AE1152" s="10"/>
      <c r="AF1152" s="3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4"/>
      <c r="T1153" s="30"/>
      <c r="U1153" s="3"/>
      <c r="V1153" s="3"/>
      <c r="W1153" s="30"/>
      <c r="X1153" s="3"/>
      <c r="Y1153" s="1"/>
      <c r="Z1153" s="3"/>
      <c r="AA1153" s="3"/>
      <c r="AB1153" s="3"/>
      <c r="AC1153" s="3"/>
      <c r="AD1153" s="3"/>
      <c r="AE1153" s="10"/>
      <c r="AF1153" s="3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4"/>
      <c r="T1154" s="30"/>
      <c r="U1154" s="3"/>
      <c r="V1154" s="3"/>
      <c r="W1154" s="30"/>
      <c r="X1154" s="3"/>
      <c r="Y1154" s="1"/>
      <c r="Z1154" s="3"/>
      <c r="AA1154" s="3"/>
      <c r="AB1154" s="3"/>
      <c r="AC1154" s="3"/>
      <c r="AD1154" s="3"/>
      <c r="AE1154" s="10"/>
      <c r="AF1154" s="3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4"/>
      <c r="T1155" s="30"/>
      <c r="U1155" s="3"/>
      <c r="V1155" s="3"/>
      <c r="W1155" s="30"/>
      <c r="X1155" s="3"/>
      <c r="Y1155" s="1"/>
      <c r="Z1155" s="3"/>
      <c r="AA1155" s="3"/>
      <c r="AB1155" s="3"/>
      <c r="AC1155" s="3"/>
      <c r="AD1155" s="3"/>
      <c r="AE1155" s="10"/>
      <c r="AF1155" s="3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4"/>
      <c r="T1156" s="30"/>
      <c r="U1156" s="3"/>
      <c r="V1156" s="3"/>
      <c r="W1156" s="30"/>
      <c r="X1156" s="3"/>
      <c r="Y1156" s="1"/>
      <c r="Z1156" s="3"/>
      <c r="AA1156" s="3"/>
      <c r="AB1156" s="3"/>
      <c r="AC1156" s="3"/>
      <c r="AD1156" s="3"/>
      <c r="AE1156" s="10"/>
      <c r="AF1156" s="3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4"/>
      <c r="T1157" s="30"/>
      <c r="U1157" s="3"/>
      <c r="V1157" s="3"/>
      <c r="W1157" s="30"/>
      <c r="X1157" s="3"/>
      <c r="Y1157" s="1"/>
      <c r="Z1157" s="3"/>
      <c r="AA1157" s="3"/>
      <c r="AB1157" s="3"/>
      <c r="AC1157" s="3"/>
      <c r="AD1157" s="3"/>
      <c r="AE1157" s="10"/>
      <c r="AF1157" s="3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4"/>
      <c r="T1158" s="30"/>
      <c r="U1158" s="3"/>
      <c r="V1158" s="3"/>
      <c r="W1158" s="30"/>
      <c r="X1158" s="3"/>
      <c r="Y1158" s="1"/>
      <c r="Z1158" s="3"/>
      <c r="AA1158" s="3"/>
      <c r="AB1158" s="3"/>
      <c r="AC1158" s="3"/>
      <c r="AD1158" s="3"/>
      <c r="AE1158" s="10"/>
      <c r="AF1158" s="3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4"/>
      <c r="T1159" s="30"/>
      <c r="U1159" s="3"/>
      <c r="V1159" s="3"/>
      <c r="W1159" s="30"/>
      <c r="X1159" s="3"/>
      <c r="Y1159" s="1"/>
      <c r="Z1159" s="3"/>
      <c r="AA1159" s="3"/>
      <c r="AB1159" s="3"/>
      <c r="AC1159" s="3"/>
      <c r="AD1159" s="3"/>
      <c r="AE1159" s="10"/>
      <c r="AF1159" s="3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4"/>
      <c r="T1160" s="30"/>
      <c r="U1160" s="3"/>
      <c r="V1160" s="3"/>
      <c r="W1160" s="30"/>
      <c r="X1160" s="3"/>
      <c r="Y1160" s="1"/>
      <c r="Z1160" s="3"/>
      <c r="AA1160" s="3"/>
      <c r="AB1160" s="3"/>
      <c r="AC1160" s="3"/>
      <c r="AD1160" s="3"/>
      <c r="AE1160" s="10"/>
      <c r="AF1160" s="3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4"/>
      <c r="T1161" s="30"/>
      <c r="U1161" s="3"/>
      <c r="V1161" s="3"/>
      <c r="W1161" s="30"/>
      <c r="X1161" s="3"/>
      <c r="Y1161" s="1"/>
      <c r="Z1161" s="3"/>
      <c r="AA1161" s="3"/>
      <c r="AB1161" s="3"/>
      <c r="AC1161" s="3"/>
      <c r="AD1161" s="3"/>
      <c r="AE1161" s="10"/>
      <c r="AF1161" s="3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4"/>
      <c r="T1162" s="30"/>
      <c r="U1162" s="3"/>
      <c r="V1162" s="3"/>
      <c r="W1162" s="30"/>
      <c r="X1162" s="3"/>
      <c r="Y1162" s="1"/>
      <c r="Z1162" s="3"/>
      <c r="AA1162" s="3"/>
      <c r="AB1162" s="3"/>
      <c r="AC1162" s="3"/>
      <c r="AD1162" s="3"/>
      <c r="AE1162" s="10"/>
      <c r="AF1162" s="3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4"/>
      <c r="T1163" s="30"/>
      <c r="U1163" s="3"/>
      <c r="V1163" s="3"/>
      <c r="W1163" s="30"/>
      <c r="X1163" s="3"/>
      <c r="Y1163" s="1"/>
      <c r="Z1163" s="3"/>
      <c r="AA1163" s="3"/>
      <c r="AB1163" s="3"/>
      <c r="AC1163" s="3"/>
      <c r="AD1163" s="3"/>
      <c r="AE1163" s="10"/>
      <c r="AF1163" s="3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4"/>
      <c r="T1164" s="30"/>
      <c r="U1164" s="3"/>
      <c r="V1164" s="3"/>
      <c r="W1164" s="30"/>
      <c r="X1164" s="3"/>
      <c r="Y1164" s="1"/>
      <c r="Z1164" s="3"/>
      <c r="AA1164" s="3"/>
      <c r="AB1164" s="3"/>
      <c r="AC1164" s="3"/>
      <c r="AD1164" s="3"/>
      <c r="AE1164" s="10"/>
      <c r="AF1164" s="3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4"/>
      <c r="T1165" s="30"/>
      <c r="U1165" s="3"/>
      <c r="V1165" s="3"/>
      <c r="W1165" s="30"/>
      <c r="X1165" s="3"/>
      <c r="Y1165" s="1"/>
      <c r="Z1165" s="3"/>
      <c r="AA1165" s="3"/>
      <c r="AB1165" s="3"/>
      <c r="AC1165" s="3"/>
      <c r="AD1165" s="3"/>
      <c r="AE1165" s="10"/>
      <c r="AF1165" s="3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4"/>
      <c r="T1166" s="30"/>
      <c r="U1166" s="3"/>
      <c r="V1166" s="3"/>
      <c r="W1166" s="30"/>
      <c r="X1166" s="3"/>
      <c r="Y1166" s="1"/>
      <c r="Z1166" s="3"/>
      <c r="AA1166" s="3"/>
      <c r="AB1166" s="3"/>
      <c r="AC1166" s="3"/>
      <c r="AD1166" s="3"/>
      <c r="AE1166" s="10"/>
      <c r="AF1166" s="3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4"/>
      <c r="T1167" s="30"/>
      <c r="U1167" s="3"/>
      <c r="V1167" s="3"/>
      <c r="W1167" s="30"/>
      <c r="X1167" s="3"/>
      <c r="Y1167" s="1"/>
      <c r="Z1167" s="3"/>
      <c r="AA1167" s="3"/>
      <c r="AB1167" s="3"/>
      <c r="AC1167" s="3"/>
      <c r="AD1167" s="3"/>
      <c r="AE1167" s="10"/>
      <c r="AF1167" s="3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4"/>
      <c r="T1168" s="30"/>
      <c r="U1168" s="3"/>
      <c r="V1168" s="3"/>
      <c r="W1168" s="30"/>
      <c r="X1168" s="3"/>
      <c r="Y1168" s="1"/>
      <c r="Z1168" s="3"/>
      <c r="AA1168" s="3"/>
      <c r="AB1168" s="3"/>
      <c r="AC1168" s="3"/>
      <c r="AD1168" s="3"/>
      <c r="AE1168" s="10"/>
      <c r="AF1168" s="3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4"/>
      <c r="T1169" s="30"/>
      <c r="U1169" s="3"/>
      <c r="V1169" s="3"/>
      <c r="W1169" s="30"/>
      <c r="X1169" s="3"/>
      <c r="Y1169" s="1"/>
      <c r="Z1169" s="3"/>
      <c r="AA1169" s="3"/>
      <c r="AB1169" s="3"/>
      <c r="AC1169" s="3"/>
      <c r="AD1169" s="3"/>
      <c r="AE1169" s="10"/>
      <c r="AF1169" s="3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4"/>
      <c r="T1170" s="30"/>
      <c r="U1170" s="3"/>
      <c r="V1170" s="3"/>
      <c r="W1170" s="30"/>
      <c r="X1170" s="3"/>
      <c r="Y1170" s="1"/>
      <c r="Z1170" s="3"/>
      <c r="AA1170" s="3"/>
      <c r="AB1170" s="3"/>
      <c r="AC1170" s="3"/>
      <c r="AD1170" s="3"/>
      <c r="AE1170" s="10"/>
      <c r="AF1170" s="3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4"/>
      <c r="T1171" s="30"/>
      <c r="U1171" s="3"/>
      <c r="V1171" s="3"/>
      <c r="W1171" s="30"/>
      <c r="X1171" s="3"/>
      <c r="Y1171" s="1"/>
      <c r="Z1171" s="3"/>
      <c r="AA1171" s="3"/>
      <c r="AB1171" s="3"/>
      <c r="AC1171" s="3"/>
      <c r="AD1171" s="3"/>
      <c r="AE1171" s="10"/>
      <c r="AF1171" s="3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4"/>
      <c r="T1172" s="30"/>
      <c r="U1172" s="3"/>
      <c r="V1172" s="3"/>
      <c r="W1172" s="30"/>
      <c r="X1172" s="3"/>
      <c r="Y1172" s="1"/>
      <c r="Z1172" s="3"/>
      <c r="AA1172" s="3"/>
      <c r="AB1172" s="3"/>
      <c r="AC1172" s="3"/>
      <c r="AD1172" s="3"/>
      <c r="AE1172" s="10"/>
      <c r="AF1172" s="3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4"/>
      <c r="T1173" s="30"/>
      <c r="U1173" s="3"/>
      <c r="V1173" s="3"/>
      <c r="W1173" s="30"/>
      <c r="X1173" s="3"/>
      <c r="Y1173" s="1"/>
      <c r="Z1173" s="3"/>
      <c r="AA1173" s="3"/>
      <c r="AB1173" s="3"/>
      <c r="AC1173" s="3"/>
      <c r="AD1173" s="3"/>
      <c r="AE1173" s="10"/>
      <c r="AF1173" s="3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4"/>
      <c r="T1174" s="30"/>
      <c r="U1174" s="3"/>
      <c r="V1174" s="3"/>
      <c r="W1174" s="30"/>
      <c r="X1174" s="3"/>
      <c r="Y1174" s="1"/>
      <c r="Z1174" s="3"/>
      <c r="AA1174" s="3"/>
      <c r="AB1174" s="3"/>
      <c r="AC1174" s="3"/>
      <c r="AD1174" s="3"/>
      <c r="AE1174" s="10"/>
      <c r="AF1174" s="3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4"/>
      <c r="T1175" s="30"/>
      <c r="U1175" s="3"/>
      <c r="V1175" s="3"/>
      <c r="W1175" s="30"/>
      <c r="X1175" s="3"/>
      <c r="Y1175" s="1"/>
      <c r="Z1175" s="3"/>
      <c r="AA1175" s="3"/>
      <c r="AB1175" s="3"/>
      <c r="AC1175" s="3"/>
      <c r="AD1175" s="3"/>
      <c r="AE1175" s="10"/>
      <c r="AF1175" s="3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4"/>
      <c r="T1176" s="30"/>
      <c r="U1176" s="3"/>
      <c r="V1176" s="3"/>
      <c r="W1176" s="30"/>
      <c r="X1176" s="3"/>
      <c r="Y1176" s="1"/>
      <c r="Z1176" s="3"/>
      <c r="AA1176" s="3"/>
      <c r="AB1176" s="3"/>
      <c r="AC1176" s="3"/>
      <c r="AD1176" s="3"/>
      <c r="AE1176" s="10"/>
      <c r="AF1176" s="3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4"/>
      <c r="T1177" s="30"/>
      <c r="U1177" s="3"/>
      <c r="V1177" s="3"/>
      <c r="W1177" s="30"/>
      <c r="X1177" s="3"/>
      <c r="Y1177" s="1"/>
      <c r="Z1177" s="3"/>
      <c r="AA1177" s="3"/>
      <c r="AB1177" s="3"/>
      <c r="AC1177" s="3"/>
      <c r="AD1177" s="3"/>
      <c r="AE1177" s="10"/>
      <c r="AF1177" s="3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4"/>
      <c r="T1178" s="30"/>
      <c r="U1178" s="3"/>
      <c r="V1178" s="3"/>
      <c r="W1178" s="30"/>
      <c r="X1178" s="3"/>
      <c r="Y1178" s="1"/>
      <c r="Z1178" s="3"/>
      <c r="AA1178" s="3"/>
      <c r="AB1178" s="3"/>
      <c r="AC1178" s="3"/>
      <c r="AD1178" s="3"/>
      <c r="AE1178" s="10"/>
      <c r="AF1178" s="3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4"/>
      <c r="T1179" s="30"/>
      <c r="U1179" s="3"/>
      <c r="V1179" s="3"/>
      <c r="W1179" s="30"/>
      <c r="X1179" s="3"/>
      <c r="Y1179" s="1"/>
      <c r="Z1179" s="3"/>
      <c r="AA1179" s="3"/>
      <c r="AB1179" s="3"/>
      <c r="AC1179" s="3"/>
      <c r="AD1179" s="3"/>
      <c r="AE1179" s="10"/>
      <c r="AF1179" s="3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4"/>
      <c r="T1180" s="30"/>
      <c r="U1180" s="3"/>
      <c r="V1180" s="3"/>
      <c r="W1180" s="30"/>
      <c r="X1180" s="3"/>
      <c r="Y1180" s="1"/>
      <c r="Z1180" s="3"/>
      <c r="AA1180" s="3"/>
      <c r="AB1180" s="3"/>
      <c r="AC1180" s="3"/>
      <c r="AD1180" s="3"/>
      <c r="AE1180" s="10"/>
      <c r="AF1180" s="3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4"/>
      <c r="T1181" s="30"/>
      <c r="U1181" s="3"/>
      <c r="V1181" s="3"/>
      <c r="W1181" s="30"/>
      <c r="X1181" s="3"/>
      <c r="Y1181" s="1"/>
      <c r="Z1181" s="3"/>
      <c r="AA1181" s="3"/>
      <c r="AB1181" s="3"/>
      <c r="AC1181" s="3"/>
      <c r="AD1181" s="3"/>
      <c r="AE1181" s="10"/>
      <c r="AF1181" s="3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4"/>
      <c r="T1182" s="30"/>
      <c r="U1182" s="3"/>
      <c r="V1182" s="3"/>
      <c r="W1182" s="30"/>
      <c r="X1182" s="3"/>
      <c r="Y1182" s="1"/>
      <c r="Z1182" s="3"/>
      <c r="AA1182" s="3"/>
      <c r="AB1182" s="3"/>
      <c r="AC1182" s="3"/>
      <c r="AD1182" s="3"/>
      <c r="AE1182" s="10"/>
      <c r="AF1182" s="3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4"/>
      <c r="T1183" s="30"/>
      <c r="U1183" s="3"/>
      <c r="V1183" s="3"/>
      <c r="W1183" s="30"/>
      <c r="X1183" s="3"/>
      <c r="Y1183" s="1"/>
      <c r="Z1183" s="3"/>
      <c r="AA1183" s="3"/>
      <c r="AB1183" s="3"/>
      <c r="AC1183" s="3"/>
      <c r="AD1183" s="3"/>
      <c r="AE1183" s="10"/>
      <c r="AF1183" s="3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4"/>
      <c r="T1184" s="30"/>
      <c r="U1184" s="3"/>
      <c r="V1184" s="3"/>
      <c r="W1184" s="30"/>
      <c r="X1184" s="3"/>
      <c r="Y1184" s="1"/>
      <c r="Z1184" s="3"/>
      <c r="AA1184" s="3"/>
      <c r="AB1184" s="3"/>
      <c r="AC1184" s="3"/>
      <c r="AD1184" s="3"/>
      <c r="AE1184" s="10"/>
      <c r="AF1184" s="3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4"/>
      <c r="T1185" s="30"/>
      <c r="U1185" s="3"/>
      <c r="V1185" s="3"/>
      <c r="W1185" s="30"/>
      <c r="X1185" s="3"/>
      <c r="Y1185" s="1"/>
      <c r="Z1185" s="3"/>
      <c r="AA1185" s="3"/>
      <c r="AB1185" s="3"/>
      <c r="AC1185" s="3"/>
      <c r="AD1185" s="3"/>
      <c r="AE1185" s="10"/>
      <c r="AF1185" s="3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4"/>
      <c r="T1186" s="30"/>
      <c r="U1186" s="3"/>
      <c r="V1186" s="3"/>
      <c r="W1186" s="30"/>
      <c r="X1186" s="3"/>
      <c r="Y1186" s="1"/>
      <c r="Z1186" s="3"/>
      <c r="AA1186" s="3"/>
      <c r="AB1186" s="3"/>
      <c r="AC1186" s="3"/>
      <c r="AD1186" s="3"/>
      <c r="AE1186" s="10"/>
      <c r="AF1186" s="3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4"/>
      <c r="T1187" s="30"/>
      <c r="U1187" s="3"/>
      <c r="V1187" s="3"/>
      <c r="W1187" s="30"/>
      <c r="X1187" s="3"/>
      <c r="Y1187" s="1"/>
      <c r="Z1187" s="3"/>
      <c r="AA1187" s="3"/>
      <c r="AB1187" s="3"/>
      <c r="AC1187" s="3"/>
      <c r="AD1187" s="3"/>
      <c r="AE1187" s="10"/>
      <c r="AF1187" s="3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4"/>
      <c r="T1188" s="30"/>
      <c r="U1188" s="3"/>
      <c r="V1188" s="3"/>
      <c r="W1188" s="30"/>
      <c r="X1188" s="3"/>
      <c r="Y1188" s="1"/>
      <c r="Z1188" s="3"/>
      <c r="AA1188" s="3"/>
      <c r="AB1188" s="3"/>
      <c r="AC1188" s="3"/>
      <c r="AD1188" s="3"/>
      <c r="AE1188" s="10"/>
      <c r="AF1188" s="3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4"/>
      <c r="T1189" s="30"/>
      <c r="U1189" s="3"/>
      <c r="V1189" s="3"/>
      <c r="W1189" s="30"/>
      <c r="X1189" s="3"/>
      <c r="Y1189" s="1"/>
      <c r="Z1189" s="3"/>
      <c r="AA1189" s="3"/>
      <c r="AB1189" s="3"/>
      <c r="AC1189" s="3"/>
      <c r="AD1189" s="3"/>
      <c r="AE1189" s="10"/>
      <c r="AF1189" s="3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4"/>
      <c r="T1190" s="30"/>
      <c r="U1190" s="3"/>
      <c r="V1190" s="3"/>
      <c r="W1190" s="30"/>
      <c r="X1190" s="3"/>
      <c r="Y1190" s="1"/>
      <c r="Z1190" s="3"/>
      <c r="AA1190" s="3"/>
      <c r="AB1190" s="3"/>
      <c r="AC1190" s="3"/>
      <c r="AD1190" s="3"/>
      <c r="AE1190" s="10"/>
      <c r="AF1190" s="3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4"/>
      <c r="T1191" s="30"/>
      <c r="U1191" s="3"/>
      <c r="V1191" s="3"/>
      <c r="W1191" s="30"/>
      <c r="X1191" s="3"/>
      <c r="Y1191" s="1"/>
      <c r="Z1191" s="3"/>
      <c r="AA1191" s="3"/>
      <c r="AB1191" s="3"/>
      <c r="AC1191" s="3"/>
      <c r="AD1191" s="3"/>
      <c r="AE1191" s="10"/>
      <c r="AF1191" s="3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4"/>
      <c r="T1192" s="30"/>
      <c r="U1192" s="3"/>
      <c r="V1192" s="3"/>
      <c r="W1192" s="30"/>
      <c r="X1192" s="3"/>
      <c r="Y1192" s="1"/>
      <c r="Z1192" s="3"/>
      <c r="AA1192" s="3"/>
      <c r="AB1192" s="3"/>
      <c r="AC1192" s="3"/>
      <c r="AD1192" s="3"/>
      <c r="AE1192" s="10"/>
      <c r="AF1192" s="3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4"/>
      <c r="T1193" s="30"/>
      <c r="U1193" s="3"/>
      <c r="V1193" s="3"/>
      <c r="W1193" s="30"/>
      <c r="X1193" s="3"/>
      <c r="Y1193" s="1"/>
      <c r="Z1193" s="3"/>
      <c r="AA1193" s="3"/>
      <c r="AB1193" s="3"/>
      <c r="AC1193" s="3"/>
      <c r="AD1193" s="3"/>
      <c r="AE1193" s="10"/>
      <c r="AF1193" s="3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4"/>
      <c r="T1194" s="30"/>
      <c r="U1194" s="3"/>
      <c r="V1194" s="3"/>
      <c r="W1194" s="30"/>
      <c r="X1194" s="3"/>
      <c r="Y1194" s="1"/>
      <c r="Z1194" s="3"/>
      <c r="AA1194" s="3"/>
      <c r="AB1194" s="3"/>
      <c r="AC1194" s="3"/>
      <c r="AD1194" s="3"/>
      <c r="AE1194" s="10"/>
      <c r="AF1194" s="3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4"/>
      <c r="T1195" s="30"/>
      <c r="U1195" s="3"/>
      <c r="V1195" s="3"/>
      <c r="W1195" s="30"/>
      <c r="X1195" s="3"/>
      <c r="Y1195" s="1"/>
      <c r="Z1195" s="3"/>
      <c r="AA1195" s="3"/>
      <c r="AB1195" s="3"/>
      <c r="AC1195" s="3"/>
      <c r="AD1195" s="3"/>
      <c r="AE1195" s="10"/>
      <c r="AF1195" s="3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4"/>
      <c r="T1196" s="30"/>
      <c r="U1196" s="3"/>
      <c r="V1196" s="3"/>
      <c r="W1196" s="30"/>
      <c r="X1196" s="3"/>
      <c r="Y1196" s="1"/>
      <c r="Z1196" s="3"/>
      <c r="AA1196" s="3"/>
      <c r="AB1196" s="3"/>
      <c r="AC1196" s="3"/>
      <c r="AD1196" s="3"/>
      <c r="AE1196" s="10"/>
      <c r="AF1196" s="3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4"/>
      <c r="T1197" s="30"/>
      <c r="U1197" s="3"/>
      <c r="V1197" s="3"/>
      <c r="W1197" s="30"/>
      <c r="X1197" s="3"/>
      <c r="Y1197" s="1"/>
      <c r="Z1197" s="3"/>
      <c r="AA1197" s="3"/>
      <c r="AB1197" s="3"/>
      <c r="AC1197" s="3"/>
      <c r="AD1197" s="3"/>
      <c r="AE1197" s="10"/>
      <c r="AF1197" s="3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4"/>
      <c r="T1198" s="30"/>
      <c r="U1198" s="3"/>
      <c r="V1198" s="3"/>
      <c r="W1198" s="30"/>
      <c r="X1198" s="3"/>
      <c r="Y1198" s="1"/>
      <c r="Z1198" s="3"/>
      <c r="AA1198" s="3"/>
      <c r="AB1198" s="3"/>
      <c r="AC1198" s="3"/>
      <c r="AD1198" s="3"/>
      <c r="AE1198" s="10"/>
      <c r="AF1198" s="3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4"/>
      <c r="T1199" s="30"/>
      <c r="U1199" s="3"/>
      <c r="V1199" s="3"/>
      <c r="W1199" s="30"/>
      <c r="X1199" s="3"/>
      <c r="Y1199" s="1"/>
      <c r="Z1199" s="3"/>
      <c r="AA1199" s="3"/>
      <c r="AB1199" s="3"/>
      <c r="AC1199" s="3"/>
      <c r="AD1199" s="3"/>
      <c r="AE1199" s="10"/>
      <c r="AF1199" s="3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4"/>
      <c r="T1200" s="30"/>
      <c r="U1200" s="3"/>
      <c r="V1200" s="3"/>
      <c r="W1200" s="30"/>
      <c r="X1200" s="3"/>
      <c r="Y1200" s="1"/>
      <c r="Z1200" s="3"/>
      <c r="AA1200" s="3"/>
      <c r="AB1200" s="3"/>
      <c r="AC1200" s="3"/>
      <c r="AD1200" s="3"/>
      <c r="AE1200" s="10"/>
      <c r="AF1200" s="3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4"/>
      <c r="T1201" s="30"/>
      <c r="U1201" s="3"/>
      <c r="V1201" s="3"/>
      <c r="W1201" s="30"/>
      <c r="X1201" s="3"/>
      <c r="Y1201" s="1"/>
      <c r="Z1201" s="3"/>
      <c r="AA1201" s="3"/>
      <c r="AB1201" s="3"/>
      <c r="AC1201" s="3"/>
      <c r="AD1201" s="3"/>
      <c r="AE1201" s="10"/>
      <c r="AF1201" s="3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4"/>
      <c r="T1202" s="30"/>
      <c r="U1202" s="3"/>
      <c r="V1202" s="3"/>
      <c r="W1202" s="30"/>
      <c r="X1202" s="3"/>
      <c r="Y1202" s="1"/>
      <c r="Z1202" s="3"/>
      <c r="AA1202" s="3"/>
      <c r="AB1202" s="3"/>
      <c r="AC1202" s="3"/>
      <c r="AD1202" s="3"/>
      <c r="AE1202" s="10"/>
      <c r="AF1202" s="3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4"/>
      <c r="T1203" s="30"/>
      <c r="U1203" s="3"/>
      <c r="V1203" s="3"/>
      <c r="W1203" s="30"/>
      <c r="X1203" s="3"/>
      <c r="Y1203" s="1"/>
      <c r="Z1203" s="3"/>
      <c r="AA1203" s="3"/>
      <c r="AB1203" s="3"/>
      <c r="AC1203" s="3"/>
      <c r="AD1203" s="3"/>
      <c r="AE1203" s="10"/>
      <c r="AF1203" s="3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4"/>
      <c r="T1204" s="30"/>
      <c r="U1204" s="3"/>
      <c r="V1204" s="3"/>
      <c r="W1204" s="30"/>
      <c r="X1204" s="3"/>
      <c r="Y1204" s="1"/>
      <c r="Z1204" s="3"/>
      <c r="AA1204" s="3"/>
      <c r="AB1204" s="3"/>
      <c r="AC1204" s="3"/>
      <c r="AD1204" s="3"/>
      <c r="AE1204" s="10"/>
      <c r="AF1204" s="3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4"/>
      <c r="T1205" s="30"/>
      <c r="U1205" s="3"/>
      <c r="V1205" s="3"/>
      <c r="W1205" s="30"/>
      <c r="X1205" s="3"/>
      <c r="Y1205" s="1"/>
      <c r="Z1205" s="3"/>
      <c r="AA1205" s="3"/>
      <c r="AB1205" s="3"/>
      <c r="AC1205" s="3"/>
      <c r="AD1205" s="3"/>
      <c r="AE1205" s="10"/>
      <c r="AF1205" s="3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4"/>
      <c r="T1206" s="30"/>
      <c r="U1206" s="3"/>
      <c r="V1206" s="3"/>
      <c r="W1206" s="30"/>
      <c r="X1206" s="3"/>
      <c r="Y1206" s="1"/>
      <c r="Z1206" s="3"/>
      <c r="AA1206" s="3"/>
      <c r="AB1206" s="3"/>
      <c r="AC1206" s="3"/>
      <c r="AD1206" s="3"/>
      <c r="AE1206" s="10"/>
      <c r="AF1206" s="3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4"/>
      <c r="T1207" s="30"/>
      <c r="U1207" s="3"/>
      <c r="V1207" s="3"/>
      <c r="W1207" s="30"/>
      <c r="X1207" s="3"/>
      <c r="Y1207" s="1"/>
      <c r="Z1207" s="3"/>
      <c r="AA1207" s="3"/>
      <c r="AB1207" s="3"/>
      <c r="AC1207" s="3"/>
      <c r="AD1207" s="3"/>
      <c r="AE1207" s="10"/>
      <c r="AF1207" s="3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4"/>
      <c r="T1208" s="30"/>
      <c r="U1208" s="3"/>
      <c r="V1208" s="3"/>
      <c r="W1208" s="30"/>
      <c r="X1208" s="3"/>
      <c r="Y1208" s="1"/>
      <c r="Z1208" s="3"/>
      <c r="AA1208" s="3"/>
      <c r="AB1208" s="3"/>
      <c r="AC1208" s="3"/>
      <c r="AD1208" s="3"/>
      <c r="AE1208" s="10"/>
      <c r="AF1208" s="3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4"/>
      <c r="T1209" s="30"/>
      <c r="U1209" s="3"/>
      <c r="V1209" s="3"/>
      <c r="W1209" s="30"/>
      <c r="X1209" s="3"/>
      <c r="Y1209" s="1"/>
      <c r="Z1209" s="3"/>
      <c r="AA1209" s="3"/>
      <c r="AB1209" s="3"/>
      <c r="AC1209" s="3"/>
      <c r="AD1209" s="3"/>
      <c r="AE1209" s="10"/>
      <c r="AF1209" s="3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4"/>
      <c r="T1210" s="30"/>
      <c r="U1210" s="3"/>
      <c r="V1210" s="3"/>
      <c r="W1210" s="30"/>
      <c r="X1210" s="3"/>
      <c r="Y1210" s="1"/>
      <c r="Z1210" s="3"/>
      <c r="AA1210" s="3"/>
      <c r="AB1210" s="3"/>
      <c r="AC1210" s="3"/>
      <c r="AD1210" s="3"/>
      <c r="AE1210" s="10"/>
      <c r="AF1210" s="3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4"/>
      <c r="T1211" s="30"/>
      <c r="U1211" s="3"/>
      <c r="V1211" s="3"/>
      <c r="W1211" s="30"/>
      <c r="X1211" s="3"/>
      <c r="Y1211" s="1"/>
      <c r="Z1211" s="3"/>
      <c r="AA1211" s="3"/>
      <c r="AB1211" s="3"/>
      <c r="AC1211" s="3"/>
      <c r="AD1211" s="3"/>
      <c r="AE1211" s="10"/>
      <c r="AF1211" s="3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4"/>
      <c r="T1212" s="30"/>
      <c r="U1212" s="3"/>
      <c r="V1212" s="3"/>
      <c r="W1212" s="30"/>
      <c r="X1212" s="3"/>
      <c r="Y1212" s="1"/>
      <c r="Z1212" s="3"/>
      <c r="AA1212" s="3"/>
      <c r="AB1212" s="3"/>
      <c r="AC1212" s="3"/>
      <c r="AD1212" s="3"/>
      <c r="AE1212" s="10"/>
      <c r="AF1212" s="3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4"/>
      <c r="T1213" s="30"/>
      <c r="U1213" s="3"/>
      <c r="V1213" s="3"/>
      <c r="W1213" s="30"/>
      <c r="X1213" s="3"/>
      <c r="Y1213" s="1"/>
      <c r="Z1213" s="3"/>
      <c r="AA1213" s="3"/>
      <c r="AB1213" s="3"/>
      <c r="AC1213" s="3"/>
      <c r="AD1213" s="3"/>
      <c r="AE1213" s="10"/>
      <c r="AF1213" s="3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4"/>
      <c r="T1214" s="30"/>
      <c r="U1214" s="3"/>
      <c r="V1214" s="3"/>
      <c r="W1214" s="30"/>
      <c r="X1214" s="3"/>
      <c r="Y1214" s="1"/>
      <c r="Z1214" s="3"/>
      <c r="AA1214" s="3"/>
      <c r="AB1214" s="3"/>
      <c r="AC1214" s="3"/>
      <c r="AD1214" s="3"/>
      <c r="AE1214" s="10"/>
      <c r="AF1214" s="3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4"/>
      <c r="T1215" s="30"/>
      <c r="U1215" s="3"/>
      <c r="V1215" s="3"/>
      <c r="W1215" s="30"/>
      <c r="X1215" s="3"/>
      <c r="Y1215" s="1"/>
      <c r="Z1215" s="3"/>
      <c r="AA1215" s="3"/>
      <c r="AB1215" s="3"/>
      <c r="AC1215" s="3"/>
      <c r="AD1215" s="3"/>
      <c r="AE1215" s="10"/>
      <c r="AF1215" s="3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4"/>
      <c r="T1216" s="30"/>
      <c r="U1216" s="3"/>
      <c r="V1216" s="3"/>
      <c r="W1216" s="30"/>
      <c r="X1216" s="3"/>
      <c r="Y1216" s="1"/>
      <c r="Z1216" s="3"/>
      <c r="AA1216" s="3"/>
      <c r="AB1216" s="3"/>
      <c r="AC1216" s="3"/>
      <c r="AD1216" s="3"/>
      <c r="AE1216" s="10"/>
      <c r="AF1216" s="3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4"/>
      <c r="T1217" s="30"/>
      <c r="U1217" s="3"/>
      <c r="V1217" s="3"/>
      <c r="W1217" s="30"/>
      <c r="X1217" s="3"/>
      <c r="Y1217" s="1"/>
      <c r="Z1217" s="3"/>
      <c r="AA1217" s="3"/>
      <c r="AB1217" s="3"/>
      <c r="AC1217" s="3"/>
      <c r="AD1217" s="3"/>
      <c r="AE1217" s="10"/>
      <c r="AF1217" s="3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4"/>
      <c r="T1218" s="30"/>
      <c r="U1218" s="3"/>
      <c r="V1218" s="3"/>
      <c r="W1218" s="30"/>
      <c r="X1218" s="3"/>
      <c r="Y1218" s="1"/>
      <c r="Z1218" s="3"/>
      <c r="AA1218" s="3"/>
      <c r="AB1218" s="3"/>
      <c r="AC1218" s="3"/>
      <c r="AD1218" s="3"/>
      <c r="AE1218" s="10"/>
      <c r="AF1218" s="3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4"/>
      <c r="T1219" s="30"/>
      <c r="U1219" s="3"/>
      <c r="V1219" s="3"/>
      <c r="W1219" s="30"/>
      <c r="X1219" s="3"/>
      <c r="Y1219" s="1"/>
      <c r="Z1219" s="3"/>
      <c r="AA1219" s="3"/>
      <c r="AB1219" s="3"/>
      <c r="AC1219" s="3"/>
      <c r="AD1219" s="3"/>
      <c r="AE1219" s="10"/>
      <c r="AF1219" s="3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4"/>
      <c r="T1220" s="30"/>
      <c r="U1220" s="3"/>
      <c r="V1220" s="3"/>
      <c r="W1220" s="30"/>
      <c r="X1220" s="3"/>
      <c r="Y1220" s="1"/>
      <c r="Z1220" s="3"/>
      <c r="AA1220" s="3"/>
      <c r="AB1220" s="3"/>
      <c r="AC1220" s="3"/>
      <c r="AD1220" s="3"/>
      <c r="AE1220" s="10"/>
      <c r="AF1220" s="3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4"/>
      <c r="T1221" s="30"/>
      <c r="U1221" s="3"/>
      <c r="V1221" s="3"/>
      <c r="W1221" s="30"/>
      <c r="X1221" s="3"/>
      <c r="Y1221" s="1"/>
      <c r="Z1221" s="3"/>
      <c r="AA1221" s="3"/>
      <c r="AB1221" s="3"/>
      <c r="AC1221" s="3"/>
      <c r="AD1221" s="3"/>
      <c r="AE1221" s="10"/>
      <c r="AF1221" s="3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4"/>
      <c r="T1222" s="30"/>
      <c r="U1222" s="3"/>
      <c r="V1222" s="3"/>
      <c r="W1222" s="30"/>
      <c r="X1222" s="3"/>
      <c r="Y1222" s="1"/>
      <c r="Z1222" s="3"/>
      <c r="AA1222" s="3"/>
      <c r="AB1222" s="3"/>
      <c r="AC1222" s="3"/>
      <c r="AD1222" s="3"/>
      <c r="AE1222" s="10"/>
      <c r="AF1222" s="3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4"/>
      <c r="T1223" s="30"/>
      <c r="U1223" s="3"/>
      <c r="V1223" s="3"/>
      <c r="W1223" s="30"/>
      <c r="X1223" s="3"/>
      <c r="Y1223" s="1"/>
      <c r="Z1223" s="3"/>
      <c r="AA1223" s="3"/>
      <c r="AB1223" s="3"/>
      <c r="AC1223" s="3"/>
      <c r="AD1223" s="3"/>
      <c r="AE1223" s="10"/>
      <c r="AF1223" s="3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4"/>
      <c r="T1224" s="30"/>
      <c r="U1224" s="3"/>
      <c r="V1224" s="3"/>
      <c r="W1224" s="30"/>
      <c r="X1224" s="3"/>
      <c r="Y1224" s="1"/>
      <c r="Z1224" s="3"/>
      <c r="AA1224" s="3"/>
      <c r="AB1224" s="3"/>
      <c r="AC1224" s="3"/>
      <c r="AD1224" s="3"/>
      <c r="AE1224" s="10"/>
      <c r="AF1224" s="3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4"/>
      <c r="T1225" s="30"/>
      <c r="U1225" s="3"/>
      <c r="V1225" s="3"/>
      <c r="W1225" s="30"/>
      <c r="X1225" s="3"/>
      <c r="Y1225" s="1"/>
      <c r="Z1225" s="3"/>
      <c r="AA1225" s="3"/>
      <c r="AB1225" s="3"/>
      <c r="AC1225" s="3"/>
      <c r="AD1225" s="3"/>
      <c r="AE1225" s="10"/>
      <c r="AF1225" s="3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4"/>
      <c r="T1226" s="30"/>
      <c r="U1226" s="3"/>
      <c r="V1226" s="3"/>
      <c r="W1226" s="30"/>
      <c r="X1226" s="3"/>
      <c r="Y1226" s="1"/>
      <c r="Z1226" s="3"/>
      <c r="AA1226" s="3"/>
      <c r="AB1226" s="3"/>
      <c r="AC1226" s="3"/>
      <c r="AD1226" s="3"/>
      <c r="AE1226" s="10"/>
      <c r="AF1226" s="3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4"/>
      <c r="T1227" s="30"/>
      <c r="U1227" s="3"/>
      <c r="V1227" s="3"/>
      <c r="W1227" s="30"/>
      <c r="X1227" s="3"/>
      <c r="Y1227" s="1"/>
      <c r="Z1227" s="3"/>
      <c r="AA1227" s="3"/>
      <c r="AB1227" s="3"/>
      <c r="AC1227" s="3"/>
      <c r="AD1227" s="3"/>
      <c r="AE1227" s="10"/>
      <c r="AF1227" s="3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4"/>
      <c r="T1228" s="30"/>
      <c r="U1228" s="3"/>
      <c r="V1228" s="3"/>
      <c r="W1228" s="30"/>
      <c r="X1228" s="3"/>
      <c r="Y1228" s="1"/>
      <c r="Z1228" s="3"/>
      <c r="AA1228" s="3"/>
      <c r="AB1228" s="3"/>
      <c r="AC1228" s="3"/>
      <c r="AD1228" s="3"/>
      <c r="AE1228" s="10"/>
      <c r="AF1228" s="3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4"/>
      <c r="T1229" s="30"/>
      <c r="U1229" s="3"/>
      <c r="V1229" s="3"/>
      <c r="W1229" s="30"/>
      <c r="X1229" s="3"/>
      <c r="Y1229" s="1"/>
      <c r="Z1229" s="3"/>
      <c r="AA1229" s="3"/>
      <c r="AB1229" s="3"/>
      <c r="AC1229" s="3"/>
      <c r="AD1229" s="3"/>
      <c r="AE1229" s="10"/>
      <c r="AF1229" s="3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4"/>
      <c r="T1230" s="30"/>
      <c r="U1230" s="3"/>
      <c r="V1230" s="3"/>
      <c r="W1230" s="30"/>
      <c r="X1230" s="3"/>
      <c r="Y1230" s="1"/>
      <c r="Z1230" s="3"/>
      <c r="AA1230" s="3"/>
      <c r="AB1230" s="3"/>
      <c r="AC1230" s="3"/>
      <c r="AD1230" s="3"/>
      <c r="AE1230" s="10"/>
      <c r="AF1230" s="3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4"/>
      <c r="T1231" s="30"/>
      <c r="U1231" s="3"/>
      <c r="V1231" s="3"/>
      <c r="W1231" s="30"/>
      <c r="X1231" s="3"/>
      <c r="Y1231" s="1"/>
      <c r="Z1231" s="3"/>
      <c r="AA1231" s="3"/>
      <c r="AB1231" s="3"/>
      <c r="AC1231" s="3"/>
      <c r="AD1231" s="3"/>
      <c r="AE1231" s="10"/>
      <c r="AF1231" s="3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4"/>
      <c r="T1232" s="30"/>
      <c r="U1232" s="3"/>
      <c r="V1232" s="3"/>
      <c r="W1232" s="30"/>
      <c r="X1232" s="3"/>
      <c r="Y1232" s="1"/>
      <c r="Z1232" s="3"/>
      <c r="AA1232" s="3"/>
      <c r="AB1232" s="3"/>
      <c r="AC1232" s="3"/>
      <c r="AD1232" s="3"/>
      <c r="AE1232" s="10"/>
      <c r="AF1232" s="3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4"/>
      <c r="T1233" s="30"/>
      <c r="U1233" s="3"/>
      <c r="V1233" s="3"/>
      <c r="W1233" s="30"/>
      <c r="X1233" s="3"/>
      <c r="Y1233" s="1"/>
      <c r="Z1233" s="3"/>
      <c r="AA1233" s="3"/>
      <c r="AB1233" s="3"/>
      <c r="AC1233" s="3"/>
      <c r="AD1233" s="3"/>
      <c r="AE1233" s="10"/>
      <c r="AF1233" s="3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4"/>
      <c r="T1234" s="30"/>
      <c r="U1234" s="3"/>
      <c r="V1234" s="3"/>
      <c r="W1234" s="30"/>
      <c r="X1234" s="3"/>
      <c r="Y1234" s="1"/>
      <c r="Z1234" s="3"/>
      <c r="AA1234" s="3"/>
      <c r="AB1234" s="3"/>
      <c r="AC1234" s="3"/>
      <c r="AD1234" s="3"/>
      <c r="AE1234" s="10"/>
      <c r="AF1234" s="3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4"/>
      <c r="T1235" s="30"/>
      <c r="U1235" s="3"/>
      <c r="V1235" s="3"/>
      <c r="W1235" s="30"/>
      <c r="X1235" s="3"/>
      <c r="Y1235" s="1"/>
      <c r="Z1235" s="3"/>
      <c r="AA1235" s="3"/>
      <c r="AB1235" s="3"/>
      <c r="AC1235" s="3"/>
      <c r="AD1235" s="3"/>
      <c r="AE1235" s="10"/>
      <c r="AF1235" s="3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4"/>
      <c r="T1236" s="30"/>
      <c r="U1236" s="3"/>
      <c r="V1236" s="3"/>
      <c r="W1236" s="30"/>
      <c r="X1236" s="3"/>
      <c r="Y1236" s="1"/>
      <c r="Z1236" s="3"/>
      <c r="AA1236" s="3"/>
      <c r="AB1236" s="3"/>
      <c r="AC1236" s="3"/>
      <c r="AD1236" s="3"/>
      <c r="AE1236" s="10"/>
      <c r="AF1236" s="3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4"/>
      <c r="T1237" s="30"/>
      <c r="U1237" s="3"/>
      <c r="V1237" s="3"/>
      <c r="W1237" s="30"/>
      <c r="X1237" s="3"/>
      <c r="Y1237" s="1"/>
      <c r="Z1237" s="3"/>
      <c r="AA1237" s="3"/>
      <c r="AB1237" s="3"/>
      <c r="AC1237" s="3"/>
      <c r="AD1237" s="3"/>
      <c r="AE1237" s="10"/>
      <c r="AF1237" s="3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4"/>
      <c r="T1238" s="30"/>
      <c r="U1238" s="3"/>
      <c r="V1238" s="3"/>
      <c r="W1238" s="30"/>
      <c r="X1238" s="3"/>
      <c r="Y1238" s="1"/>
      <c r="Z1238" s="3"/>
      <c r="AA1238" s="3"/>
      <c r="AB1238" s="3"/>
      <c r="AC1238" s="3"/>
      <c r="AD1238" s="3"/>
      <c r="AE1238" s="10"/>
      <c r="AF1238" s="3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4"/>
      <c r="T1239" s="30"/>
      <c r="U1239" s="3"/>
      <c r="V1239" s="3"/>
      <c r="W1239" s="30"/>
      <c r="X1239" s="3"/>
      <c r="Y1239" s="1"/>
      <c r="Z1239" s="3"/>
      <c r="AA1239" s="3"/>
      <c r="AB1239" s="3"/>
      <c r="AC1239" s="3"/>
      <c r="AD1239" s="3"/>
      <c r="AE1239" s="10"/>
      <c r="AF1239" s="3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4"/>
      <c r="T1240" s="30"/>
      <c r="U1240" s="3"/>
      <c r="V1240" s="3"/>
      <c r="W1240" s="30"/>
      <c r="X1240" s="3"/>
      <c r="Y1240" s="1"/>
      <c r="Z1240" s="3"/>
      <c r="AA1240" s="3"/>
      <c r="AB1240" s="3"/>
      <c r="AC1240" s="3"/>
      <c r="AD1240" s="3"/>
      <c r="AE1240" s="10"/>
      <c r="AF1240" s="3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4"/>
      <c r="T1241" s="30"/>
      <c r="U1241" s="3"/>
      <c r="V1241" s="3"/>
      <c r="W1241" s="30"/>
      <c r="X1241" s="3"/>
      <c r="Y1241" s="1"/>
      <c r="Z1241" s="3"/>
      <c r="AA1241" s="3"/>
      <c r="AB1241" s="3"/>
      <c r="AC1241" s="3"/>
      <c r="AD1241" s="3"/>
      <c r="AE1241" s="10"/>
      <c r="AF1241" s="3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4"/>
      <c r="T1242" s="30"/>
      <c r="U1242" s="3"/>
      <c r="V1242" s="3"/>
      <c r="W1242" s="30"/>
      <c r="X1242" s="3"/>
      <c r="Y1242" s="1"/>
      <c r="Z1242" s="3"/>
      <c r="AA1242" s="3"/>
      <c r="AB1242" s="3"/>
      <c r="AC1242" s="3"/>
      <c r="AD1242" s="3"/>
      <c r="AE1242" s="10"/>
      <c r="AF1242" s="3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4"/>
      <c r="T1243" s="30"/>
      <c r="U1243" s="3"/>
      <c r="V1243" s="3"/>
      <c r="W1243" s="30"/>
      <c r="X1243" s="3"/>
      <c r="Y1243" s="1"/>
      <c r="Z1243" s="3"/>
      <c r="AA1243" s="3"/>
      <c r="AB1243" s="3"/>
      <c r="AC1243" s="3"/>
      <c r="AD1243" s="3"/>
      <c r="AE1243" s="10"/>
      <c r="AF1243" s="3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4"/>
      <c r="T1244" s="30"/>
      <c r="U1244" s="3"/>
      <c r="V1244" s="3"/>
      <c r="W1244" s="30"/>
      <c r="X1244" s="3"/>
      <c r="Y1244" s="1"/>
      <c r="Z1244" s="3"/>
      <c r="AA1244" s="3"/>
      <c r="AB1244" s="3"/>
      <c r="AC1244" s="3"/>
      <c r="AD1244" s="3"/>
      <c r="AE1244" s="10"/>
      <c r="AF1244" s="3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4"/>
      <c r="T1245" s="30"/>
      <c r="U1245" s="3"/>
      <c r="V1245" s="3"/>
      <c r="W1245" s="30"/>
      <c r="X1245" s="3"/>
      <c r="Y1245" s="1"/>
      <c r="Z1245" s="3"/>
      <c r="AA1245" s="3"/>
      <c r="AB1245" s="3"/>
      <c r="AC1245" s="3"/>
      <c r="AD1245" s="3"/>
      <c r="AE1245" s="10"/>
      <c r="AF1245" s="3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4"/>
      <c r="T1246" s="30"/>
      <c r="U1246" s="3"/>
      <c r="V1246" s="3"/>
      <c r="W1246" s="30"/>
      <c r="X1246" s="3"/>
      <c r="Y1246" s="1"/>
      <c r="Z1246" s="3"/>
      <c r="AA1246" s="3"/>
      <c r="AB1246" s="3"/>
      <c r="AC1246" s="3"/>
      <c r="AD1246" s="3"/>
      <c r="AE1246" s="10"/>
      <c r="AF1246" s="3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4"/>
      <c r="T1247" s="30"/>
      <c r="U1247" s="3"/>
      <c r="V1247" s="3"/>
      <c r="W1247" s="30"/>
      <c r="X1247" s="3"/>
      <c r="Y1247" s="1"/>
      <c r="Z1247" s="3"/>
      <c r="AA1247" s="3"/>
      <c r="AB1247" s="3"/>
      <c r="AC1247" s="3"/>
      <c r="AD1247" s="3"/>
      <c r="AE1247" s="10"/>
      <c r="AF1247" s="3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4"/>
      <c r="T1248" s="30"/>
      <c r="U1248" s="3"/>
      <c r="V1248" s="3"/>
      <c r="W1248" s="30"/>
      <c r="X1248" s="3"/>
      <c r="Y1248" s="1"/>
      <c r="Z1248" s="3"/>
      <c r="AA1248" s="3"/>
      <c r="AB1248" s="3"/>
      <c r="AC1248" s="3"/>
      <c r="AD1248" s="3"/>
      <c r="AE1248" s="10"/>
      <c r="AF1248" s="3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4"/>
      <c r="T1249" s="30"/>
      <c r="U1249" s="3"/>
      <c r="V1249" s="3"/>
      <c r="W1249" s="30"/>
      <c r="X1249" s="3"/>
      <c r="Y1249" s="1"/>
      <c r="Z1249" s="3"/>
      <c r="AA1249" s="3"/>
      <c r="AB1249" s="3"/>
      <c r="AC1249" s="3"/>
      <c r="AD1249" s="3"/>
      <c r="AE1249" s="10"/>
      <c r="AF1249" s="3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4"/>
      <c r="T1250" s="30"/>
      <c r="U1250" s="3"/>
      <c r="V1250" s="3"/>
      <c r="W1250" s="30"/>
      <c r="X1250" s="3"/>
      <c r="Y1250" s="1"/>
      <c r="Z1250" s="3"/>
      <c r="AA1250" s="3"/>
      <c r="AB1250" s="3"/>
      <c r="AC1250" s="3"/>
      <c r="AD1250" s="3"/>
      <c r="AE1250" s="10"/>
      <c r="AF1250" s="3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4"/>
      <c r="T1251" s="30"/>
      <c r="U1251" s="3"/>
      <c r="V1251" s="3"/>
      <c r="W1251" s="30"/>
      <c r="X1251" s="3"/>
      <c r="Y1251" s="1"/>
      <c r="Z1251" s="3"/>
      <c r="AA1251" s="3"/>
      <c r="AB1251" s="3"/>
      <c r="AC1251" s="3"/>
      <c r="AD1251" s="3"/>
      <c r="AE1251" s="10"/>
      <c r="AF1251" s="3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4"/>
      <c r="T1252" s="30"/>
      <c r="U1252" s="3"/>
      <c r="V1252" s="3"/>
      <c r="W1252" s="30"/>
      <c r="X1252" s="3"/>
      <c r="Y1252" s="1"/>
      <c r="Z1252" s="3"/>
      <c r="AA1252" s="3"/>
      <c r="AB1252" s="3"/>
      <c r="AC1252" s="3"/>
      <c r="AD1252" s="3"/>
      <c r="AE1252" s="10"/>
      <c r="AF1252" s="3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4"/>
      <c r="T1253" s="30"/>
      <c r="U1253" s="3"/>
      <c r="V1253" s="3"/>
      <c r="W1253" s="30"/>
      <c r="X1253" s="3"/>
      <c r="Y1253" s="1"/>
      <c r="Z1253" s="3"/>
      <c r="AA1253" s="3"/>
      <c r="AB1253" s="3"/>
      <c r="AC1253" s="3"/>
      <c r="AD1253" s="3"/>
      <c r="AE1253" s="10"/>
      <c r="AF1253" s="3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4"/>
      <c r="T1254" s="30"/>
      <c r="U1254" s="3"/>
      <c r="V1254" s="3"/>
      <c r="W1254" s="30"/>
      <c r="X1254" s="3"/>
      <c r="Y1254" s="1"/>
      <c r="Z1254" s="3"/>
      <c r="AA1254" s="3"/>
      <c r="AB1254" s="3"/>
      <c r="AC1254" s="3"/>
      <c r="AD1254" s="3"/>
      <c r="AE1254" s="10"/>
      <c r="AF1254" s="3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4"/>
      <c r="T1255" s="30"/>
      <c r="U1255" s="3"/>
      <c r="V1255" s="3"/>
      <c r="W1255" s="30"/>
      <c r="X1255" s="3"/>
      <c r="Y1255" s="1"/>
      <c r="Z1255" s="3"/>
      <c r="AA1255" s="3"/>
      <c r="AB1255" s="3"/>
      <c r="AC1255" s="3"/>
      <c r="AD1255" s="3"/>
      <c r="AE1255" s="10"/>
      <c r="AF1255" s="3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4"/>
      <c r="T1256" s="30"/>
      <c r="U1256" s="3"/>
      <c r="V1256" s="3"/>
      <c r="W1256" s="30"/>
      <c r="X1256" s="3"/>
      <c r="Y1256" s="1"/>
      <c r="Z1256" s="3"/>
      <c r="AA1256" s="3"/>
      <c r="AB1256" s="3"/>
      <c r="AC1256" s="3"/>
      <c r="AD1256" s="3"/>
      <c r="AE1256" s="10"/>
      <c r="AF1256" s="3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4"/>
      <c r="T1257" s="30"/>
      <c r="U1257" s="3"/>
      <c r="V1257" s="3"/>
      <c r="W1257" s="30"/>
      <c r="X1257" s="3"/>
      <c r="Y1257" s="1"/>
      <c r="Z1257" s="3"/>
      <c r="AA1257" s="3"/>
      <c r="AB1257" s="3"/>
      <c r="AC1257" s="3"/>
      <c r="AD1257" s="3"/>
      <c r="AE1257" s="10"/>
      <c r="AF1257" s="3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4"/>
      <c r="T1258" s="30"/>
      <c r="U1258" s="3"/>
      <c r="V1258" s="3"/>
      <c r="W1258" s="30"/>
      <c r="X1258" s="3"/>
      <c r="Y1258" s="1"/>
      <c r="Z1258" s="3"/>
      <c r="AA1258" s="3"/>
      <c r="AB1258" s="3"/>
      <c r="AC1258" s="3"/>
      <c r="AD1258" s="3"/>
      <c r="AE1258" s="10"/>
      <c r="AF1258" s="3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4"/>
      <c r="T1259" s="30"/>
      <c r="U1259" s="3"/>
      <c r="V1259" s="3"/>
      <c r="W1259" s="30"/>
      <c r="X1259" s="3"/>
      <c r="Y1259" s="1"/>
      <c r="Z1259" s="3"/>
      <c r="AA1259" s="3"/>
      <c r="AB1259" s="3"/>
      <c r="AC1259" s="3"/>
      <c r="AD1259" s="3"/>
      <c r="AE1259" s="10"/>
      <c r="AF1259" s="3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4"/>
      <c r="T1260" s="30"/>
      <c r="U1260" s="3"/>
      <c r="V1260" s="3"/>
      <c r="W1260" s="30"/>
      <c r="X1260" s="3"/>
      <c r="Y1260" s="1"/>
      <c r="Z1260" s="3"/>
      <c r="AA1260" s="3"/>
      <c r="AB1260" s="3"/>
      <c r="AC1260" s="3"/>
      <c r="AD1260" s="3"/>
      <c r="AE1260" s="10"/>
      <c r="AF1260" s="3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4"/>
      <c r="T1261" s="30"/>
      <c r="U1261" s="3"/>
      <c r="V1261" s="3"/>
      <c r="W1261" s="30"/>
      <c r="X1261" s="3"/>
      <c r="Y1261" s="1"/>
      <c r="Z1261" s="3"/>
      <c r="AA1261" s="3"/>
      <c r="AB1261" s="3"/>
      <c r="AC1261" s="3"/>
      <c r="AD1261" s="3"/>
      <c r="AE1261" s="10"/>
      <c r="AF1261" s="3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4"/>
      <c r="T1262" s="30"/>
      <c r="U1262" s="3"/>
      <c r="V1262" s="3"/>
      <c r="W1262" s="30"/>
      <c r="X1262" s="3"/>
      <c r="Y1262" s="1"/>
      <c r="Z1262" s="3"/>
      <c r="AA1262" s="3"/>
      <c r="AB1262" s="3"/>
      <c r="AC1262" s="3"/>
      <c r="AD1262" s="3"/>
      <c r="AE1262" s="10"/>
      <c r="AF1262" s="3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4"/>
      <c r="T1263" s="30"/>
      <c r="U1263" s="3"/>
      <c r="V1263" s="3"/>
      <c r="W1263" s="30"/>
      <c r="X1263" s="3"/>
      <c r="Y1263" s="1"/>
      <c r="Z1263" s="3"/>
      <c r="AA1263" s="3"/>
      <c r="AB1263" s="3"/>
      <c r="AC1263" s="3"/>
      <c r="AD1263" s="3"/>
      <c r="AE1263" s="10"/>
      <c r="AF1263" s="3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4"/>
      <c r="T1264" s="30"/>
      <c r="U1264" s="3"/>
      <c r="V1264" s="3"/>
      <c r="W1264" s="30"/>
      <c r="X1264" s="3"/>
      <c r="Y1264" s="1"/>
      <c r="Z1264" s="3"/>
      <c r="AA1264" s="3"/>
      <c r="AB1264" s="3"/>
      <c r="AC1264" s="3"/>
      <c r="AD1264" s="3"/>
      <c r="AE1264" s="10"/>
      <c r="AF1264" s="3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4"/>
      <c r="T1265" s="30"/>
      <c r="U1265" s="3"/>
      <c r="V1265" s="3"/>
      <c r="W1265" s="30"/>
      <c r="X1265" s="3"/>
      <c r="Y1265" s="1"/>
      <c r="Z1265" s="3"/>
      <c r="AA1265" s="3"/>
      <c r="AB1265" s="3"/>
      <c r="AC1265" s="3"/>
      <c r="AD1265" s="3"/>
      <c r="AE1265" s="10"/>
      <c r="AF1265" s="3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4"/>
      <c r="T1266" s="30"/>
      <c r="U1266" s="3"/>
      <c r="V1266" s="3"/>
      <c r="W1266" s="30"/>
      <c r="X1266" s="3"/>
      <c r="Y1266" s="1"/>
      <c r="Z1266" s="3"/>
      <c r="AA1266" s="3"/>
      <c r="AB1266" s="3"/>
      <c r="AC1266" s="3"/>
      <c r="AD1266" s="3"/>
      <c r="AE1266" s="10"/>
      <c r="AF1266" s="3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4"/>
      <c r="T1267" s="30"/>
      <c r="U1267" s="3"/>
      <c r="V1267" s="3"/>
      <c r="W1267" s="30"/>
      <c r="X1267" s="3"/>
      <c r="Y1267" s="1"/>
      <c r="Z1267" s="3"/>
      <c r="AA1267" s="3"/>
      <c r="AB1267" s="3"/>
      <c r="AC1267" s="3"/>
      <c r="AD1267" s="3"/>
      <c r="AE1267" s="10"/>
      <c r="AF1267" s="3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4"/>
      <c r="T1268" s="30"/>
      <c r="U1268" s="3"/>
      <c r="V1268" s="3"/>
      <c r="W1268" s="30"/>
      <c r="X1268" s="3"/>
      <c r="Y1268" s="1"/>
      <c r="Z1268" s="3"/>
      <c r="AA1268" s="3"/>
      <c r="AB1268" s="3"/>
      <c r="AC1268" s="3"/>
      <c r="AD1268" s="3"/>
      <c r="AE1268" s="10"/>
      <c r="AF1268" s="3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4"/>
      <c r="T1269" s="30"/>
      <c r="U1269" s="3"/>
      <c r="V1269" s="3"/>
      <c r="W1269" s="30"/>
      <c r="X1269" s="3"/>
      <c r="Y1269" s="1"/>
      <c r="Z1269" s="3"/>
      <c r="AA1269" s="3"/>
      <c r="AB1269" s="3"/>
      <c r="AC1269" s="3"/>
      <c r="AD1269" s="3"/>
      <c r="AE1269" s="10"/>
      <c r="AF1269" s="3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4"/>
      <c r="T1270" s="30"/>
      <c r="U1270" s="3"/>
      <c r="V1270" s="3"/>
      <c r="W1270" s="30"/>
      <c r="X1270" s="3"/>
      <c r="Y1270" s="1"/>
      <c r="Z1270" s="3"/>
      <c r="AA1270" s="3"/>
      <c r="AB1270" s="3"/>
      <c r="AC1270" s="3"/>
      <c r="AD1270" s="3"/>
      <c r="AE1270" s="10"/>
      <c r="AF1270" s="3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4"/>
      <c r="T1271" s="30"/>
      <c r="U1271" s="3"/>
      <c r="V1271" s="3"/>
      <c r="W1271" s="30"/>
      <c r="X1271" s="3"/>
      <c r="Y1271" s="1"/>
      <c r="Z1271" s="3"/>
      <c r="AA1271" s="3"/>
      <c r="AB1271" s="3"/>
      <c r="AC1271" s="3"/>
      <c r="AD1271" s="3"/>
      <c r="AE1271" s="10"/>
      <c r="AF1271" s="3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4"/>
      <c r="T1272" s="30"/>
      <c r="U1272" s="3"/>
      <c r="V1272" s="3"/>
      <c r="W1272" s="30"/>
      <c r="X1272" s="3"/>
      <c r="Y1272" s="1"/>
      <c r="Z1272" s="3"/>
      <c r="AA1272" s="3"/>
      <c r="AB1272" s="3"/>
      <c r="AC1272" s="3"/>
      <c r="AD1272" s="3"/>
      <c r="AE1272" s="10"/>
      <c r="AF1272" s="3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4"/>
      <c r="T1273" s="30"/>
      <c r="U1273" s="3"/>
      <c r="V1273" s="3"/>
      <c r="W1273" s="30"/>
      <c r="X1273" s="3"/>
      <c r="Y1273" s="1"/>
      <c r="Z1273" s="3"/>
      <c r="AA1273" s="3"/>
      <c r="AB1273" s="3"/>
      <c r="AC1273" s="3"/>
      <c r="AD1273" s="3"/>
      <c r="AE1273" s="10"/>
      <c r="AF1273" s="3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4"/>
      <c r="T1274" s="30"/>
      <c r="U1274" s="3"/>
      <c r="V1274" s="3"/>
      <c r="W1274" s="30"/>
      <c r="X1274" s="3"/>
      <c r="Y1274" s="1"/>
      <c r="Z1274" s="3"/>
      <c r="AA1274" s="3"/>
      <c r="AB1274" s="3"/>
      <c r="AC1274" s="3"/>
      <c r="AD1274" s="3"/>
      <c r="AE1274" s="10"/>
      <c r="AF1274" s="3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4"/>
      <c r="T1275" s="30"/>
      <c r="U1275" s="3"/>
      <c r="V1275" s="3"/>
      <c r="W1275" s="30"/>
      <c r="X1275" s="3"/>
      <c r="Y1275" s="1"/>
      <c r="Z1275" s="3"/>
      <c r="AA1275" s="3"/>
      <c r="AB1275" s="3"/>
      <c r="AC1275" s="3"/>
      <c r="AD1275" s="3"/>
      <c r="AE1275" s="10"/>
      <c r="AF1275" s="3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4"/>
      <c r="T1276" s="30"/>
      <c r="U1276" s="3"/>
      <c r="V1276" s="3"/>
      <c r="W1276" s="30"/>
      <c r="X1276" s="3"/>
      <c r="Y1276" s="1"/>
      <c r="Z1276" s="3"/>
      <c r="AA1276" s="3"/>
      <c r="AB1276" s="3"/>
      <c r="AC1276" s="3"/>
      <c r="AD1276" s="3"/>
      <c r="AE1276" s="10"/>
      <c r="AF1276" s="3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4"/>
      <c r="T1277" s="30"/>
      <c r="U1277" s="3"/>
      <c r="V1277" s="3"/>
      <c r="W1277" s="30"/>
      <c r="X1277" s="3"/>
      <c r="Y1277" s="1"/>
      <c r="Z1277" s="3"/>
      <c r="AA1277" s="3"/>
      <c r="AB1277" s="3"/>
      <c r="AC1277" s="3"/>
      <c r="AD1277" s="3"/>
      <c r="AE1277" s="10"/>
      <c r="AF1277" s="3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4"/>
      <c r="T1278" s="30"/>
      <c r="U1278" s="3"/>
      <c r="V1278" s="3"/>
      <c r="W1278" s="30"/>
      <c r="X1278" s="3"/>
      <c r="Y1278" s="1"/>
      <c r="Z1278" s="3"/>
      <c r="AA1278" s="3"/>
      <c r="AB1278" s="3"/>
      <c r="AC1278" s="3"/>
      <c r="AD1278" s="3"/>
      <c r="AE1278" s="10"/>
      <c r="AF1278" s="3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4"/>
      <c r="T1279" s="30"/>
      <c r="U1279" s="3"/>
      <c r="V1279" s="3"/>
      <c r="W1279" s="30"/>
      <c r="X1279" s="3"/>
      <c r="Y1279" s="1"/>
      <c r="Z1279" s="3"/>
      <c r="AA1279" s="3"/>
      <c r="AB1279" s="3"/>
      <c r="AC1279" s="3"/>
      <c r="AD1279" s="3"/>
      <c r="AE1279" s="10"/>
      <c r="AF1279" s="3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4"/>
      <c r="T1280" s="30"/>
      <c r="U1280" s="3"/>
      <c r="V1280" s="3"/>
      <c r="W1280" s="30"/>
      <c r="X1280" s="3"/>
      <c r="Y1280" s="1"/>
      <c r="Z1280" s="3"/>
      <c r="AA1280" s="3"/>
      <c r="AB1280" s="3"/>
      <c r="AC1280" s="3"/>
      <c r="AD1280" s="3"/>
      <c r="AE1280" s="10"/>
      <c r="AF1280" s="3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4"/>
      <c r="T1281" s="30"/>
      <c r="U1281" s="3"/>
      <c r="V1281" s="3"/>
      <c r="W1281" s="30"/>
      <c r="X1281" s="3"/>
      <c r="Y1281" s="1"/>
      <c r="Z1281" s="3"/>
      <c r="AA1281" s="3"/>
      <c r="AB1281" s="3"/>
      <c r="AC1281" s="3"/>
      <c r="AD1281" s="3"/>
      <c r="AE1281" s="10"/>
      <c r="AF1281" s="3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4"/>
      <c r="T1282" s="30"/>
      <c r="U1282" s="3"/>
      <c r="V1282" s="3"/>
      <c r="W1282" s="30"/>
      <c r="X1282" s="3"/>
      <c r="Y1282" s="1"/>
      <c r="Z1282" s="3"/>
      <c r="AA1282" s="3"/>
      <c r="AB1282" s="3"/>
      <c r="AC1282" s="3"/>
      <c r="AD1282" s="3"/>
      <c r="AE1282" s="10"/>
      <c r="AF1282" s="3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4"/>
      <c r="T1283" s="30"/>
      <c r="U1283" s="3"/>
      <c r="V1283" s="3"/>
      <c r="W1283" s="30"/>
      <c r="X1283" s="3"/>
      <c r="Y1283" s="1"/>
      <c r="Z1283" s="3"/>
      <c r="AA1283" s="3"/>
      <c r="AB1283" s="3"/>
      <c r="AC1283" s="3"/>
      <c r="AD1283" s="3"/>
      <c r="AE1283" s="10"/>
      <c r="AF1283" s="3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4"/>
      <c r="T1284" s="30"/>
      <c r="U1284" s="3"/>
      <c r="V1284" s="3"/>
      <c r="W1284" s="30"/>
      <c r="X1284" s="3"/>
      <c r="Y1284" s="1"/>
      <c r="Z1284" s="3"/>
      <c r="AA1284" s="3"/>
      <c r="AB1284" s="3"/>
      <c r="AC1284" s="3"/>
      <c r="AD1284" s="3"/>
      <c r="AE1284" s="10"/>
      <c r="AF1284" s="3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4"/>
      <c r="T1285" s="30"/>
      <c r="U1285" s="3"/>
      <c r="V1285" s="3"/>
      <c r="W1285" s="30"/>
      <c r="X1285" s="3"/>
      <c r="Y1285" s="1"/>
      <c r="Z1285" s="3"/>
      <c r="AA1285" s="3"/>
      <c r="AB1285" s="3"/>
      <c r="AC1285" s="3"/>
      <c r="AD1285" s="3"/>
      <c r="AE1285" s="10"/>
      <c r="AF1285" s="3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4"/>
      <c r="T1286" s="30"/>
      <c r="U1286" s="3"/>
      <c r="V1286" s="3"/>
      <c r="W1286" s="30"/>
      <c r="X1286" s="3"/>
      <c r="Y1286" s="1"/>
      <c r="Z1286" s="3"/>
      <c r="AA1286" s="3"/>
      <c r="AB1286" s="3"/>
      <c r="AC1286" s="3"/>
      <c r="AD1286" s="3"/>
      <c r="AE1286" s="10"/>
      <c r="AF1286" s="3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4"/>
      <c r="T1287" s="30"/>
      <c r="U1287" s="3"/>
      <c r="V1287" s="3"/>
      <c r="W1287" s="30"/>
      <c r="X1287" s="3"/>
      <c r="Y1287" s="1"/>
      <c r="Z1287" s="3"/>
      <c r="AA1287" s="3"/>
      <c r="AB1287" s="3"/>
      <c r="AC1287" s="3"/>
      <c r="AD1287" s="3"/>
      <c r="AE1287" s="10"/>
      <c r="AF1287" s="3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4"/>
      <c r="T1288" s="30"/>
      <c r="U1288" s="3"/>
      <c r="V1288" s="3"/>
      <c r="W1288" s="30"/>
      <c r="X1288" s="3"/>
      <c r="Y1288" s="1"/>
      <c r="Z1288" s="3"/>
      <c r="AA1288" s="3"/>
      <c r="AB1288" s="3"/>
      <c r="AC1288" s="3"/>
      <c r="AD1288" s="3"/>
      <c r="AE1288" s="10"/>
      <c r="AF1288" s="3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4"/>
      <c r="T1289" s="30"/>
      <c r="U1289" s="20"/>
      <c r="V1289" s="20"/>
      <c r="W1289" s="29"/>
      <c r="X1289" s="20"/>
      <c r="Y1289" s="23"/>
      <c r="Z1289" s="20"/>
      <c r="AA1289" s="20"/>
      <c r="AB1289" s="20"/>
      <c r="AC1289" s="20"/>
      <c r="AD1289" s="20"/>
      <c r="AE1289" s="21"/>
      <c r="AF1289" s="20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</row>
    <row r="1290" spans="1:130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4"/>
      <c r="T1290" s="30"/>
      <c r="U1290" s="20"/>
      <c r="V1290" s="20"/>
      <c r="W1290" s="29"/>
      <c r="X1290" s="20"/>
      <c r="Y1290" s="23"/>
      <c r="Z1290" s="20"/>
      <c r="AA1290" s="20"/>
      <c r="AB1290" s="20"/>
      <c r="AC1290" s="20"/>
      <c r="AD1290" s="20"/>
      <c r="AE1290" s="21"/>
      <c r="AF1290" s="20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</row>
    <row r="1291" spans="1:130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4"/>
      <c r="T1291" s="30"/>
      <c r="U1291" s="20"/>
      <c r="V1291" s="20"/>
      <c r="W1291" s="29"/>
      <c r="X1291" s="20"/>
      <c r="Y1291" s="23"/>
      <c r="Z1291" s="20"/>
      <c r="AA1291" s="20"/>
      <c r="AB1291" s="20"/>
      <c r="AC1291" s="20"/>
      <c r="AD1291" s="20"/>
      <c r="AE1291" s="21"/>
      <c r="AF1291" s="20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</row>
    <row r="1292" spans="1:130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4"/>
      <c r="T1292" s="30"/>
      <c r="U1292" s="3"/>
      <c r="V1292" s="3"/>
      <c r="W1292" s="30"/>
      <c r="X1292" s="3"/>
      <c r="Y1292" s="1"/>
      <c r="Z1292" s="3"/>
      <c r="AA1292" s="3"/>
      <c r="AB1292" s="3"/>
      <c r="AC1292" s="3"/>
      <c r="AD1292" s="3"/>
      <c r="AE1292" s="10"/>
      <c r="AF1292" s="3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4"/>
      <c r="T1293" s="30"/>
      <c r="U1293" s="3"/>
      <c r="V1293" s="3"/>
      <c r="W1293" s="30"/>
      <c r="X1293" s="3"/>
      <c r="Y1293" s="1"/>
      <c r="Z1293" s="3"/>
      <c r="AA1293" s="3"/>
      <c r="AB1293" s="3"/>
      <c r="AC1293" s="3"/>
      <c r="AD1293" s="3"/>
      <c r="AE1293" s="10"/>
      <c r="AF1293" s="3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4"/>
      <c r="T1294" s="30"/>
      <c r="U1294" s="3"/>
      <c r="V1294" s="3"/>
      <c r="W1294" s="30"/>
      <c r="X1294" s="3"/>
      <c r="Y1294" s="1"/>
      <c r="Z1294" s="3"/>
      <c r="AA1294" s="3"/>
      <c r="AB1294" s="3"/>
      <c r="AC1294" s="3"/>
      <c r="AD1294" s="3"/>
      <c r="AE1294" s="10"/>
      <c r="AF1294" s="3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4"/>
      <c r="T1295" s="30"/>
      <c r="U1295" s="3"/>
      <c r="V1295" s="3"/>
      <c r="W1295" s="30"/>
      <c r="X1295" s="3"/>
      <c r="Y1295" s="1"/>
      <c r="Z1295" s="3"/>
      <c r="AA1295" s="3"/>
      <c r="AB1295" s="3"/>
      <c r="AC1295" s="3"/>
      <c r="AD1295" s="3"/>
      <c r="AE1295" s="10"/>
      <c r="AF1295" s="3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4"/>
      <c r="T1296" s="30"/>
      <c r="U1296" s="3"/>
      <c r="V1296" s="3"/>
      <c r="W1296" s="30"/>
      <c r="X1296" s="3"/>
      <c r="Y1296" s="1"/>
      <c r="Z1296" s="3"/>
      <c r="AA1296" s="3"/>
      <c r="AB1296" s="3"/>
      <c r="AC1296" s="3"/>
      <c r="AD1296" s="3"/>
      <c r="AE1296" s="10"/>
      <c r="AF1296" s="3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4"/>
      <c r="T1297" s="30"/>
      <c r="U1297" s="3"/>
      <c r="V1297" s="3"/>
      <c r="W1297" s="30"/>
      <c r="X1297" s="3"/>
      <c r="Y1297" s="1"/>
      <c r="Z1297" s="3"/>
      <c r="AA1297" s="3"/>
      <c r="AB1297" s="3"/>
      <c r="AC1297" s="3"/>
      <c r="AD1297" s="3"/>
      <c r="AE1297" s="10"/>
      <c r="AF1297" s="3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4"/>
      <c r="T1298" s="30"/>
      <c r="U1298" s="3"/>
      <c r="V1298" s="3"/>
      <c r="W1298" s="30"/>
      <c r="X1298" s="3"/>
      <c r="Y1298" s="1"/>
      <c r="Z1298" s="3"/>
      <c r="AA1298" s="3"/>
      <c r="AB1298" s="3"/>
      <c r="AC1298" s="3"/>
      <c r="AD1298" s="3"/>
      <c r="AE1298" s="10"/>
      <c r="AF1298" s="3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4"/>
      <c r="T1299" s="30"/>
      <c r="U1299" s="3"/>
      <c r="V1299" s="3"/>
      <c r="W1299" s="30"/>
      <c r="X1299" s="3"/>
      <c r="Y1299" s="1"/>
      <c r="Z1299" s="3"/>
      <c r="AA1299" s="3"/>
      <c r="AB1299" s="3"/>
      <c r="AC1299" s="3"/>
      <c r="AD1299" s="3"/>
      <c r="AE1299" s="10"/>
      <c r="AF1299" s="3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4"/>
      <c r="T1300" s="30"/>
      <c r="U1300" s="3"/>
      <c r="V1300" s="3"/>
      <c r="W1300" s="30"/>
      <c r="X1300" s="3"/>
      <c r="Y1300" s="1"/>
      <c r="Z1300" s="3"/>
      <c r="AA1300" s="3"/>
      <c r="AB1300" s="3"/>
      <c r="AC1300" s="3"/>
      <c r="AD1300" s="3"/>
      <c r="AE1300" s="10"/>
      <c r="AF1300" s="3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4"/>
      <c r="T1301" s="30"/>
      <c r="U1301" s="3"/>
      <c r="V1301" s="3"/>
      <c r="W1301" s="30"/>
      <c r="X1301" s="3"/>
      <c r="Y1301" s="1"/>
      <c r="Z1301" s="3"/>
      <c r="AA1301" s="3"/>
      <c r="AB1301" s="3"/>
      <c r="AC1301" s="3"/>
      <c r="AD1301" s="3"/>
      <c r="AE1301" s="10"/>
      <c r="AF1301" s="3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4"/>
      <c r="T1302" s="30"/>
      <c r="U1302" s="3"/>
      <c r="V1302" s="3"/>
      <c r="W1302" s="30"/>
      <c r="X1302" s="3"/>
      <c r="Y1302" s="1"/>
      <c r="Z1302" s="3"/>
      <c r="AA1302" s="3"/>
      <c r="AB1302" s="3"/>
      <c r="AC1302" s="3"/>
      <c r="AD1302" s="3"/>
      <c r="AE1302" s="10"/>
      <c r="AF1302" s="3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4"/>
      <c r="T1303" s="30"/>
      <c r="U1303" s="3"/>
      <c r="V1303" s="3"/>
      <c r="W1303" s="30"/>
      <c r="X1303" s="3"/>
      <c r="Y1303" s="1"/>
      <c r="Z1303" s="3"/>
      <c r="AA1303" s="3"/>
      <c r="AB1303" s="3"/>
      <c r="AC1303" s="3"/>
      <c r="AD1303" s="3"/>
      <c r="AE1303" s="10"/>
      <c r="AF1303" s="3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4"/>
      <c r="T1304" s="30"/>
      <c r="U1304" s="3"/>
      <c r="V1304" s="3"/>
      <c r="W1304" s="30"/>
      <c r="X1304" s="3"/>
      <c r="Y1304" s="1"/>
      <c r="Z1304" s="3"/>
      <c r="AA1304" s="3"/>
      <c r="AB1304" s="3"/>
      <c r="AC1304" s="3"/>
      <c r="AD1304" s="3"/>
      <c r="AE1304" s="10"/>
      <c r="AF1304" s="3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4"/>
      <c r="T1305" s="30"/>
      <c r="U1305" s="3"/>
      <c r="V1305" s="3"/>
      <c r="W1305" s="30"/>
      <c r="X1305" s="3"/>
      <c r="Y1305" s="1"/>
      <c r="Z1305" s="3"/>
      <c r="AA1305" s="3"/>
      <c r="AB1305" s="3"/>
      <c r="AC1305" s="3"/>
      <c r="AD1305" s="3"/>
      <c r="AE1305" s="10"/>
      <c r="AF1305" s="3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4"/>
      <c r="T1306" s="30"/>
      <c r="U1306" s="3"/>
      <c r="V1306" s="3"/>
      <c r="W1306" s="30"/>
      <c r="X1306" s="3"/>
      <c r="Y1306" s="1"/>
      <c r="Z1306" s="3"/>
      <c r="AA1306" s="3"/>
      <c r="AB1306" s="3"/>
      <c r="AC1306" s="3"/>
      <c r="AD1306" s="3"/>
      <c r="AE1306" s="10"/>
      <c r="AF1306" s="3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4"/>
      <c r="T1307" s="30"/>
      <c r="U1307" s="3"/>
      <c r="V1307" s="3"/>
      <c r="W1307" s="30"/>
      <c r="X1307" s="3"/>
      <c r="Y1307" s="1"/>
      <c r="Z1307" s="3"/>
      <c r="AA1307" s="3"/>
      <c r="AB1307" s="3"/>
      <c r="AC1307" s="3"/>
      <c r="AD1307" s="3"/>
      <c r="AE1307" s="10"/>
      <c r="AF1307" s="3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4"/>
      <c r="T1308" s="30"/>
      <c r="U1308" s="3"/>
      <c r="V1308" s="3"/>
      <c r="W1308" s="30"/>
      <c r="X1308" s="3"/>
      <c r="Y1308" s="1"/>
      <c r="Z1308" s="3"/>
      <c r="AA1308" s="3"/>
      <c r="AB1308" s="3"/>
      <c r="AC1308" s="3"/>
      <c r="AD1308" s="3"/>
      <c r="AE1308" s="10"/>
      <c r="AF1308" s="3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4"/>
      <c r="T1309" s="30"/>
      <c r="U1309" s="3"/>
      <c r="V1309" s="3"/>
      <c r="W1309" s="30"/>
      <c r="X1309" s="3"/>
      <c r="Y1309" s="1"/>
      <c r="Z1309" s="3"/>
      <c r="AA1309" s="3"/>
      <c r="AB1309" s="3"/>
      <c r="AC1309" s="3"/>
      <c r="AD1309" s="3"/>
      <c r="AE1309" s="10"/>
      <c r="AF1309" s="3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4"/>
      <c r="T1310" s="30"/>
      <c r="U1310" s="3"/>
      <c r="V1310" s="3"/>
      <c r="W1310" s="30"/>
      <c r="X1310" s="3"/>
      <c r="Y1310" s="1"/>
      <c r="Z1310" s="3"/>
      <c r="AA1310" s="3"/>
      <c r="AB1310" s="3"/>
      <c r="AC1310" s="3"/>
      <c r="AD1310" s="3"/>
      <c r="AE1310" s="10"/>
      <c r="AF1310" s="3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4"/>
      <c r="T1311" s="30"/>
      <c r="U1311" s="3"/>
      <c r="V1311" s="3"/>
      <c r="W1311" s="30"/>
      <c r="X1311" s="3"/>
      <c r="Y1311" s="1"/>
      <c r="Z1311" s="3"/>
      <c r="AA1311" s="3"/>
      <c r="AB1311" s="3"/>
      <c r="AC1311" s="3"/>
      <c r="AD1311" s="3"/>
      <c r="AE1311" s="10"/>
      <c r="AF1311" s="3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4"/>
      <c r="T1312" s="30"/>
      <c r="U1312" s="3"/>
      <c r="V1312" s="3"/>
      <c r="W1312" s="30"/>
      <c r="X1312" s="3"/>
      <c r="Y1312" s="1"/>
      <c r="Z1312" s="3"/>
      <c r="AA1312" s="3"/>
      <c r="AB1312" s="3"/>
      <c r="AC1312" s="3"/>
      <c r="AD1312" s="3"/>
      <c r="AE1312" s="10"/>
      <c r="AF1312" s="3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4"/>
      <c r="T1313" s="30"/>
      <c r="U1313" s="3"/>
      <c r="V1313" s="3"/>
      <c r="W1313" s="30"/>
      <c r="X1313" s="3"/>
      <c r="Y1313" s="1"/>
      <c r="Z1313" s="3"/>
      <c r="AA1313" s="3"/>
      <c r="AB1313" s="3"/>
      <c r="AC1313" s="3"/>
      <c r="AD1313" s="3"/>
      <c r="AE1313" s="10"/>
      <c r="AF1313" s="3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4"/>
      <c r="T1314" s="30"/>
      <c r="U1314" s="3"/>
      <c r="V1314" s="3"/>
      <c r="W1314" s="30"/>
      <c r="X1314" s="3"/>
      <c r="Y1314" s="1"/>
      <c r="Z1314" s="3"/>
      <c r="AA1314" s="3"/>
      <c r="AB1314" s="3"/>
      <c r="AC1314" s="3"/>
      <c r="AD1314" s="3"/>
      <c r="AE1314" s="10"/>
      <c r="AF1314" s="3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4"/>
      <c r="T1315" s="30"/>
      <c r="U1315" s="3"/>
      <c r="V1315" s="3"/>
      <c r="W1315" s="30"/>
      <c r="X1315" s="3"/>
      <c r="Y1315" s="1"/>
      <c r="Z1315" s="3"/>
      <c r="AA1315" s="3"/>
      <c r="AB1315" s="3"/>
      <c r="AC1315" s="3"/>
      <c r="AD1315" s="3"/>
      <c r="AE1315" s="10"/>
      <c r="AF1315" s="3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4"/>
      <c r="T1316" s="30"/>
      <c r="U1316" s="3"/>
      <c r="V1316" s="3"/>
      <c r="W1316" s="30"/>
      <c r="X1316" s="3"/>
      <c r="Y1316" s="1"/>
      <c r="Z1316" s="3"/>
      <c r="AA1316" s="3"/>
      <c r="AB1316" s="3"/>
      <c r="AC1316" s="3"/>
      <c r="AD1316" s="3"/>
      <c r="AE1316" s="10"/>
      <c r="AF1316" s="3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4"/>
      <c r="T1317" s="30"/>
      <c r="U1317" s="3"/>
      <c r="V1317" s="3"/>
      <c r="W1317" s="30"/>
      <c r="X1317" s="3"/>
      <c r="Y1317" s="1"/>
      <c r="Z1317" s="3"/>
      <c r="AA1317" s="3"/>
      <c r="AB1317" s="3"/>
      <c r="AC1317" s="3"/>
      <c r="AD1317" s="3"/>
      <c r="AE1317" s="10"/>
      <c r="AF1317" s="3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4"/>
      <c r="T1318" s="30"/>
      <c r="U1318" s="3"/>
      <c r="V1318" s="3"/>
      <c r="W1318" s="30"/>
      <c r="X1318" s="3"/>
      <c r="Y1318" s="1"/>
      <c r="Z1318" s="3"/>
      <c r="AA1318" s="3"/>
      <c r="AB1318" s="3"/>
      <c r="AC1318" s="3"/>
      <c r="AD1318" s="3"/>
      <c r="AE1318" s="10"/>
      <c r="AF1318" s="3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4"/>
      <c r="T1319" s="30"/>
      <c r="U1319" s="3"/>
      <c r="V1319" s="3"/>
      <c r="W1319" s="30"/>
      <c r="X1319" s="3"/>
      <c r="Y1319" s="1"/>
      <c r="Z1319" s="3"/>
      <c r="AA1319" s="3"/>
      <c r="AB1319" s="3"/>
      <c r="AC1319" s="3"/>
      <c r="AD1319" s="3"/>
      <c r="AE1319" s="10"/>
      <c r="AF1319" s="3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4"/>
      <c r="T1320" s="30"/>
      <c r="U1320" s="3"/>
      <c r="V1320" s="3"/>
      <c r="W1320" s="30"/>
      <c r="X1320" s="3"/>
      <c r="Y1320" s="1"/>
      <c r="Z1320" s="3"/>
      <c r="AA1320" s="3"/>
      <c r="AB1320" s="3"/>
      <c r="AC1320" s="3"/>
      <c r="AD1320" s="3"/>
      <c r="AE1320" s="10"/>
      <c r="AF1320" s="3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4"/>
      <c r="T1321" s="30"/>
      <c r="U1321" s="3"/>
      <c r="V1321" s="3"/>
      <c r="W1321" s="30"/>
      <c r="X1321" s="3"/>
      <c r="Y1321" s="1"/>
      <c r="Z1321" s="3"/>
      <c r="AA1321" s="3"/>
      <c r="AB1321" s="3"/>
      <c r="AC1321" s="3"/>
      <c r="AD1321" s="3"/>
      <c r="AE1321" s="10"/>
      <c r="AF1321" s="3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4"/>
      <c r="T1322" s="30"/>
      <c r="U1322" s="3"/>
      <c r="V1322" s="3"/>
      <c r="W1322" s="30"/>
      <c r="X1322" s="3"/>
      <c r="Y1322" s="1"/>
      <c r="Z1322" s="3"/>
      <c r="AA1322" s="3"/>
      <c r="AB1322" s="3"/>
      <c r="AC1322" s="3"/>
      <c r="AD1322" s="3"/>
      <c r="AE1322" s="10"/>
      <c r="AF1322" s="3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4"/>
      <c r="T1323" s="30"/>
      <c r="U1323" s="3"/>
      <c r="V1323" s="3"/>
      <c r="W1323" s="30"/>
      <c r="X1323" s="3"/>
      <c r="Y1323" s="1"/>
      <c r="Z1323" s="3"/>
      <c r="AA1323" s="3"/>
      <c r="AB1323" s="3"/>
      <c r="AC1323" s="3"/>
      <c r="AD1323" s="3"/>
      <c r="AE1323" s="10"/>
      <c r="AF1323" s="3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4"/>
      <c r="T1324" s="30"/>
      <c r="U1324" s="3"/>
      <c r="V1324" s="3"/>
      <c r="W1324" s="30"/>
      <c r="X1324" s="3"/>
      <c r="Y1324" s="1"/>
      <c r="Z1324" s="3"/>
      <c r="AA1324" s="3"/>
      <c r="AB1324" s="3"/>
      <c r="AC1324" s="3"/>
      <c r="AD1324" s="3"/>
      <c r="AE1324" s="10"/>
      <c r="AF1324" s="3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4"/>
      <c r="T1325" s="30"/>
      <c r="U1325" s="3"/>
      <c r="V1325" s="3"/>
      <c r="W1325" s="30"/>
      <c r="X1325" s="3"/>
      <c r="Y1325" s="1"/>
      <c r="Z1325" s="3"/>
      <c r="AA1325" s="3"/>
      <c r="AB1325" s="3"/>
      <c r="AC1325" s="3"/>
      <c r="AD1325" s="3"/>
      <c r="AE1325" s="10"/>
      <c r="AF1325" s="3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4"/>
      <c r="T1326" s="30"/>
      <c r="U1326" s="3"/>
      <c r="V1326" s="3"/>
      <c r="W1326" s="30"/>
      <c r="X1326" s="3"/>
      <c r="Y1326" s="1"/>
      <c r="Z1326" s="3"/>
      <c r="AA1326" s="3"/>
      <c r="AB1326" s="3"/>
      <c r="AC1326" s="3"/>
      <c r="AD1326" s="3"/>
      <c r="AE1326" s="10"/>
      <c r="AF1326" s="3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4"/>
      <c r="T1327" s="30"/>
      <c r="U1327" s="3"/>
      <c r="V1327" s="3"/>
      <c r="W1327" s="30"/>
      <c r="X1327" s="3"/>
      <c r="Y1327" s="1"/>
      <c r="Z1327" s="3"/>
      <c r="AA1327" s="3"/>
      <c r="AB1327" s="3"/>
      <c r="AC1327" s="3"/>
      <c r="AD1327" s="3"/>
      <c r="AE1327" s="10"/>
      <c r="AF1327" s="3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4"/>
      <c r="T1328" s="30"/>
      <c r="U1328" s="3"/>
      <c r="V1328" s="3"/>
      <c r="W1328" s="30"/>
      <c r="X1328" s="3"/>
      <c r="Y1328" s="1"/>
      <c r="Z1328" s="3"/>
      <c r="AA1328" s="3"/>
      <c r="AB1328" s="3"/>
      <c r="AC1328" s="3"/>
      <c r="AD1328" s="3"/>
      <c r="AE1328" s="10"/>
      <c r="AF1328" s="3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4"/>
      <c r="T1329" s="30"/>
      <c r="U1329" s="3"/>
      <c r="V1329" s="3"/>
      <c r="W1329" s="30"/>
      <c r="X1329" s="3"/>
      <c r="Y1329" s="1"/>
      <c r="Z1329" s="3"/>
      <c r="AA1329" s="3"/>
      <c r="AB1329" s="3"/>
      <c r="AC1329" s="3"/>
      <c r="AD1329" s="3"/>
      <c r="AE1329" s="10"/>
      <c r="AF1329" s="3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4"/>
      <c r="T1330" s="30"/>
      <c r="U1330" s="3"/>
      <c r="V1330" s="3"/>
      <c r="W1330" s="30"/>
      <c r="X1330" s="3"/>
      <c r="Y1330" s="1"/>
      <c r="Z1330" s="3"/>
      <c r="AA1330" s="3"/>
      <c r="AB1330" s="3"/>
      <c r="AC1330" s="3"/>
      <c r="AD1330" s="3"/>
      <c r="AE1330" s="10"/>
      <c r="AF1330" s="3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4"/>
      <c r="T1331" s="30"/>
      <c r="U1331" s="3"/>
      <c r="V1331" s="3"/>
      <c r="W1331" s="30"/>
      <c r="X1331" s="3"/>
      <c r="Y1331" s="1"/>
      <c r="Z1331" s="3"/>
      <c r="AA1331" s="3"/>
      <c r="AB1331" s="3"/>
      <c r="AC1331" s="3"/>
      <c r="AD1331" s="3"/>
      <c r="AE1331" s="10"/>
      <c r="AF1331" s="3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4"/>
      <c r="T1332" s="30"/>
      <c r="U1332" s="3"/>
      <c r="V1332" s="3"/>
      <c r="W1332" s="30"/>
      <c r="X1332" s="3"/>
      <c r="Y1332" s="1"/>
      <c r="Z1332" s="3"/>
      <c r="AA1332" s="3"/>
      <c r="AB1332" s="3"/>
      <c r="AC1332" s="3"/>
      <c r="AD1332" s="3"/>
      <c r="AE1332" s="10"/>
      <c r="AF1332" s="3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4"/>
      <c r="T1333" s="30"/>
      <c r="U1333" s="3"/>
      <c r="V1333" s="3"/>
      <c r="W1333" s="30"/>
      <c r="X1333" s="3"/>
      <c r="Y1333" s="1"/>
      <c r="Z1333" s="3"/>
      <c r="AA1333" s="3"/>
      <c r="AB1333" s="3"/>
      <c r="AC1333" s="3"/>
      <c r="AD1333" s="3"/>
      <c r="AE1333" s="10"/>
      <c r="AF1333" s="3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4"/>
      <c r="T1334" s="30"/>
      <c r="U1334" s="3"/>
      <c r="V1334" s="3"/>
      <c r="W1334" s="30"/>
      <c r="X1334" s="3"/>
      <c r="Y1334" s="1"/>
      <c r="Z1334" s="3"/>
      <c r="AA1334" s="3"/>
      <c r="AB1334" s="3"/>
      <c r="AC1334" s="3"/>
      <c r="AD1334" s="3"/>
      <c r="AE1334" s="10"/>
      <c r="AF1334" s="3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4"/>
      <c r="T1335" s="30"/>
      <c r="U1335" s="3"/>
      <c r="V1335" s="3"/>
      <c r="W1335" s="30"/>
      <c r="X1335" s="3"/>
      <c r="Y1335" s="1"/>
      <c r="Z1335" s="3"/>
      <c r="AA1335" s="3"/>
      <c r="AB1335" s="3"/>
      <c r="AC1335" s="3"/>
      <c r="AD1335" s="3"/>
      <c r="AE1335" s="10"/>
      <c r="AF1335" s="3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4"/>
      <c r="T1336" s="30"/>
      <c r="U1336" s="3"/>
      <c r="V1336" s="3"/>
      <c r="W1336" s="30"/>
      <c r="X1336" s="3"/>
      <c r="Y1336" s="1"/>
      <c r="Z1336" s="3"/>
      <c r="AA1336" s="3"/>
      <c r="AB1336" s="3"/>
      <c r="AC1336" s="3"/>
      <c r="AD1336" s="3"/>
      <c r="AE1336" s="10"/>
      <c r="AF1336" s="3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4"/>
      <c r="T1337" s="30"/>
      <c r="U1337" s="3"/>
      <c r="V1337" s="3"/>
      <c r="W1337" s="30"/>
      <c r="X1337" s="3"/>
      <c r="Y1337" s="1"/>
      <c r="Z1337" s="3"/>
      <c r="AA1337" s="3"/>
      <c r="AB1337" s="3"/>
      <c r="AC1337" s="3"/>
      <c r="AD1337" s="3"/>
      <c r="AE1337" s="10"/>
      <c r="AF1337" s="3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4"/>
      <c r="T1338" s="30"/>
      <c r="U1338" s="3"/>
      <c r="V1338" s="3"/>
      <c r="W1338" s="30"/>
      <c r="X1338" s="3"/>
      <c r="Y1338" s="1"/>
      <c r="Z1338" s="3"/>
      <c r="AA1338" s="3"/>
      <c r="AB1338" s="3"/>
      <c r="AC1338" s="3"/>
      <c r="AD1338" s="3"/>
      <c r="AE1338" s="10"/>
      <c r="AF1338" s="3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4"/>
      <c r="T1339" s="30"/>
      <c r="U1339" s="3"/>
      <c r="V1339" s="3"/>
      <c r="W1339" s="30"/>
      <c r="X1339" s="3"/>
      <c r="Y1339" s="1"/>
      <c r="Z1339" s="3"/>
      <c r="AA1339" s="3"/>
      <c r="AB1339" s="3"/>
      <c r="AC1339" s="3"/>
      <c r="AD1339" s="3"/>
      <c r="AE1339" s="10"/>
      <c r="AF1339" s="3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4"/>
      <c r="T1340" s="30"/>
      <c r="U1340" s="3"/>
      <c r="V1340" s="3"/>
      <c r="W1340" s="30"/>
      <c r="X1340" s="3"/>
      <c r="Y1340" s="1"/>
      <c r="Z1340" s="3"/>
      <c r="AA1340" s="3"/>
      <c r="AB1340" s="3"/>
      <c r="AC1340" s="3"/>
      <c r="AD1340" s="3"/>
      <c r="AE1340" s="10"/>
      <c r="AF1340" s="3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4"/>
      <c r="T1341" s="30"/>
      <c r="U1341" s="3"/>
      <c r="V1341" s="3"/>
      <c r="W1341" s="30"/>
      <c r="X1341" s="3"/>
      <c r="Y1341" s="1"/>
      <c r="Z1341" s="3"/>
      <c r="AA1341" s="3"/>
      <c r="AB1341" s="3"/>
      <c r="AC1341" s="3"/>
      <c r="AD1341" s="3"/>
      <c r="AE1341" s="10"/>
      <c r="AF1341" s="3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4"/>
      <c r="T1342" s="30"/>
      <c r="U1342" s="3"/>
      <c r="V1342" s="3"/>
      <c r="W1342" s="30"/>
      <c r="X1342" s="3"/>
      <c r="Y1342" s="1"/>
      <c r="Z1342" s="3"/>
      <c r="AA1342" s="3"/>
      <c r="AB1342" s="3"/>
      <c r="AC1342" s="3"/>
      <c r="AD1342" s="3"/>
      <c r="AE1342" s="10"/>
      <c r="AF1342" s="3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4"/>
      <c r="T1343" s="30"/>
      <c r="U1343" s="3"/>
      <c r="V1343" s="3"/>
      <c r="W1343" s="30"/>
      <c r="X1343" s="3"/>
      <c r="Y1343" s="1"/>
      <c r="Z1343" s="3"/>
      <c r="AA1343" s="3"/>
      <c r="AB1343" s="3"/>
      <c r="AC1343" s="3"/>
      <c r="AD1343" s="3"/>
      <c r="AE1343" s="10"/>
      <c r="AF1343" s="3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4"/>
      <c r="T1344" s="30"/>
      <c r="U1344" s="3"/>
      <c r="V1344" s="3"/>
      <c r="W1344" s="30"/>
      <c r="X1344" s="3"/>
      <c r="Y1344" s="1"/>
      <c r="Z1344" s="3"/>
      <c r="AA1344" s="3"/>
      <c r="AB1344" s="3"/>
      <c r="AC1344" s="3"/>
      <c r="AD1344" s="3"/>
      <c r="AE1344" s="10"/>
      <c r="AF1344" s="3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4"/>
      <c r="T1345" s="30"/>
      <c r="U1345" s="3"/>
      <c r="V1345" s="3"/>
      <c r="W1345" s="30"/>
      <c r="X1345" s="3"/>
      <c r="Y1345" s="1"/>
      <c r="Z1345" s="3"/>
      <c r="AA1345" s="3"/>
      <c r="AB1345" s="3"/>
      <c r="AC1345" s="3"/>
      <c r="AD1345" s="3"/>
      <c r="AE1345" s="10"/>
      <c r="AF1345" s="3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4"/>
      <c r="T1346" s="30"/>
      <c r="U1346" s="3"/>
      <c r="V1346" s="3"/>
      <c r="W1346" s="30"/>
      <c r="X1346" s="3"/>
      <c r="Y1346" s="1"/>
      <c r="Z1346" s="3"/>
      <c r="AA1346" s="3"/>
      <c r="AB1346" s="3"/>
      <c r="AC1346" s="3"/>
      <c r="AD1346" s="3"/>
      <c r="AE1346" s="10"/>
      <c r="AF1346" s="3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4"/>
      <c r="T1347" s="30"/>
      <c r="U1347" s="3"/>
      <c r="V1347" s="3"/>
      <c r="W1347" s="30"/>
      <c r="X1347" s="3"/>
      <c r="Y1347" s="1"/>
      <c r="Z1347" s="3"/>
      <c r="AA1347" s="3"/>
      <c r="AB1347" s="3"/>
      <c r="AC1347" s="3"/>
      <c r="AD1347" s="3"/>
      <c r="AE1347" s="10"/>
      <c r="AF1347" s="3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4"/>
      <c r="T1348" s="30"/>
      <c r="U1348" s="3"/>
      <c r="V1348" s="3"/>
      <c r="W1348" s="30"/>
      <c r="X1348" s="3"/>
      <c r="Y1348" s="1"/>
      <c r="Z1348" s="3"/>
      <c r="AA1348" s="3"/>
      <c r="AB1348" s="3"/>
      <c r="AC1348" s="3"/>
      <c r="AD1348" s="3"/>
      <c r="AE1348" s="10"/>
      <c r="AF1348" s="3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4"/>
      <c r="T1349" s="30"/>
      <c r="U1349" s="3"/>
      <c r="V1349" s="3"/>
      <c r="W1349" s="30"/>
      <c r="X1349" s="3"/>
      <c r="Y1349" s="1"/>
      <c r="Z1349" s="3"/>
      <c r="AA1349" s="3"/>
      <c r="AB1349" s="3"/>
      <c r="AC1349" s="3"/>
      <c r="AD1349" s="3"/>
      <c r="AE1349" s="10"/>
      <c r="AF1349" s="3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4"/>
      <c r="T1350" s="30"/>
      <c r="U1350" s="3"/>
      <c r="V1350" s="3"/>
      <c r="W1350" s="30"/>
      <c r="X1350" s="3"/>
      <c r="Y1350" s="1"/>
      <c r="Z1350" s="3"/>
      <c r="AA1350" s="3"/>
      <c r="AB1350" s="3"/>
      <c r="AC1350" s="3"/>
      <c r="AD1350" s="3"/>
      <c r="AE1350" s="10"/>
      <c r="AF1350" s="3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4"/>
      <c r="T1351" s="30"/>
      <c r="U1351" s="3"/>
      <c r="V1351" s="3"/>
      <c r="W1351" s="30"/>
      <c r="X1351" s="3"/>
      <c r="Y1351" s="1"/>
      <c r="Z1351" s="3"/>
      <c r="AA1351" s="3"/>
      <c r="AB1351" s="3"/>
      <c r="AC1351" s="3"/>
      <c r="AD1351" s="3"/>
      <c r="AE1351" s="10"/>
      <c r="AF1351" s="3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4"/>
      <c r="T1352" s="30"/>
      <c r="U1352" s="3"/>
      <c r="V1352" s="3"/>
      <c r="W1352" s="30"/>
      <c r="X1352" s="3"/>
      <c r="Y1352" s="1"/>
      <c r="Z1352" s="3"/>
      <c r="AA1352" s="3"/>
      <c r="AB1352" s="3"/>
      <c r="AC1352" s="3"/>
      <c r="AD1352" s="3"/>
      <c r="AE1352" s="10"/>
      <c r="AF1352" s="3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4"/>
      <c r="T1353" s="30"/>
      <c r="U1353" s="3"/>
      <c r="V1353" s="3"/>
      <c r="W1353" s="30"/>
      <c r="X1353" s="3"/>
      <c r="Y1353" s="1"/>
      <c r="Z1353" s="3"/>
      <c r="AA1353" s="3"/>
      <c r="AB1353" s="3"/>
      <c r="AC1353" s="3"/>
      <c r="AD1353" s="3"/>
      <c r="AE1353" s="10"/>
      <c r="AF1353" s="3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4"/>
      <c r="T1354" s="30"/>
      <c r="U1354" s="3"/>
      <c r="V1354" s="3"/>
      <c r="W1354" s="30"/>
      <c r="X1354" s="3"/>
      <c r="Y1354" s="1"/>
      <c r="Z1354" s="3"/>
      <c r="AA1354" s="3"/>
      <c r="AB1354" s="3"/>
      <c r="AC1354" s="3"/>
      <c r="AD1354" s="3"/>
      <c r="AE1354" s="10"/>
      <c r="AF1354" s="3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4"/>
      <c r="T1355" s="30"/>
      <c r="U1355" s="3"/>
      <c r="V1355" s="3"/>
      <c r="W1355" s="30"/>
      <c r="X1355" s="3"/>
      <c r="Y1355" s="1"/>
      <c r="Z1355" s="3"/>
      <c r="AA1355" s="3"/>
      <c r="AB1355" s="3"/>
      <c r="AC1355" s="3"/>
      <c r="AD1355" s="3"/>
      <c r="AE1355" s="10"/>
      <c r="AF1355" s="3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4"/>
      <c r="T1356" s="30"/>
      <c r="U1356" s="3"/>
      <c r="V1356" s="3"/>
      <c r="W1356" s="30"/>
      <c r="X1356" s="3"/>
      <c r="Y1356" s="1"/>
      <c r="Z1356" s="3"/>
      <c r="AA1356" s="3"/>
      <c r="AB1356" s="3"/>
      <c r="AC1356" s="3"/>
      <c r="AD1356" s="3"/>
      <c r="AE1356" s="10"/>
      <c r="AF1356" s="3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4"/>
      <c r="T1357" s="30"/>
      <c r="U1357" s="3"/>
      <c r="V1357" s="3"/>
      <c r="W1357" s="30"/>
      <c r="X1357" s="3"/>
      <c r="Y1357" s="1"/>
      <c r="Z1357" s="3"/>
      <c r="AA1357" s="3"/>
      <c r="AB1357" s="3"/>
      <c r="AC1357" s="3"/>
      <c r="AD1357" s="3"/>
      <c r="AE1357" s="10"/>
      <c r="AF1357" s="3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4"/>
      <c r="T1358" s="30"/>
      <c r="U1358" s="3"/>
      <c r="V1358" s="3"/>
      <c r="W1358" s="30"/>
      <c r="X1358" s="3"/>
      <c r="Y1358" s="1"/>
      <c r="Z1358" s="3"/>
      <c r="AA1358" s="3"/>
      <c r="AB1358" s="3"/>
      <c r="AC1358" s="3"/>
      <c r="AD1358" s="3"/>
      <c r="AE1358" s="10"/>
      <c r="AF1358" s="3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4"/>
      <c r="T1359" s="30"/>
      <c r="U1359" s="3"/>
      <c r="V1359" s="3"/>
      <c r="W1359" s="30"/>
      <c r="X1359" s="3"/>
      <c r="Y1359" s="1"/>
      <c r="Z1359" s="3"/>
      <c r="AA1359" s="3"/>
      <c r="AB1359" s="3"/>
      <c r="AC1359" s="3"/>
      <c r="AD1359" s="3"/>
      <c r="AE1359" s="10"/>
      <c r="AF1359" s="3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4"/>
      <c r="T1360" s="30"/>
      <c r="U1360" s="3"/>
      <c r="V1360" s="3"/>
      <c r="W1360" s="30"/>
      <c r="X1360" s="3"/>
      <c r="Y1360" s="1"/>
      <c r="Z1360" s="3"/>
      <c r="AA1360" s="3"/>
      <c r="AB1360" s="3"/>
      <c r="AC1360" s="3"/>
      <c r="AD1360" s="3"/>
      <c r="AE1360" s="10"/>
      <c r="AF1360" s="3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4"/>
      <c r="T1361" s="30"/>
      <c r="U1361" s="3"/>
      <c r="V1361" s="3"/>
      <c r="W1361" s="30"/>
      <c r="X1361" s="3"/>
      <c r="Y1361" s="1"/>
      <c r="Z1361" s="3"/>
      <c r="AA1361" s="3"/>
      <c r="AB1361" s="3"/>
      <c r="AC1361" s="3"/>
      <c r="AD1361" s="3"/>
      <c r="AE1361" s="10"/>
      <c r="AF1361" s="3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4"/>
      <c r="T1362" s="30"/>
      <c r="U1362" s="3"/>
      <c r="V1362" s="3"/>
      <c r="W1362" s="30"/>
      <c r="X1362" s="3"/>
      <c r="Y1362" s="1"/>
      <c r="Z1362" s="3"/>
      <c r="AA1362" s="3"/>
      <c r="AB1362" s="3"/>
      <c r="AC1362" s="3"/>
      <c r="AD1362" s="3"/>
      <c r="AE1362" s="10"/>
      <c r="AF1362" s="3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4"/>
      <c r="T1363" s="30"/>
      <c r="U1363" s="3"/>
      <c r="V1363" s="3"/>
      <c r="W1363" s="30"/>
      <c r="X1363" s="3"/>
      <c r="Y1363" s="1"/>
      <c r="Z1363" s="3"/>
      <c r="AA1363" s="3"/>
      <c r="AB1363" s="3"/>
      <c r="AC1363" s="3"/>
      <c r="AD1363" s="3"/>
      <c r="AE1363" s="10"/>
      <c r="AF1363" s="3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4"/>
      <c r="T1364" s="30"/>
      <c r="U1364" s="3"/>
      <c r="V1364" s="3"/>
      <c r="W1364" s="30"/>
      <c r="X1364" s="3"/>
      <c r="Y1364" s="1"/>
      <c r="Z1364" s="3"/>
      <c r="AA1364" s="3"/>
      <c r="AB1364" s="3"/>
      <c r="AC1364" s="3"/>
      <c r="AD1364" s="3"/>
      <c r="AE1364" s="10"/>
      <c r="AF1364" s="3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4"/>
      <c r="T1365" s="30"/>
      <c r="U1365" s="3"/>
      <c r="V1365" s="3"/>
      <c r="W1365" s="30"/>
      <c r="X1365" s="3"/>
      <c r="Y1365" s="1"/>
      <c r="Z1365" s="3"/>
      <c r="AA1365" s="3"/>
      <c r="AB1365" s="3"/>
      <c r="AC1365" s="3"/>
      <c r="AD1365" s="3"/>
      <c r="AE1365" s="10"/>
      <c r="AF1365" s="3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4"/>
      <c r="T1366" s="30"/>
      <c r="U1366" s="3"/>
      <c r="V1366" s="3"/>
      <c r="W1366" s="30"/>
      <c r="X1366" s="3"/>
      <c r="Y1366" s="1"/>
      <c r="Z1366" s="3"/>
      <c r="AA1366" s="3"/>
      <c r="AB1366" s="3"/>
      <c r="AC1366" s="3"/>
      <c r="AD1366" s="3"/>
      <c r="AE1366" s="10"/>
      <c r="AF1366" s="3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4"/>
      <c r="T1367" s="30"/>
      <c r="U1367" s="3"/>
      <c r="V1367" s="3"/>
      <c r="W1367" s="30"/>
      <c r="X1367" s="3"/>
      <c r="Y1367" s="1"/>
      <c r="Z1367" s="3"/>
      <c r="AA1367" s="3"/>
      <c r="AB1367" s="3"/>
      <c r="AC1367" s="3"/>
      <c r="AD1367" s="3"/>
      <c r="AE1367" s="10"/>
      <c r="AF1367" s="3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4"/>
      <c r="T1368" s="30"/>
      <c r="U1368" s="3"/>
      <c r="V1368" s="3"/>
      <c r="W1368" s="30"/>
      <c r="X1368" s="3"/>
      <c r="Y1368" s="1"/>
      <c r="Z1368" s="3"/>
      <c r="AA1368" s="3"/>
      <c r="AB1368" s="3"/>
      <c r="AC1368" s="3"/>
      <c r="AD1368" s="3"/>
      <c r="AE1368" s="10"/>
      <c r="AF1368" s="3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4"/>
      <c r="T1369" s="30"/>
      <c r="U1369" s="3"/>
      <c r="V1369" s="3"/>
      <c r="W1369" s="30"/>
      <c r="X1369" s="3"/>
      <c r="Y1369" s="1"/>
      <c r="Z1369" s="3"/>
      <c r="AA1369" s="3"/>
      <c r="AB1369" s="3"/>
      <c r="AC1369" s="3"/>
      <c r="AD1369" s="3"/>
      <c r="AE1369" s="10"/>
      <c r="AF1369" s="3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4"/>
      <c r="T1370" s="30"/>
      <c r="U1370" s="3"/>
      <c r="V1370" s="3"/>
      <c r="W1370" s="30"/>
      <c r="X1370" s="3"/>
      <c r="Y1370" s="1"/>
      <c r="Z1370" s="3"/>
      <c r="AA1370" s="3"/>
      <c r="AB1370" s="3"/>
      <c r="AC1370" s="3"/>
      <c r="AD1370" s="3"/>
      <c r="AE1370" s="10"/>
      <c r="AF1370" s="3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4"/>
      <c r="T1371" s="30"/>
      <c r="U1371" s="3"/>
      <c r="V1371" s="3"/>
      <c r="W1371" s="30"/>
      <c r="X1371" s="3"/>
      <c r="Y1371" s="1"/>
      <c r="Z1371" s="3"/>
      <c r="AA1371" s="3"/>
      <c r="AB1371" s="3"/>
      <c r="AC1371" s="3"/>
      <c r="AD1371" s="3"/>
      <c r="AE1371" s="10"/>
      <c r="AF1371" s="3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4"/>
      <c r="T1372" s="30"/>
      <c r="U1372" s="3"/>
      <c r="V1372" s="3"/>
      <c r="W1372" s="30"/>
      <c r="X1372" s="3"/>
      <c r="Y1372" s="1"/>
      <c r="Z1372" s="3"/>
      <c r="AA1372" s="3"/>
      <c r="AB1372" s="3"/>
      <c r="AC1372" s="3"/>
      <c r="AD1372" s="3"/>
      <c r="AE1372" s="10"/>
      <c r="AF1372" s="3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4"/>
      <c r="T1373" s="30"/>
      <c r="U1373" s="3"/>
      <c r="V1373" s="3"/>
      <c r="W1373" s="30"/>
      <c r="X1373" s="3"/>
      <c r="Y1373" s="1"/>
      <c r="Z1373" s="3"/>
      <c r="AA1373" s="3"/>
      <c r="AB1373" s="3"/>
      <c r="AC1373" s="3"/>
      <c r="AD1373" s="3"/>
      <c r="AE1373" s="10"/>
      <c r="AF1373" s="3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4"/>
      <c r="T1374" s="30"/>
      <c r="U1374" s="3"/>
      <c r="V1374" s="3"/>
      <c r="W1374" s="30"/>
      <c r="X1374" s="3"/>
      <c r="Y1374" s="1"/>
      <c r="Z1374" s="3"/>
      <c r="AA1374" s="3"/>
      <c r="AB1374" s="3"/>
      <c r="AC1374" s="3"/>
      <c r="AD1374" s="3"/>
      <c r="AE1374" s="10"/>
      <c r="AF1374" s="3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4"/>
      <c r="T1375" s="30"/>
      <c r="U1375" s="3"/>
      <c r="V1375" s="3"/>
      <c r="W1375" s="30"/>
      <c r="X1375" s="3"/>
      <c r="Y1375" s="1"/>
      <c r="Z1375" s="3"/>
      <c r="AA1375" s="3"/>
      <c r="AB1375" s="3"/>
      <c r="AC1375" s="3"/>
      <c r="AD1375" s="3"/>
      <c r="AE1375" s="10"/>
      <c r="AF1375" s="3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4"/>
      <c r="T1376" s="30"/>
      <c r="U1376" s="3"/>
      <c r="V1376" s="3"/>
      <c r="W1376" s="30"/>
      <c r="X1376" s="3"/>
      <c r="Y1376" s="1"/>
      <c r="Z1376" s="3"/>
      <c r="AA1376" s="3"/>
      <c r="AB1376" s="3"/>
      <c r="AC1376" s="3"/>
      <c r="AD1376" s="3"/>
      <c r="AE1376" s="10"/>
      <c r="AF1376" s="3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4"/>
      <c r="T1377" s="30"/>
      <c r="U1377" s="3"/>
      <c r="V1377" s="3"/>
      <c r="W1377" s="30"/>
      <c r="X1377" s="3"/>
      <c r="Y1377" s="1"/>
      <c r="Z1377" s="3"/>
      <c r="AA1377" s="3"/>
      <c r="AB1377" s="3"/>
      <c r="AC1377" s="3"/>
      <c r="AD1377" s="3"/>
      <c r="AE1377" s="10"/>
      <c r="AF1377" s="3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4"/>
      <c r="T1378" s="30"/>
      <c r="U1378" s="3"/>
      <c r="V1378" s="3"/>
      <c r="W1378" s="30"/>
      <c r="X1378" s="3"/>
      <c r="Y1378" s="1"/>
      <c r="Z1378" s="3"/>
      <c r="AA1378" s="3"/>
      <c r="AB1378" s="3"/>
      <c r="AC1378" s="3"/>
      <c r="AD1378" s="3"/>
      <c r="AE1378" s="10"/>
      <c r="AF1378" s="3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4"/>
      <c r="T1379" s="30"/>
      <c r="U1379" s="3"/>
      <c r="V1379" s="3"/>
      <c r="W1379" s="30"/>
      <c r="X1379" s="3"/>
      <c r="Y1379" s="1"/>
      <c r="Z1379" s="3"/>
      <c r="AA1379" s="3"/>
      <c r="AB1379" s="3"/>
      <c r="AC1379" s="3"/>
      <c r="AD1379" s="3"/>
      <c r="AE1379" s="10"/>
      <c r="AF1379" s="3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4"/>
      <c r="T1380" s="30"/>
      <c r="U1380" s="3"/>
      <c r="V1380" s="3"/>
      <c r="W1380" s="30"/>
      <c r="X1380" s="3"/>
      <c r="Y1380" s="1"/>
      <c r="Z1380" s="3"/>
      <c r="AA1380" s="3"/>
      <c r="AB1380" s="3"/>
      <c r="AC1380" s="3"/>
      <c r="AD1380" s="3"/>
      <c r="AE1380" s="10"/>
      <c r="AF1380" s="3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4"/>
      <c r="T1381" s="30"/>
      <c r="U1381" s="3"/>
      <c r="V1381" s="3"/>
      <c r="W1381" s="30"/>
      <c r="X1381" s="3"/>
      <c r="Y1381" s="1"/>
      <c r="Z1381" s="3"/>
      <c r="AA1381" s="3"/>
      <c r="AB1381" s="3"/>
      <c r="AC1381" s="3"/>
      <c r="AD1381" s="3"/>
      <c r="AE1381" s="10"/>
      <c r="AF1381" s="3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4"/>
      <c r="T1382" s="30"/>
      <c r="U1382" s="3"/>
      <c r="V1382" s="3"/>
      <c r="W1382" s="30"/>
      <c r="X1382" s="3"/>
      <c r="Y1382" s="1"/>
      <c r="Z1382" s="3"/>
      <c r="AA1382" s="3"/>
      <c r="AB1382" s="3"/>
      <c r="AC1382" s="3"/>
      <c r="AD1382" s="3"/>
      <c r="AE1382" s="10"/>
      <c r="AF1382" s="3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4"/>
      <c r="T1383" s="30"/>
      <c r="U1383" s="3"/>
      <c r="V1383" s="3"/>
      <c r="W1383" s="30"/>
      <c r="X1383" s="3"/>
      <c r="Y1383" s="1"/>
      <c r="Z1383" s="3"/>
      <c r="AA1383" s="3"/>
      <c r="AB1383" s="3"/>
      <c r="AC1383" s="3"/>
      <c r="AD1383" s="3"/>
      <c r="AE1383" s="10"/>
      <c r="AF1383" s="3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4"/>
      <c r="T1384" s="30"/>
      <c r="U1384" s="3"/>
      <c r="V1384" s="3"/>
      <c r="W1384" s="30"/>
      <c r="X1384" s="3"/>
      <c r="Y1384" s="1"/>
      <c r="Z1384" s="3"/>
      <c r="AA1384" s="3"/>
      <c r="AB1384" s="3"/>
      <c r="AC1384" s="3"/>
      <c r="AD1384" s="3"/>
      <c r="AE1384" s="10"/>
      <c r="AF1384" s="3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4"/>
      <c r="T1385" s="30"/>
      <c r="U1385" s="3"/>
      <c r="V1385" s="3"/>
      <c r="W1385" s="30"/>
      <c r="X1385" s="3"/>
      <c r="Y1385" s="1"/>
      <c r="Z1385" s="3"/>
      <c r="AA1385" s="3"/>
      <c r="AB1385" s="3"/>
      <c r="AC1385" s="3"/>
      <c r="AD1385" s="3"/>
      <c r="AE1385" s="10"/>
      <c r="AF1385" s="3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4"/>
      <c r="T1386" s="30"/>
      <c r="U1386" s="3"/>
      <c r="V1386" s="3"/>
      <c r="W1386" s="30"/>
      <c r="X1386" s="3"/>
      <c r="Y1386" s="1"/>
      <c r="Z1386" s="3"/>
      <c r="AA1386" s="3"/>
      <c r="AB1386" s="3"/>
      <c r="AC1386" s="3"/>
      <c r="AD1386" s="3"/>
      <c r="AE1386" s="10"/>
      <c r="AF1386" s="3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4"/>
      <c r="T1387" s="30"/>
      <c r="U1387" s="3"/>
      <c r="V1387" s="3"/>
      <c r="W1387" s="30"/>
      <c r="X1387" s="3"/>
      <c r="Y1387" s="1"/>
      <c r="Z1387" s="3"/>
      <c r="AA1387" s="3"/>
      <c r="AB1387" s="3"/>
      <c r="AC1387" s="3"/>
      <c r="AD1387" s="3"/>
      <c r="AE1387" s="10"/>
      <c r="AF1387" s="3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4"/>
      <c r="T1388" s="30"/>
      <c r="U1388" s="3"/>
      <c r="V1388" s="3"/>
      <c r="W1388" s="30"/>
      <c r="X1388" s="3"/>
      <c r="Y1388" s="1"/>
      <c r="Z1388" s="3"/>
      <c r="AA1388" s="3"/>
      <c r="AB1388" s="3"/>
      <c r="AC1388" s="3"/>
      <c r="AD1388" s="3"/>
      <c r="AE1388" s="10"/>
      <c r="AF1388" s="3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4"/>
      <c r="T1389" s="30"/>
      <c r="U1389" s="3"/>
      <c r="V1389" s="3"/>
      <c r="W1389" s="30"/>
      <c r="X1389" s="3"/>
      <c r="Y1389" s="1"/>
      <c r="Z1389" s="3"/>
      <c r="AA1389" s="3"/>
      <c r="AB1389" s="3"/>
      <c r="AC1389" s="3"/>
      <c r="AD1389" s="3"/>
      <c r="AE1389" s="10"/>
      <c r="AF1389" s="3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4"/>
      <c r="T1390" s="30"/>
      <c r="U1390" s="3"/>
      <c r="V1390" s="3"/>
      <c r="W1390" s="30"/>
      <c r="X1390" s="3"/>
      <c r="Y1390" s="1"/>
      <c r="Z1390" s="3"/>
      <c r="AA1390" s="3"/>
      <c r="AB1390" s="3"/>
      <c r="AC1390" s="3"/>
      <c r="AD1390" s="3"/>
      <c r="AE1390" s="10"/>
      <c r="AF1390" s="3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4"/>
      <c r="T1391" s="30"/>
      <c r="U1391" s="3"/>
      <c r="V1391" s="3"/>
      <c r="W1391" s="30"/>
      <c r="X1391" s="3"/>
      <c r="Y1391" s="1"/>
      <c r="Z1391" s="3"/>
      <c r="AA1391" s="3"/>
      <c r="AB1391" s="3"/>
      <c r="AC1391" s="3"/>
      <c r="AD1391" s="3"/>
      <c r="AE1391" s="10"/>
      <c r="AF1391" s="3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4"/>
      <c r="T1392" s="30"/>
      <c r="U1392" s="3"/>
      <c r="V1392" s="3"/>
      <c r="W1392" s="30"/>
      <c r="X1392" s="3"/>
      <c r="Y1392" s="1"/>
      <c r="Z1392" s="3"/>
      <c r="AA1392" s="3"/>
      <c r="AB1392" s="3"/>
      <c r="AC1392" s="3"/>
      <c r="AD1392" s="3"/>
      <c r="AE1392" s="10"/>
      <c r="AF1392" s="3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4"/>
      <c r="T1393" s="30"/>
      <c r="U1393" s="3"/>
      <c r="V1393" s="3"/>
      <c r="W1393" s="30"/>
      <c r="X1393" s="3"/>
      <c r="Y1393" s="1"/>
      <c r="Z1393" s="3"/>
      <c r="AA1393" s="3"/>
      <c r="AB1393" s="3"/>
      <c r="AC1393" s="3"/>
      <c r="AD1393" s="3"/>
      <c r="AE1393" s="10"/>
      <c r="AF1393" s="3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4"/>
      <c r="T1394" s="30"/>
      <c r="U1394" s="3"/>
      <c r="V1394" s="3"/>
      <c r="W1394" s="30"/>
      <c r="X1394" s="3"/>
      <c r="Y1394" s="1"/>
      <c r="Z1394" s="3"/>
      <c r="AA1394" s="3"/>
      <c r="AB1394" s="3"/>
      <c r="AC1394" s="3"/>
      <c r="AD1394" s="3"/>
      <c r="AE1394" s="10"/>
      <c r="AF1394" s="3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4"/>
      <c r="T1395" s="30"/>
      <c r="U1395" s="3"/>
      <c r="V1395" s="3"/>
      <c r="W1395" s="30"/>
      <c r="X1395" s="3"/>
      <c r="Y1395" s="1"/>
      <c r="Z1395" s="3"/>
      <c r="AA1395" s="3"/>
      <c r="AB1395" s="3"/>
      <c r="AC1395" s="3"/>
      <c r="AD1395" s="3"/>
      <c r="AE1395" s="10"/>
      <c r="AF1395" s="3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4"/>
      <c r="T1396" s="30"/>
      <c r="U1396" s="3"/>
      <c r="V1396" s="3"/>
      <c r="W1396" s="30"/>
      <c r="X1396" s="3"/>
      <c r="Y1396" s="1"/>
      <c r="Z1396" s="3"/>
      <c r="AA1396" s="3"/>
      <c r="AB1396" s="3"/>
      <c r="AC1396" s="3"/>
      <c r="AD1396" s="3"/>
      <c r="AE1396" s="10"/>
      <c r="AF1396" s="3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4"/>
      <c r="T1397" s="30"/>
      <c r="U1397" s="3"/>
      <c r="V1397" s="3"/>
      <c r="W1397" s="30"/>
      <c r="X1397" s="3"/>
      <c r="Y1397" s="1"/>
      <c r="Z1397" s="3"/>
      <c r="AA1397" s="3"/>
      <c r="AB1397" s="3"/>
      <c r="AC1397" s="3"/>
      <c r="AD1397" s="3"/>
      <c r="AE1397" s="10"/>
      <c r="AF1397" s="3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4"/>
      <c r="T1398" s="30"/>
      <c r="U1398" s="3"/>
      <c r="V1398" s="3"/>
      <c r="W1398" s="30"/>
      <c r="X1398" s="3"/>
      <c r="Y1398" s="1"/>
      <c r="Z1398" s="3"/>
      <c r="AA1398" s="3"/>
      <c r="AB1398" s="3"/>
      <c r="AC1398" s="3"/>
      <c r="AD1398" s="3"/>
      <c r="AE1398" s="10"/>
      <c r="AF1398" s="3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4"/>
      <c r="T1399" s="30"/>
      <c r="U1399" s="3"/>
      <c r="V1399" s="3"/>
      <c r="W1399" s="30"/>
      <c r="X1399" s="3"/>
      <c r="Y1399" s="1"/>
      <c r="Z1399" s="3"/>
      <c r="AA1399" s="3"/>
      <c r="AB1399" s="3"/>
      <c r="AC1399" s="3"/>
      <c r="AD1399" s="3"/>
      <c r="AE1399" s="10"/>
      <c r="AF1399" s="3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4"/>
      <c r="T1400" s="30"/>
      <c r="U1400" s="3"/>
      <c r="V1400" s="3"/>
      <c r="W1400" s="30"/>
      <c r="X1400" s="3"/>
      <c r="Y1400" s="1"/>
      <c r="Z1400" s="3"/>
      <c r="AA1400" s="3"/>
      <c r="AB1400" s="3"/>
      <c r="AC1400" s="3"/>
      <c r="AD1400" s="3"/>
      <c r="AE1400" s="10"/>
      <c r="AF1400" s="3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4"/>
      <c r="T1401" s="30"/>
      <c r="U1401" s="3"/>
      <c r="V1401" s="3"/>
      <c r="W1401" s="30"/>
      <c r="X1401" s="3"/>
      <c r="Y1401" s="1"/>
      <c r="Z1401" s="3"/>
      <c r="AA1401" s="3"/>
      <c r="AB1401" s="3"/>
      <c r="AC1401" s="3"/>
      <c r="AD1401" s="3"/>
      <c r="AE1401" s="10"/>
      <c r="AF1401" s="3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4"/>
      <c r="T1402" s="30"/>
      <c r="U1402" s="3"/>
      <c r="V1402" s="3"/>
      <c r="W1402" s="30"/>
      <c r="X1402" s="3"/>
      <c r="Y1402" s="1"/>
      <c r="Z1402" s="3"/>
      <c r="AA1402" s="3"/>
      <c r="AB1402" s="3"/>
      <c r="AC1402" s="3"/>
      <c r="AD1402" s="3"/>
      <c r="AE1402" s="10"/>
      <c r="AF1402" s="3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4"/>
      <c r="T1403" s="30"/>
      <c r="U1403" s="3"/>
      <c r="V1403" s="3"/>
      <c r="W1403" s="30"/>
      <c r="X1403" s="3"/>
      <c r="Y1403" s="1"/>
      <c r="Z1403" s="3"/>
      <c r="AA1403" s="3"/>
      <c r="AB1403" s="3"/>
      <c r="AC1403" s="3"/>
      <c r="AD1403" s="3"/>
      <c r="AE1403" s="10"/>
      <c r="AF1403" s="3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4"/>
      <c r="T1404" s="30"/>
      <c r="U1404" s="3"/>
      <c r="V1404" s="3"/>
      <c r="W1404" s="30"/>
      <c r="X1404" s="3"/>
      <c r="Y1404" s="1"/>
      <c r="Z1404" s="3"/>
      <c r="AA1404" s="3"/>
      <c r="AB1404" s="3"/>
      <c r="AC1404" s="3"/>
      <c r="AD1404" s="3"/>
      <c r="AE1404" s="10"/>
      <c r="AF1404" s="3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4"/>
      <c r="T1405" s="30"/>
      <c r="U1405" s="3"/>
      <c r="V1405" s="3"/>
      <c r="W1405" s="30"/>
      <c r="X1405" s="3"/>
      <c r="Y1405" s="1"/>
      <c r="Z1405" s="3"/>
      <c r="AA1405" s="3"/>
      <c r="AB1405" s="3"/>
      <c r="AC1405" s="3"/>
      <c r="AD1405" s="3"/>
      <c r="AE1405" s="10"/>
      <c r="AF1405" s="3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4"/>
      <c r="T1406" s="30"/>
      <c r="U1406" s="3"/>
      <c r="V1406" s="3"/>
      <c r="W1406" s="30"/>
      <c r="X1406" s="3"/>
      <c r="Y1406" s="1"/>
      <c r="Z1406" s="3"/>
      <c r="AA1406" s="3"/>
      <c r="AB1406" s="3"/>
      <c r="AC1406" s="3"/>
      <c r="AD1406" s="3"/>
      <c r="AE1406" s="10"/>
      <c r="AF1406" s="3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4"/>
      <c r="T1407" s="30"/>
      <c r="U1407" s="3"/>
      <c r="V1407" s="3"/>
      <c r="W1407" s="30"/>
      <c r="X1407" s="3"/>
      <c r="Y1407" s="1"/>
      <c r="Z1407" s="3"/>
      <c r="AA1407" s="3"/>
      <c r="AB1407" s="3"/>
      <c r="AC1407" s="3"/>
      <c r="AD1407" s="3"/>
      <c r="AE1407" s="10"/>
      <c r="AF1407" s="3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4"/>
      <c r="T1408" s="30"/>
      <c r="U1408" s="3"/>
      <c r="V1408" s="3"/>
      <c r="W1408" s="30"/>
      <c r="X1408" s="3"/>
      <c r="Y1408" s="1"/>
      <c r="Z1408" s="3"/>
      <c r="AA1408" s="3"/>
      <c r="AB1408" s="3"/>
      <c r="AC1408" s="3"/>
      <c r="AD1408" s="3"/>
      <c r="AE1408" s="10"/>
      <c r="AF1408" s="3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4"/>
      <c r="T1409" s="30"/>
      <c r="U1409" s="3"/>
      <c r="V1409" s="3"/>
      <c r="W1409" s="30"/>
      <c r="X1409" s="3"/>
      <c r="Y1409" s="1"/>
      <c r="Z1409" s="3"/>
      <c r="AA1409" s="3"/>
      <c r="AB1409" s="3"/>
      <c r="AC1409" s="3"/>
      <c r="AD1409" s="3"/>
      <c r="AE1409" s="10"/>
      <c r="AF1409" s="3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4"/>
      <c r="T1410" s="30"/>
      <c r="U1410" s="3"/>
      <c r="V1410" s="3"/>
      <c r="W1410" s="30"/>
      <c r="X1410" s="3"/>
      <c r="Y1410" s="1"/>
      <c r="Z1410" s="3"/>
      <c r="AA1410" s="3"/>
      <c r="AB1410" s="3"/>
      <c r="AC1410" s="3"/>
      <c r="AD1410" s="3"/>
      <c r="AE1410" s="10"/>
      <c r="AF1410" s="3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4"/>
      <c r="T1411" s="30"/>
      <c r="U1411" s="3"/>
      <c r="V1411" s="3"/>
      <c r="W1411" s="30"/>
      <c r="X1411" s="3"/>
      <c r="Y1411" s="1"/>
      <c r="Z1411" s="3"/>
      <c r="AA1411" s="3"/>
      <c r="AB1411" s="3"/>
      <c r="AC1411" s="3"/>
      <c r="AD1411" s="3"/>
      <c r="AE1411" s="10"/>
      <c r="AF1411" s="3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4"/>
      <c r="T1412" s="30"/>
      <c r="U1412" s="3"/>
      <c r="V1412" s="3"/>
      <c r="W1412" s="30"/>
      <c r="X1412" s="3"/>
      <c r="Y1412" s="1"/>
      <c r="Z1412" s="3"/>
      <c r="AA1412" s="3"/>
      <c r="AB1412" s="3"/>
      <c r="AC1412" s="3"/>
      <c r="AD1412" s="3"/>
      <c r="AE1412" s="10"/>
      <c r="AF1412" s="3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4"/>
      <c r="T1413" s="30"/>
      <c r="U1413" s="3"/>
      <c r="V1413" s="3"/>
      <c r="W1413" s="30"/>
      <c r="X1413" s="3"/>
      <c r="Y1413" s="1"/>
      <c r="Z1413" s="3"/>
      <c r="AA1413" s="3"/>
      <c r="AB1413" s="3"/>
      <c r="AC1413" s="3"/>
      <c r="AD1413" s="3"/>
      <c r="AE1413" s="10"/>
      <c r="AF1413" s="3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4"/>
      <c r="T1414" s="30"/>
      <c r="U1414" s="3"/>
      <c r="V1414" s="3"/>
      <c r="W1414" s="30"/>
      <c r="X1414" s="3"/>
      <c r="Y1414" s="1"/>
      <c r="Z1414" s="3"/>
      <c r="AA1414" s="3"/>
      <c r="AB1414" s="3"/>
      <c r="AC1414" s="3"/>
      <c r="AD1414" s="3"/>
      <c r="AE1414" s="10"/>
      <c r="AF1414" s="3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4"/>
      <c r="T1415" s="30"/>
      <c r="U1415" s="3"/>
      <c r="V1415" s="3"/>
      <c r="W1415" s="30"/>
      <c r="X1415" s="3"/>
      <c r="Y1415" s="1"/>
      <c r="Z1415" s="3"/>
      <c r="AA1415" s="3"/>
      <c r="AB1415" s="3"/>
      <c r="AC1415" s="3"/>
      <c r="AD1415" s="3"/>
      <c r="AE1415" s="10"/>
      <c r="AF1415" s="3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4"/>
      <c r="T1416" s="30"/>
      <c r="U1416" s="3"/>
      <c r="V1416" s="3"/>
      <c r="W1416" s="30"/>
      <c r="X1416" s="3"/>
      <c r="Y1416" s="1"/>
      <c r="Z1416" s="3"/>
      <c r="AA1416" s="3"/>
      <c r="AB1416" s="3"/>
      <c r="AC1416" s="3"/>
      <c r="AD1416" s="3"/>
      <c r="AE1416" s="10"/>
      <c r="AF1416" s="3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4"/>
      <c r="T1417" s="30"/>
      <c r="U1417" s="3"/>
      <c r="V1417" s="3"/>
      <c r="W1417" s="30"/>
      <c r="X1417" s="3"/>
      <c r="Y1417" s="1"/>
      <c r="Z1417" s="3"/>
      <c r="AA1417" s="3"/>
      <c r="AB1417" s="3"/>
      <c r="AC1417" s="3"/>
      <c r="AD1417" s="3"/>
      <c r="AE1417" s="10"/>
      <c r="AF1417" s="3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4"/>
      <c r="T1418" s="30"/>
      <c r="U1418" s="3"/>
      <c r="V1418" s="3"/>
      <c r="W1418" s="30"/>
      <c r="X1418" s="3"/>
      <c r="Y1418" s="1"/>
      <c r="Z1418" s="3"/>
      <c r="AA1418" s="3"/>
      <c r="AB1418" s="3"/>
      <c r="AC1418" s="3"/>
      <c r="AD1418" s="3"/>
      <c r="AE1418" s="10"/>
      <c r="AF1418" s="3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4"/>
      <c r="T1419" s="30"/>
      <c r="U1419" s="3"/>
      <c r="V1419" s="3"/>
      <c r="W1419" s="30"/>
      <c r="X1419" s="3"/>
      <c r="Y1419" s="1"/>
      <c r="Z1419" s="3"/>
      <c r="AA1419" s="3"/>
      <c r="AB1419" s="3"/>
      <c r="AC1419" s="3"/>
      <c r="AD1419" s="3"/>
      <c r="AE1419" s="10"/>
      <c r="AF1419" s="3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4"/>
      <c r="T1420" s="30"/>
      <c r="U1420" s="3"/>
      <c r="V1420" s="3"/>
      <c r="W1420" s="30"/>
      <c r="X1420" s="3"/>
      <c r="Y1420" s="1"/>
      <c r="Z1420" s="3"/>
      <c r="AA1420" s="3"/>
      <c r="AB1420" s="3"/>
      <c r="AC1420" s="3"/>
      <c r="AD1420" s="3"/>
      <c r="AE1420" s="10"/>
      <c r="AF1420" s="3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4"/>
      <c r="T1421" s="30"/>
      <c r="U1421" s="3"/>
      <c r="V1421" s="3"/>
      <c r="W1421" s="30"/>
      <c r="X1421" s="3"/>
      <c r="Y1421" s="1"/>
      <c r="Z1421" s="3"/>
      <c r="AA1421" s="3"/>
      <c r="AB1421" s="3"/>
      <c r="AC1421" s="3"/>
      <c r="AD1421" s="3"/>
      <c r="AE1421" s="10"/>
      <c r="AF1421" s="3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4"/>
      <c r="T1422" s="30"/>
      <c r="U1422" s="3"/>
      <c r="V1422" s="3"/>
      <c r="W1422" s="30"/>
      <c r="X1422" s="3"/>
      <c r="Y1422" s="1"/>
      <c r="Z1422" s="3"/>
      <c r="AA1422" s="3"/>
      <c r="AB1422" s="3"/>
      <c r="AC1422" s="3"/>
      <c r="AD1422" s="3"/>
      <c r="AE1422" s="10"/>
      <c r="AF1422" s="3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4"/>
      <c r="T1423" s="30"/>
      <c r="U1423" s="3"/>
      <c r="V1423" s="3"/>
      <c r="W1423" s="30"/>
      <c r="X1423" s="3"/>
      <c r="Y1423" s="1"/>
      <c r="Z1423" s="3"/>
      <c r="AA1423" s="3"/>
      <c r="AB1423" s="3"/>
      <c r="AC1423" s="3"/>
      <c r="AD1423" s="3"/>
      <c r="AE1423" s="10"/>
      <c r="AF1423" s="3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4"/>
      <c r="T1424" s="30"/>
      <c r="U1424" s="3"/>
      <c r="V1424" s="3"/>
      <c r="W1424" s="30"/>
      <c r="X1424" s="3"/>
      <c r="Y1424" s="1"/>
      <c r="Z1424" s="3"/>
      <c r="AA1424" s="3"/>
      <c r="AB1424" s="3"/>
      <c r="AC1424" s="3"/>
      <c r="AD1424" s="3"/>
      <c r="AE1424" s="10"/>
      <c r="AF1424" s="3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4"/>
      <c r="T1425" s="30"/>
      <c r="U1425" s="3"/>
      <c r="V1425" s="3"/>
      <c r="W1425" s="30"/>
      <c r="X1425" s="3"/>
      <c r="Y1425" s="1"/>
      <c r="Z1425" s="3"/>
      <c r="AA1425" s="3"/>
      <c r="AB1425" s="3"/>
      <c r="AC1425" s="3"/>
      <c r="AD1425" s="3"/>
      <c r="AE1425" s="10"/>
      <c r="AF1425" s="3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4"/>
      <c r="T1426" s="30"/>
      <c r="U1426" s="3"/>
      <c r="V1426" s="3"/>
      <c r="W1426" s="30"/>
      <c r="X1426" s="3"/>
      <c r="Y1426" s="1"/>
      <c r="Z1426" s="3"/>
      <c r="AA1426" s="3"/>
      <c r="AB1426" s="3"/>
      <c r="AC1426" s="3"/>
      <c r="AD1426" s="3"/>
      <c r="AE1426" s="10"/>
      <c r="AF1426" s="3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4"/>
      <c r="T1427" s="30"/>
      <c r="U1427" s="3"/>
      <c r="V1427" s="3"/>
      <c r="W1427" s="30"/>
      <c r="X1427" s="3"/>
      <c r="Y1427" s="1"/>
      <c r="Z1427" s="3"/>
      <c r="AA1427" s="3"/>
      <c r="AB1427" s="3"/>
      <c r="AC1427" s="3"/>
      <c r="AD1427" s="3"/>
      <c r="AE1427" s="10"/>
      <c r="AF1427" s="3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4"/>
      <c r="T1428" s="30"/>
      <c r="U1428" s="3"/>
      <c r="V1428" s="3"/>
      <c r="W1428" s="30"/>
      <c r="X1428" s="3"/>
      <c r="Y1428" s="1"/>
      <c r="Z1428" s="3"/>
      <c r="AA1428" s="3"/>
      <c r="AB1428" s="3"/>
      <c r="AC1428" s="3"/>
      <c r="AD1428" s="3"/>
      <c r="AE1428" s="10"/>
      <c r="AF1428" s="3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4"/>
      <c r="T1429" s="30"/>
      <c r="U1429" s="3"/>
      <c r="V1429" s="3"/>
      <c r="W1429" s="30"/>
      <c r="X1429" s="3"/>
      <c r="Y1429" s="1"/>
      <c r="Z1429" s="3"/>
      <c r="AA1429" s="3"/>
      <c r="AB1429" s="3"/>
      <c r="AC1429" s="3"/>
      <c r="AD1429" s="3"/>
      <c r="AE1429" s="10"/>
      <c r="AF1429" s="3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4"/>
      <c r="T1430" s="30"/>
      <c r="U1430" s="3"/>
      <c r="V1430" s="3"/>
      <c r="W1430" s="30"/>
      <c r="X1430" s="3"/>
      <c r="Y1430" s="1"/>
      <c r="Z1430" s="3"/>
      <c r="AA1430" s="3"/>
      <c r="AB1430" s="3"/>
      <c r="AC1430" s="3"/>
      <c r="AD1430" s="3"/>
      <c r="AE1430" s="10"/>
      <c r="AF1430" s="3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4"/>
      <c r="T1431" s="30"/>
      <c r="U1431" s="3"/>
      <c r="V1431" s="3"/>
      <c r="W1431" s="30"/>
      <c r="X1431" s="3"/>
      <c r="Y1431" s="1"/>
      <c r="Z1431" s="3"/>
      <c r="AA1431" s="3"/>
      <c r="AB1431" s="3"/>
      <c r="AC1431" s="3"/>
      <c r="AD1431" s="3"/>
      <c r="AE1431" s="10"/>
      <c r="AF1431" s="3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4"/>
      <c r="T1432" s="30"/>
      <c r="U1432" s="3"/>
      <c r="V1432" s="3"/>
      <c r="W1432" s="30"/>
      <c r="X1432" s="3"/>
      <c r="Y1432" s="1"/>
      <c r="Z1432" s="3"/>
      <c r="AA1432" s="3"/>
      <c r="AB1432" s="3"/>
      <c r="AC1432" s="3"/>
      <c r="AD1432" s="3"/>
      <c r="AE1432" s="10"/>
      <c r="AF1432" s="3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4"/>
      <c r="T1433" s="30"/>
      <c r="U1433" s="3"/>
      <c r="V1433" s="3"/>
      <c r="W1433" s="30"/>
      <c r="X1433" s="3"/>
      <c r="Y1433" s="1"/>
      <c r="Z1433" s="3"/>
      <c r="AA1433" s="3"/>
      <c r="AB1433" s="3"/>
      <c r="AC1433" s="3"/>
      <c r="AD1433" s="3"/>
      <c r="AE1433" s="10"/>
      <c r="AF1433" s="3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4"/>
      <c r="T1434" s="30"/>
      <c r="U1434" s="3"/>
      <c r="V1434" s="3"/>
      <c r="W1434" s="30"/>
      <c r="X1434" s="3"/>
      <c r="Y1434" s="1"/>
      <c r="Z1434" s="3"/>
      <c r="AA1434" s="3"/>
      <c r="AB1434" s="3"/>
      <c r="AC1434" s="3"/>
      <c r="AD1434" s="3"/>
      <c r="AE1434" s="10"/>
      <c r="AF1434" s="3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4"/>
      <c r="T1435" s="30"/>
      <c r="U1435" s="3"/>
      <c r="V1435" s="3"/>
      <c r="W1435" s="30"/>
      <c r="X1435" s="3"/>
      <c r="Y1435" s="1"/>
      <c r="Z1435" s="3"/>
      <c r="AA1435" s="3"/>
      <c r="AB1435" s="3"/>
      <c r="AC1435" s="3"/>
      <c r="AD1435" s="3"/>
      <c r="AE1435" s="10"/>
      <c r="AF1435" s="3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4"/>
      <c r="T1436" s="30"/>
      <c r="U1436" s="3"/>
      <c r="V1436" s="3"/>
      <c r="W1436" s="30"/>
      <c r="X1436" s="3"/>
      <c r="Y1436" s="1"/>
      <c r="Z1436" s="3"/>
      <c r="AA1436" s="3"/>
      <c r="AB1436" s="3"/>
      <c r="AC1436" s="3"/>
      <c r="AD1436" s="3"/>
      <c r="AE1436" s="10"/>
      <c r="AF1436" s="3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4"/>
      <c r="T1437" s="30"/>
      <c r="U1437" s="3"/>
      <c r="V1437" s="3"/>
      <c r="W1437" s="30"/>
      <c r="X1437" s="3"/>
      <c r="Y1437" s="1"/>
      <c r="Z1437" s="3"/>
      <c r="AA1437" s="3"/>
      <c r="AB1437" s="3"/>
      <c r="AC1437" s="3"/>
      <c r="AD1437" s="3"/>
      <c r="AE1437" s="10"/>
      <c r="AF1437" s="3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4"/>
      <c r="T1438" s="30"/>
      <c r="U1438" s="3"/>
      <c r="V1438" s="3"/>
      <c r="W1438" s="30"/>
      <c r="X1438" s="3"/>
      <c r="Y1438" s="1"/>
      <c r="Z1438" s="3"/>
      <c r="AA1438" s="3"/>
      <c r="AB1438" s="3"/>
      <c r="AC1438" s="3"/>
      <c r="AD1438" s="3"/>
      <c r="AE1438" s="10"/>
      <c r="AF1438" s="3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4"/>
      <c r="T1439" s="30"/>
      <c r="U1439" s="3"/>
      <c r="V1439" s="3"/>
      <c r="W1439" s="30"/>
      <c r="X1439" s="3"/>
      <c r="Y1439" s="1"/>
      <c r="Z1439" s="3"/>
      <c r="AA1439" s="3"/>
      <c r="AB1439" s="3"/>
      <c r="AC1439" s="3"/>
      <c r="AD1439" s="3"/>
      <c r="AE1439" s="10"/>
      <c r="AF1439" s="3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4"/>
      <c r="T1440" s="30"/>
      <c r="U1440" s="3"/>
      <c r="V1440" s="3"/>
      <c r="W1440" s="30"/>
      <c r="X1440" s="3"/>
      <c r="Y1440" s="1"/>
      <c r="Z1440" s="3"/>
      <c r="AA1440" s="3"/>
      <c r="AB1440" s="3"/>
      <c r="AC1440" s="3"/>
      <c r="AD1440" s="3"/>
      <c r="AE1440" s="10"/>
      <c r="AF1440" s="3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4"/>
      <c r="T1441" s="30"/>
      <c r="U1441" s="3"/>
      <c r="V1441" s="3"/>
      <c r="W1441" s="30"/>
      <c r="X1441" s="3"/>
      <c r="Y1441" s="1"/>
      <c r="Z1441" s="3"/>
      <c r="AA1441" s="3"/>
      <c r="AB1441" s="3"/>
      <c r="AC1441" s="3"/>
      <c r="AD1441" s="3"/>
      <c r="AE1441" s="10"/>
      <c r="AF1441" s="3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4"/>
      <c r="T1442" s="30"/>
      <c r="U1442" s="3"/>
      <c r="V1442" s="3"/>
      <c r="W1442" s="30"/>
      <c r="X1442" s="3"/>
      <c r="Y1442" s="1"/>
      <c r="Z1442" s="3"/>
      <c r="AA1442" s="3"/>
      <c r="AB1442" s="3"/>
      <c r="AC1442" s="3"/>
      <c r="AD1442" s="3"/>
      <c r="AE1442" s="10"/>
      <c r="AF1442" s="3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4"/>
      <c r="T1443" s="30"/>
      <c r="U1443" s="3"/>
      <c r="V1443" s="3"/>
      <c r="W1443" s="30"/>
      <c r="X1443" s="3"/>
      <c r="Y1443" s="1"/>
      <c r="Z1443" s="3"/>
      <c r="AA1443" s="3"/>
      <c r="AB1443" s="3"/>
      <c r="AC1443" s="3"/>
      <c r="AD1443" s="3"/>
      <c r="AE1443" s="10"/>
      <c r="AF1443" s="3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4"/>
      <c r="T1444" s="30"/>
      <c r="U1444" s="3"/>
      <c r="V1444" s="3"/>
      <c r="W1444" s="30"/>
      <c r="X1444" s="3"/>
      <c r="Y1444" s="1"/>
      <c r="Z1444" s="3"/>
      <c r="AA1444" s="3"/>
      <c r="AB1444" s="3"/>
      <c r="AC1444" s="3"/>
      <c r="AD1444" s="3"/>
      <c r="AE1444" s="10"/>
      <c r="AF1444" s="3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4"/>
      <c r="T1445" s="30"/>
      <c r="U1445" s="3"/>
      <c r="V1445" s="3"/>
      <c r="W1445" s="30"/>
      <c r="X1445" s="3"/>
      <c r="Y1445" s="1"/>
      <c r="Z1445" s="3"/>
      <c r="AA1445" s="3"/>
      <c r="AB1445" s="3"/>
      <c r="AC1445" s="3"/>
      <c r="AD1445" s="3"/>
      <c r="AE1445" s="10"/>
      <c r="AF1445" s="3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4"/>
      <c r="T1446" s="30"/>
      <c r="U1446" s="3"/>
      <c r="V1446" s="3"/>
      <c r="W1446" s="30"/>
      <c r="X1446" s="3"/>
      <c r="Y1446" s="1"/>
      <c r="Z1446" s="3"/>
      <c r="AA1446" s="3"/>
      <c r="AB1446" s="3"/>
      <c r="AC1446" s="3"/>
      <c r="AD1446" s="3"/>
      <c r="AE1446" s="10"/>
      <c r="AF1446" s="3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4"/>
      <c r="T1447" s="30"/>
      <c r="U1447" s="3"/>
      <c r="V1447" s="3"/>
      <c r="W1447" s="30"/>
      <c r="X1447" s="3"/>
      <c r="Y1447" s="1"/>
      <c r="Z1447" s="3"/>
      <c r="AA1447" s="3"/>
      <c r="AB1447" s="3"/>
      <c r="AC1447" s="3"/>
      <c r="AD1447" s="3"/>
      <c r="AE1447" s="10"/>
      <c r="AF1447" s="3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4"/>
      <c r="T1448" s="30"/>
      <c r="U1448" s="3"/>
      <c r="V1448" s="3"/>
      <c r="W1448" s="30"/>
      <c r="X1448" s="3"/>
      <c r="Y1448" s="1"/>
      <c r="Z1448" s="3"/>
      <c r="AA1448" s="3"/>
      <c r="AB1448" s="3"/>
      <c r="AC1448" s="3"/>
      <c r="AD1448" s="3"/>
      <c r="AE1448" s="10"/>
      <c r="AF1448" s="3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4"/>
      <c r="T1449" s="30"/>
      <c r="U1449" s="3"/>
      <c r="V1449" s="3"/>
      <c r="W1449" s="30"/>
      <c r="X1449" s="3"/>
      <c r="Y1449" s="1"/>
      <c r="Z1449" s="3"/>
      <c r="AA1449" s="3"/>
      <c r="AB1449" s="3"/>
      <c r="AC1449" s="3"/>
      <c r="AD1449" s="3"/>
      <c r="AE1449" s="10"/>
      <c r="AF1449" s="3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4"/>
      <c r="T1450" s="30"/>
      <c r="U1450" s="3"/>
      <c r="V1450" s="3"/>
      <c r="W1450" s="30"/>
      <c r="X1450" s="3"/>
      <c r="Y1450" s="1"/>
      <c r="Z1450" s="3"/>
      <c r="AA1450" s="3"/>
      <c r="AB1450" s="3"/>
      <c r="AC1450" s="3"/>
      <c r="AD1450" s="3"/>
      <c r="AE1450" s="10"/>
      <c r="AF1450" s="3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4"/>
      <c r="T1451" s="30"/>
      <c r="U1451" s="3"/>
      <c r="V1451" s="3"/>
      <c r="W1451" s="30"/>
      <c r="X1451" s="3"/>
      <c r="Y1451" s="1"/>
      <c r="Z1451" s="3"/>
      <c r="AA1451" s="3"/>
      <c r="AB1451" s="3"/>
      <c r="AC1451" s="3"/>
      <c r="AD1451" s="3"/>
      <c r="AE1451" s="10"/>
      <c r="AF1451" s="3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4"/>
      <c r="T1452" s="30"/>
      <c r="U1452" s="3"/>
      <c r="V1452" s="3"/>
      <c r="W1452" s="30"/>
      <c r="X1452" s="3"/>
      <c r="Y1452" s="1"/>
      <c r="Z1452" s="3"/>
      <c r="AA1452" s="3"/>
      <c r="AB1452" s="3"/>
      <c r="AC1452" s="3"/>
      <c r="AD1452" s="3"/>
      <c r="AE1452" s="10"/>
      <c r="AF1452" s="3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4"/>
      <c r="T1453" s="30"/>
      <c r="U1453" s="3"/>
      <c r="V1453" s="3"/>
      <c r="W1453" s="30"/>
      <c r="X1453" s="3"/>
      <c r="Y1453" s="1"/>
      <c r="Z1453" s="3"/>
      <c r="AA1453" s="3"/>
      <c r="AB1453" s="3"/>
      <c r="AC1453" s="3"/>
      <c r="AD1453" s="3"/>
      <c r="AE1453" s="10"/>
      <c r="AF1453" s="3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4"/>
      <c r="T1454" s="30"/>
      <c r="U1454" s="3"/>
      <c r="V1454" s="3"/>
      <c r="W1454" s="30"/>
      <c r="X1454" s="3"/>
      <c r="Y1454" s="1"/>
      <c r="Z1454" s="3"/>
      <c r="AA1454" s="3"/>
      <c r="AB1454" s="3"/>
      <c r="AC1454" s="3"/>
      <c r="AD1454" s="3"/>
      <c r="AE1454" s="10"/>
      <c r="AF1454" s="3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4"/>
      <c r="T1455" s="30"/>
      <c r="U1455" s="3"/>
      <c r="V1455" s="3"/>
      <c r="W1455" s="30"/>
      <c r="X1455" s="3"/>
      <c r="Y1455" s="1"/>
      <c r="Z1455" s="3"/>
      <c r="AA1455" s="3"/>
      <c r="AB1455" s="3"/>
      <c r="AC1455" s="3"/>
      <c r="AD1455" s="3"/>
      <c r="AE1455" s="10"/>
      <c r="AF1455" s="3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4"/>
      <c r="T1456" s="30"/>
      <c r="U1456" s="3"/>
      <c r="V1456" s="3"/>
      <c r="W1456" s="30"/>
      <c r="X1456" s="3"/>
      <c r="Y1456" s="1"/>
      <c r="Z1456" s="3"/>
      <c r="AA1456" s="3"/>
      <c r="AB1456" s="3"/>
      <c r="AC1456" s="3"/>
      <c r="AD1456" s="3"/>
      <c r="AE1456" s="10"/>
      <c r="AF1456" s="3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4"/>
      <c r="T1457" s="30"/>
      <c r="U1457" s="3"/>
      <c r="V1457" s="3"/>
      <c r="W1457" s="30"/>
      <c r="X1457" s="3"/>
      <c r="Y1457" s="1"/>
      <c r="Z1457" s="3"/>
      <c r="AA1457" s="3"/>
      <c r="AB1457" s="3"/>
      <c r="AC1457" s="3"/>
      <c r="AD1457" s="3"/>
      <c r="AE1457" s="10"/>
      <c r="AF1457" s="3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4"/>
      <c r="T1458" s="30"/>
      <c r="U1458" s="3"/>
      <c r="V1458" s="3"/>
      <c r="W1458" s="30"/>
      <c r="X1458" s="3"/>
      <c r="Y1458" s="1"/>
      <c r="Z1458" s="3"/>
      <c r="AA1458" s="3"/>
      <c r="AB1458" s="3"/>
      <c r="AC1458" s="3"/>
      <c r="AD1458" s="3"/>
      <c r="AE1458" s="10"/>
      <c r="AF1458" s="3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4"/>
      <c r="T1459" s="30"/>
      <c r="U1459" s="3"/>
      <c r="V1459" s="3"/>
      <c r="W1459" s="30"/>
      <c r="X1459" s="3"/>
      <c r="Y1459" s="1"/>
      <c r="Z1459" s="3"/>
      <c r="AA1459" s="3"/>
      <c r="AB1459" s="3"/>
      <c r="AC1459" s="3"/>
      <c r="AD1459" s="3"/>
      <c r="AE1459" s="10"/>
      <c r="AF1459" s="3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4"/>
      <c r="T1460" s="30"/>
      <c r="U1460" s="3"/>
      <c r="V1460" s="3"/>
      <c r="W1460" s="30"/>
      <c r="X1460" s="3"/>
      <c r="Y1460" s="1"/>
      <c r="Z1460" s="3"/>
      <c r="AA1460" s="3"/>
      <c r="AB1460" s="3"/>
      <c r="AC1460" s="3"/>
      <c r="AD1460" s="3"/>
      <c r="AE1460" s="10"/>
      <c r="AF1460" s="3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4"/>
      <c r="T1461" s="30"/>
      <c r="U1461" s="3"/>
      <c r="V1461" s="3"/>
      <c r="W1461" s="30"/>
      <c r="X1461" s="3"/>
      <c r="Y1461" s="1"/>
      <c r="Z1461" s="3"/>
      <c r="AA1461" s="3"/>
      <c r="AB1461" s="3"/>
      <c r="AC1461" s="3"/>
      <c r="AD1461" s="3"/>
      <c r="AE1461" s="10"/>
      <c r="AF1461" s="3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4"/>
      <c r="T1462" s="30"/>
      <c r="U1462" s="3"/>
      <c r="V1462" s="3"/>
      <c r="W1462" s="30"/>
      <c r="X1462" s="3"/>
      <c r="Y1462" s="1"/>
      <c r="Z1462" s="3"/>
      <c r="AA1462" s="3"/>
      <c r="AB1462" s="3"/>
      <c r="AC1462" s="3"/>
      <c r="AD1462" s="3"/>
      <c r="AE1462" s="10"/>
      <c r="AF1462" s="3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4"/>
      <c r="T1463" s="30"/>
      <c r="U1463" s="3"/>
      <c r="V1463" s="3"/>
      <c r="W1463" s="30"/>
      <c r="X1463" s="3"/>
      <c r="Y1463" s="1"/>
      <c r="Z1463" s="3"/>
      <c r="AA1463" s="3"/>
      <c r="AB1463" s="3"/>
      <c r="AC1463" s="3"/>
      <c r="AD1463" s="3"/>
      <c r="AE1463" s="10"/>
      <c r="AF1463" s="3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4"/>
      <c r="T1464" s="30"/>
      <c r="U1464" s="3"/>
      <c r="V1464" s="3"/>
      <c r="W1464" s="30"/>
      <c r="X1464" s="3"/>
      <c r="Y1464" s="1"/>
      <c r="Z1464" s="3"/>
      <c r="AA1464" s="3"/>
      <c r="AB1464" s="3"/>
      <c r="AC1464" s="3"/>
      <c r="AD1464" s="3"/>
      <c r="AE1464" s="10"/>
      <c r="AF1464" s="3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4"/>
      <c r="T1465" s="30"/>
      <c r="U1465" s="3"/>
      <c r="V1465" s="3"/>
      <c r="W1465" s="30"/>
      <c r="X1465" s="3"/>
      <c r="Y1465" s="1"/>
      <c r="Z1465" s="3"/>
      <c r="AA1465" s="3"/>
      <c r="AB1465" s="3"/>
      <c r="AC1465" s="3"/>
      <c r="AD1465" s="3"/>
      <c r="AE1465" s="10"/>
      <c r="AF1465" s="3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4"/>
      <c r="T1466" s="30"/>
      <c r="U1466" s="3"/>
      <c r="V1466" s="3"/>
      <c r="W1466" s="30"/>
      <c r="X1466" s="3"/>
      <c r="Y1466" s="1"/>
      <c r="Z1466" s="3"/>
      <c r="AA1466" s="3"/>
      <c r="AB1466" s="3"/>
      <c r="AC1466" s="3"/>
      <c r="AD1466" s="3"/>
      <c r="AE1466" s="10"/>
      <c r="AF1466" s="3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4"/>
      <c r="T1467" s="30"/>
      <c r="U1467" s="3"/>
      <c r="V1467" s="3"/>
      <c r="W1467" s="30"/>
      <c r="X1467" s="3"/>
      <c r="Y1467" s="1"/>
      <c r="Z1467" s="3"/>
      <c r="AA1467" s="3"/>
      <c r="AB1467" s="3"/>
      <c r="AC1467" s="3"/>
      <c r="AD1467" s="3"/>
      <c r="AE1467" s="10"/>
      <c r="AF1467" s="3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4"/>
      <c r="T1468" s="30"/>
      <c r="U1468" s="3"/>
      <c r="V1468" s="3"/>
      <c r="W1468" s="30"/>
      <c r="X1468" s="3"/>
      <c r="Y1468" s="1"/>
      <c r="Z1468" s="3"/>
      <c r="AA1468" s="3"/>
      <c r="AB1468" s="3"/>
      <c r="AC1468" s="3"/>
      <c r="AD1468" s="3"/>
      <c r="AE1468" s="10"/>
      <c r="AF1468" s="3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4"/>
      <c r="T1469" s="30"/>
      <c r="U1469" s="3"/>
      <c r="V1469" s="3"/>
      <c r="W1469" s="30"/>
      <c r="X1469" s="3"/>
      <c r="Y1469" s="1"/>
      <c r="Z1469" s="3"/>
      <c r="AA1469" s="3"/>
      <c r="AB1469" s="3"/>
      <c r="AC1469" s="3"/>
      <c r="AD1469" s="3"/>
      <c r="AE1469" s="10"/>
      <c r="AF1469" s="3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4"/>
      <c r="T1470" s="30"/>
      <c r="U1470" s="3"/>
      <c r="V1470" s="3"/>
      <c r="W1470" s="30"/>
      <c r="X1470" s="3"/>
      <c r="Y1470" s="1"/>
      <c r="Z1470" s="3"/>
      <c r="AA1470" s="3"/>
      <c r="AB1470" s="3"/>
      <c r="AC1470" s="3"/>
      <c r="AD1470" s="3"/>
      <c r="AE1470" s="10"/>
      <c r="AF1470" s="3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4"/>
      <c r="T1471" s="30"/>
      <c r="U1471" s="3"/>
      <c r="V1471" s="3"/>
      <c r="W1471" s="30"/>
      <c r="X1471" s="3"/>
      <c r="Y1471" s="1"/>
      <c r="Z1471" s="3"/>
      <c r="AA1471" s="3"/>
      <c r="AB1471" s="3"/>
      <c r="AC1471" s="3"/>
      <c r="AD1471" s="3"/>
      <c r="AE1471" s="10"/>
      <c r="AF1471" s="3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4"/>
      <c r="T1472" s="30"/>
      <c r="U1472" s="3"/>
      <c r="V1472" s="3"/>
      <c r="W1472" s="30"/>
      <c r="X1472" s="3"/>
      <c r="Y1472" s="1"/>
      <c r="Z1472" s="3"/>
      <c r="AA1472" s="3"/>
      <c r="AB1472" s="3"/>
      <c r="AC1472" s="3"/>
      <c r="AD1472" s="3"/>
      <c r="AE1472" s="10"/>
      <c r="AF1472" s="3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4"/>
      <c r="T1473" s="30"/>
      <c r="U1473" s="20"/>
      <c r="V1473" s="20"/>
      <c r="W1473" s="29"/>
      <c r="X1473" s="20"/>
      <c r="Y1473" s="23"/>
      <c r="Z1473" s="20"/>
      <c r="AA1473" s="20"/>
      <c r="AB1473" s="20"/>
      <c r="AC1473" s="20"/>
      <c r="AD1473" s="20"/>
      <c r="AE1473" s="21"/>
      <c r="AF1473" s="20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</row>
    <row r="1474" spans="1:130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4"/>
      <c r="T1474" s="30"/>
      <c r="U1474" s="3"/>
      <c r="V1474" s="3"/>
      <c r="W1474" s="30"/>
      <c r="X1474" s="3"/>
      <c r="Y1474" s="1"/>
      <c r="Z1474" s="3"/>
      <c r="AA1474" s="3"/>
      <c r="AB1474" s="3"/>
      <c r="AC1474" s="3"/>
      <c r="AD1474" s="3"/>
      <c r="AE1474" s="10"/>
      <c r="AF1474" s="3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4"/>
      <c r="T1475" s="30"/>
      <c r="U1475" s="20"/>
      <c r="V1475" s="20"/>
      <c r="W1475" s="29"/>
      <c r="X1475" s="20"/>
      <c r="Y1475" s="23"/>
      <c r="Z1475" s="20"/>
      <c r="AA1475" s="20"/>
      <c r="AB1475" s="20"/>
      <c r="AC1475" s="20"/>
      <c r="AD1475" s="20"/>
      <c r="AE1475" s="21"/>
      <c r="AF1475" s="20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</row>
    <row r="1476" spans="1:130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4"/>
      <c r="T1476" s="30"/>
      <c r="U1476" s="3"/>
      <c r="V1476" s="3"/>
      <c r="W1476" s="30"/>
      <c r="X1476" s="3"/>
      <c r="Y1476" s="1"/>
      <c r="Z1476" s="3"/>
      <c r="AA1476" s="3"/>
      <c r="AB1476" s="3"/>
      <c r="AC1476" s="3"/>
      <c r="AD1476" s="3"/>
      <c r="AE1476" s="10"/>
      <c r="AF1476" s="3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4"/>
      <c r="T1477" s="30"/>
      <c r="U1477" s="3"/>
      <c r="V1477" s="3"/>
      <c r="W1477" s="30"/>
      <c r="X1477" s="3"/>
      <c r="Y1477" s="1"/>
      <c r="Z1477" s="3"/>
      <c r="AA1477" s="3"/>
      <c r="AB1477" s="3"/>
      <c r="AC1477" s="3"/>
      <c r="AD1477" s="3"/>
      <c r="AE1477" s="10"/>
      <c r="AF1477" s="3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4"/>
      <c r="T1478" s="30"/>
      <c r="U1478" s="3"/>
      <c r="V1478" s="3"/>
      <c r="W1478" s="30"/>
      <c r="X1478" s="3"/>
      <c r="Y1478" s="1"/>
      <c r="Z1478" s="3"/>
      <c r="AA1478" s="3"/>
      <c r="AB1478" s="3"/>
      <c r="AC1478" s="3"/>
      <c r="AD1478" s="3"/>
      <c r="AE1478" s="10"/>
      <c r="AF1478" s="3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4"/>
      <c r="T1479" s="30"/>
      <c r="U1479" s="3"/>
      <c r="V1479" s="3"/>
      <c r="W1479" s="30"/>
      <c r="X1479" s="3"/>
      <c r="Y1479" s="1"/>
      <c r="Z1479" s="3"/>
      <c r="AA1479" s="3"/>
      <c r="AB1479" s="3"/>
      <c r="AC1479" s="3"/>
      <c r="AD1479" s="3"/>
      <c r="AE1479" s="10"/>
      <c r="AF1479" s="3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4"/>
      <c r="T1480" s="30"/>
      <c r="U1480" s="9"/>
      <c r="V1480" s="9"/>
      <c r="W1480" s="28"/>
      <c r="X1480" s="3"/>
      <c r="Y1480" s="1"/>
      <c r="Z1480" s="9"/>
      <c r="AA1480" s="3"/>
      <c r="AB1480" s="3"/>
      <c r="AC1480" s="3"/>
      <c r="AD1480" s="9"/>
      <c r="AE1480" s="10"/>
      <c r="AF1480" s="9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4"/>
      <c r="T1481" s="30"/>
      <c r="U1481" s="9"/>
      <c r="V1481" s="9"/>
      <c r="W1481" s="28"/>
      <c r="X1481" s="3"/>
      <c r="Y1481" s="1"/>
      <c r="Z1481" s="9"/>
      <c r="AA1481" s="3"/>
      <c r="AB1481" s="3"/>
      <c r="AC1481" s="3"/>
      <c r="AD1481" s="9"/>
      <c r="AE1481" s="10"/>
      <c r="AF1481" s="9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4"/>
      <c r="T1482" s="30"/>
      <c r="U1482" s="9"/>
      <c r="V1482" s="9"/>
      <c r="W1482" s="28"/>
      <c r="X1482" s="3"/>
      <c r="Y1482" s="1"/>
      <c r="Z1482" s="9"/>
      <c r="AA1482" s="3"/>
      <c r="AB1482" s="3"/>
      <c r="AC1482" s="3"/>
      <c r="AD1482" s="9"/>
      <c r="AE1482" s="10"/>
      <c r="AF1482" s="9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4"/>
      <c r="T1483" s="30"/>
      <c r="U1483" s="9"/>
      <c r="V1483" s="9"/>
      <c r="W1483" s="28"/>
      <c r="X1483" s="3"/>
      <c r="Y1483" s="1"/>
      <c r="Z1483" s="9"/>
      <c r="AA1483" s="3"/>
      <c r="AB1483" s="3"/>
      <c r="AC1483" s="3"/>
      <c r="AD1483" s="9"/>
      <c r="AE1483" s="10"/>
      <c r="AF1483" s="9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4"/>
      <c r="T1484" s="30"/>
      <c r="U1484" s="9"/>
      <c r="V1484" s="9"/>
      <c r="W1484" s="28"/>
      <c r="X1484" s="3"/>
      <c r="Y1484" s="1"/>
      <c r="Z1484" s="9"/>
      <c r="AA1484" s="3"/>
      <c r="AB1484" s="3"/>
      <c r="AC1484" s="3"/>
      <c r="AD1484" s="9"/>
      <c r="AE1484" s="10"/>
      <c r="AF1484" s="9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4"/>
      <c r="T1485" s="30"/>
      <c r="U1485" s="9"/>
      <c r="V1485" s="9"/>
      <c r="W1485" s="28"/>
      <c r="X1485" s="3"/>
      <c r="Y1485" s="1"/>
      <c r="Z1485" s="9"/>
      <c r="AA1485" s="3"/>
      <c r="AB1485" s="3"/>
      <c r="AC1485" s="3"/>
      <c r="AD1485" s="9"/>
      <c r="AE1485" s="10"/>
      <c r="AF1485" s="9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4"/>
      <c r="T1486" s="30"/>
      <c r="U1486" s="9"/>
      <c r="V1486" s="9"/>
      <c r="W1486" s="28"/>
      <c r="X1486" s="3"/>
      <c r="Y1486" s="1"/>
      <c r="Z1486" s="9"/>
      <c r="AA1486" s="3"/>
      <c r="AB1486" s="3"/>
      <c r="AC1486" s="3"/>
      <c r="AD1486" s="9"/>
      <c r="AE1486" s="10"/>
      <c r="AF1486" s="9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4"/>
      <c r="T1487" s="30"/>
      <c r="U1487" s="9"/>
      <c r="V1487" s="9"/>
      <c r="W1487" s="28"/>
      <c r="X1487" s="3"/>
      <c r="Y1487" s="1"/>
      <c r="Z1487" s="9"/>
      <c r="AA1487" s="3"/>
      <c r="AB1487" s="3"/>
      <c r="AC1487" s="3"/>
      <c r="AD1487" s="9"/>
      <c r="AE1487" s="10"/>
      <c r="AF1487" s="9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4"/>
      <c r="T1488" s="30"/>
      <c r="U1488" s="9"/>
      <c r="V1488" s="9"/>
      <c r="W1488" s="28"/>
      <c r="X1488" s="3"/>
      <c r="Y1488" s="1"/>
      <c r="Z1488" s="9"/>
      <c r="AA1488" s="3"/>
      <c r="AB1488" s="3"/>
      <c r="AC1488" s="3"/>
      <c r="AD1488" s="9"/>
      <c r="AE1488" s="10"/>
      <c r="AF1488" s="9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4"/>
      <c r="T1489" s="30"/>
      <c r="U1489" s="9"/>
      <c r="V1489" s="9"/>
      <c r="W1489" s="28"/>
      <c r="X1489" s="3"/>
      <c r="Y1489" s="1"/>
      <c r="Z1489" s="9"/>
      <c r="AA1489" s="3"/>
      <c r="AB1489" s="3"/>
      <c r="AC1489" s="3"/>
      <c r="AD1489" s="9"/>
      <c r="AE1489" s="10"/>
      <c r="AF1489" s="9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4"/>
      <c r="T1490" s="30"/>
      <c r="U1490" s="9"/>
      <c r="V1490" s="9"/>
      <c r="W1490" s="28"/>
      <c r="X1490" s="3"/>
      <c r="Y1490" s="1"/>
      <c r="Z1490" s="9"/>
      <c r="AA1490" s="3"/>
      <c r="AB1490" s="3"/>
      <c r="AC1490" s="3"/>
      <c r="AD1490" s="9"/>
      <c r="AE1490" s="10"/>
      <c r="AF1490" s="9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4"/>
      <c r="T1491" s="30"/>
      <c r="U1491" s="9"/>
      <c r="V1491" s="9"/>
      <c r="W1491" s="28"/>
      <c r="X1491" s="3"/>
      <c r="Y1491" s="1"/>
      <c r="Z1491" s="9"/>
      <c r="AA1491" s="3"/>
      <c r="AB1491" s="3"/>
      <c r="AC1491" s="3"/>
      <c r="AD1491" s="9"/>
      <c r="AE1491" s="10"/>
      <c r="AF1491" s="9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4"/>
      <c r="T1492" s="30"/>
      <c r="U1492" s="9"/>
      <c r="V1492" s="9"/>
      <c r="W1492" s="28"/>
      <c r="X1492" s="3"/>
      <c r="Y1492" s="1"/>
      <c r="Z1492" s="9"/>
      <c r="AA1492" s="3"/>
      <c r="AB1492" s="3"/>
      <c r="AC1492" s="3"/>
      <c r="AD1492" s="9"/>
      <c r="AE1492" s="10"/>
      <c r="AF1492" s="9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4"/>
      <c r="T1493" s="30"/>
      <c r="U1493" s="9"/>
      <c r="V1493" s="9"/>
      <c r="W1493" s="28"/>
      <c r="X1493" s="3"/>
      <c r="Y1493" s="1"/>
      <c r="Z1493" s="9"/>
      <c r="AA1493" s="3"/>
      <c r="AB1493" s="3"/>
      <c r="AC1493" s="3"/>
      <c r="AD1493" s="9"/>
      <c r="AE1493" s="10"/>
      <c r="AF1493" s="9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4"/>
      <c r="T1494" s="30"/>
      <c r="U1494" s="9"/>
      <c r="V1494" s="9"/>
      <c r="W1494" s="28"/>
      <c r="X1494" s="3"/>
      <c r="Y1494" s="1"/>
      <c r="Z1494" s="9"/>
      <c r="AA1494" s="3"/>
      <c r="AB1494" s="3"/>
      <c r="AC1494" s="3"/>
      <c r="AD1494" s="9"/>
      <c r="AE1494" s="10"/>
      <c r="AF1494" s="9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4"/>
      <c r="T1495" s="30"/>
      <c r="U1495" s="9"/>
      <c r="V1495" s="9"/>
      <c r="W1495" s="28"/>
      <c r="X1495" s="3"/>
      <c r="Y1495" s="1"/>
      <c r="Z1495" s="9"/>
      <c r="AA1495" s="3"/>
      <c r="AB1495" s="3"/>
      <c r="AC1495" s="3"/>
      <c r="AD1495" s="9"/>
      <c r="AE1495" s="10"/>
      <c r="AF1495" s="9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4"/>
      <c r="T1496" s="30"/>
      <c r="U1496" s="9"/>
      <c r="V1496" s="9"/>
      <c r="W1496" s="28"/>
      <c r="X1496" s="3"/>
      <c r="Y1496" s="1"/>
      <c r="Z1496" s="9"/>
      <c r="AA1496" s="3"/>
      <c r="AB1496" s="3"/>
      <c r="AC1496" s="3"/>
      <c r="AD1496" s="9"/>
      <c r="AE1496" s="10"/>
      <c r="AF1496" s="9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4"/>
      <c r="T1497" s="30"/>
      <c r="U1497" s="9"/>
      <c r="V1497" s="9"/>
      <c r="W1497" s="28"/>
      <c r="X1497" s="3"/>
      <c r="Y1497" s="1"/>
      <c r="Z1497" s="9"/>
      <c r="AA1497" s="3"/>
      <c r="AB1497" s="3"/>
      <c r="AC1497" s="3"/>
      <c r="AD1497" s="9"/>
      <c r="AE1497" s="10"/>
      <c r="AF1497" s="9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4"/>
      <c r="T1498" s="30"/>
      <c r="U1498" s="9"/>
      <c r="V1498" s="9"/>
      <c r="W1498" s="28"/>
      <c r="X1498" s="3"/>
      <c r="Y1498" s="1"/>
      <c r="Z1498" s="9"/>
      <c r="AA1498" s="3"/>
      <c r="AB1498" s="3"/>
      <c r="AC1498" s="3"/>
      <c r="AD1498" s="9"/>
      <c r="AE1498" s="10"/>
      <c r="AF1498" s="9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4"/>
      <c r="T1499" s="30"/>
      <c r="U1499" s="9"/>
      <c r="V1499" s="9"/>
      <c r="W1499" s="28"/>
      <c r="X1499" s="3"/>
      <c r="Y1499" s="1"/>
      <c r="Z1499" s="9"/>
      <c r="AA1499" s="3"/>
      <c r="AB1499" s="3"/>
      <c r="AC1499" s="3"/>
      <c r="AD1499" s="9"/>
      <c r="AE1499" s="10"/>
      <c r="AF1499" s="9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4"/>
      <c r="T1500" s="30"/>
      <c r="U1500" s="9"/>
      <c r="V1500" s="9"/>
      <c r="W1500" s="28"/>
      <c r="X1500" s="3"/>
      <c r="Y1500" s="1"/>
      <c r="Z1500" s="9"/>
      <c r="AA1500" s="3"/>
      <c r="AB1500" s="3"/>
      <c r="AC1500" s="3"/>
      <c r="AD1500" s="9"/>
      <c r="AE1500" s="10"/>
      <c r="AF1500" s="9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4"/>
      <c r="T1501" s="30"/>
      <c r="U1501" s="9"/>
      <c r="V1501" s="9"/>
      <c r="W1501" s="28"/>
      <c r="X1501" s="3"/>
      <c r="Y1501" s="1"/>
      <c r="Z1501" s="9"/>
      <c r="AA1501" s="3"/>
      <c r="AB1501" s="3"/>
      <c r="AC1501" s="3"/>
      <c r="AD1501" s="9"/>
      <c r="AE1501" s="10"/>
      <c r="AF1501" s="9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4"/>
      <c r="T1502" s="30"/>
      <c r="U1502" s="9"/>
      <c r="V1502" s="9"/>
      <c r="W1502" s="28"/>
      <c r="X1502" s="3"/>
      <c r="Y1502" s="1"/>
      <c r="Z1502" s="9"/>
      <c r="AA1502" s="3"/>
      <c r="AB1502" s="3"/>
      <c r="AC1502" s="3"/>
      <c r="AD1502" s="9"/>
      <c r="AE1502" s="10"/>
      <c r="AF1502" s="9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4"/>
      <c r="T1503" s="30"/>
      <c r="U1503" s="9"/>
      <c r="V1503" s="9"/>
      <c r="W1503" s="28"/>
      <c r="X1503" s="3"/>
      <c r="Y1503" s="1"/>
      <c r="Z1503" s="9"/>
      <c r="AA1503" s="3"/>
      <c r="AB1503" s="3"/>
      <c r="AC1503" s="3"/>
      <c r="AD1503" s="9"/>
      <c r="AE1503" s="10"/>
      <c r="AF1503" s="9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4"/>
      <c r="T1504" s="30"/>
      <c r="U1504" s="9"/>
      <c r="V1504" s="9"/>
      <c r="W1504" s="28"/>
      <c r="X1504" s="3"/>
      <c r="Y1504" s="1"/>
      <c r="Z1504" s="9"/>
      <c r="AA1504" s="3"/>
      <c r="AB1504" s="3"/>
      <c r="AC1504" s="3"/>
      <c r="AD1504" s="9"/>
      <c r="AE1504" s="10"/>
      <c r="AF1504" s="9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4"/>
      <c r="T1505" s="30"/>
      <c r="U1505" s="9"/>
      <c r="V1505" s="9"/>
      <c r="W1505" s="28"/>
      <c r="X1505" s="3"/>
      <c r="Y1505" s="1"/>
      <c r="Z1505" s="9"/>
      <c r="AA1505" s="3"/>
      <c r="AB1505" s="3"/>
      <c r="AC1505" s="3"/>
      <c r="AD1505" s="9"/>
      <c r="AE1505" s="10"/>
      <c r="AF1505" s="9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4"/>
      <c r="T1506" s="30"/>
      <c r="U1506" s="9"/>
      <c r="V1506" s="9"/>
      <c r="W1506" s="28"/>
      <c r="X1506" s="3"/>
      <c r="Y1506" s="1"/>
      <c r="Z1506" s="9"/>
      <c r="AA1506" s="3"/>
      <c r="AB1506" s="3"/>
      <c r="AC1506" s="3"/>
      <c r="AD1506" s="9"/>
      <c r="AE1506" s="10"/>
      <c r="AF1506" s="9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4"/>
      <c r="T1507" s="30"/>
      <c r="U1507" s="9"/>
      <c r="V1507" s="9"/>
      <c r="W1507" s="28"/>
      <c r="X1507" s="3"/>
      <c r="Y1507" s="1"/>
      <c r="Z1507" s="9"/>
      <c r="AA1507" s="3"/>
      <c r="AB1507" s="3"/>
      <c r="AC1507" s="3"/>
      <c r="AD1507" s="9"/>
      <c r="AE1507" s="10"/>
      <c r="AF1507" s="9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4"/>
      <c r="T1508" s="30"/>
      <c r="U1508" s="9"/>
      <c r="V1508" s="9"/>
      <c r="W1508" s="28"/>
      <c r="X1508" s="3"/>
      <c r="Y1508" s="1"/>
      <c r="Z1508" s="9"/>
      <c r="AA1508" s="3"/>
      <c r="AB1508" s="3"/>
      <c r="AC1508" s="3"/>
      <c r="AD1508" s="9"/>
      <c r="AE1508" s="10"/>
      <c r="AF1508" s="9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4"/>
      <c r="T1509" s="30"/>
      <c r="U1509" s="9"/>
      <c r="V1509" s="9"/>
      <c r="W1509" s="28"/>
      <c r="X1509" s="3"/>
      <c r="Y1509" s="1"/>
      <c r="Z1509" s="9"/>
      <c r="AA1509" s="3"/>
      <c r="AB1509" s="3"/>
      <c r="AC1509" s="3"/>
      <c r="AD1509" s="9"/>
      <c r="AE1509" s="10"/>
      <c r="AF1509" s="9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4"/>
      <c r="T1510" s="30"/>
      <c r="U1510" s="9"/>
      <c r="V1510" s="9"/>
      <c r="W1510" s="28"/>
      <c r="X1510" s="3"/>
      <c r="Y1510" s="1"/>
      <c r="Z1510" s="9"/>
      <c r="AA1510" s="3"/>
      <c r="AB1510" s="3"/>
      <c r="AC1510" s="3"/>
      <c r="AD1510" s="9"/>
      <c r="AE1510" s="10"/>
      <c r="AF1510" s="9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4"/>
      <c r="T1511" s="30"/>
      <c r="U1511" s="9"/>
      <c r="V1511" s="9"/>
      <c r="W1511" s="28"/>
      <c r="X1511" s="3"/>
      <c r="Y1511" s="1"/>
      <c r="Z1511" s="9"/>
      <c r="AA1511" s="3"/>
      <c r="AB1511" s="3"/>
      <c r="AC1511" s="3"/>
      <c r="AD1511" s="9"/>
      <c r="AE1511" s="10"/>
      <c r="AF1511" s="9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4"/>
      <c r="T1512" s="30"/>
      <c r="U1512" s="9"/>
      <c r="V1512" s="9"/>
      <c r="W1512" s="28"/>
      <c r="X1512" s="3"/>
      <c r="Y1512" s="1"/>
      <c r="Z1512" s="9"/>
      <c r="AA1512" s="3"/>
      <c r="AB1512" s="3"/>
      <c r="AC1512" s="3"/>
      <c r="AD1512" s="9"/>
      <c r="AE1512" s="10"/>
      <c r="AF1512" s="9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4"/>
      <c r="T1513" s="30"/>
      <c r="U1513" s="9"/>
      <c r="V1513" s="9"/>
      <c r="W1513" s="28"/>
      <c r="X1513" s="3"/>
      <c r="Y1513" s="1"/>
      <c r="Z1513" s="9"/>
      <c r="AA1513" s="3"/>
      <c r="AB1513" s="3"/>
      <c r="AC1513" s="3"/>
      <c r="AD1513" s="9"/>
      <c r="AE1513" s="10"/>
      <c r="AF1513" s="9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4"/>
      <c r="T1514" s="30"/>
      <c r="U1514" s="9"/>
      <c r="V1514" s="9"/>
      <c r="W1514" s="28"/>
      <c r="X1514" s="3"/>
      <c r="Y1514" s="1"/>
      <c r="Z1514" s="9"/>
      <c r="AA1514" s="3"/>
      <c r="AB1514" s="3"/>
      <c r="AC1514" s="3"/>
      <c r="AD1514" s="9"/>
      <c r="AE1514" s="10"/>
      <c r="AF1514" s="9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4"/>
      <c r="T1515" s="30"/>
      <c r="U1515" s="9"/>
      <c r="V1515" s="9"/>
      <c r="W1515" s="28"/>
      <c r="X1515" s="3"/>
      <c r="Y1515" s="1"/>
      <c r="Z1515" s="9"/>
      <c r="AA1515" s="3"/>
      <c r="AB1515" s="3"/>
      <c r="AC1515" s="3"/>
      <c r="AD1515" s="9"/>
      <c r="AE1515" s="10"/>
      <c r="AF1515" s="9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4"/>
      <c r="T1516" s="30"/>
      <c r="U1516" s="9"/>
      <c r="V1516" s="9"/>
      <c r="W1516" s="28"/>
      <c r="X1516" s="3"/>
      <c r="Y1516" s="1"/>
      <c r="Z1516" s="9"/>
      <c r="AA1516" s="3"/>
      <c r="AB1516" s="3"/>
      <c r="AC1516" s="3"/>
      <c r="AD1516" s="9"/>
      <c r="AE1516" s="10"/>
      <c r="AF1516" s="9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4"/>
      <c r="T1517" s="30"/>
      <c r="U1517" s="9"/>
      <c r="V1517" s="9"/>
      <c r="W1517" s="28"/>
      <c r="X1517" s="3"/>
      <c r="Y1517" s="1"/>
      <c r="Z1517" s="9"/>
      <c r="AA1517" s="3"/>
      <c r="AB1517" s="3"/>
      <c r="AC1517" s="3"/>
      <c r="AD1517" s="9"/>
      <c r="AE1517" s="10"/>
      <c r="AF1517" s="9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4"/>
      <c r="T1518" s="30"/>
      <c r="U1518" s="9"/>
      <c r="V1518" s="9"/>
      <c r="W1518" s="28"/>
      <c r="X1518" s="3"/>
      <c r="Y1518" s="1"/>
      <c r="Z1518" s="9"/>
      <c r="AA1518" s="3"/>
      <c r="AB1518" s="3"/>
      <c r="AC1518" s="3"/>
      <c r="AD1518" s="9"/>
      <c r="AE1518" s="10"/>
      <c r="AF1518" s="9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4"/>
      <c r="T1519" s="30"/>
      <c r="U1519" s="9"/>
      <c r="V1519" s="9"/>
      <c r="W1519" s="28"/>
      <c r="X1519" s="3"/>
      <c r="Y1519" s="1"/>
      <c r="Z1519" s="9"/>
      <c r="AA1519" s="3"/>
      <c r="AB1519" s="3"/>
      <c r="AC1519" s="3"/>
      <c r="AD1519" s="9"/>
      <c r="AE1519" s="10"/>
      <c r="AF1519" s="9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4"/>
      <c r="T1520" s="30"/>
      <c r="U1520" s="9"/>
      <c r="V1520" s="9"/>
      <c r="W1520" s="28"/>
      <c r="X1520" s="3"/>
      <c r="Y1520" s="1"/>
      <c r="Z1520" s="9"/>
      <c r="AA1520" s="3"/>
      <c r="AB1520" s="3"/>
      <c r="AC1520" s="3"/>
      <c r="AD1520" s="9"/>
      <c r="AE1520" s="10"/>
      <c r="AF1520" s="9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4"/>
      <c r="T1521" s="30"/>
      <c r="U1521" s="9"/>
      <c r="V1521" s="9"/>
      <c r="W1521" s="28"/>
      <c r="X1521" s="3"/>
      <c r="Y1521" s="1"/>
      <c r="Z1521" s="9"/>
      <c r="AA1521" s="3"/>
      <c r="AB1521" s="3"/>
      <c r="AC1521" s="3"/>
      <c r="AD1521" s="9"/>
      <c r="AE1521" s="10"/>
      <c r="AF1521" s="9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4"/>
      <c r="T1522" s="30"/>
      <c r="U1522" s="9"/>
      <c r="V1522" s="9"/>
      <c r="W1522" s="28"/>
      <c r="X1522" s="3"/>
      <c r="Y1522" s="1"/>
      <c r="Z1522" s="9"/>
      <c r="AA1522" s="3"/>
      <c r="AB1522" s="3"/>
      <c r="AC1522" s="3"/>
      <c r="AD1522" s="9"/>
      <c r="AE1522" s="10"/>
      <c r="AF1522" s="9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4"/>
      <c r="T1523" s="30"/>
      <c r="U1523" s="9"/>
      <c r="V1523" s="9"/>
      <c r="W1523" s="28"/>
      <c r="X1523" s="3"/>
      <c r="Y1523" s="1"/>
      <c r="Z1523" s="9"/>
      <c r="AA1523" s="3"/>
      <c r="AB1523" s="3"/>
      <c r="AC1523" s="3"/>
      <c r="AD1523" s="9"/>
      <c r="AE1523" s="10"/>
      <c r="AF1523" s="9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4"/>
      <c r="T1524" s="30"/>
      <c r="U1524" s="9"/>
      <c r="V1524" s="9"/>
      <c r="W1524" s="28"/>
      <c r="X1524" s="3"/>
      <c r="Y1524" s="1"/>
      <c r="Z1524" s="9"/>
      <c r="AA1524" s="3"/>
      <c r="AB1524" s="3"/>
      <c r="AC1524" s="3"/>
      <c r="AD1524" s="9"/>
      <c r="AE1524" s="10"/>
      <c r="AF1524" s="9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4"/>
      <c r="T1525" s="30"/>
      <c r="U1525" s="9"/>
      <c r="V1525" s="9"/>
      <c r="W1525" s="28"/>
      <c r="X1525" s="3"/>
      <c r="Y1525" s="1"/>
      <c r="Z1525" s="9"/>
      <c r="AA1525" s="3"/>
      <c r="AB1525" s="3"/>
      <c r="AC1525" s="3"/>
      <c r="AD1525" s="9"/>
      <c r="AE1525" s="10"/>
      <c r="AF1525" s="9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4"/>
      <c r="T1526" s="30"/>
      <c r="U1526" s="9"/>
      <c r="V1526" s="9"/>
      <c r="W1526" s="28"/>
      <c r="X1526" s="3"/>
      <c r="Y1526" s="1"/>
      <c r="Z1526" s="9"/>
      <c r="AA1526" s="3"/>
      <c r="AB1526" s="3"/>
      <c r="AC1526" s="3"/>
      <c r="AD1526" s="9"/>
      <c r="AE1526" s="10"/>
      <c r="AF1526" s="9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4"/>
      <c r="T1527" s="30"/>
      <c r="U1527" s="9"/>
      <c r="V1527" s="9"/>
      <c r="W1527" s="28"/>
      <c r="X1527" s="3"/>
      <c r="Y1527" s="1"/>
      <c r="Z1527" s="9"/>
      <c r="AA1527" s="3"/>
      <c r="AB1527" s="3"/>
      <c r="AC1527" s="3"/>
      <c r="AD1527" s="9"/>
      <c r="AE1527" s="10"/>
      <c r="AF1527" s="9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4"/>
      <c r="T1528" s="30"/>
      <c r="U1528" s="9"/>
      <c r="V1528" s="9"/>
      <c r="W1528" s="28"/>
      <c r="X1528" s="3"/>
      <c r="Y1528" s="1"/>
      <c r="Z1528" s="9"/>
      <c r="AA1528" s="3"/>
      <c r="AB1528" s="3"/>
      <c r="AC1528" s="3"/>
      <c r="AD1528" s="9"/>
      <c r="AE1528" s="10"/>
      <c r="AF1528" s="9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4"/>
      <c r="T1529" s="30"/>
      <c r="U1529" s="9"/>
      <c r="V1529" s="9"/>
      <c r="W1529" s="28"/>
      <c r="X1529" s="3"/>
      <c r="Y1529" s="1"/>
      <c r="Z1529" s="9"/>
      <c r="AA1529" s="3"/>
      <c r="AB1529" s="3"/>
      <c r="AC1529" s="3"/>
      <c r="AD1529" s="9"/>
      <c r="AE1529" s="10"/>
      <c r="AF1529" s="9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4"/>
      <c r="T1530" s="30"/>
      <c r="U1530" s="9"/>
      <c r="V1530" s="9"/>
      <c r="W1530" s="28"/>
      <c r="X1530" s="3"/>
      <c r="Y1530" s="1"/>
      <c r="Z1530" s="9"/>
      <c r="AA1530" s="3"/>
      <c r="AB1530" s="3"/>
      <c r="AC1530" s="3"/>
      <c r="AD1530" s="9"/>
      <c r="AE1530" s="10"/>
      <c r="AF1530" s="9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4"/>
      <c r="T1531" s="30"/>
      <c r="U1531" s="9"/>
      <c r="V1531" s="9"/>
      <c r="W1531" s="28"/>
      <c r="X1531" s="3"/>
      <c r="Y1531" s="1"/>
      <c r="Z1531" s="9"/>
      <c r="AA1531" s="3"/>
      <c r="AB1531" s="3"/>
      <c r="AC1531" s="3"/>
      <c r="AD1531" s="9"/>
      <c r="AE1531" s="10"/>
      <c r="AF1531" s="9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4"/>
      <c r="T1532" s="30"/>
      <c r="U1532" s="9"/>
      <c r="V1532" s="9"/>
      <c r="W1532" s="28"/>
      <c r="X1532" s="3"/>
      <c r="Y1532" s="1"/>
      <c r="Z1532" s="9"/>
      <c r="AA1532" s="3"/>
      <c r="AB1532" s="3"/>
      <c r="AC1532" s="3"/>
      <c r="AD1532" s="9"/>
      <c r="AE1532" s="10"/>
      <c r="AF1532" s="9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4"/>
      <c r="T1533" s="30"/>
      <c r="U1533" s="9"/>
      <c r="V1533" s="9"/>
      <c r="W1533" s="28"/>
      <c r="X1533" s="3"/>
      <c r="Y1533" s="1"/>
      <c r="Z1533" s="9"/>
      <c r="AA1533" s="3"/>
      <c r="AB1533" s="3"/>
      <c r="AC1533" s="3"/>
      <c r="AD1533" s="9"/>
      <c r="AE1533" s="10"/>
      <c r="AF1533" s="9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4"/>
      <c r="T1534" s="30"/>
      <c r="U1534" s="9"/>
      <c r="V1534" s="9"/>
      <c r="W1534" s="28"/>
      <c r="X1534" s="3"/>
      <c r="Y1534" s="1"/>
      <c r="Z1534" s="9"/>
      <c r="AA1534" s="3"/>
      <c r="AB1534" s="3"/>
      <c r="AC1534" s="3"/>
      <c r="AD1534" s="9"/>
      <c r="AE1534" s="10"/>
      <c r="AF1534" s="9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4"/>
      <c r="T1535" s="30"/>
      <c r="U1535" s="9"/>
      <c r="V1535" s="9"/>
      <c r="W1535" s="28"/>
      <c r="X1535" s="3"/>
      <c r="Y1535" s="1"/>
      <c r="Z1535" s="9"/>
      <c r="AA1535" s="3"/>
      <c r="AB1535" s="3"/>
      <c r="AC1535" s="3"/>
      <c r="AD1535" s="9"/>
      <c r="AE1535" s="10"/>
      <c r="AF1535" s="9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4"/>
      <c r="T1536" s="30"/>
      <c r="U1536" s="9"/>
      <c r="V1536" s="9"/>
      <c r="W1536" s="28"/>
      <c r="X1536" s="3"/>
      <c r="Y1536" s="1"/>
      <c r="Z1536" s="9"/>
      <c r="AA1536" s="3"/>
      <c r="AB1536" s="3"/>
      <c r="AC1536" s="3"/>
      <c r="AD1536" s="9"/>
      <c r="AE1536" s="10"/>
      <c r="AF1536" s="9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4"/>
      <c r="T1537" s="30"/>
      <c r="U1537" s="9"/>
      <c r="V1537" s="9"/>
      <c r="W1537" s="28"/>
      <c r="X1537" s="3"/>
      <c r="Y1537" s="1"/>
      <c r="Z1537" s="9"/>
      <c r="AA1537" s="3"/>
      <c r="AB1537" s="3"/>
      <c r="AC1537" s="3"/>
      <c r="AD1537" s="9"/>
      <c r="AE1537" s="10"/>
      <c r="AF1537" s="9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4"/>
      <c r="T1538" s="30"/>
      <c r="U1538" s="9"/>
      <c r="V1538" s="9"/>
      <c r="W1538" s="28"/>
      <c r="X1538" s="3"/>
      <c r="Y1538" s="1"/>
      <c r="Z1538" s="9"/>
      <c r="AA1538" s="3"/>
      <c r="AB1538" s="3"/>
      <c r="AC1538" s="3"/>
      <c r="AD1538" s="9"/>
      <c r="AE1538" s="10"/>
      <c r="AF1538" s="9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4"/>
      <c r="T1539" s="30"/>
      <c r="U1539" s="9"/>
      <c r="V1539" s="9"/>
      <c r="W1539" s="28"/>
      <c r="X1539" s="3"/>
      <c r="Y1539" s="1"/>
      <c r="Z1539" s="9"/>
      <c r="AA1539" s="3"/>
      <c r="AB1539" s="3"/>
      <c r="AC1539" s="3"/>
      <c r="AD1539" s="9"/>
      <c r="AE1539" s="10"/>
      <c r="AF1539" s="9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4"/>
      <c r="T1540" s="30"/>
      <c r="U1540" s="9"/>
      <c r="V1540" s="9"/>
      <c r="W1540" s="28"/>
      <c r="X1540" s="3"/>
      <c r="Y1540" s="1"/>
      <c r="Z1540" s="9"/>
      <c r="AA1540" s="3"/>
      <c r="AB1540" s="3"/>
      <c r="AC1540" s="3"/>
      <c r="AD1540" s="9"/>
      <c r="AE1540" s="10"/>
      <c r="AF1540" s="9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4"/>
      <c r="T1541" s="30"/>
      <c r="U1541" s="9"/>
      <c r="V1541" s="9"/>
      <c r="W1541" s="28"/>
      <c r="X1541" s="3"/>
      <c r="Y1541" s="1"/>
      <c r="Z1541" s="9"/>
      <c r="AA1541" s="3"/>
      <c r="AB1541" s="3"/>
      <c r="AC1541" s="3"/>
      <c r="AD1541" s="9"/>
      <c r="AE1541" s="10"/>
      <c r="AF1541" s="9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4"/>
      <c r="T1542" s="30"/>
      <c r="U1542" s="9"/>
      <c r="V1542" s="9"/>
      <c r="W1542" s="28"/>
      <c r="X1542" s="3"/>
      <c r="Y1542" s="1"/>
      <c r="Z1542" s="9"/>
      <c r="AA1542" s="3"/>
      <c r="AB1542" s="3"/>
      <c r="AC1542" s="3"/>
      <c r="AD1542" s="9"/>
      <c r="AE1542" s="10"/>
      <c r="AF1542" s="9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4"/>
      <c r="T1543" s="30"/>
      <c r="U1543" s="9"/>
      <c r="V1543" s="9"/>
      <c r="W1543" s="28"/>
      <c r="X1543" s="3"/>
      <c r="Y1543" s="1"/>
      <c r="Z1543" s="9"/>
      <c r="AA1543" s="3"/>
      <c r="AB1543" s="3"/>
      <c r="AC1543" s="3"/>
      <c r="AD1543" s="9"/>
      <c r="AE1543" s="10"/>
      <c r="AF1543" s="9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4"/>
      <c r="T1544" s="30"/>
      <c r="U1544" s="9"/>
      <c r="V1544" s="9"/>
      <c r="W1544" s="28"/>
      <c r="X1544" s="3"/>
      <c r="Y1544" s="1"/>
      <c r="Z1544" s="9"/>
      <c r="AA1544" s="3"/>
      <c r="AB1544" s="3"/>
      <c r="AC1544" s="3"/>
      <c r="AD1544" s="9"/>
      <c r="AE1544" s="10"/>
      <c r="AF1544" s="9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4"/>
      <c r="T1545" s="30"/>
      <c r="U1545" s="9"/>
      <c r="V1545" s="9"/>
      <c r="W1545" s="28"/>
      <c r="X1545" s="3"/>
      <c r="Y1545" s="1"/>
      <c r="Z1545" s="9"/>
      <c r="AA1545" s="3"/>
      <c r="AB1545" s="3"/>
      <c r="AC1545" s="3"/>
      <c r="AD1545" s="9"/>
      <c r="AE1545" s="10"/>
      <c r="AF1545" s="9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4"/>
      <c r="T1546" s="30"/>
      <c r="U1546" s="9"/>
      <c r="V1546" s="9"/>
      <c r="W1546" s="28"/>
      <c r="X1546" s="3"/>
      <c r="Y1546" s="1"/>
      <c r="Z1546" s="9"/>
      <c r="AA1546" s="3"/>
      <c r="AB1546" s="3"/>
      <c r="AC1546" s="3"/>
      <c r="AD1546" s="9"/>
      <c r="AE1546" s="10"/>
      <c r="AF1546" s="9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4"/>
      <c r="T1547" s="30"/>
      <c r="U1547" s="9"/>
      <c r="V1547" s="9"/>
      <c r="W1547" s="28"/>
      <c r="X1547" s="3"/>
      <c r="Y1547" s="1"/>
      <c r="Z1547" s="9"/>
      <c r="AA1547" s="3"/>
      <c r="AB1547" s="3"/>
      <c r="AC1547" s="3"/>
      <c r="AD1547" s="9"/>
      <c r="AE1547" s="10"/>
      <c r="AF1547" s="9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4"/>
      <c r="T1548" s="30"/>
      <c r="U1548" s="9"/>
      <c r="V1548" s="9"/>
      <c r="W1548" s="28"/>
      <c r="X1548" s="3"/>
      <c r="Y1548" s="1"/>
      <c r="Z1548" s="9"/>
      <c r="AA1548" s="3"/>
      <c r="AB1548" s="3"/>
      <c r="AC1548" s="3"/>
      <c r="AD1548" s="9"/>
      <c r="AE1548" s="10"/>
      <c r="AF1548" s="9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4"/>
      <c r="T1549" s="30"/>
      <c r="U1549" s="9"/>
      <c r="V1549" s="9"/>
      <c r="W1549" s="28"/>
      <c r="X1549" s="3"/>
      <c r="Y1549" s="1"/>
      <c r="Z1549" s="9"/>
      <c r="AA1549" s="3"/>
      <c r="AB1549" s="3"/>
      <c r="AC1549" s="3"/>
      <c r="AD1549" s="9"/>
      <c r="AE1549" s="10"/>
      <c r="AF1549" s="9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4"/>
      <c r="T1550" s="30"/>
      <c r="U1550" s="9"/>
      <c r="V1550" s="9"/>
      <c r="W1550" s="28"/>
      <c r="X1550" s="3"/>
      <c r="Y1550" s="1"/>
      <c r="Z1550" s="9"/>
      <c r="AA1550" s="3"/>
      <c r="AB1550" s="3"/>
      <c r="AC1550" s="3"/>
      <c r="AD1550" s="9"/>
      <c r="AE1550" s="10"/>
      <c r="AF1550" s="9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4"/>
      <c r="T1551" s="30"/>
      <c r="U1551" s="9"/>
      <c r="V1551" s="9"/>
      <c r="W1551" s="28"/>
      <c r="X1551" s="3"/>
      <c r="Y1551" s="1"/>
      <c r="Z1551" s="9"/>
      <c r="AA1551" s="3"/>
      <c r="AB1551" s="3"/>
      <c r="AC1551" s="3"/>
      <c r="AD1551" s="9"/>
      <c r="AE1551" s="10"/>
      <c r="AF1551" s="9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4"/>
      <c r="T1552" s="30"/>
      <c r="U1552" s="9"/>
      <c r="V1552" s="9"/>
      <c r="W1552" s="28"/>
      <c r="X1552" s="3"/>
      <c r="Y1552" s="1"/>
      <c r="Z1552" s="9"/>
      <c r="AA1552" s="3"/>
      <c r="AB1552" s="3"/>
      <c r="AC1552" s="3"/>
      <c r="AD1552" s="9"/>
      <c r="AE1552" s="10"/>
      <c r="AF1552" s="9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4"/>
      <c r="T1553" s="30"/>
      <c r="U1553" s="9"/>
      <c r="V1553" s="9"/>
      <c r="W1553" s="28"/>
      <c r="X1553" s="3"/>
      <c r="Y1553" s="1"/>
      <c r="Z1553" s="9"/>
      <c r="AA1553" s="3"/>
      <c r="AB1553" s="3"/>
      <c r="AC1553" s="3"/>
      <c r="AD1553" s="9"/>
      <c r="AE1553" s="10"/>
      <c r="AF1553" s="9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4"/>
      <c r="T1554" s="30"/>
      <c r="U1554" s="9"/>
      <c r="V1554" s="9"/>
      <c r="W1554" s="28"/>
      <c r="X1554" s="3"/>
      <c r="Y1554" s="1"/>
      <c r="Z1554" s="9"/>
      <c r="AA1554" s="3"/>
      <c r="AB1554" s="3"/>
      <c r="AC1554" s="3"/>
      <c r="AD1554" s="9"/>
      <c r="AE1554" s="10"/>
      <c r="AF1554" s="9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4"/>
      <c r="T1555" s="30"/>
      <c r="U1555" s="9"/>
      <c r="V1555" s="9"/>
      <c r="W1555" s="28"/>
      <c r="X1555" s="3"/>
      <c r="Y1555" s="1"/>
      <c r="Z1555" s="9"/>
      <c r="AA1555" s="3"/>
      <c r="AB1555" s="3"/>
      <c r="AC1555" s="3"/>
      <c r="AD1555" s="9"/>
      <c r="AE1555" s="10"/>
      <c r="AF1555" s="9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4"/>
      <c r="T1556" s="30"/>
      <c r="U1556" s="9"/>
      <c r="V1556" s="9"/>
      <c r="W1556" s="28"/>
      <c r="X1556" s="3"/>
      <c r="Y1556" s="1"/>
      <c r="Z1556" s="9"/>
      <c r="AA1556" s="3"/>
      <c r="AB1556" s="3"/>
      <c r="AC1556" s="3"/>
      <c r="AD1556" s="9"/>
      <c r="AE1556" s="10"/>
      <c r="AF1556" s="9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4"/>
      <c r="T1557" s="30"/>
      <c r="U1557" s="9"/>
      <c r="V1557" s="9"/>
      <c r="W1557" s="28"/>
      <c r="X1557" s="3"/>
      <c r="Y1557" s="1"/>
      <c r="Z1557" s="9"/>
      <c r="AA1557" s="3"/>
      <c r="AB1557" s="3"/>
      <c r="AC1557" s="3"/>
      <c r="AD1557" s="9"/>
      <c r="AE1557" s="10"/>
      <c r="AF1557" s="9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4"/>
      <c r="T1558" s="30"/>
      <c r="U1558" s="9"/>
      <c r="V1558" s="9"/>
      <c r="W1558" s="28"/>
      <c r="X1558" s="3"/>
      <c r="Y1558" s="1"/>
      <c r="Z1558" s="9"/>
      <c r="AA1558" s="3"/>
      <c r="AB1558" s="3"/>
      <c r="AC1558" s="3"/>
      <c r="AD1558" s="9"/>
      <c r="AE1558" s="10"/>
      <c r="AF1558" s="9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4"/>
      <c r="T1559" s="30"/>
      <c r="U1559" s="9"/>
      <c r="V1559" s="9"/>
      <c r="W1559" s="28"/>
      <c r="X1559" s="3"/>
      <c r="Y1559" s="1"/>
      <c r="Z1559" s="9"/>
      <c r="AA1559" s="3"/>
      <c r="AB1559" s="3"/>
      <c r="AC1559" s="3"/>
      <c r="AD1559" s="9"/>
      <c r="AE1559" s="10"/>
      <c r="AF1559" s="9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4"/>
      <c r="T1560" s="30"/>
      <c r="U1560" s="9"/>
      <c r="V1560" s="9"/>
      <c r="W1560" s="28"/>
      <c r="X1560" s="3"/>
      <c r="Y1560" s="1"/>
      <c r="Z1560" s="9"/>
      <c r="AA1560" s="3"/>
      <c r="AB1560" s="3"/>
      <c r="AC1560" s="3"/>
      <c r="AD1560" s="9"/>
      <c r="AE1560" s="10"/>
      <c r="AF1560" s="9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4"/>
      <c r="T1561" s="30"/>
      <c r="U1561" s="9"/>
      <c r="V1561" s="9"/>
      <c r="W1561" s="28"/>
      <c r="X1561" s="3"/>
      <c r="Y1561" s="1"/>
      <c r="Z1561" s="9"/>
      <c r="AA1561" s="3"/>
      <c r="AB1561" s="3"/>
      <c r="AC1561" s="3"/>
      <c r="AD1561" s="9"/>
      <c r="AE1561" s="10"/>
      <c r="AF1561" s="9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4"/>
      <c r="T1562" s="30"/>
      <c r="U1562" s="9"/>
      <c r="V1562" s="9"/>
      <c r="W1562" s="28"/>
      <c r="X1562" s="3"/>
      <c r="Y1562" s="1"/>
      <c r="Z1562" s="9"/>
      <c r="AA1562" s="3"/>
      <c r="AB1562" s="3"/>
      <c r="AC1562" s="3"/>
      <c r="AD1562" s="9"/>
      <c r="AE1562" s="10"/>
      <c r="AF1562" s="9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4"/>
      <c r="T1563" s="30"/>
      <c r="U1563" s="9"/>
      <c r="V1563" s="9"/>
      <c r="W1563" s="28"/>
      <c r="X1563" s="3"/>
      <c r="Y1563" s="1"/>
      <c r="Z1563" s="9"/>
      <c r="AA1563" s="3"/>
      <c r="AB1563" s="3"/>
      <c r="AC1563" s="3"/>
      <c r="AD1563" s="9"/>
      <c r="AE1563" s="10"/>
      <c r="AF1563" s="9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4"/>
      <c r="T1564" s="30"/>
      <c r="U1564" s="9"/>
      <c r="V1564" s="9"/>
      <c r="W1564" s="28"/>
      <c r="X1564" s="3"/>
      <c r="Y1564" s="1"/>
      <c r="Z1564" s="9"/>
      <c r="AA1564" s="3"/>
      <c r="AB1564" s="3"/>
      <c r="AC1564" s="3"/>
      <c r="AD1564" s="9"/>
      <c r="AE1564" s="10"/>
      <c r="AF1564" s="9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4"/>
      <c r="T1565" s="30"/>
      <c r="U1565" s="9"/>
      <c r="V1565" s="9"/>
      <c r="W1565" s="28"/>
      <c r="X1565" s="3"/>
      <c r="Y1565" s="1"/>
      <c r="Z1565" s="9"/>
      <c r="AA1565" s="3"/>
      <c r="AB1565" s="3"/>
      <c r="AC1565" s="3"/>
      <c r="AD1565" s="9"/>
      <c r="AE1565" s="10"/>
      <c r="AF1565" s="9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4"/>
      <c r="T1566" s="30"/>
      <c r="U1566" s="9"/>
      <c r="V1566" s="9"/>
      <c r="W1566" s="28"/>
      <c r="X1566" s="3"/>
      <c r="Y1566" s="1"/>
      <c r="Z1566" s="9"/>
      <c r="AA1566" s="3"/>
      <c r="AB1566" s="3"/>
      <c r="AC1566" s="3"/>
      <c r="AD1566" s="9"/>
      <c r="AE1566" s="10"/>
      <c r="AF1566" s="9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4"/>
      <c r="T1567" s="30"/>
      <c r="U1567" s="9"/>
      <c r="V1567" s="9"/>
      <c r="W1567" s="28"/>
      <c r="X1567" s="3"/>
      <c r="Y1567" s="1"/>
      <c r="Z1567" s="9"/>
      <c r="AA1567" s="3"/>
      <c r="AB1567" s="3"/>
      <c r="AC1567" s="3"/>
      <c r="AD1567" s="9"/>
      <c r="AE1567" s="10"/>
      <c r="AF1567" s="9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4"/>
      <c r="T1568" s="30"/>
      <c r="U1568" s="9"/>
      <c r="V1568" s="9"/>
      <c r="W1568" s="28"/>
      <c r="X1568" s="3"/>
      <c r="Y1568" s="1"/>
      <c r="Z1568" s="9"/>
      <c r="AA1568" s="3"/>
      <c r="AB1568" s="3"/>
      <c r="AC1568" s="3"/>
      <c r="AD1568" s="9"/>
      <c r="AE1568" s="10"/>
      <c r="AF1568" s="9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4"/>
      <c r="T1569" s="30"/>
      <c r="U1569" s="9"/>
      <c r="V1569" s="9"/>
      <c r="W1569" s="28"/>
      <c r="X1569" s="3"/>
      <c r="Y1569" s="1"/>
      <c r="Z1569" s="9"/>
      <c r="AA1569" s="3"/>
      <c r="AB1569" s="3"/>
      <c r="AC1569" s="3"/>
      <c r="AD1569" s="9"/>
      <c r="AE1569" s="10"/>
      <c r="AF1569" s="9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4"/>
      <c r="T1570" s="30"/>
      <c r="U1570" s="9"/>
      <c r="V1570" s="9"/>
      <c r="W1570" s="28"/>
      <c r="X1570" s="3"/>
      <c r="Y1570" s="1"/>
      <c r="Z1570" s="9"/>
      <c r="AA1570" s="3"/>
      <c r="AB1570" s="3"/>
      <c r="AC1570" s="3"/>
      <c r="AD1570" s="9"/>
      <c r="AE1570" s="10"/>
      <c r="AF1570" s="9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4"/>
      <c r="T1571" s="30"/>
      <c r="U1571" s="9"/>
      <c r="V1571" s="9"/>
      <c r="W1571" s="28"/>
      <c r="X1571" s="3"/>
      <c r="Y1571" s="1"/>
      <c r="Z1571" s="9"/>
      <c r="AA1571" s="3"/>
      <c r="AB1571" s="3"/>
      <c r="AC1571" s="3"/>
      <c r="AD1571" s="9"/>
      <c r="AE1571" s="10"/>
      <c r="AF1571" s="9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4"/>
      <c r="T1572" s="30"/>
      <c r="U1572" s="9"/>
      <c r="V1572" s="9"/>
      <c r="W1572" s="28"/>
      <c r="X1572" s="3"/>
      <c r="Y1572" s="1"/>
      <c r="Z1572" s="9"/>
      <c r="AA1572" s="3"/>
      <c r="AB1572" s="3"/>
      <c r="AC1572" s="3"/>
      <c r="AD1572" s="9"/>
      <c r="AE1572" s="10"/>
      <c r="AF1572" s="9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4"/>
      <c r="T1573" s="30"/>
      <c r="U1573" s="9"/>
      <c r="V1573" s="9"/>
      <c r="W1573" s="28"/>
      <c r="X1573" s="3"/>
      <c r="Y1573" s="1"/>
      <c r="Z1573" s="9"/>
      <c r="AA1573" s="3"/>
      <c r="AB1573" s="3"/>
      <c r="AC1573" s="3"/>
      <c r="AD1573" s="9"/>
      <c r="AE1573" s="10"/>
      <c r="AF1573" s="9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4"/>
      <c r="T1574" s="30"/>
      <c r="U1574" s="9"/>
      <c r="V1574" s="9"/>
      <c r="W1574" s="28"/>
      <c r="X1574" s="3"/>
      <c r="Y1574" s="1"/>
      <c r="Z1574" s="9"/>
      <c r="AA1574" s="3"/>
      <c r="AB1574" s="3"/>
      <c r="AC1574" s="3"/>
      <c r="AD1574" s="9"/>
      <c r="AE1574" s="10"/>
      <c r="AF1574" s="9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4"/>
      <c r="T1575" s="30"/>
      <c r="U1575" s="9"/>
      <c r="V1575" s="9"/>
      <c r="W1575" s="28"/>
      <c r="X1575" s="3"/>
      <c r="Y1575" s="1"/>
      <c r="Z1575" s="9"/>
      <c r="AA1575" s="3"/>
      <c r="AB1575" s="3"/>
      <c r="AC1575" s="3"/>
      <c r="AD1575" s="9"/>
      <c r="AE1575" s="10"/>
      <c r="AF1575" s="9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4"/>
      <c r="T1576" s="30"/>
      <c r="U1576" s="9"/>
      <c r="V1576" s="9"/>
      <c r="W1576" s="28"/>
      <c r="X1576" s="3"/>
      <c r="Y1576" s="1"/>
      <c r="Z1576" s="9"/>
      <c r="AA1576" s="3"/>
      <c r="AB1576" s="3"/>
      <c r="AC1576" s="3"/>
      <c r="AD1576" s="9"/>
      <c r="AE1576" s="10"/>
      <c r="AF1576" s="9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4"/>
      <c r="T1577" s="30"/>
      <c r="U1577" s="9"/>
      <c r="V1577" s="9"/>
      <c r="W1577" s="28"/>
      <c r="X1577" s="3"/>
      <c r="Y1577" s="1"/>
      <c r="Z1577" s="9"/>
      <c r="AA1577" s="3"/>
      <c r="AB1577" s="3"/>
      <c r="AC1577" s="3"/>
      <c r="AD1577" s="9"/>
      <c r="AE1577" s="10"/>
      <c r="AF1577" s="9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4"/>
      <c r="T1578" s="30"/>
      <c r="U1578" s="9"/>
      <c r="V1578" s="9"/>
      <c r="W1578" s="28"/>
      <c r="X1578" s="3"/>
      <c r="Y1578" s="1"/>
      <c r="Z1578" s="9"/>
      <c r="AA1578" s="3"/>
      <c r="AB1578" s="3"/>
      <c r="AC1578" s="3"/>
      <c r="AD1578" s="9"/>
      <c r="AE1578" s="10"/>
      <c r="AF1578" s="9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4"/>
      <c r="T1579" s="30"/>
      <c r="U1579" s="9"/>
      <c r="V1579" s="9"/>
      <c r="W1579" s="28"/>
      <c r="X1579" s="3"/>
      <c r="Y1579" s="1"/>
      <c r="Z1579" s="9"/>
      <c r="AA1579" s="3"/>
      <c r="AB1579" s="3"/>
      <c r="AC1579" s="3"/>
      <c r="AD1579" s="9"/>
      <c r="AE1579" s="10"/>
      <c r="AF1579" s="9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4"/>
      <c r="T1580" s="30"/>
      <c r="U1580" s="9"/>
      <c r="V1580" s="9"/>
      <c r="W1580" s="28"/>
      <c r="X1580" s="3"/>
      <c r="Y1580" s="1"/>
      <c r="Z1580" s="9"/>
      <c r="AA1580" s="3"/>
      <c r="AB1580" s="3"/>
      <c r="AC1580" s="3"/>
      <c r="AD1580" s="9"/>
      <c r="AE1580" s="10"/>
      <c r="AF1580" s="9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4"/>
      <c r="T1581" s="30"/>
      <c r="U1581" s="9"/>
      <c r="V1581" s="9"/>
      <c r="W1581" s="28"/>
      <c r="X1581" s="3"/>
      <c r="Y1581" s="1"/>
      <c r="Z1581" s="9"/>
      <c r="AA1581" s="3"/>
      <c r="AB1581" s="3"/>
      <c r="AC1581" s="3"/>
      <c r="AD1581" s="9"/>
      <c r="AE1581" s="10"/>
      <c r="AF1581" s="9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4"/>
      <c r="T1582" s="30"/>
      <c r="U1582" s="9"/>
      <c r="V1582" s="9"/>
      <c r="W1582" s="28"/>
      <c r="X1582" s="3"/>
      <c r="Y1582" s="1"/>
      <c r="Z1582" s="9"/>
      <c r="AA1582" s="3"/>
      <c r="AB1582" s="3"/>
      <c r="AC1582" s="3"/>
      <c r="AD1582" s="9"/>
      <c r="AE1582" s="10"/>
      <c r="AF1582" s="9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4"/>
      <c r="T1583" s="30"/>
      <c r="U1583" s="9"/>
      <c r="V1583" s="9"/>
      <c r="W1583" s="28"/>
      <c r="X1583" s="3"/>
      <c r="Y1583" s="1"/>
      <c r="Z1583" s="9"/>
      <c r="AA1583" s="3"/>
      <c r="AB1583" s="3"/>
      <c r="AC1583" s="3"/>
      <c r="AD1583" s="9"/>
      <c r="AE1583" s="10"/>
      <c r="AF1583" s="9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4"/>
      <c r="T1584" s="30"/>
      <c r="U1584" s="9"/>
      <c r="V1584" s="9"/>
      <c r="W1584" s="28"/>
      <c r="X1584" s="3"/>
      <c r="Y1584" s="1"/>
      <c r="Z1584" s="9"/>
      <c r="AA1584" s="3"/>
      <c r="AB1584" s="3"/>
      <c r="AC1584" s="3"/>
      <c r="AD1584" s="9"/>
      <c r="AE1584" s="10"/>
      <c r="AF1584" s="9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4"/>
      <c r="T1585" s="30"/>
      <c r="U1585" s="9"/>
      <c r="V1585" s="9"/>
      <c r="W1585" s="28"/>
      <c r="X1585" s="3"/>
      <c r="Y1585" s="1"/>
      <c r="Z1585" s="9"/>
      <c r="AA1585" s="3"/>
      <c r="AB1585" s="3"/>
      <c r="AC1585" s="3"/>
      <c r="AD1585" s="9"/>
      <c r="AE1585" s="10"/>
      <c r="AF1585" s="9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4"/>
      <c r="T1586" s="30"/>
      <c r="U1586" s="9"/>
      <c r="V1586" s="9"/>
      <c r="W1586" s="28"/>
      <c r="X1586" s="3"/>
      <c r="Y1586" s="1"/>
      <c r="Z1586" s="9"/>
      <c r="AA1586" s="3"/>
      <c r="AB1586" s="3"/>
      <c r="AC1586" s="3"/>
      <c r="AD1586" s="9"/>
      <c r="AE1586" s="10"/>
      <c r="AF1586" s="9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4"/>
      <c r="T1587" s="30"/>
      <c r="U1587" s="9"/>
      <c r="V1587" s="9"/>
      <c r="W1587" s="28"/>
      <c r="X1587" s="3"/>
      <c r="Y1587" s="1"/>
      <c r="Z1587" s="9"/>
      <c r="AA1587" s="3"/>
      <c r="AB1587" s="3"/>
      <c r="AC1587" s="3"/>
      <c r="AD1587" s="9"/>
      <c r="AE1587" s="10"/>
      <c r="AF1587" s="9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4"/>
      <c r="T1588" s="30"/>
      <c r="U1588" s="9"/>
      <c r="V1588" s="9"/>
      <c r="W1588" s="28"/>
      <c r="X1588" s="3"/>
      <c r="Y1588" s="1"/>
      <c r="Z1588" s="9"/>
      <c r="AA1588" s="3"/>
      <c r="AB1588" s="3"/>
      <c r="AC1588" s="3"/>
      <c r="AD1588" s="9"/>
      <c r="AE1588" s="10"/>
      <c r="AF1588" s="9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4"/>
      <c r="T1589" s="30"/>
      <c r="U1589" s="9"/>
      <c r="V1589" s="9"/>
      <c r="W1589" s="28"/>
      <c r="X1589" s="3"/>
      <c r="Y1589" s="1"/>
      <c r="Z1589" s="9"/>
      <c r="AA1589" s="3"/>
      <c r="AB1589" s="3"/>
      <c r="AC1589" s="3"/>
      <c r="AD1589" s="9"/>
      <c r="AE1589" s="10"/>
      <c r="AF1589" s="9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4"/>
      <c r="T1590" s="30"/>
      <c r="U1590" s="9"/>
      <c r="V1590" s="9"/>
      <c r="W1590" s="28"/>
      <c r="X1590" s="3"/>
      <c r="Y1590" s="1"/>
      <c r="Z1590" s="9"/>
      <c r="AA1590" s="3"/>
      <c r="AB1590" s="3"/>
      <c r="AC1590" s="3"/>
      <c r="AD1590" s="9"/>
      <c r="AE1590" s="10"/>
      <c r="AF1590" s="9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4"/>
      <c r="T1591" s="30"/>
      <c r="U1591" s="9"/>
      <c r="V1591" s="9"/>
      <c r="W1591" s="28"/>
      <c r="X1591" s="3"/>
      <c r="Y1591" s="1"/>
      <c r="Z1591" s="9"/>
      <c r="AA1591" s="3"/>
      <c r="AB1591" s="3"/>
      <c r="AC1591" s="3"/>
      <c r="AD1591" s="9"/>
      <c r="AE1591" s="10"/>
      <c r="AF1591" s="9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4"/>
      <c r="T1592" s="30"/>
      <c r="U1592" s="9"/>
      <c r="V1592" s="9"/>
      <c r="W1592" s="28"/>
      <c r="X1592" s="3"/>
      <c r="Y1592" s="1"/>
      <c r="Z1592" s="9"/>
      <c r="AA1592" s="3"/>
      <c r="AB1592" s="3"/>
      <c r="AC1592" s="3"/>
      <c r="AD1592" s="9"/>
      <c r="AE1592" s="10"/>
      <c r="AF1592" s="9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4"/>
      <c r="T1593" s="30"/>
      <c r="U1593" s="9"/>
      <c r="V1593" s="9"/>
      <c r="W1593" s="28"/>
      <c r="X1593" s="3"/>
      <c r="Y1593" s="1"/>
      <c r="Z1593" s="9"/>
      <c r="AA1593" s="3"/>
      <c r="AB1593" s="3"/>
      <c r="AC1593" s="3"/>
      <c r="AD1593" s="9"/>
      <c r="AE1593" s="10"/>
      <c r="AF1593" s="9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4"/>
      <c r="T1594" s="30"/>
      <c r="U1594" s="9"/>
      <c r="V1594" s="9"/>
      <c r="W1594" s="28"/>
      <c r="X1594" s="3"/>
      <c r="Y1594" s="1"/>
      <c r="Z1594" s="9"/>
      <c r="AA1594" s="3"/>
      <c r="AB1594" s="3"/>
      <c r="AC1594" s="3"/>
      <c r="AD1594" s="9"/>
      <c r="AE1594" s="10"/>
      <c r="AF1594" s="9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4"/>
      <c r="T1595" s="30"/>
      <c r="U1595" s="9"/>
      <c r="V1595" s="9"/>
      <c r="W1595" s="28"/>
      <c r="X1595" s="3"/>
      <c r="Y1595" s="1"/>
      <c r="Z1595" s="9"/>
      <c r="AA1595" s="3"/>
      <c r="AB1595" s="3"/>
      <c r="AC1595" s="3"/>
      <c r="AD1595" s="9"/>
      <c r="AE1595" s="10"/>
      <c r="AF1595" s="9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4"/>
      <c r="T1596" s="30"/>
      <c r="U1596" s="9"/>
      <c r="V1596" s="9"/>
      <c r="W1596" s="28"/>
      <c r="X1596" s="3"/>
      <c r="Y1596" s="1"/>
      <c r="Z1596" s="9"/>
      <c r="AA1596" s="3"/>
      <c r="AB1596" s="3"/>
      <c r="AC1596" s="3"/>
      <c r="AD1596" s="9"/>
      <c r="AE1596" s="10"/>
      <c r="AF1596" s="9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4"/>
      <c r="T1597" s="30"/>
      <c r="U1597" s="9"/>
      <c r="V1597" s="9"/>
      <c r="W1597" s="28"/>
      <c r="X1597" s="3"/>
      <c r="Y1597" s="1"/>
      <c r="Z1597" s="9"/>
      <c r="AA1597" s="3"/>
      <c r="AB1597" s="3"/>
      <c r="AC1597" s="3"/>
      <c r="AD1597" s="9"/>
      <c r="AE1597" s="10"/>
      <c r="AF1597" s="9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4"/>
      <c r="T1598" s="30"/>
      <c r="U1598" s="9"/>
      <c r="V1598" s="9"/>
      <c r="W1598" s="28"/>
      <c r="X1598" s="3"/>
      <c r="Y1598" s="1"/>
      <c r="Z1598" s="9"/>
      <c r="AA1598" s="3"/>
      <c r="AB1598" s="3"/>
      <c r="AC1598" s="3"/>
      <c r="AD1598" s="9"/>
      <c r="AE1598" s="10"/>
      <c r="AF1598" s="9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4"/>
      <c r="T1599" s="30"/>
      <c r="U1599" s="9"/>
      <c r="V1599" s="9"/>
      <c r="W1599" s="28"/>
      <c r="X1599" s="3"/>
      <c r="Y1599" s="1"/>
      <c r="Z1599" s="9"/>
      <c r="AA1599" s="3"/>
      <c r="AB1599" s="3"/>
      <c r="AC1599" s="3"/>
      <c r="AD1599" s="9"/>
      <c r="AE1599" s="10"/>
      <c r="AF1599" s="9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4"/>
      <c r="T1600" s="30"/>
      <c r="U1600" s="9"/>
      <c r="V1600" s="9"/>
      <c r="W1600" s="28"/>
      <c r="X1600" s="3"/>
      <c r="Y1600" s="1"/>
      <c r="Z1600" s="9"/>
      <c r="AA1600" s="3"/>
      <c r="AB1600" s="3"/>
      <c r="AC1600" s="3"/>
      <c r="AD1600" s="9"/>
      <c r="AE1600" s="10"/>
      <c r="AF1600" s="9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4"/>
      <c r="T1601" s="30"/>
      <c r="U1601" s="9"/>
      <c r="V1601" s="9"/>
      <c r="W1601" s="28"/>
      <c r="X1601" s="3"/>
      <c r="Y1601" s="1"/>
      <c r="Z1601" s="9"/>
      <c r="AA1601" s="3"/>
      <c r="AB1601" s="3"/>
      <c r="AC1601" s="3"/>
      <c r="AD1601" s="9"/>
      <c r="AE1601" s="10"/>
      <c r="AF1601" s="9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4"/>
      <c r="T1602" s="30"/>
      <c r="U1602" s="9"/>
      <c r="V1602" s="9"/>
      <c r="W1602" s="28"/>
      <c r="X1602" s="3"/>
      <c r="Y1602" s="1"/>
      <c r="Z1602" s="9"/>
      <c r="AA1602" s="3"/>
      <c r="AB1602" s="3"/>
      <c r="AC1602" s="3"/>
      <c r="AD1602" s="9"/>
      <c r="AE1602" s="10"/>
      <c r="AF1602" s="9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4"/>
      <c r="T1603" s="30"/>
      <c r="U1603" s="9"/>
      <c r="V1603" s="9"/>
      <c r="W1603" s="28"/>
      <c r="X1603" s="3"/>
      <c r="Y1603" s="1"/>
      <c r="Z1603" s="9"/>
      <c r="AA1603" s="3"/>
      <c r="AB1603" s="3"/>
      <c r="AC1603" s="3"/>
      <c r="AD1603" s="9"/>
      <c r="AE1603" s="10"/>
      <c r="AF1603" s="9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4"/>
      <c r="T1604" s="30"/>
      <c r="U1604" s="9"/>
      <c r="V1604" s="9"/>
      <c r="W1604" s="28"/>
      <c r="X1604" s="3"/>
      <c r="Y1604" s="1"/>
      <c r="Z1604" s="9"/>
      <c r="AA1604" s="3"/>
      <c r="AB1604" s="3"/>
      <c r="AC1604" s="3"/>
      <c r="AD1604" s="9"/>
      <c r="AE1604" s="10"/>
      <c r="AF1604" s="9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4"/>
      <c r="T1605" s="30"/>
      <c r="U1605" s="9"/>
      <c r="V1605" s="9"/>
      <c r="W1605" s="28"/>
      <c r="X1605" s="3"/>
      <c r="Y1605" s="1"/>
      <c r="Z1605" s="9"/>
      <c r="AA1605" s="3"/>
      <c r="AB1605" s="3"/>
      <c r="AC1605" s="3"/>
      <c r="AD1605" s="9"/>
      <c r="AE1605" s="10"/>
      <c r="AF1605" s="9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4"/>
      <c r="T1606" s="30"/>
      <c r="U1606" s="9"/>
      <c r="V1606" s="9"/>
      <c r="W1606" s="28"/>
      <c r="X1606" s="3"/>
      <c r="Y1606" s="1"/>
      <c r="Z1606" s="9"/>
      <c r="AA1606" s="3"/>
      <c r="AB1606" s="3"/>
      <c r="AC1606" s="3"/>
      <c r="AD1606" s="9"/>
      <c r="AE1606" s="10"/>
      <c r="AF1606" s="9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4"/>
      <c r="T1607" s="30"/>
      <c r="U1607" s="9"/>
      <c r="V1607" s="9"/>
      <c r="W1607" s="28"/>
      <c r="X1607" s="3"/>
      <c r="Y1607" s="1"/>
      <c r="Z1607" s="9"/>
      <c r="AA1607" s="3"/>
      <c r="AB1607" s="3"/>
      <c r="AC1607" s="3"/>
      <c r="AD1607" s="9"/>
      <c r="AE1607" s="10"/>
      <c r="AF1607" s="9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4"/>
      <c r="T1608" s="30"/>
      <c r="U1608" s="9"/>
      <c r="V1608" s="9"/>
      <c r="W1608" s="28"/>
      <c r="X1608" s="3"/>
      <c r="Y1608" s="1"/>
      <c r="Z1608" s="9"/>
      <c r="AA1608" s="3"/>
      <c r="AB1608" s="3"/>
      <c r="AC1608" s="3"/>
      <c r="AD1608" s="9"/>
      <c r="AE1608" s="10"/>
      <c r="AF1608" s="9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4"/>
      <c r="T1609" s="30"/>
      <c r="U1609" s="9"/>
      <c r="V1609" s="9"/>
      <c r="W1609" s="28"/>
      <c r="X1609" s="3"/>
      <c r="Y1609" s="1"/>
      <c r="Z1609" s="9"/>
      <c r="AA1609" s="3"/>
      <c r="AB1609" s="3"/>
      <c r="AC1609" s="3"/>
      <c r="AD1609" s="9"/>
      <c r="AE1609" s="10"/>
      <c r="AF1609" s="9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4"/>
      <c r="T1610" s="30"/>
      <c r="U1610" s="9"/>
      <c r="V1610" s="9"/>
      <c r="W1610" s="28"/>
      <c r="X1610" s="3"/>
      <c r="Y1610" s="1"/>
      <c r="Z1610" s="9"/>
      <c r="AA1610" s="3"/>
      <c r="AB1610" s="3"/>
      <c r="AC1610" s="3"/>
      <c r="AD1610" s="9"/>
      <c r="AE1610" s="10"/>
      <c r="AF1610" s="9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4"/>
      <c r="T1611" s="30"/>
      <c r="U1611" s="9"/>
      <c r="V1611" s="9"/>
      <c r="W1611" s="28"/>
      <c r="X1611" s="3"/>
      <c r="Y1611" s="1"/>
      <c r="Z1611" s="9"/>
      <c r="AA1611" s="3"/>
      <c r="AB1611" s="3"/>
      <c r="AC1611" s="3"/>
      <c r="AD1611" s="9"/>
      <c r="AE1611" s="10"/>
      <c r="AF1611" s="9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4"/>
      <c r="T1612" s="30"/>
      <c r="U1612" s="9"/>
      <c r="V1612" s="9"/>
      <c r="W1612" s="28"/>
      <c r="X1612" s="3"/>
      <c r="Y1612" s="1"/>
      <c r="Z1612" s="9"/>
      <c r="AA1612" s="3"/>
      <c r="AB1612" s="3"/>
      <c r="AC1612" s="3"/>
      <c r="AD1612" s="9"/>
      <c r="AE1612" s="10"/>
      <c r="AF1612" s="9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4"/>
      <c r="T1613" s="30"/>
      <c r="U1613" s="9"/>
      <c r="V1613" s="9"/>
      <c r="W1613" s="28"/>
      <c r="X1613" s="3"/>
      <c r="Y1613" s="1"/>
      <c r="Z1613" s="9"/>
      <c r="AA1613" s="3"/>
      <c r="AB1613" s="3"/>
      <c r="AC1613" s="3"/>
      <c r="AD1613" s="9"/>
      <c r="AE1613" s="10"/>
      <c r="AF1613" s="9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4"/>
      <c r="T1614" s="30"/>
      <c r="U1614" s="9"/>
      <c r="V1614" s="9"/>
      <c r="W1614" s="28"/>
      <c r="X1614" s="3"/>
      <c r="Y1614" s="1"/>
      <c r="Z1614" s="9"/>
      <c r="AA1614" s="3"/>
      <c r="AB1614" s="3"/>
      <c r="AC1614" s="3"/>
      <c r="AD1614" s="9"/>
      <c r="AE1614" s="10"/>
      <c r="AF1614" s="9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4"/>
      <c r="T1615" s="30"/>
      <c r="U1615" s="9"/>
      <c r="V1615" s="9"/>
      <c r="W1615" s="28"/>
      <c r="X1615" s="3"/>
      <c r="Y1615" s="1"/>
      <c r="Z1615" s="9"/>
      <c r="AA1615" s="3"/>
      <c r="AB1615" s="3"/>
      <c r="AC1615" s="3"/>
      <c r="AD1615" s="9"/>
      <c r="AE1615" s="10"/>
      <c r="AF1615" s="9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4"/>
      <c r="T1616" s="30"/>
      <c r="U1616" s="9"/>
      <c r="V1616" s="9"/>
      <c r="W1616" s="28"/>
      <c r="X1616" s="3"/>
      <c r="Y1616" s="1"/>
      <c r="Z1616" s="9"/>
      <c r="AA1616" s="3"/>
      <c r="AB1616" s="3"/>
      <c r="AC1616" s="3"/>
      <c r="AD1616" s="9"/>
      <c r="AE1616" s="10"/>
      <c r="AF1616" s="9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4"/>
      <c r="T1617" s="30"/>
      <c r="U1617" s="9"/>
      <c r="V1617" s="9"/>
      <c r="W1617" s="28"/>
      <c r="X1617" s="3"/>
      <c r="Y1617" s="1"/>
      <c r="Z1617" s="9"/>
      <c r="AA1617" s="3"/>
      <c r="AB1617" s="3"/>
      <c r="AC1617" s="3"/>
      <c r="AD1617" s="9"/>
      <c r="AE1617" s="10"/>
      <c r="AF1617" s="9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4"/>
      <c r="T1618" s="30"/>
      <c r="U1618" s="9"/>
      <c r="V1618" s="9"/>
      <c r="W1618" s="28"/>
      <c r="X1618" s="3"/>
      <c r="Y1618" s="1"/>
      <c r="Z1618" s="9"/>
      <c r="AA1618" s="3"/>
      <c r="AB1618" s="3"/>
      <c r="AC1618" s="3"/>
      <c r="AD1618" s="9"/>
      <c r="AE1618" s="10"/>
      <c r="AF1618" s="9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4"/>
      <c r="T1619" s="30"/>
      <c r="U1619" s="9"/>
      <c r="V1619" s="9"/>
      <c r="W1619" s="28"/>
      <c r="X1619" s="3"/>
      <c r="Y1619" s="1"/>
      <c r="Z1619" s="9"/>
      <c r="AA1619" s="3"/>
      <c r="AB1619" s="3"/>
      <c r="AC1619" s="3"/>
      <c r="AD1619" s="9"/>
      <c r="AE1619" s="10"/>
      <c r="AF1619" s="9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4"/>
      <c r="T1620" s="30"/>
      <c r="U1620" s="9"/>
      <c r="V1620" s="9"/>
      <c r="W1620" s="28"/>
      <c r="X1620" s="3"/>
      <c r="Y1620" s="1"/>
      <c r="Z1620" s="9"/>
      <c r="AA1620" s="3"/>
      <c r="AB1620" s="3"/>
      <c r="AC1620" s="3"/>
      <c r="AD1620" s="9"/>
      <c r="AE1620" s="10"/>
      <c r="AF1620" s="9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4"/>
      <c r="T1621" s="30"/>
      <c r="U1621" s="9"/>
      <c r="V1621" s="9"/>
      <c r="W1621" s="28"/>
      <c r="X1621" s="3"/>
      <c r="Y1621" s="1"/>
      <c r="Z1621" s="9"/>
      <c r="AA1621" s="3"/>
      <c r="AB1621" s="3"/>
      <c r="AC1621" s="3"/>
      <c r="AD1621" s="9"/>
      <c r="AE1621" s="10"/>
      <c r="AF1621" s="9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4"/>
      <c r="T1622" s="30"/>
      <c r="U1622" s="9"/>
      <c r="V1622" s="9"/>
      <c r="W1622" s="28"/>
      <c r="X1622" s="3"/>
      <c r="Y1622" s="1"/>
      <c r="Z1622" s="9"/>
      <c r="AA1622" s="3"/>
      <c r="AB1622" s="3"/>
      <c r="AC1622" s="3"/>
      <c r="AD1622" s="9"/>
      <c r="AE1622" s="10"/>
      <c r="AF1622" s="9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4"/>
      <c r="T1623" s="30"/>
      <c r="U1623" s="9"/>
      <c r="V1623" s="9"/>
      <c r="W1623" s="28"/>
      <c r="X1623" s="3"/>
      <c r="Y1623" s="1"/>
      <c r="Z1623" s="9"/>
      <c r="AA1623" s="3"/>
      <c r="AB1623" s="3"/>
      <c r="AC1623" s="3"/>
      <c r="AD1623" s="9"/>
      <c r="AE1623" s="10"/>
      <c r="AF1623" s="9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4"/>
      <c r="T1624" s="30"/>
      <c r="U1624" s="9"/>
      <c r="V1624" s="9"/>
      <c r="W1624" s="28"/>
      <c r="X1624" s="3"/>
      <c r="Y1624" s="1"/>
      <c r="Z1624" s="9"/>
      <c r="AA1624" s="3"/>
      <c r="AB1624" s="3"/>
      <c r="AC1624" s="3"/>
      <c r="AD1624" s="9"/>
      <c r="AE1624" s="10"/>
      <c r="AF1624" s="9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4"/>
      <c r="T1625" s="30"/>
      <c r="U1625" s="9"/>
      <c r="V1625" s="9"/>
      <c r="W1625" s="28"/>
      <c r="X1625" s="3"/>
      <c r="Y1625" s="1"/>
      <c r="Z1625" s="9"/>
      <c r="AA1625" s="3"/>
      <c r="AB1625" s="3"/>
      <c r="AC1625" s="3"/>
      <c r="AD1625" s="9"/>
      <c r="AE1625" s="10"/>
      <c r="AF1625" s="9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4"/>
      <c r="T1626" s="30"/>
      <c r="U1626" s="9"/>
      <c r="V1626" s="9"/>
      <c r="W1626" s="28"/>
      <c r="X1626" s="3"/>
      <c r="Y1626" s="1"/>
      <c r="Z1626" s="9"/>
      <c r="AA1626" s="3"/>
      <c r="AB1626" s="3"/>
      <c r="AC1626" s="3"/>
      <c r="AD1626" s="9"/>
      <c r="AE1626" s="10"/>
      <c r="AF1626" s="9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4"/>
      <c r="T1627" s="30"/>
      <c r="U1627" s="9"/>
      <c r="V1627" s="9"/>
      <c r="W1627" s="28"/>
      <c r="X1627" s="3"/>
      <c r="Y1627" s="1"/>
      <c r="Z1627" s="9"/>
      <c r="AA1627" s="3"/>
      <c r="AB1627" s="3"/>
      <c r="AC1627" s="3"/>
      <c r="AD1627" s="9"/>
      <c r="AE1627" s="10"/>
      <c r="AF1627" s="9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4"/>
      <c r="T1628" s="30"/>
      <c r="U1628" s="9"/>
      <c r="V1628" s="9"/>
      <c r="W1628" s="28"/>
      <c r="X1628" s="3"/>
      <c r="Y1628" s="1"/>
      <c r="Z1628" s="9"/>
      <c r="AA1628" s="3"/>
      <c r="AB1628" s="3"/>
      <c r="AC1628" s="3"/>
      <c r="AD1628" s="9"/>
      <c r="AE1628" s="10"/>
      <c r="AF1628" s="9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4"/>
      <c r="T1629" s="30"/>
      <c r="U1629" s="9"/>
      <c r="V1629" s="9"/>
      <c r="W1629" s="28"/>
      <c r="X1629" s="3"/>
      <c r="Y1629" s="1"/>
      <c r="Z1629" s="9"/>
      <c r="AA1629" s="3"/>
      <c r="AB1629" s="3"/>
      <c r="AC1629" s="3"/>
      <c r="AD1629" s="9"/>
      <c r="AE1629" s="10"/>
      <c r="AF1629" s="9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4"/>
      <c r="T1630" s="30"/>
      <c r="U1630" s="9"/>
      <c r="V1630" s="9"/>
      <c r="W1630" s="28"/>
      <c r="X1630" s="3"/>
      <c r="Y1630" s="1"/>
      <c r="Z1630" s="9"/>
      <c r="AA1630" s="3"/>
      <c r="AB1630" s="3"/>
      <c r="AC1630" s="3"/>
      <c r="AD1630" s="9"/>
      <c r="AE1630" s="10"/>
      <c r="AF1630" s="9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4"/>
      <c r="T1631" s="30"/>
      <c r="U1631" s="9"/>
      <c r="V1631" s="9"/>
      <c r="W1631" s="28"/>
      <c r="X1631" s="3"/>
      <c r="Y1631" s="1"/>
      <c r="Z1631" s="9"/>
      <c r="AA1631" s="3"/>
      <c r="AB1631" s="3"/>
      <c r="AC1631" s="3"/>
      <c r="AD1631" s="9"/>
      <c r="AE1631" s="10"/>
      <c r="AF1631" s="9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4"/>
      <c r="T1632" s="30"/>
      <c r="U1632" s="9"/>
      <c r="V1632" s="9"/>
      <c r="W1632" s="28"/>
      <c r="X1632" s="3"/>
      <c r="Y1632" s="1"/>
      <c r="Z1632" s="9"/>
      <c r="AA1632" s="3"/>
      <c r="AB1632" s="3"/>
      <c r="AC1632" s="3"/>
      <c r="AD1632" s="9"/>
      <c r="AE1632" s="10"/>
      <c r="AF1632" s="9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4"/>
      <c r="T1633" s="30"/>
      <c r="U1633" s="9"/>
      <c r="V1633" s="9"/>
      <c r="W1633" s="28"/>
      <c r="X1633" s="3"/>
      <c r="Y1633" s="1"/>
      <c r="Z1633" s="9"/>
      <c r="AA1633" s="3"/>
      <c r="AB1633" s="3"/>
      <c r="AC1633" s="3"/>
      <c r="AD1633" s="9"/>
      <c r="AE1633" s="10"/>
      <c r="AF1633" s="9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4"/>
      <c r="T1634" s="30"/>
      <c r="U1634" s="9"/>
      <c r="V1634" s="9"/>
      <c r="W1634" s="28"/>
      <c r="X1634" s="3"/>
      <c r="Y1634" s="1"/>
      <c r="Z1634" s="9"/>
      <c r="AA1634" s="3"/>
      <c r="AB1634" s="3"/>
      <c r="AC1634" s="3"/>
      <c r="AD1634" s="9"/>
      <c r="AE1634" s="10"/>
      <c r="AF1634" s="9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4"/>
      <c r="T1635" s="30"/>
      <c r="U1635" s="9"/>
      <c r="V1635" s="9"/>
      <c r="W1635" s="28"/>
      <c r="X1635" s="3"/>
      <c r="Y1635" s="1"/>
      <c r="Z1635" s="9"/>
      <c r="AA1635" s="3"/>
      <c r="AB1635" s="3"/>
      <c r="AC1635" s="3"/>
      <c r="AD1635" s="9"/>
      <c r="AE1635" s="10"/>
      <c r="AF1635" s="9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4"/>
      <c r="T1636" s="30"/>
      <c r="U1636" s="9"/>
      <c r="V1636" s="9"/>
      <c r="W1636" s="28"/>
      <c r="X1636" s="3"/>
      <c r="Y1636" s="1"/>
      <c r="Z1636" s="9"/>
      <c r="AA1636" s="3"/>
      <c r="AB1636" s="3"/>
      <c r="AC1636" s="3"/>
      <c r="AD1636" s="9"/>
      <c r="AE1636" s="10"/>
      <c r="AF1636" s="9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4"/>
      <c r="T1637" s="30"/>
      <c r="U1637" s="9"/>
      <c r="V1637" s="9"/>
      <c r="W1637" s="28"/>
      <c r="X1637" s="3"/>
      <c r="Y1637" s="1"/>
      <c r="Z1637" s="9"/>
      <c r="AA1637" s="3"/>
      <c r="AB1637" s="3"/>
      <c r="AC1637" s="3"/>
      <c r="AD1637" s="9"/>
      <c r="AE1637" s="10"/>
      <c r="AF1637" s="9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4"/>
      <c r="T1638" s="30"/>
      <c r="U1638" s="9"/>
      <c r="V1638" s="9"/>
      <c r="W1638" s="28"/>
      <c r="X1638" s="3"/>
      <c r="Y1638" s="1"/>
      <c r="Z1638" s="9"/>
      <c r="AA1638" s="3"/>
      <c r="AB1638" s="3"/>
      <c r="AC1638" s="3"/>
      <c r="AD1638" s="9"/>
      <c r="AE1638" s="10"/>
      <c r="AF1638" s="9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4"/>
      <c r="T1639" s="30"/>
      <c r="U1639" s="9"/>
      <c r="V1639" s="9"/>
      <c r="W1639" s="28"/>
      <c r="X1639" s="3"/>
      <c r="Y1639" s="1"/>
      <c r="Z1639" s="9"/>
      <c r="AA1639" s="3"/>
      <c r="AB1639" s="3"/>
      <c r="AC1639" s="3"/>
      <c r="AD1639" s="9"/>
      <c r="AE1639" s="10"/>
      <c r="AF1639" s="9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4"/>
      <c r="T1640" s="30"/>
      <c r="U1640" s="9"/>
      <c r="V1640" s="9"/>
      <c r="W1640" s="28"/>
      <c r="X1640" s="3"/>
      <c r="Y1640" s="1"/>
      <c r="Z1640" s="9"/>
      <c r="AA1640" s="3"/>
      <c r="AB1640" s="3"/>
      <c r="AC1640" s="3"/>
      <c r="AD1640" s="9"/>
      <c r="AE1640" s="10"/>
      <c r="AF1640" s="9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4"/>
      <c r="T1641" s="30"/>
      <c r="U1641" s="9"/>
      <c r="V1641" s="9"/>
      <c r="W1641" s="28"/>
      <c r="X1641" s="3"/>
      <c r="Y1641" s="1"/>
      <c r="Z1641" s="9"/>
      <c r="AA1641" s="3"/>
      <c r="AB1641" s="3"/>
      <c r="AC1641" s="3"/>
      <c r="AD1641" s="9"/>
      <c r="AE1641" s="10"/>
      <c r="AF1641" s="9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4"/>
      <c r="T1642" s="30"/>
      <c r="U1642" s="9"/>
      <c r="V1642" s="9"/>
      <c r="W1642" s="28"/>
      <c r="X1642" s="3"/>
      <c r="Y1642" s="1"/>
      <c r="Z1642" s="9"/>
      <c r="AA1642" s="3"/>
      <c r="AB1642" s="3"/>
      <c r="AC1642" s="3"/>
      <c r="AD1642" s="9"/>
      <c r="AE1642" s="10"/>
      <c r="AF1642" s="9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4"/>
      <c r="T1643" s="30"/>
      <c r="U1643" s="9"/>
      <c r="V1643" s="9"/>
      <c r="W1643" s="28"/>
      <c r="X1643" s="3"/>
      <c r="Y1643" s="1"/>
      <c r="Z1643" s="9"/>
      <c r="AA1643" s="3"/>
      <c r="AB1643" s="3"/>
      <c r="AC1643" s="3"/>
      <c r="AD1643" s="9"/>
      <c r="AE1643" s="10"/>
      <c r="AF1643" s="9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4"/>
      <c r="T1644" s="30"/>
      <c r="U1644" s="9"/>
      <c r="V1644" s="9"/>
      <c r="W1644" s="28"/>
      <c r="X1644" s="3"/>
      <c r="Y1644" s="1"/>
      <c r="Z1644" s="9"/>
      <c r="AA1644" s="3"/>
      <c r="AB1644" s="3"/>
      <c r="AC1644" s="3"/>
      <c r="AD1644" s="9"/>
      <c r="AE1644" s="10"/>
      <c r="AF1644" s="9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4"/>
      <c r="T1645" s="30"/>
      <c r="U1645" s="9"/>
      <c r="V1645" s="9"/>
      <c r="W1645" s="28"/>
      <c r="X1645" s="3"/>
      <c r="Y1645" s="1"/>
      <c r="Z1645" s="9"/>
      <c r="AA1645" s="3"/>
      <c r="AB1645" s="3"/>
      <c r="AC1645" s="3"/>
      <c r="AD1645" s="9"/>
      <c r="AE1645" s="10"/>
      <c r="AF1645" s="9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4"/>
      <c r="T1646" s="30"/>
      <c r="U1646" s="9"/>
      <c r="V1646" s="9"/>
      <c r="W1646" s="28"/>
      <c r="X1646" s="3"/>
      <c r="Y1646" s="1"/>
      <c r="Z1646" s="9"/>
      <c r="AA1646" s="3"/>
      <c r="AB1646" s="3"/>
      <c r="AC1646" s="3"/>
      <c r="AD1646" s="9"/>
      <c r="AE1646" s="10"/>
      <c r="AF1646" s="9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4"/>
      <c r="T1647" s="30"/>
      <c r="U1647" s="9"/>
      <c r="V1647" s="9"/>
      <c r="W1647" s="28"/>
      <c r="X1647" s="3"/>
      <c r="Y1647" s="1"/>
      <c r="Z1647" s="9"/>
      <c r="AA1647" s="3"/>
      <c r="AB1647" s="3"/>
      <c r="AC1647" s="3"/>
      <c r="AD1647" s="9"/>
      <c r="AE1647" s="10"/>
      <c r="AF1647" s="9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4"/>
      <c r="T1648" s="30"/>
      <c r="U1648" s="9"/>
      <c r="V1648" s="9"/>
      <c r="W1648" s="28"/>
      <c r="X1648" s="3"/>
      <c r="Y1648" s="1"/>
      <c r="Z1648" s="9"/>
      <c r="AA1648" s="3"/>
      <c r="AB1648" s="3"/>
      <c r="AC1648" s="3"/>
      <c r="AD1648" s="9"/>
      <c r="AE1648" s="10"/>
      <c r="AF1648" s="9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4"/>
      <c r="T1649" s="30"/>
      <c r="U1649" s="9"/>
      <c r="V1649" s="9"/>
      <c r="W1649" s="28"/>
      <c r="X1649" s="3"/>
      <c r="Y1649" s="1"/>
      <c r="Z1649" s="9"/>
      <c r="AA1649" s="3"/>
      <c r="AB1649" s="3"/>
      <c r="AC1649" s="3"/>
      <c r="AD1649" s="9"/>
      <c r="AE1649" s="10"/>
      <c r="AF1649" s="9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4"/>
      <c r="T1650" s="30"/>
      <c r="U1650" s="9"/>
      <c r="V1650" s="9"/>
      <c r="W1650" s="28"/>
      <c r="X1650" s="3"/>
      <c r="Y1650" s="1"/>
      <c r="Z1650" s="9"/>
      <c r="AA1650" s="3"/>
      <c r="AB1650" s="3"/>
      <c r="AC1650" s="3"/>
      <c r="AD1650" s="9"/>
      <c r="AE1650" s="10"/>
      <c r="AF1650" s="9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4"/>
      <c r="T1651" s="30"/>
      <c r="U1651" s="9"/>
      <c r="V1651" s="9"/>
      <c r="W1651" s="28"/>
      <c r="X1651" s="3"/>
      <c r="Y1651" s="1"/>
      <c r="Z1651" s="9"/>
      <c r="AA1651" s="3"/>
      <c r="AB1651" s="3"/>
      <c r="AC1651" s="3"/>
      <c r="AD1651" s="9"/>
      <c r="AE1651" s="10"/>
      <c r="AF1651" s="9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4"/>
      <c r="T1652" s="30"/>
      <c r="U1652" s="9"/>
      <c r="V1652" s="9"/>
      <c r="W1652" s="28"/>
      <c r="X1652" s="3"/>
      <c r="Y1652" s="1"/>
      <c r="Z1652" s="9"/>
      <c r="AA1652" s="3"/>
      <c r="AB1652" s="3"/>
      <c r="AC1652" s="3"/>
      <c r="AD1652" s="9"/>
      <c r="AE1652" s="10"/>
      <c r="AF1652" s="9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4"/>
      <c r="T1653" s="30"/>
      <c r="U1653" s="9"/>
      <c r="V1653" s="9"/>
      <c r="W1653" s="28"/>
      <c r="X1653" s="3"/>
      <c r="Y1653" s="1"/>
      <c r="Z1653" s="9"/>
      <c r="AA1653" s="3"/>
      <c r="AB1653" s="3"/>
      <c r="AC1653" s="3"/>
      <c r="AD1653" s="9"/>
      <c r="AE1653" s="10"/>
      <c r="AF1653" s="9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4"/>
      <c r="T1654" s="30"/>
      <c r="U1654" s="9"/>
      <c r="V1654" s="9"/>
      <c r="W1654" s="28"/>
      <c r="X1654" s="3"/>
      <c r="Y1654" s="1"/>
      <c r="Z1654" s="9"/>
      <c r="AA1654" s="3"/>
      <c r="AB1654" s="3"/>
      <c r="AC1654" s="3"/>
      <c r="AD1654" s="9"/>
      <c r="AE1654" s="10"/>
      <c r="AF1654" s="9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4"/>
      <c r="T1655" s="30"/>
      <c r="U1655" s="9"/>
      <c r="V1655" s="9"/>
      <c r="W1655" s="28"/>
      <c r="X1655" s="3"/>
      <c r="Y1655" s="1"/>
      <c r="Z1655" s="9"/>
      <c r="AA1655" s="3"/>
      <c r="AB1655" s="3"/>
      <c r="AC1655" s="3"/>
      <c r="AD1655" s="9"/>
      <c r="AE1655" s="10"/>
      <c r="AF1655" s="9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4"/>
      <c r="T1656" s="30"/>
      <c r="U1656" s="9"/>
      <c r="V1656" s="9"/>
      <c r="W1656" s="28"/>
      <c r="X1656" s="3"/>
      <c r="Y1656" s="1"/>
      <c r="Z1656" s="9"/>
      <c r="AA1656" s="3"/>
      <c r="AB1656" s="3"/>
      <c r="AC1656" s="3"/>
      <c r="AD1656" s="9"/>
      <c r="AE1656" s="10"/>
      <c r="AF1656" s="9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4"/>
      <c r="T1657" s="30"/>
      <c r="U1657" s="27"/>
      <c r="V1657" s="27"/>
      <c r="W1657" s="32"/>
      <c r="X1657" s="20"/>
      <c r="Y1657" s="23"/>
      <c r="Z1657" s="27"/>
      <c r="AA1657" s="20"/>
      <c r="AB1657" s="20"/>
      <c r="AC1657" s="20"/>
      <c r="AD1657" s="27"/>
      <c r="AE1657" s="21"/>
      <c r="AF1657" s="27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</row>
    <row r="1658" spans="1:130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4"/>
      <c r="T1658" s="30"/>
      <c r="U1658" s="9"/>
      <c r="V1658" s="9"/>
      <c r="W1658" s="28"/>
      <c r="X1658" s="3"/>
      <c r="Y1658" s="1"/>
      <c r="Z1658" s="9"/>
      <c r="AA1658" s="3"/>
      <c r="AB1658" s="3"/>
      <c r="AC1658" s="3"/>
      <c r="AD1658" s="9"/>
      <c r="AE1658" s="10"/>
      <c r="AF1658" s="9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4"/>
      <c r="T1659" s="30"/>
      <c r="U1659" s="9"/>
      <c r="V1659" s="9"/>
      <c r="W1659" s="28"/>
      <c r="X1659" s="3"/>
      <c r="Y1659" s="1"/>
      <c r="Z1659" s="9"/>
      <c r="AA1659" s="3"/>
      <c r="AB1659" s="3"/>
      <c r="AC1659" s="3"/>
      <c r="AD1659" s="9"/>
      <c r="AE1659" s="10"/>
      <c r="AF1659" s="9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4"/>
      <c r="T1660" s="30"/>
      <c r="U1660" s="9"/>
      <c r="V1660" s="9"/>
      <c r="W1660" s="28"/>
      <c r="X1660" s="3"/>
      <c r="Y1660" s="1"/>
      <c r="Z1660" s="9"/>
      <c r="AA1660" s="3"/>
      <c r="AB1660" s="3"/>
      <c r="AC1660" s="3"/>
      <c r="AD1660" s="9"/>
      <c r="AE1660" s="10"/>
      <c r="AF1660" s="9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4"/>
      <c r="T1661" s="30"/>
      <c r="U1661" s="9"/>
      <c r="V1661" s="9"/>
      <c r="W1661" s="28"/>
      <c r="X1661" s="3"/>
      <c r="Y1661" s="1"/>
      <c r="Z1661" s="9"/>
      <c r="AA1661" s="3"/>
      <c r="AB1661" s="3"/>
      <c r="AC1661" s="3"/>
      <c r="AD1661" s="9"/>
      <c r="AE1661" s="10"/>
      <c r="AF1661" s="9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4"/>
      <c r="T1662" s="30"/>
      <c r="U1662" s="9"/>
      <c r="V1662" s="9"/>
      <c r="W1662" s="28"/>
      <c r="X1662" s="3"/>
      <c r="Y1662" s="1"/>
      <c r="Z1662" s="9"/>
      <c r="AA1662" s="3"/>
      <c r="AB1662" s="3"/>
      <c r="AC1662" s="3"/>
      <c r="AD1662" s="9"/>
      <c r="AE1662" s="10"/>
      <c r="AF1662" s="9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4"/>
      <c r="T1663" s="30"/>
      <c r="U1663" s="9"/>
      <c r="V1663" s="9"/>
      <c r="W1663" s="28"/>
      <c r="X1663" s="3"/>
      <c r="Y1663" s="1"/>
      <c r="Z1663" s="9"/>
      <c r="AA1663" s="3"/>
      <c r="AB1663" s="3"/>
      <c r="AC1663" s="3"/>
      <c r="AD1663" s="9"/>
      <c r="AE1663" s="10"/>
      <c r="AF1663" s="9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4"/>
      <c r="T1664" s="30"/>
      <c r="U1664" s="9"/>
      <c r="V1664" s="9"/>
      <c r="W1664" s="28"/>
      <c r="X1664" s="3"/>
      <c r="Y1664" s="1"/>
      <c r="Z1664" s="9"/>
      <c r="AA1664" s="3"/>
      <c r="AB1664" s="3"/>
      <c r="AC1664" s="3"/>
      <c r="AD1664" s="9"/>
      <c r="AE1664" s="10"/>
      <c r="AF1664" s="9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4"/>
      <c r="T1665" s="30"/>
      <c r="U1665" s="9"/>
      <c r="V1665" s="9"/>
      <c r="W1665" s="28"/>
      <c r="X1665" s="3"/>
      <c r="Y1665" s="1"/>
      <c r="Z1665" s="9"/>
      <c r="AA1665" s="3"/>
      <c r="AB1665" s="3"/>
      <c r="AC1665" s="3"/>
      <c r="AD1665" s="9"/>
      <c r="AE1665" s="10"/>
      <c r="AF1665" s="9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4"/>
      <c r="T1666" s="30"/>
      <c r="U1666" s="9"/>
      <c r="V1666" s="9"/>
      <c r="W1666" s="28"/>
      <c r="X1666" s="3"/>
      <c r="Y1666" s="1"/>
      <c r="Z1666" s="9"/>
      <c r="AA1666" s="3"/>
      <c r="AB1666" s="3"/>
      <c r="AC1666" s="3"/>
      <c r="AD1666" s="9"/>
      <c r="AE1666" s="10"/>
      <c r="AF1666" s="9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4"/>
      <c r="T1667" s="30"/>
      <c r="U1667" s="9"/>
      <c r="V1667" s="9"/>
      <c r="W1667" s="28"/>
      <c r="X1667" s="3"/>
      <c r="Y1667" s="1"/>
      <c r="Z1667" s="9"/>
      <c r="AA1667" s="3"/>
      <c r="AB1667" s="3"/>
      <c r="AC1667" s="3"/>
      <c r="AD1667" s="9"/>
      <c r="AE1667" s="10"/>
      <c r="AF1667" s="9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4"/>
      <c r="T1668" s="30"/>
      <c r="U1668" s="9"/>
      <c r="V1668" s="9"/>
      <c r="W1668" s="28"/>
      <c r="X1668" s="3"/>
      <c r="Y1668" s="1"/>
      <c r="Z1668" s="9"/>
      <c r="AA1668" s="3"/>
      <c r="AB1668" s="3"/>
      <c r="AC1668" s="3"/>
      <c r="AD1668" s="9"/>
      <c r="AE1668" s="10"/>
      <c r="AF1668" s="9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4"/>
      <c r="T1669" s="30"/>
      <c r="U1669" s="9"/>
      <c r="V1669" s="9"/>
      <c r="W1669" s="28"/>
      <c r="X1669" s="3"/>
      <c r="Y1669" s="1"/>
      <c r="Z1669" s="9"/>
      <c r="AA1669" s="3"/>
      <c r="AB1669" s="3"/>
      <c r="AC1669" s="3"/>
      <c r="AD1669" s="9"/>
      <c r="AE1669" s="10"/>
      <c r="AF1669" s="9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4"/>
      <c r="T1670" s="30"/>
      <c r="U1670" s="9"/>
      <c r="V1670" s="9"/>
      <c r="W1670" s="28"/>
      <c r="X1670" s="3"/>
      <c r="Y1670" s="1"/>
      <c r="Z1670" s="9"/>
      <c r="AA1670" s="3"/>
      <c r="AB1670" s="3"/>
      <c r="AC1670" s="3"/>
      <c r="AD1670" s="9"/>
      <c r="AE1670" s="10"/>
      <c r="AF1670" s="9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4"/>
      <c r="T1671" s="30"/>
      <c r="U1671" s="9"/>
      <c r="V1671" s="9"/>
      <c r="W1671" s="28"/>
      <c r="X1671" s="3"/>
      <c r="Y1671" s="1"/>
      <c r="Z1671" s="9"/>
      <c r="AA1671" s="3"/>
      <c r="AB1671" s="3"/>
      <c r="AC1671" s="3"/>
      <c r="AD1671" s="9"/>
      <c r="AE1671" s="10"/>
      <c r="AF1671" s="9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4"/>
      <c r="T1672" s="30"/>
      <c r="U1672" s="9"/>
      <c r="V1672" s="9"/>
      <c r="W1672" s="28"/>
      <c r="X1672" s="3"/>
      <c r="Y1672" s="1"/>
      <c r="Z1672" s="9"/>
      <c r="AA1672" s="3"/>
      <c r="AB1672" s="3"/>
      <c r="AC1672" s="3"/>
      <c r="AD1672" s="9"/>
      <c r="AE1672" s="10"/>
      <c r="AF1672" s="9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4"/>
      <c r="T1673" s="30"/>
      <c r="U1673" s="9"/>
      <c r="V1673" s="9"/>
      <c r="W1673" s="28"/>
      <c r="X1673" s="3"/>
      <c r="Y1673" s="1"/>
      <c r="Z1673" s="9"/>
      <c r="AA1673" s="3"/>
      <c r="AB1673" s="3"/>
      <c r="AC1673" s="3"/>
      <c r="AD1673" s="9"/>
      <c r="AE1673" s="10"/>
      <c r="AF1673" s="9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4"/>
      <c r="T1674" s="30"/>
      <c r="U1674" s="9"/>
      <c r="V1674" s="9"/>
      <c r="W1674" s="28"/>
      <c r="X1674" s="3"/>
      <c r="Y1674" s="1"/>
      <c r="Z1674" s="9"/>
      <c r="AA1674" s="3"/>
      <c r="AB1674" s="3"/>
      <c r="AC1674" s="3"/>
      <c r="AD1674" s="9"/>
      <c r="AE1674" s="10"/>
      <c r="AF1674" s="9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4"/>
      <c r="T1675" s="30"/>
      <c r="U1675" s="9"/>
      <c r="V1675" s="9"/>
      <c r="W1675" s="28"/>
      <c r="X1675" s="3"/>
      <c r="Y1675" s="1"/>
      <c r="Z1675" s="9"/>
      <c r="AA1675" s="3"/>
      <c r="AB1675" s="3"/>
      <c r="AC1675" s="3"/>
      <c r="AD1675" s="9"/>
      <c r="AE1675" s="10"/>
      <c r="AF1675" s="9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4"/>
      <c r="T1676" s="30"/>
      <c r="U1676" s="9"/>
      <c r="V1676" s="9"/>
      <c r="W1676" s="28"/>
      <c r="X1676" s="3"/>
      <c r="Y1676" s="1"/>
      <c r="Z1676" s="9"/>
      <c r="AA1676" s="3"/>
      <c r="AB1676" s="3"/>
      <c r="AC1676" s="3"/>
      <c r="AD1676" s="9"/>
      <c r="AE1676" s="10"/>
      <c r="AF1676" s="9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4"/>
      <c r="T1677" s="30"/>
      <c r="U1677" s="9"/>
      <c r="V1677" s="9"/>
      <c r="W1677" s="28"/>
      <c r="X1677" s="3"/>
      <c r="Y1677" s="1"/>
      <c r="Z1677" s="9"/>
      <c r="AA1677" s="3"/>
      <c r="AB1677" s="3"/>
      <c r="AC1677" s="3"/>
      <c r="AD1677" s="9"/>
      <c r="AE1677" s="10"/>
      <c r="AF1677" s="9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4"/>
      <c r="T1678" s="30"/>
      <c r="U1678" s="9"/>
      <c r="V1678" s="9"/>
      <c r="W1678" s="28"/>
      <c r="X1678" s="3"/>
      <c r="Y1678" s="1"/>
      <c r="Z1678" s="9"/>
      <c r="AA1678" s="3"/>
      <c r="AB1678" s="3"/>
      <c r="AC1678" s="3"/>
      <c r="AD1678" s="9"/>
      <c r="AE1678" s="10"/>
      <c r="AF1678" s="9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4"/>
      <c r="T1679" s="30"/>
      <c r="U1679" s="9"/>
      <c r="V1679" s="9"/>
      <c r="W1679" s="28"/>
      <c r="X1679" s="3"/>
      <c r="Y1679" s="1"/>
      <c r="Z1679" s="9"/>
      <c r="AA1679" s="3"/>
      <c r="AB1679" s="3"/>
      <c r="AC1679" s="3"/>
      <c r="AD1679" s="9"/>
      <c r="AE1679" s="10"/>
      <c r="AF1679" s="9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4"/>
      <c r="T1680" s="30"/>
      <c r="U1680" s="9"/>
      <c r="V1680" s="9"/>
      <c r="W1680" s="28"/>
      <c r="X1680" s="3"/>
      <c r="Y1680" s="1"/>
      <c r="Z1680" s="9"/>
      <c r="AA1680" s="3"/>
      <c r="AB1680" s="3"/>
      <c r="AC1680" s="3"/>
      <c r="AD1680" s="9"/>
      <c r="AE1680" s="10"/>
      <c r="AF1680" s="9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4"/>
      <c r="T1681" s="30"/>
      <c r="U1681" s="9"/>
      <c r="V1681" s="9"/>
      <c r="W1681" s="28"/>
      <c r="X1681" s="3"/>
      <c r="Y1681" s="1"/>
      <c r="Z1681" s="9"/>
      <c r="AA1681" s="3"/>
      <c r="AB1681" s="3"/>
      <c r="AC1681" s="3"/>
      <c r="AD1681" s="9"/>
      <c r="AE1681" s="10"/>
      <c r="AF1681" s="9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4"/>
      <c r="T1682" s="30"/>
      <c r="U1682" s="9"/>
      <c r="V1682" s="9"/>
      <c r="W1682" s="28"/>
      <c r="X1682" s="3"/>
      <c r="Y1682" s="1"/>
      <c r="Z1682" s="9"/>
      <c r="AA1682" s="3"/>
      <c r="AB1682" s="3"/>
      <c r="AC1682" s="3"/>
      <c r="AD1682" s="9"/>
      <c r="AE1682" s="10"/>
      <c r="AF1682" s="9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4"/>
      <c r="T1683" s="30"/>
      <c r="U1683" s="9"/>
      <c r="V1683" s="9"/>
      <c r="W1683" s="28"/>
      <c r="X1683" s="3"/>
      <c r="Y1683" s="1"/>
      <c r="Z1683" s="9"/>
      <c r="AA1683" s="3"/>
      <c r="AB1683" s="3"/>
      <c r="AC1683" s="3"/>
      <c r="AD1683" s="9"/>
      <c r="AE1683" s="10"/>
      <c r="AF1683" s="9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4"/>
      <c r="T1684" s="30"/>
      <c r="U1684" s="9"/>
      <c r="V1684" s="9"/>
      <c r="W1684" s="28"/>
      <c r="X1684" s="3"/>
      <c r="Y1684" s="1"/>
      <c r="Z1684" s="9"/>
      <c r="AA1684" s="3"/>
      <c r="AB1684" s="3"/>
      <c r="AC1684" s="3"/>
      <c r="AD1684" s="9"/>
      <c r="AE1684" s="10"/>
      <c r="AF1684" s="9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4"/>
      <c r="T1685" s="30"/>
      <c r="U1685" s="9"/>
      <c r="V1685" s="9"/>
      <c r="W1685" s="28"/>
      <c r="X1685" s="3"/>
      <c r="Y1685" s="1"/>
      <c r="Z1685" s="9"/>
      <c r="AA1685" s="3"/>
      <c r="AB1685" s="3"/>
      <c r="AC1685" s="3"/>
      <c r="AD1685" s="9"/>
      <c r="AE1685" s="10"/>
      <c r="AF1685" s="9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4"/>
      <c r="T1686" s="30"/>
      <c r="U1686" s="9"/>
      <c r="V1686" s="9"/>
      <c r="W1686" s="28"/>
      <c r="X1686" s="3"/>
      <c r="Y1686" s="1"/>
      <c r="Z1686" s="9"/>
      <c r="AA1686" s="3"/>
      <c r="AB1686" s="3"/>
      <c r="AC1686" s="3"/>
      <c r="AD1686" s="9"/>
      <c r="AE1686" s="10"/>
      <c r="AF1686" s="9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4"/>
      <c r="T1687" s="30"/>
      <c r="U1687" s="9"/>
      <c r="V1687" s="9"/>
      <c r="W1687" s="28"/>
      <c r="X1687" s="3"/>
      <c r="Y1687" s="1"/>
      <c r="Z1687" s="9"/>
      <c r="AA1687" s="3"/>
      <c r="AB1687" s="3"/>
      <c r="AC1687" s="3"/>
      <c r="AD1687" s="9"/>
      <c r="AE1687" s="10"/>
      <c r="AF1687" s="9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4"/>
      <c r="T1688" s="30"/>
      <c r="U1688" s="9"/>
      <c r="V1688" s="9"/>
      <c r="W1688" s="28"/>
      <c r="X1688" s="3"/>
      <c r="Y1688" s="1"/>
      <c r="Z1688" s="9"/>
      <c r="AA1688" s="3"/>
      <c r="AB1688" s="3"/>
      <c r="AC1688" s="3"/>
      <c r="AD1688" s="9"/>
      <c r="AE1688" s="10"/>
      <c r="AF1688" s="9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4"/>
      <c r="T1689" s="30"/>
      <c r="U1689" s="9"/>
      <c r="V1689" s="9"/>
      <c r="W1689" s="28"/>
      <c r="X1689" s="3"/>
      <c r="Y1689" s="1"/>
      <c r="Z1689" s="9"/>
      <c r="AA1689" s="3"/>
      <c r="AB1689" s="3"/>
      <c r="AC1689" s="3"/>
      <c r="AD1689" s="9"/>
      <c r="AE1689" s="10"/>
      <c r="AF1689" s="9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4"/>
      <c r="T1690" s="30"/>
      <c r="U1690" s="9"/>
      <c r="V1690" s="9"/>
      <c r="W1690" s="28"/>
      <c r="X1690" s="3"/>
      <c r="Y1690" s="1"/>
      <c r="Z1690" s="9"/>
      <c r="AA1690" s="3"/>
      <c r="AB1690" s="3"/>
      <c r="AC1690" s="3"/>
      <c r="AD1690" s="9"/>
      <c r="AE1690" s="10"/>
      <c r="AF1690" s="9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4"/>
      <c r="T1691" s="30"/>
      <c r="U1691" s="9"/>
      <c r="V1691" s="9"/>
      <c r="W1691" s="28"/>
      <c r="X1691" s="3"/>
      <c r="Y1691" s="1"/>
      <c r="Z1691" s="9"/>
      <c r="AA1691" s="3"/>
      <c r="AB1691" s="3"/>
      <c r="AC1691" s="3"/>
      <c r="AD1691" s="9"/>
      <c r="AE1691" s="10"/>
      <c r="AF1691" s="9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4"/>
      <c r="T1692" s="30"/>
      <c r="U1692" s="9"/>
      <c r="V1692" s="9"/>
      <c r="W1692" s="28"/>
      <c r="X1692" s="3"/>
      <c r="Y1692" s="1"/>
      <c r="Z1692" s="9"/>
      <c r="AA1692" s="3"/>
      <c r="AB1692" s="3"/>
      <c r="AC1692" s="3"/>
      <c r="AD1692" s="9"/>
      <c r="AE1692" s="10"/>
      <c r="AF1692" s="9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4"/>
      <c r="T1693" s="30"/>
      <c r="U1693" s="9"/>
      <c r="V1693" s="9"/>
      <c r="W1693" s="28"/>
      <c r="X1693" s="3"/>
      <c r="Y1693" s="1"/>
      <c r="Z1693" s="9"/>
      <c r="AA1693" s="3"/>
      <c r="AB1693" s="3"/>
      <c r="AC1693" s="3"/>
      <c r="AD1693" s="9"/>
      <c r="AE1693" s="10"/>
      <c r="AF1693" s="9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4"/>
      <c r="T1694" s="30"/>
      <c r="U1694" s="9"/>
      <c r="V1694" s="9"/>
      <c r="W1694" s="28"/>
      <c r="X1694" s="3"/>
      <c r="Y1694" s="1"/>
      <c r="Z1694" s="9"/>
      <c r="AA1694" s="3"/>
      <c r="AB1694" s="3"/>
      <c r="AC1694" s="3"/>
      <c r="AD1694" s="9"/>
      <c r="AE1694" s="10"/>
      <c r="AF1694" s="9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4"/>
      <c r="T1695" s="30"/>
      <c r="U1695" s="9"/>
      <c r="V1695" s="9"/>
      <c r="W1695" s="28"/>
      <c r="X1695" s="3"/>
      <c r="Y1695" s="1"/>
      <c r="Z1695" s="9"/>
      <c r="AA1695" s="3"/>
      <c r="AB1695" s="3"/>
      <c r="AC1695" s="3"/>
      <c r="AD1695" s="9"/>
      <c r="AE1695" s="10"/>
      <c r="AF1695" s="9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4"/>
      <c r="T1696" s="30"/>
      <c r="U1696" s="9"/>
      <c r="V1696" s="9"/>
      <c r="W1696" s="28"/>
      <c r="X1696" s="3"/>
      <c r="Y1696" s="1"/>
      <c r="Z1696" s="9"/>
      <c r="AA1696" s="3"/>
      <c r="AB1696" s="3"/>
      <c r="AC1696" s="3"/>
      <c r="AD1696" s="9"/>
      <c r="AE1696" s="10"/>
      <c r="AF1696" s="9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4"/>
      <c r="T1697" s="30"/>
      <c r="U1697" s="9"/>
      <c r="V1697" s="9"/>
      <c r="W1697" s="28"/>
      <c r="X1697" s="3"/>
      <c r="Y1697" s="1"/>
      <c r="Z1697" s="9"/>
      <c r="AA1697" s="3"/>
      <c r="AB1697" s="3"/>
      <c r="AC1697" s="3"/>
      <c r="AD1697" s="9"/>
      <c r="AE1697" s="10"/>
      <c r="AF1697" s="9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4"/>
      <c r="T1698" s="30"/>
      <c r="U1698" s="9"/>
      <c r="V1698" s="9"/>
      <c r="W1698" s="28"/>
      <c r="X1698" s="3"/>
      <c r="Y1698" s="1"/>
      <c r="Z1698" s="9"/>
      <c r="AA1698" s="3"/>
      <c r="AB1698" s="3"/>
      <c r="AC1698" s="3"/>
      <c r="AD1698" s="9"/>
      <c r="AE1698" s="10"/>
      <c r="AF1698" s="9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4"/>
      <c r="T1699" s="30"/>
      <c r="U1699" s="9"/>
      <c r="V1699" s="9"/>
      <c r="W1699" s="28"/>
      <c r="X1699" s="3"/>
      <c r="Y1699" s="1"/>
      <c r="Z1699" s="9"/>
      <c r="AA1699" s="3"/>
      <c r="AB1699" s="3"/>
      <c r="AC1699" s="3"/>
      <c r="AD1699" s="9"/>
      <c r="AE1699" s="10"/>
      <c r="AF1699" s="9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4"/>
      <c r="T1700" s="30"/>
      <c r="U1700" s="9"/>
      <c r="V1700" s="9"/>
      <c r="W1700" s="28"/>
      <c r="X1700" s="3"/>
      <c r="Y1700" s="1"/>
      <c r="Z1700" s="9"/>
      <c r="AA1700" s="3"/>
      <c r="AB1700" s="3"/>
      <c r="AC1700" s="3"/>
      <c r="AD1700" s="9"/>
      <c r="AE1700" s="10"/>
      <c r="AF1700" s="9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4"/>
      <c r="T1701" s="30"/>
      <c r="U1701" s="9"/>
      <c r="V1701" s="9"/>
      <c r="W1701" s="28"/>
      <c r="X1701" s="3"/>
      <c r="Y1701" s="1"/>
      <c r="Z1701" s="9"/>
      <c r="AA1701" s="3"/>
      <c r="AB1701" s="3"/>
      <c r="AC1701" s="3"/>
      <c r="AD1701" s="9"/>
      <c r="AE1701" s="10"/>
      <c r="AF1701" s="9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4"/>
      <c r="T1702" s="30"/>
      <c r="U1702" s="9"/>
      <c r="V1702" s="9"/>
      <c r="W1702" s="28"/>
      <c r="X1702" s="3"/>
      <c r="Y1702" s="1"/>
      <c r="Z1702" s="9"/>
      <c r="AA1702" s="3"/>
      <c r="AB1702" s="3"/>
      <c r="AC1702" s="3"/>
      <c r="AD1702" s="9"/>
      <c r="AE1702" s="10"/>
      <c r="AF1702" s="9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4"/>
      <c r="T1703" s="30"/>
      <c r="U1703" s="9"/>
      <c r="V1703" s="9"/>
      <c r="W1703" s="28"/>
      <c r="X1703" s="3"/>
      <c r="Y1703" s="1"/>
      <c r="Z1703" s="9"/>
      <c r="AA1703" s="3"/>
      <c r="AB1703" s="3"/>
      <c r="AC1703" s="3"/>
      <c r="AD1703" s="9"/>
      <c r="AE1703" s="10"/>
      <c r="AF1703" s="9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4"/>
      <c r="T1704" s="30"/>
      <c r="U1704" s="9"/>
      <c r="V1704" s="9"/>
      <c r="W1704" s="28"/>
      <c r="X1704" s="3"/>
      <c r="Y1704" s="1"/>
      <c r="Z1704" s="9"/>
      <c r="AA1704" s="3"/>
      <c r="AB1704" s="3"/>
      <c r="AC1704" s="3"/>
      <c r="AD1704" s="9"/>
      <c r="AE1704" s="10"/>
      <c r="AF1704" s="9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4"/>
      <c r="T1705" s="30"/>
      <c r="U1705" s="9"/>
      <c r="V1705" s="9"/>
      <c r="W1705" s="28"/>
      <c r="X1705" s="3"/>
      <c r="Y1705" s="1"/>
      <c r="Z1705" s="9"/>
      <c r="AA1705" s="3"/>
      <c r="AB1705" s="3"/>
      <c r="AC1705" s="3"/>
      <c r="AD1705" s="9"/>
      <c r="AE1705" s="10"/>
      <c r="AF1705" s="9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4"/>
      <c r="T1706" s="30"/>
      <c r="U1706" s="9"/>
      <c r="V1706" s="9"/>
      <c r="W1706" s="28"/>
      <c r="X1706" s="3"/>
      <c r="Y1706" s="1"/>
      <c r="Z1706" s="9"/>
      <c r="AA1706" s="3"/>
      <c r="AB1706" s="3"/>
      <c r="AC1706" s="3"/>
      <c r="AD1706" s="9"/>
      <c r="AE1706" s="10"/>
      <c r="AF1706" s="9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4"/>
      <c r="T1707" s="30"/>
      <c r="U1707" s="9"/>
      <c r="V1707" s="9"/>
      <c r="W1707" s="28"/>
      <c r="X1707" s="3"/>
      <c r="Y1707" s="1"/>
      <c r="Z1707" s="9"/>
      <c r="AA1707" s="3"/>
      <c r="AB1707" s="3"/>
      <c r="AC1707" s="3"/>
      <c r="AD1707" s="9"/>
      <c r="AE1707" s="10"/>
      <c r="AF1707" s="9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4"/>
      <c r="T1708" s="30"/>
      <c r="U1708" s="9"/>
      <c r="V1708" s="9"/>
      <c r="W1708" s="28"/>
      <c r="X1708" s="3"/>
      <c r="Y1708" s="1"/>
      <c r="Z1708" s="9"/>
      <c r="AA1708" s="3"/>
      <c r="AB1708" s="3"/>
      <c r="AC1708" s="3"/>
      <c r="AD1708" s="9"/>
      <c r="AE1708" s="10"/>
      <c r="AF1708" s="9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4"/>
      <c r="T1709" s="30"/>
      <c r="U1709" s="9"/>
      <c r="V1709" s="9"/>
      <c r="W1709" s="28"/>
      <c r="X1709" s="3"/>
      <c r="Y1709" s="1"/>
      <c r="Z1709" s="9"/>
      <c r="AA1709" s="3"/>
      <c r="AB1709" s="3"/>
      <c r="AC1709" s="3"/>
      <c r="AD1709" s="9"/>
      <c r="AE1709" s="10"/>
      <c r="AF1709" s="9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4"/>
      <c r="T1710" s="30"/>
      <c r="U1710" s="9"/>
      <c r="V1710" s="9"/>
      <c r="W1710" s="28"/>
      <c r="X1710" s="3"/>
      <c r="Y1710" s="1"/>
      <c r="Z1710" s="9"/>
      <c r="AA1710" s="3"/>
      <c r="AB1710" s="3"/>
      <c r="AC1710" s="3"/>
      <c r="AD1710" s="9"/>
      <c r="AE1710" s="10"/>
      <c r="AF1710" s="9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4"/>
      <c r="T1711" s="30"/>
      <c r="U1711" s="9"/>
      <c r="V1711" s="9"/>
      <c r="W1711" s="28"/>
      <c r="X1711" s="3"/>
      <c r="Y1711" s="1"/>
      <c r="Z1711" s="9"/>
      <c r="AA1711" s="3"/>
      <c r="AB1711" s="3"/>
      <c r="AC1711" s="3"/>
      <c r="AD1711" s="9"/>
      <c r="AE1711" s="10"/>
      <c r="AF1711" s="9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4"/>
      <c r="T1712" s="30"/>
      <c r="U1712" s="9"/>
      <c r="V1712" s="9"/>
      <c r="W1712" s="28"/>
      <c r="X1712" s="3"/>
      <c r="Y1712" s="1"/>
      <c r="Z1712" s="9"/>
      <c r="AA1712" s="3"/>
      <c r="AB1712" s="3"/>
      <c r="AC1712" s="3"/>
      <c r="AD1712" s="9"/>
      <c r="AE1712" s="10"/>
      <c r="AF1712" s="9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4"/>
      <c r="T1713" s="30"/>
      <c r="U1713" s="9"/>
      <c r="V1713" s="9"/>
      <c r="W1713" s="28"/>
      <c r="X1713" s="3"/>
      <c r="Y1713" s="1"/>
      <c r="Z1713" s="9"/>
      <c r="AA1713" s="3"/>
      <c r="AB1713" s="3"/>
      <c r="AC1713" s="3"/>
      <c r="AD1713" s="9"/>
      <c r="AE1713" s="10"/>
      <c r="AF1713" s="9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4"/>
      <c r="T1714" s="30"/>
      <c r="U1714" s="9"/>
      <c r="V1714" s="9"/>
      <c r="W1714" s="28"/>
      <c r="X1714" s="3"/>
      <c r="Y1714" s="1"/>
      <c r="Z1714" s="9"/>
      <c r="AA1714" s="3"/>
      <c r="AB1714" s="3"/>
      <c r="AC1714" s="3"/>
      <c r="AD1714" s="9"/>
      <c r="AE1714" s="10"/>
      <c r="AF1714" s="9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4"/>
      <c r="T1715" s="30"/>
      <c r="U1715" s="9"/>
      <c r="V1715" s="9"/>
      <c r="W1715" s="28"/>
      <c r="X1715" s="3"/>
      <c r="Y1715" s="1"/>
      <c r="Z1715" s="9"/>
      <c r="AA1715" s="3"/>
      <c r="AB1715" s="3"/>
      <c r="AC1715" s="3"/>
      <c r="AD1715" s="9"/>
      <c r="AE1715" s="10"/>
      <c r="AF1715" s="9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4"/>
      <c r="T1716" s="30"/>
      <c r="U1716" s="9"/>
      <c r="V1716" s="9"/>
      <c r="W1716" s="28"/>
      <c r="X1716" s="3"/>
      <c r="Y1716" s="1"/>
      <c r="Z1716" s="9"/>
      <c r="AA1716" s="3"/>
      <c r="AB1716" s="3"/>
      <c r="AC1716" s="3"/>
      <c r="AD1716" s="9"/>
      <c r="AE1716" s="10"/>
      <c r="AF1716" s="9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4"/>
      <c r="T1717" s="30"/>
      <c r="U1717" s="9"/>
      <c r="V1717" s="9"/>
      <c r="W1717" s="28"/>
      <c r="X1717" s="3"/>
      <c r="Y1717" s="1"/>
      <c r="Z1717" s="9"/>
      <c r="AA1717" s="3"/>
      <c r="AB1717" s="3"/>
      <c r="AC1717" s="3"/>
      <c r="AD1717" s="9"/>
      <c r="AE1717" s="10"/>
      <c r="AF1717" s="9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4"/>
      <c r="T1718" s="30"/>
      <c r="U1718" s="9"/>
      <c r="V1718" s="9"/>
      <c r="W1718" s="28"/>
      <c r="X1718" s="3"/>
      <c r="Y1718" s="1"/>
      <c r="Z1718" s="9"/>
      <c r="AA1718" s="3"/>
      <c r="AB1718" s="3"/>
      <c r="AC1718" s="3"/>
      <c r="AD1718" s="9"/>
      <c r="AE1718" s="10"/>
      <c r="AF1718" s="9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4"/>
      <c r="T1719" s="30"/>
      <c r="U1719" s="9"/>
      <c r="V1719" s="9"/>
      <c r="W1719" s="28"/>
      <c r="X1719" s="3"/>
      <c r="Y1719" s="1"/>
      <c r="Z1719" s="9"/>
      <c r="AA1719" s="3"/>
      <c r="AB1719" s="3"/>
      <c r="AC1719" s="3"/>
      <c r="AD1719" s="9"/>
      <c r="AE1719" s="10"/>
      <c r="AF1719" s="9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4"/>
      <c r="T1720" s="30"/>
      <c r="U1720" s="9"/>
      <c r="V1720" s="9"/>
      <c r="W1720" s="28"/>
      <c r="X1720" s="3"/>
      <c r="Y1720" s="1"/>
      <c r="Z1720" s="9"/>
      <c r="AA1720" s="3"/>
      <c r="AB1720" s="3"/>
      <c r="AC1720" s="3"/>
      <c r="AD1720" s="9"/>
      <c r="AE1720" s="10"/>
      <c r="AF1720" s="9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4"/>
      <c r="T1721" s="30"/>
      <c r="U1721" s="9"/>
      <c r="V1721" s="9"/>
      <c r="W1721" s="28"/>
      <c r="X1721" s="3"/>
      <c r="Y1721" s="1"/>
      <c r="Z1721" s="9"/>
      <c r="AA1721" s="3"/>
      <c r="AB1721" s="3"/>
      <c r="AC1721" s="3"/>
      <c r="AD1721" s="9"/>
      <c r="AE1721" s="10"/>
      <c r="AF1721" s="9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4"/>
      <c r="T1722" s="30"/>
      <c r="U1722" s="9"/>
      <c r="V1722" s="9"/>
      <c r="W1722" s="28"/>
      <c r="X1722" s="3"/>
      <c r="Y1722" s="1"/>
      <c r="Z1722" s="9"/>
      <c r="AA1722" s="3"/>
      <c r="AB1722" s="3"/>
      <c r="AC1722" s="3"/>
      <c r="AD1722" s="9"/>
      <c r="AE1722" s="10"/>
      <c r="AF1722" s="9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4"/>
      <c r="T1723" s="30"/>
      <c r="U1723" s="9"/>
      <c r="V1723" s="9"/>
      <c r="W1723" s="28"/>
      <c r="X1723" s="3"/>
      <c r="Y1723" s="1"/>
      <c r="Z1723" s="9"/>
      <c r="AA1723" s="3"/>
      <c r="AB1723" s="3"/>
      <c r="AC1723" s="3"/>
      <c r="AD1723" s="9"/>
      <c r="AE1723" s="10"/>
      <c r="AF1723" s="9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4"/>
      <c r="T1724" s="30"/>
      <c r="U1724" s="9"/>
      <c r="V1724" s="9"/>
      <c r="W1724" s="28"/>
      <c r="X1724" s="3"/>
      <c r="Y1724" s="1"/>
      <c r="Z1724" s="9"/>
      <c r="AA1724" s="3"/>
      <c r="AB1724" s="3"/>
      <c r="AC1724" s="3"/>
      <c r="AD1724" s="9"/>
      <c r="AE1724" s="10"/>
      <c r="AF1724" s="9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4"/>
      <c r="T1725" s="30"/>
      <c r="U1725" s="9"/>
      <c r="V1725" s="9"/>
      <c r="W1725" s="28"/>
      <c r="X1725" s="3"/>
      <c r="Y1725" s="1"/>
      <c r="Z1725" s="9"/>
      <c r="AA1725" s="3"/>
      <c r="AB1725" s="3"/>
      <c r="AC1725" s="3"/>
      <c r="AD1725" s="9"/>
      <c r="AE1725" s="10"/>
      <c r="AF1725" s="9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4"/>
      <c r="T1726" s="30"/>
      <c r="U1726" s="9"/>
      <c r="V1726" s="9"/>
      <c r="W1726" s="28"/>
      <c r="X1726" s="3"/>
      <c r="Y1726" s="1"/>
      <c r="Z1726" s="9"/>
      <c r="AA1726" s="3"/>
      <c r="AB1726" s="3"/>
      <c r="AC1726" s="3"/>
      <c r="AD1726" s="9"/>
      <c r="AE1726" s="10"/>
      <c r="AF1726" s="9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4"/>
      <c r="T1727" s="30"/>
      <c r="U1727" s="9"/>
      <c r="V1727" s="9"/>
      <c r="W1727" s="28"/>
      <c r="X1727" s="3"/>
      <c r="Y1727" s="1"/>
      <c r="Z1727" s="9"/>
      <c r="AA1727" s="3"/>
      <c r="AB1727" s="3"/>
      <c r="AC1727" s="3"/>
      <c r="AD1727" s="9"/>
      <c r="AE1727" s="10"/>
      <c r="AF1727" s="9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4"/>
      <c r="T1728" s="30"/>
      <c r="U1728" s="9"/>
      <c r="V1728" s="9"/>
      <c r="W1728" s="28"/>
      <c r="X1728" s="3"/>
      <c r="Y1728" s="1"/>
      <c r="Z1728" s="9"/>
      <c r="AA1728" s="3"/>
      <c r="AB1728" s="3"/>
      <c r="AC1728" s="3"/>
      <c r="AD1728" s="9"/>
      <c r="AE1728" s="10"/>
      <c r="AF1728" s="9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4"/>
      <c r="T1729" s="30"/>
      <c r="U1729" s="9"/>
      <c r="V1729" s="9"/>
      <c r="W1729" s="28"/>
      <c r="X1729" s="3"/>
      <c r="Y1729" s="1"/>
      <c r="Z1729" s="9"/>
      <c r="AA1729" s="3"/>
      <c r="AB1729" s="3"/>
      <c r="AC1729" s="3"/>
      <c r="AD1729" s="9"/>
      <c r="AE1729" s="10"/>
      <c r="AF1729" s="9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4"/>
      <c r="T1730" s="30"/>
      <c r="U1730" s="9"/>
      <c r="V1730" s="9"/>
      <c r="W1730" s="28"/>
      <c r="X1730" s="3"/>
      <c r="Y1730" s="1"/>
      <c r="Z1730" s="9"/>
      <c r="AA1730" s="3"/>
      <c r="AB1730" s="3"/>
      <c r="AC1730" s="3"/>
      <c r="AD1730" s="9"/>
      <c r="AE1730" s="10"/>
      <c r="AF1730" s="9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4"/>
      <c r="T1731" s="30"/>
      <c r="U1731" s="9"/>
      <c r="V1731" s="9"/>
      <c r="W1731" s="28"/>
      <c r="X1731" s="3"/>
      <c r="Y1731" s="1"/>
      <c r="Z1731" s="9"/>
      <c r="AA1731" s="3"/>
      <c r="AB1731" s="3"/>
      <c r="AC1731" s="3"/>
      <c r="AD1731" s="9"/>
      <c r="AE1731" s="10"/>
      <c r="AF1731" s="9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4"/>
      <c r="T1732" s="30"/>
      <c r="U1732" s="9"/>
      <c r="V1732" s="9"/>
      <c r="W1732" s="28"/>
      <c r="X1732" s="3"/>
      <c r="Y1732" s="1"/>
      <c r="Z1732" s="9"/>
      <c r="AA1732" s="3"/>
      <c r="AB1732" s="3"/>
      <c r="AC1732" s="3"/>
      <c r="AD1732" s="9"/>
      <c r="AE1732" s="10"/>
      <c r="AF1732" s="9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4"/>
      <c r="T1733" s="30"/>
      <c r="U1733" s="9"/>
      <c r="V1733" s="9"/>
      <c r="W1733" s="28"/>
      <c r="X1733" s="3"/>
      <c r="Y1733" s="1"/>
      <c r="Z1733" s="9"/>
      <c r="AA1733" s="3"/>
      <c r="AB1733" s="3"/>
      <c r="AC1733" s="3"/>
      <c r="AD1733" s="9"/>
      <c r="AE1733" s="10"/>
      <c r="AF1733" s="9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4"/>
      <c r="T1734" s="30"/>
      <c r="U1734" s="9"/>
      <c r="V1734" s="9"/>
      <c r="W1734" s="28"/>
      <c r="X1734" s="3"/>
      <c r="Y1734" s="1"/>
      <c r="Z1734" s="9"/>
      <c r="AA1734" s="3"/>
      <c r="AB1734" s="3"/>
      <c r="AC1734" s="3"/>
      <c r="AD1734" s="9"/>
      <c r="AE1734" s="10"/>
      <c r="AF1734" s="9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4"/>
      <c r="T1735" s="30"/>
      <c r="U1735" s="9"/>
      <c r="V1735" s="9"/>
      <c r="W1735" s="28"/>
      <c r="X1735" s="3"/>
      <c r="Y1735" s="1"/>
      <c r="Z1735" s="9"/>
      <c r="AA1735" s="3"/>
      <c r="AB1735" s="3"/>
      <c r="AC1735" s="3"/>
      <c r="AD1735" s="9"/>
      <c r="AE1735" s="10"/>
      <c r="AF1735" s="9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4"/>
      <c r="T1736" s="30"/>
      <c r="U1736" s="9"/>
      <c r="V1736" s="9"/>
      <c r="W1736" s="28"/>
      <c r="X1736" s="3"/>
      <c r="Y1736" s="1"/>
      <c r="Z1736" s="9"/>
      <c r="AA1736" s="3"/>
      <c r="AB1736" s="3"/>
      <c r="AC1736" s="3"/>
      <c r="AD1736" s="9"/>
      <c r="AE1736" s="10"/>
      <c r="AF1736" s="9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4"/>
      <c r="T1737" s="30"/>
      <c r="U1737" s="9"/>
      <c r="V1737" s="9"/>
      <c r="W1737" s="28"/>
      <c r="X1737" s="3"/>
      <c r="Y1737" s="1"/>
      <c r="Z1737" s="9"/>
      <c r="AA1737" s="3"/>
      <c r="AB1737" s="3"/>
      <c r="AC1737" s="3"/>
      <c r="AD1737" s="9"/>
      <c r="AE1737" s="10"/>
      <c r="AF1737" s="9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4"/>
      <c r="T1738" s="30"/>
      <c r="U1738" s="9"/>
      <c r="V1738" s="9"/>
      <c r="W1738" s="28"/>
      <c r="X1738" s="3"/>
      <c r="Y1738" s="1"/>
      <c r="Z1738" s="9"/>
      <c r="AA1738" s="3"/>
      <c r="AB1738" s="3"/>
      <c r="AC1738" s="3"/>
      <c r="AD1738" s="9"/>
      <c r="AE1738" s="10"/>
      <c r="AF1738" s="9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4"/>
      <c r="T1739" s="30"/>
      <c r="U1739" s="9"/>
      <c r="V1739" s="9"/>
      <c r="W1739" s="28"/>
      <c r="X1739" s="3"/>
      <c r="Y1739" s="1"/>
      <c r="Z1739" s="9"/>
      <c r="AA1739" s="3"/>
      <c r="AB1739" s="3"/>
      <c r="AC1739" s="3"/>
      <c r="AD1739" s="9"/>
      <c r="AE1739" s="10"/>
      <c r="AF1739" s="9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4"/>
      <c r="T1740" s="30"/>
      <c r="U1740" s="9"/>
      <c r="V1740" s="9"/>
      <c r="W1740" s="28"/>
      <c r="X1740" s="3"/>
      <c r="Y1740" s="1"/>
      <c r="Z1740" s="9"/>
      <c r="AA1740" s="3"/>
      <c r="AB1740" s="3"/>
      <c r="AC1740" s="3"/>
      <c r="AD1740" s="9"/>
      <c r="AE1740" s="10"/>
      <c r="AF1740" s="9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4"/>
      <c r="T1741" s="30"/>
      <c r="U1741" s="9"/>
      <c r="V1741" s="9"/>
      <c r="W1741" s="28"/>
      <c r="X1741" s="3"/>
      <c r="Y1741" s="1"/>
      <c r="Z1741" s="9"/>
      <c r="AA1741" s="3"/>
      <c r="AB1741" s="3"/>
      <c r="AC1741" s="3"/>
      <c r="AD1741" s="9"/>
      <c r="AE1741" s="10"/>
      <c r="AF1741" s="9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4"/>
      <c r="T1742" s="30"/>
      <c r="U1742" s="9"/>
      <c r="V1742" s="9"/>
      <c r="W1742" s="28"/>
      <c r="X1742" s="3"/>
      <c r="Y1742" s="1"/>
      <c r="Z1742" s="9"/>
      <c r="AA1742" s="3"/>
      <c r="AB1742" s="3"/>
      <c r="AC1742" s="3"/>
      <c r="AD1742" s="9"/>
      <c r="AE1742" s="10"/>
      <c r="AF1742" s="9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4"/>
      <c r="T1743" s="30"/>
      <c r="U1743" s="9"/>
      <c r="V1743" s="9"/>
      <c r="W1743" s="28"/>
      <c r="X1743" s="3"/>
      <c r="Y1743" s="1"/>
      <c r="Z1743" s="9"/>
      <c r="AA1743" s="3"/>
      <c r="AB1743" s="3"/>
      <c r="AC1743" s="3"/>
      <c r="AD1743" s="9"/>
      <c r="AE1743" s="10"/>
      <c r="AF1743" s="9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4"/>
      <c r="T1744" s="30"/>
      <c r="U1744" s="9"/>
      <c r="V1744" s="9"/>
      <c r="W1744" s="28"/>
      <c r="X1744" s="3"/>
      <c r="Y1744" s="1"/>
      <c r="Z1744" s="9"/>
      <c r="AA1744" s="3"/>
      <c r="AB1744" s="3"/>
      <c r="AC1744" s="3"/>
      <c r="AD1744" s="9"/>
      <c r="AE1744" s="10"/>
      <c r="AF1744" s="9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4"/>
      <c r="T1745" s="30"/>
      <c r="U1745" s="9"/>
      <c r="V1745" s="9"/>
      <c r="W1745" s="28"/>
      <c r="X1745" s="3"/>
      <c r="Y1745" s="1"/>
      <c r="Z1745" s="9"/>
      <c r="AA1745" s="3"/>
      <c r="AB1745" s="3"/>
      <c r="AC1745" s="3"/>
      <c r="AD1745" s="9"/>
      <c r="AE1745" s="10"/>
      <c r="AF1745" s="9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4"/>
      <c r="T1746" s="30"/>
      <c r="U1746" s="9"/>
      <c r="V1746" s="9"/>
      <c r="W1746" s="28"/>
      <c r="X1746" s="3"/>
      <c r="Y1746" s="1"/>
      <c r="Z1746" s="9"/>
      <c r="AA1746" s="3"/>
      <c r="AB1746" s="3"/>
      <c r="AC1746" s="3"/>
      <c r="AD1746" s="9"/>
      <c r="AE1746" s="10"/>
      <c r="AF1746" s="9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4"/>
      <c r="T1747" s="30"/>
      <c r="U1747" s="9"/>
      <c r="V1747" s="9"/>
      <c r="W1747" s="28"/>
      <c r="X1747" s="3"/>
      <c r="Y1747" s="1"/>
      <c r="Z1747" s="9"/>
      <c r="AA1747" s="3"/>
      <c r="AB1747" s="3"/>
      <c r="AC1747" s="3"/>
      <c r="AD1747" s="9"/>
      <c r="AE1747" s="10"/>
      <c r="AF1747" s="9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4"/>
      <c r="T1748" s="30"/>
      <c r="U1748" s="9"/>
      <c r="V1748" s="9"/>
      <c r="W1748" s="28"/>
      <c r="X1748" s="3"/>
      <c r="Y1748" s="1"/>
      <c r="Z1748" s="9"/>
      <c r="AA1748" s="3"/>
      <c r="AB1748" s="3"/>
      <c r="AC1748" s="3"/>
      <c r="AD1748" s="9"/>
      <c r="AE1748" s="10"/>
      <c r="AF1748" s="9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4"/>
      <c r="T1749" s="30"/>
      <c r="U1749" s="9"/>
      <c r="V1749" s="9"/>
      <c r="W1749" s="28"/>
      <c r="X1749" s="3"/>
      <c r="Y1749" s="1"/>
      <c r="Z1749" s="9"/>
      <c r="AA1749" s="3"/>
      <c r="AB1749" s="3"/>
      <c r="AC1749" s="3"/>
      <c r="AD1749" s="9"/>
      <c r="AE1749" s="10"/>
      <c r="AF1749" s="9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4"/>
      <c r="T1750" s="30"/>
      <c r="U1750" s="9"/>
      <c r="V1750" s="9"/>
      <c r="W1750" s="28"/>
      <c r="X1750" s="3"/>
      <c r="Y1750" s="1"/>
      <c r="Z1750" s="9"/>
      <c r="AA1750" s="3"/>
      <c r="AB1750" s="3"/>
      <c r="AC1750" s="3"/>
      <c r="AD1750" s="9"/>
      <c r="AE1750" s="10"/>
      <c r="AF1750" s="9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4"/>
      <c r="T1751" s="30"/>
      <c r="U1751" s="9"/>
      <c r="V1751" s="9"/>
      <c r="W1751" s="28"/>
      <c r="X1751" s="3"/>
      <c r="Y1751" s="1"/>
      <c r="Z1751" s="9"/>
      <c r="AA1751" s="3"/>
      <c r="AB1751" s="3"/>
      <c r="AC1751" s="3"/>
      <c r="AD1751" s="9"/>
      <c r="AE1751" s="10"/>
      <c r="AF1751" s="9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4"/>
      <c r="T1752" s="30"/>
      <c r="U1752" s="9"/>
      <c r="V1752" s="9"/>
      <c r="W1752" s="28"/>
      <c r="X1752" s="3"/>
      <c r="Y1752" s="1"/>
      <c r="Z1752" s="9"/>
      <c r="AA1752" s="3"/>
      <c r="AB1752" s="3"/>
      <c r="AC1752" s="3"/>
      <c r="AD1752" s="9"/>
      <c r="AE1752" s="10"/>
      <c r="AF1752" s="9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4"/>
      <c r="T1753" s="30"/>
      <c r="U1753" s="9"/>
      <c r="V1753" s="9"/>
      <c r="W1753" s="28"/>
      <c r="X1753" s="3"/>
      <c r="Y1753" s="1"/>
      <c r="Z1753" s="9"/>
      <c r="AA1753" s="3"/>
      <c r="AB1753" s="3"/>
      <c r="AC1753" s="3"/>
      <c r="AD1753" s="9"/>
      <c r="AE1753" s="10"/>
      <c r="AF1753" s="9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4"/>
      <c r="T1754" s="30"/>
      <c r="U1754" s="9"/>
      <c r="V1754" s="9"/>
      <c r="W1754" s="28"/>
      <c r="X1754" s="3"/>
      <c r="Y1754" s="1"/>
      <c r="Z1754" s="9"/>
      <c r="AA1754" s="3"/>
      <c r="AB1754" s="3"/>
      <c r="AC1754" s="3"/>
      <c r="AD1754" s="9"/>
      <c r="AE1754" s="10"/>
      <c r="AF1754" s="9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4"/>
      <c r="T1755" s="30"/>
      <c r="U1755" s="9"/>
      <c r="V1755" s="9"/>
      <c r="W1755" s="28"/>
      <c r="X1755" s="3"/>
      <c r="Y1755" s="1"/>
      <c r="Z1755" s="9"/>
      <c r="AA1755" s="3"/>
      <c r="AB1755" s="3"/>
      <c r="AC1755" s="3"/>
      <c r="AD1755" s="9"/>
      <c r="AE1755" s="10"/>
      <c r="AF1755" s="9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4"/>
      <c r="T1756" s="30"/>
      <c r="U1756" s="9"/>
      <c r="V1756" s="9"/>
      <c r="W1756" s="28"/>
      <c r="X1756" s="3"/>
      <c r="Y1756" s="1"/>
      <c r="Z1756" s="9"/>
      <c r="AA1756" s="3"/>
      <c r="AB1756" s="3"/>
      <c r="AC1756" s="3"/>
      <c r="AD1756" s="9"/>
      <c r="AE1756" s="10"/>
      <c r="AF1756" s="9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4"/>
      <c r="T1757" s="30"/>
      <c r="U1757" s="9"/>
      <c r="V1757" s="9"/>
      <c r="W1757" s="28"/>
      <c r="X1757" s="3"/>
      <c r="Y1757" s="1"/>
      <c r="Z1757" s="9"/>
      <c r="AA1757" s="3"/>
      <c r="AB1757" s="3"/>
      <c r="AC1757" s="3"/>
      <c r="AD1757" s="9"/>
      <c r="AE1757" s="10"/>
      <c r="AF1757" s="9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4"/>
      <c r="T1758" s="30"/>
      <c r="U1758" s="9"/>
      <c r="V1758" s="9"/>
      <c r="W1758" s="28"/>
      <c r="X1758" s="3"/>
      <c r="Y1758" s="1"/>
      <c r="Z1758" s="9"/>
      <c r="AA1758" s="3"/>
      <c r="AB1758" s="3"/>
      <c r="AC1758" s="3"/>
      <c r="AD1758" s="9"/>
      <c r="AE1758" s="10"/>
      <c r="AF1758" s="9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4"/>
      <c r="T1759" s="30"/>
      <c r="U1759" s="9"/>
      <c r="V1759" s="9"/>
      <c r="W1759" s="28"/>
      <c r="X1759" s="3"/>
      <c r="Y1759" s="1"/>
      <c r="Z1759" s="9"/>
      <c r="AA1759" s="3"/>
      <c r="AB1759" s="3"/>
      <c r="AC1759" s="3"/>
      <c r="AD1759" s="9"/>
      <c r="AE1759" s="10"/>
      <c r="AF1759" s="9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4"/>
      <c r="T1760" s="30"/>
      <c r="U1760" s="9"/>
      <c r="V1760" s="9"/>
      <c r="W1760" s="28"/>
      <c r="X1760" s="3"/>
      <c r="Y1760" s="1"/>
      <c r="Z1760" s="9"/>
      <c r="AA1760" s="3"/>
      <c r="AB1760" s="3"/>
      <c r="AC1760" s="3"/>
      <c r="AD1760" s="9"/>
      <c r="AE1760" s="10"/>
      <c r="AF1760" s="9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4"/>
      <c r="T1761" s="30"/>
      <c r="U1761" s="9"/>
      <c r="V1761" s="9"/>
      <c r="W1761" s="28"/>
      <c r="X1761" s="3"/>
      <c r="Y1761" s="1"/>
      <c r="Z1761" s="9"/>
      <c r="AA1761" s="3"/>
      <c r="AB1761" s="3"/>
      <c r="AC1761" s="3"/>
      <c r="AD1761" s="9"/>
      <c r="AE1761" s="10"/>
      <c r="AF1761" s="9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4"/>
      <c r="T1762" s="30"/>
      <c r="U1762" s="9"/>
      <c r="V1762" s="9"/>
      <c r="W1762" s="28"/>
      <c r="X1762" s="3"/>
      <c r="Y1762" s="1"/>
      <c r="Z1762" s="9"/>
      <c r="AA1762" s="3"/>
      <c r="AB1762" s="3"/>
      <c r="AC1762" s="3"/>
      <c r="AD1762" s="9"/>
      <c r="AE1762" s="10"/>
      <c r="AF1762" s="9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4"/>
      <c r="T1763" s="30"/>
      <c r="U1763" s="9"/>
      <c r="V1763" s="9"/>
      <c r="W1763" s="28"/>
      <c r="X1763" s="3"/>
      <c r="Y1763" s="1"/>
      <c r="Z1763" s="9"/>
      <c r="AA1763" s="3"/>
      <c r="AB1763" s="3"/>
      <c r="AC1763" s="3"/>
      <c r="AD1763" s="9"/>
      <c r="AE1763" s="10"/>
      <c r="AF1763" s="9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4"/>
      <c r="T1764" s="30"/>
      <c r="U1764" s="9"/>
      <c r="V1764" s="9"/>
      <c r="W1764" s="28"/>
      <c r="X1764" s="3"/>
      <c r="Y1764" s="1"/>
      <c r="Z1764" s="9"/>
      <c r="AA1764" s="3"/>
      <c r="AB1764" s="3"/>
      <c r="AC1764" s="3"/>
      <c r="AD1764" s="9"/>
      <c r="AE1764" s="10"/>
      <c r="AF1764" s="9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4"/>
      <c r="T1765" s="30"/>
      <c r="U1765" s="9"/>
      <c r="V1765" s="9"/>
      <c r="W1765" s="28"/>
      <c r="X1765" s="3"/>
      <c r="Y1765" s="1"/>
      <c r="Z1765" s="9"/>
      <c r="AA1765" s="3"/>
      <c r="AB1765" s="3"/>
      <c r="AC1765" s="3"/>
      <c r="AD1765" s="9"/>
      <c r="AE1765" s="10"/>
      <c r="AF1765" s="9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4"/>
      <c r="T1766" s="30"/>
      <c r="U1766" s="9"/>
      <c r="V1766" s="9"/>
      <c r="W1766" s="28"/>
      <c r="X1766" s="3"/>
      <c r="Y1766" s="1"/>
      <c r="Z1766" s="9"/>
      <c r="AA1766" s="3"/>
      <c r="AB1766" s="3"/>
      <c r="AC1766" s="3"/>
      <c r="AD1766" s="9"/>
      <c r="AE1766" s="10"/>
      <c r="AF1766" s="9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4"/>
      <c r="T1767" s="30"/>
      <c r="U1767" s="9"/>
      <c r="V1767" s="9"/>
      <c r="W1767" s="28"/>
      <c r="X1767" s="3"/>
      <c r="Y1767" s="1"/>
      <c r="Z1767" s="9"/>
      <c r="AA1767" s="3"/>
      <c r="AB1767" s="3"/>
      <c r="AC1767" s="3"/>
      <c r="AD1767" s="9"/>
      <c r="AE1767" s="10"/>
      <c r="AF1767" s="9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4"/>
      <c r="T1768" s="30"/>
      <c r="U1768" s="9"/>
      <c r="V1768" s="9"/>
      <c r="W1768" s="28"/>
      <c r="X1768" s="3"/>
      <c r="Y1768" s="1"/>
      <c r="Z1768" s="9"/>
      <c r="AA1768" s="3"/>
      <c r="AB1768" s="3"/>
      <c r="AC1768" s="3"/>
      <c r="AD1768" s="9"/>
      <c r="AE1768" s="10"/>
      <c r="AF1768" s="9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4"/>
      <c r="T1769" s="30"/>
      <c r="U1769" s="9"/>
      <c r="V1769" s="9"/>
      <c r="W1769" s="28"/>
      <c r="X1769" s="3"/>
      <c r="Y1769" s="1"/>
      <c r="Z1769" s="9"/>
      <c r="AA1769" s="3"/>
      <c r="AB1769" s="3"/>
      <c r="AC1769" s="3"/>
      <c r="AD1769" s="9"/>
      <c r="AE1769" s="10"/>
      <c r="AF1769" s="9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4"/>
      <c r="T1770" s="30"/>
      <c r="U1770" s="9"/>
      <c r="V1770" s="9"/>
      <c r="W1770" s="28"/>
      <c r="X1770" s="3"/>
      <c r="Y1770" s="1"/>
      <c r="Z1770" s="9"/>
      <c r="AA1770" s="3"/>
      <c r="AB1770" s="3"/>
      <c r="AC1770" s="3"/>
      <c r="AD1770" s="9"/>
      <c r="AE1770" s="10"/>
      <c r="AF1770" s="9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4"/>
      <c r="T1771" s="30"/>
      <c r="U1771" s="9"/>
      <c r="V1771" s="9"/>
      <c r="W1771" s="28"/>
      <c r="X1771" s="3"/>
      <c r="Y1771" s="1"/>
      <c r="Z1771" s="9"/>
      <c r="AA1771" s="3"/>
      <c r="AB1771" s="3"/>
      <c r="AC1771" s="3"/>
      <c r="AD1771" s="9"/>
      <c r="AE1771" s="10"/>
      <c r="AF1771" s="9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4"/>
      <c r="T1772" s="30"/>
      <c r="U1772" s="9"/>
      <c r="V1772" s="9"/>
      <c r="W1772" s="28"/>
      <c r="X1772" s="3"/>
      <c r="Y1772" s="1"/>
      <c r="Z1772" s="9"/>
      <c r="AA1772" s="3"/>
      <c r="AB1772" s="3"/>
      <c r="AC1772" s="3"/>
      <c r="AD1772" s="9"/>
      <c r="AE1772" s="10"/>
      <c r="AF1772" s="9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4"/>
      <c r="T1773" s="30"/>
      <c r="U1773" s="9"/>
      <c r="V1773" s="9"/>
      <c r="W1773" s="28"/>
      <c r="X1773" s="3"/>
      <c r="Y1773" s="1"/>
      <c r="Z1773" s="9"/>
      <c r="AA1773" s="3"/>
      <c r="AB1773" s="3"/>
      <c r="AC1773" s="3"/>
      <c r="AD1773" s="9"/>
      <c r="AE1773" s="10"/>
      <c r="AF1773" s="9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4"/>
      <c r="T1774" s="30"/>
      <c r="U1774" s="9"/>
      <c r="V1774" s="9"/>
      <c r="W1774" s="28"/>
      <c r="X1774" s="3"/>
      <c r="Y1774" s="1"/>
      <c r="Z1774" s="9"/>
      <c r="AA1774" s="3"/>
      <c r="AB1774" s="3"/>
      <c r="AC1774" s="3"/>
      <c r="AD1774" s="9"/>
      <c r="AE1774" s="10"/>
      <c r="AF1774" s="9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4"/>
      <c r="T1775" s="30"/>
      <c r="U1775" s="9"/>
      <c r="V1775" s="9"/>
      <c r="W1775" s="28"/>
      <c r="X1775" s="3"/>
      <c r="Y1775" s="1"/>
      <c r="Z1775" s="9"/>
      <c r="AA1775" s="3"/>
      <c r="AB1775" s="3"/>
      <c r="AC1775" s="3"/>
      <c r="AD1775" s="9"/>
      <c r="AE1775" s="10"/>
      <c r="AF1775" s="9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4"/>
      <c r="T1776" s="30"/>
      <c r="U1776" s="9"/>
      <c r="V1776" s="9"/>
      <c r="W1776" s="28"/>
      <c r="X1776" s="3"/>
      <c r="Y1776" s="1"/>
      <c r="Z1776" s="9"/>
      <c r="AA1776" s="3"/>
      <c r="AB1776" s="3"/>
      <c r="AC1776" s="3"/>
      <c r="AD1776" s="9"/>
      <c r="AE1776" s="10"/>
      <c r="AF1776" s="9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4"/>
      <c r="T1777" s="30"/>
      <c r="U1777" s="9"/>
      <c r="V1777" s="9"/>
      <c r="W1777" s="28"/>
      <c r="X1777" s="3"/>
      <c r="Y1777" s="1"/>
      <c r="Z1777" s="9"/>
      <c r="AA1777" s="3"/>
      <c r="AB1777" s="3"/>
      <c r="AC1777" s="3"/>
      <c r="AD1777" s="9"/>
      <c r="AE1777" s="10"/>
      <c r="AF1777" s="9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4"/>
      <c r="T1778" s="30"/>
      <c r="U1778" s="9"/>
      <c r="V1778" s="9"/>
      <c r="W1778" s="28"/>
      <c r="X1778" s="3"/>
      <c r="Y1778" s="1"/>
      <c r="Z1778" s="9"/>
      <c r="AA1778" s="3"/>
      <c r="AB1778" s="3"/>
      <c r="AC1778" s="3"/>
      <c r="AD1778" s="9"/>
      <c r="AE1778" s="10"/>
      <c r="AF1778" s="9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4"/>
      <c r="T1779" s="30"/>
      <c r="U1779" s="9"/>
      <c r="V1779" s="9"/>
      <c r="W1779" s="28"/>
      <c r="X1779" s="3"/>
      <c r="Y1779" s="1"/>
      <c r="Z1779" s="9"/>
      <c r="AA1779" s="3"/>
      <c r="AB1779" s="3"/>
      <c r="AC1779" s="3"/>
      <c r="AD1779" s="9"/>
      <c r="AE1779" s="10"/>
      <c r="AF1779" s="9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4"/>
      <c r="T1780" s="30"/>
      <c r="U1780" s="9"/>
      <c r="V1780" s="9"/>
      <c r="W1780" s="28"/>
      <c r="X1780" s="3"/>
      <c r="Y1780" s="1"/>
      <c r="Z1780" s="9"/>
      <c r="AA1780" s="3"/>
      <c r="AB1780" s="3"/>
      <c r="AC1780" s="3"/>
      <c r="AD1780" s="9"/>
      <c r="AE1780" s="10"/>
      <c r="AF1780" s="9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4"/>
      <c r="T1781" s="30"/>
      <c r="U1781" s="9"/>
      <c r="V1781" s="9"/>
      <c r="W1781" s="28"/>
      <c r="X1781" s="3"/>
      <c r="Y1781" s="1"/>
      <c r="Z1781" s="9"/>
      <c r="AA1781" s="3"/>
      <c r="AB1781" s="3"/>
      <c r="AC1781" s="3"/>
      <c r="AD1781" s="9"/>
      <c r="AE1781" s="10"/>
      <c r="AF1781" s="9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4"/>
      <c r="T1782" s="30"/>
      <c r="U1782" s="9"/>
      <c r="V1782" s="9"/>
      <c r="W1782" s="28"/>
      <c r="X1782" s="3"/>
      <c r="Y1782" s="1"/>
      <c r="Z1782" s="9"/>
      <c r="AA1782" s="3"/>
      <c r="AB1782" s="3"/>
      <c r="AC1782" s="3"/>
      <c r="AD1782" s="9"/>
      <c r="AE1782" s="10"/>
      <c r="AF1782" s="9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4"/>
      <c r="T1783" s="30"/>
      <c r="U1783" s="9"/>
      <c r="V1783" s="9"/>
      <c r="W1783" s="28"/>
      <c r="X1783" s="3"/>
      <c r="Y1783" s="1"/>
      <c r="Z1783" s="9"/>
      <c r="AA1783" s="3"/>
      <c r="AB1783" s="3"/>
      <c r="AC1783" s="3"/>
      <c r="AD1783" s="9"/>
      <c r="AE1783" s="10"/>
      <c r="AF1783" s="9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4"/>
      <c r="T1784" s="30"/>
      <c r="U1784" s="9"/>
      <c r="V1784" s="9"/>
      <c r="W1784" s="28"/>
      <c r="X1784" s="3"/>
      <c r="Y1784" s="1"/>
      <c r="Z1784" s="9"/>
      <c r="AA1784" s="3"/>
      <c r="AB1784" s="3"/>
      <c r="AC1784" s="3"/>
      <c r="AD1784" s="9"/>
      <c r="AE1784" s="10"/>
      <c r="AF1784" s="9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4"/>
      <c r="T1785" s="30"/>
      <c r="U1785" s="9"/>
      <c r="V1785" s="9"/>
      <c r="W1785" s="28"/>
      <c r="X1785" s="3"/>
      <c r="Y1785" s="1"/>
      <c r="Z1785" s="9"/>
      <c r="AA1785" s="3"/>
      <c r="AB1785" s="3"/>
      <c r="AC1785" s="3"/>
      <c r="AD1785" s="9"/>
      <c r="AE1785" s="10"/>
      <c r="AF1785" s="9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4"/>
      <c r="T1786" s="30"/>
      <c r="U1786" s="9"/>
      <c r="V1786" s="9"/>
      <c r="W1786" s="28"/>
      <c r="X1786" s="3"/>
      <c r="Y1786" s="1"/>
      <c r="Z1786" s="9"/>
      <c r="AA1786" s="3"/>
      <c r="AB1786" s="3"/>
      <c r="AC1786" s="3"/>
      <c r="AD1786" s="9"/>
      <c r="AE1786" s="10"/>
      <c r="AF1786" s="9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4"/>
      <c r="T1787" s="30"/>
      <c r="U1787" s="9"/>
      <c r="V1787" s="9"/>
      <c r="W1787" s="28"/>
      <c r="X1787" s="3"/>
      <c r="Y1787" s="1"/>
      <c r="Z1787" s="9"/>
      <c r="AA1787" s="3"/>
      <c r="AB1787" s="3"/>
      <c r="AC1787" s="3"/>
      <c r="AD1787" s="9"/>
      <c r="AE1787" s="10"/>
      <c r="AF1787" s="9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4"/>
      <c r="T1788" s="30"/>
      <c r="U1788" s="9"/>
      <c r="V1788" s="9"/>
      <c r="W1788" s="28"/>
      <c r="X1788" s="3"/>
      <c r="Y1788" s="1"/>
      <c r="Z1788" s="9"/>
      <c r="AA1788" s="3"/>
      <c r="AB1788" s="3"/>
      <c r="AC1788" s="3"/>
      <c r="AD1788" s="9"/>
      <c r="AE1788" s="10"/>
      <c r="AF1788" s="9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4"/>
      <c r="T1789" s="30"/>
      <c r="U1789" s="9"/>
      <c r="V1789" s="9"/>
      <c r="W1789" s="28"/>
      <c r="X1789" s="3"/>
      <c r="Y1789" s="1"/>
      <c r="Z1789" s="9"/>
      <c r="AA1789" s="3"/>
      <c r="AB1789" s="3"/>
      <c r="AC1789" s="3"/>
      <c r="AD1789" s="9"/>
      <c r="AE1789" s="10"/>
      <c r="AF1789" s="9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4"/>
      <c r="T1790" s="30"/>
      <c r="U1790" s="9"/>
      <c r="V1790" s="9"/>
      <c r="W1790" s="28"/>
      <c r="X1790" s="3"/>
      <c r="Y1790" s="1"/>
      <c r="Z1790" s="9"/>
      <c r="AA1790" s="3"/>
      <c r="AB1790" s="3"/>
      <c r="AC1790" s="3"/>
      <c r="AD1790" s="9"/>
      <c r="AE1790" s="10"/>
      <c r="AF1790" s="9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4"/>
      <c r="T1791" s="30"/>
      <c r="U1791" s="9"/>
      <c r="V1791" s="9"/>
      <c r="W1791" s="28"/>
      <c r="X1791" s="3"/>
      <c r="Y1791" s="1"/>
      <c r="Z1791" s="9"/>
      <c r="AA1791" s="3"/>
      <c r="AB1791" s="3"/>
      <c r="AC1791" s="3"/>
      <c r="AD1791" s="9"/>
      <c r="AE1791" s="10"/>
      <c r="AF1791" s="9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4"/>
      <c r="T1792" s="30"/>
      <c r="U1792" s="9"/>
      <c r="V1792" s="9"/>
      <c r="W1792" s="28"/>
      <c r="X1792" s="3"/>
      <c r="Y1792" s="1"/>
      <c r="Z1792" s="9"/>
      <c r="AA1792" s="3"/>
      <c r="AB1792" s="3"/>
      <c r="AC1792" s="3"/>
      <c r="AD1792" s="9"/>
      <c r="AE1792" s="10"/>
      <c r="AF1792" s="9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4"/>
      <c r="T1793" s="30"/>
      <c r="U1793" s="9"/>
      <c r="V1793" s="9"/>
      <c r="W1793" s="28"/>
      <c r="X1793" s="3"/>
      <c r="Y1793" s="1"/>
      <c r="Z1793" s="9"/>
      <c r="AA1793" s="3"/>
      <c r="AB1793" s="3"/>
      <c r="AC1793" s="3"/>
      <c r="AD1793" s="9"/>
      <c r="AE1793" s="10"/>
      <c r="AF1793" s="9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4"/>
      <c r="T1794" s="30"/>
      <c r="U1794" s="9"/>
      <c r="V1794" s="9"/>
      <c r="W1794" s="28"/>
      <c r="X1794" s="3"/>
      <c r="Y1794" s="1"/>
      <c r="Z1794" s="9"/>
      <c r="AA1794" s="3"/>
      <c r="AB1794" s="3"/>
      <c r="AC1794" s="3"/>
      <c r="AD1794" s="9"/>
      <c r="AE1794" s="10"/>
      <c r="AF1794" s="9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4"/>
      <c r="T1795" s="30"/>
      <c r="U1795" s="9"/>
      <c r="V1795" s="9"/>
      <c r="W1795" s="28"/>
      <c r="X1795" s="3"/>
      <c r="Y1795" s="1"/>
      <c r="Z1795" s="9"/>
      <c r="AA1795" s="3"/>
      <c r="AB1795" s="3"/>
      <c r="AC1795" s="3"/>
      <c r="AD1795" s="9"/>
      <c r="AE1795" s="10"/>
      <c r="AF1795" s="9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4"/>
      <c r="T1796" s="30"/>
      <c r="U1796" s="9"/>
      <c r="V1796" s="9"/>
      <c r="W1796" s="28"/>
      <c r="X1796" s="3"/>
      <c r="Y1796" s="1"/>
      <c r="Z1796" s="9"/>
      <c r="AA1796" s="3"/>
      <c r="AB1796" s="3"/>
      <c r="AC1796" s="3"/>
      <c r="AD1796" s="9"/>
      <c r="AE1796" s="10"/>
      <c r="AF1796" s="9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4"/>
      <c r="T1797" s="30"/>
      <c r="U1797" s="9"/>
      <c r="V1797" s="9"/>
      <c r="W1797" s="28"/>
      <c r="X1797" s="3"/>
      <c r="Y1797" s="1"/>
      <c r="Z1797" s="9"/>
      <c r="AA1797" s="3"/>
      <c r="AB1797" s="3"/>
      <c r="AC1797" s="3"/>
      <c r="AD1797" s="9"/>
      <c r="AE1797" s="10"/>
      <c r="AF1797" s="9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4"/>
      <c r="T1798" s="30"/>
      <c r="U1798" s="9"/>
      <c r="V1798" s="9"/>
      <c r="W1798" s="28"/>
      <c r="X1798" s="3"/>
      <c r="Y1798" s="1"/>
      <c r="Z1798" s="9"/>
      <c r="AA1798" s="3"/>
      <c r="AB1798" s="3"/>
      <c r="AC1798" s="3"/>
      <c r="AD1798" s="9"/>
      <c r="AE1798" s="10"/>
      <c r="AF1798" s="9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4"/>
      <c r="T1799" s="30"/>
      <c r="U1799" s="9"/>
      <c r="V1799" s="9"/>
      <c r="W1799" s="28"/>
      <c r="X1799" s="3"/>
      <c r="Y1799" s="1"/>
      <c r="Z1799" s="9"/>
      <c r="AA1799" s="3"/>
      <c r="AB1799" s="3"/>
      <c r="AC1799" s="3"/>
      <c r="AD1799" s="9"/>
      <c r="AE1799" s="10"/>
      <c r="AF1799" s="9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4"/>
      <c r="T1800" s="30"/>
      <c r="U1800" s="9"/>
      <c r="V1800" s="9"/>
      <c r="W1800" s="28"/>
      <c r="X1800" s="3"/>
      <c r="Y1800" s="1"/>
      <c r="Z1800" s="9"/>
      <c r="AA1800" s="3"/>
      <c r="AB1800" s="3"/>
      <c r="AC1800" s="3"/>
      <c r="AD1800" s="9"/>
      <c r="AE1800" s="10"/>
      <c r="AF1800" s="9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4"/>
      <c r="T1801" s="30"/>
      <c r="U1801" s="9"/>
      <c r="V1801" s="9"/>
      <c r="W1801" s="28"/>
      <c r="X1801" s="3"/>
      <c r="Y1801" s="1"/>
      <c r="Z1801" s="9"/>
      <c r="AA1801" s="3"/>
      <c r="AB1801" s="3"/>
      <c r="AC1801" s="3"/>
      <c r="AD1801" s="9"/>
      <c r="AE1801" s="10"/>
      <c r="AF1801" s="9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4"/>
      <c r="T1802" s="30"/>
      <c r="U1802" s="9"/>
      <c r="V1802" s="9"/>
      <c r="W1802" s="28"/>
      <c r="X1802" s="3"/>
      <c r="Y1802" s="1"/>
      <c r="Z1802" s="9"/>
      <c r="AA1802" s="3"/>
      <c r="AB1802" s="3"/>
      <c r="AC1802" s="3"/>
      <c r="AD1802" s="9"/>
      <c r="AE1802" s="10"/>
      <c r="AF1802" s="9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4"/>
      <c r="T1803" s="30"/>
      <c r="U1803" s="9"/>
      <c r="V1803" s="9"/>
      <c r="W1803" s="28"/>
      <c r="X1803" s="3"/>
      <c r="Y1803" s="1"/>
      <c r="Z1803" s="9"/>
      <c r="AA1803" s="3"/>
      <c r="AB1803" s="3"/>
      <c r="AC1803" s="3"/>
      <c r="AD1803" s="9"/>
      <c r="AE1803" s="10"/>
      <c r="AF1803" s="9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4"/>
      <c r="T1804" s="30"/>
      <c r="U1804" s="9"/>
      <c r="V1804" s="9"/>
      <c r="W1804" s="28"/>
      <c r="X1804" s="3"/>
      <c r="Y1804" s="1"/>
      <c r="Z1804" s="9"/>
      <c r="AA1804" s="3"/>
      <c r="AB1804" s="3"/>
      <c r="AC1804" s="3"/>
      <c r="AD1804" s="9"/>
      <c r="AE1804" s="10"/>
      <c r="AF1804" s="9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4"/>
      <c r="T1805" s="30"/>
      <c r="U1805" s="9"/>
      <c r="V1805" s="9"/>
      <c r="W1805" s="28"/>
      <c r="X1805" s="3"/>
      <c r="Y1805" s="1"/>
      <c r="Z1805" s="9"/>
      <c r="AA1805" s="3"/>
      <c r="AB1805" s="3"/>
      <c r="AC1805" s="3"/>
      <c r="AD1805" s="9"/>
      <c r="AE1805" s="10"/>
      <c r="AF1805" s="9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4"/>
      <c r="T1806" s="30"/>
      <c r="U1806" s="9"/>
      <c r="V1806" s="9"/>
      <c r="W1806" s="28"/>
      <c r="X1806" s="3"/>
      <c r="Y1806" s="1"/>
      <c r="Z1806" s="9"/>
      <c r="AA1806" s="3"/>
      <c r="AB1806" s="3"/>
      <c r="AC1806" s="3"/>
      <c r="AD1806" s="9"/>
      <c r="AE1806" s="10"/>
      <c r="AF1806" s="9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4"/>
      <c r="T1807" s="30"/>
      <c r="U1807" s="9"/>
      <c r="V1807" s="9"/>
      <c r="W1807" s="28"/>
      <c r="X1807" s="3"/>
      <c r="Y1807" s="1"/>
      <c r="Z1807" s="9"/>
      <c r="AA1807" s="3"/>
      <c r="AB1807" s="3"/>
      <c r="AC1807" s="3"/>
      <c r="AD1807" s="9"/>
      <c r="AE1807" s="10"/>
      <c r="AF1807" s="9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4"/>
      <c r="T1808" s="30"/>
      <c r="U1808" s="9"/>
      <c r="V1808" s="9"/>
      <c r="W1808" s="28"/>
      <c r="X1808" s="3"/>
      <c r="Y1808" s="1"/>
      <c r="Z1808" s="9"/>
      <c r="AA1808" s="3"/>
      <c r="AB1808" s="3"/>
      <c r="AC1808" s="3"/>
      <c r="AD1808" s="9"/>
      <c r="AE1808" s="10"/>
      <c r="AF1808" s="9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4"/>
      <c r="T1809" s="30"/>
      <c r="U1809" s="9"/>
      <c r="V1809" s="9"/>
      <c r="W1809" s="28"/>
      <c r="X1809" s="3"/>
      <c r="Y1809" s="1"/>
      <c r="Z1809" s="9"/>
      <c r="AA1809" s="3"/>
      <c r="AB1809" s="3"/>
      <c r="AC1809" s="3"/>
      <c r="AD1809" s="9"/>
      <c r="AE1809" s="10"/>
      <c r="AF1809" s="9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4"/>
      <c r="T1810" s="30"/>
      <c r="U1810" s="9"/>
      <c r="V1810" s="9"/>
      <c r="W1810" s="28"/>
      <c r="X1810" s="3"/>
      <c r="Y1810" s="1"/>
      <c r="Z1810" s="9"/>
      <c r="AA1810" s="3"/>
      <c r="AB1810" s="3"/>
      <c r="AC1810" s="3"/>
      <c r="AD1810" s="9"/>
      <c r="AE1810" s="10"/>
      <c r="AF1810" s="9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4"/>
      <c r="T1811" s="30"/>
      <c r="U1811" s="9"/>
      <c r="V1811" s="9"/>
      <c r="W1811" s="28"/>
      <c r="X1811" s="3"/>
      <c r="Y1811" s="1"/>
      <c r="Z1811" s="9"/>
      <c r="AA1811" s="3"/>
      <c r="AB1811" s="3"/>
      <c r="AC1811" s="3"/>
      <c r="AD1811" s="9"/>
      <c r="AE1811" s="10"/>
      <c r="AF1811" s="9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4"/>
      <c r="T1812" s="30"/>
      <c r="U1812" s="9"/>
      <c r="V1812" s="9"/>
      <c r="W1812" s="28"/>
      <c r="X1812" s="3"/>
      <c r="Y1812" s="1"/>
      <c r="Z1812" s="9"/>
      <c r="AA1812" s="3"/>
      <c r="AB1812" s="3"/>
      <c r="AC1812" s="3"/>
      <c r="AD1812" s="9"/>
      <c r="AE1812" s="10"/>
      <c r="AF1812" s="9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4"/>
      <c r="T1813" s="30"/>
      <c r="U1813" s="9"/>
      <c r="V1813" s="9"/>
      <c r="W1813" s="28"/>
      <c r="X1813" s="3"/>
      <c r="Y1813" s="1"/>
      <c r="Z1813" s="9"/>
      <c r="AA1813" s="3"/>
      <c r="AB1813" s="3"/>
      <c r="AC1813" s="3"/>
      <c r="AD1813" s="9"/>
      <c r="AE1813" s="10"/>
      <c r="AF1813" s="9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4"/>
      <c r="T1814" s="30"/>
      <c r="U1814" s="9"/>
      <c r="V1814" s="9"/>
      <c r="W1814" s="28"/>
      <c r="X1814" s="3"/>
      <c r="Y1814" s="1"/>
      <c r="Z1814" s="9"/>
      <c r="AA1814" s="3"/>
      <c r="AB1814" s="3"/>
      <c r="AC1814" s="3"/>
      <c r="AD1814" s="9"/>
      <c r="AE1814" s="10"/>
      <c r="AF1814" s="9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4"/>
      <c r="T1815" s="30"/>
      <c r="U1815" s="9"/>
      <c r="V1815" s="9"/>
      <c r="W1815" s="28"/>
      <c r="X1815" s="3"/>
      <c r="Y1815" s="1"/>
      <c r="Z1815" s="9"/>
      <c r="AA1815" s="3"/>
      <c r="AB1815" s="3"/>
      <c r="AC1815" s="3"/>
      <c r="AD1815" s="9"/>
      <c r="AE1815" s="10"/>
      <c r="AF1815" s="9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4"/>
      <c r="T1816" s="30"/>
      <c r="U1816" s="9"/>
      <c r="V1816" s="9"/>
      <c r="W1816" s="28"/>
      <c r="X1816" s="3"/>
      <c r="Y1816" s="1"/>
      <c r="Z1816" s="9"/>
      <c r="AA1816" s="3"/>
      <c r="AB1816" s="3"/>
      <c r="AC1816" s="3"/>
      <c r="AD1816" s="9"/>
      <c r="AE1816" s="10"/>
      <c r="AF1816" s="9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4"/>
      <c r="T1817" s="30"/>
      <c r="U1817" s="9"/>
      <c r="V1817" s="9"/>
      <c r="W1817" s="28"/>
      <c r="X1817" s="3"/>
      <c r="Y1817" s="1"/>
      <c r="Z1817" s="9"/>
      <c r="AA1817" s="3"/>
      <c r="AB1817" s="3"/>
      <c r="AC1817" s="3"/>
      <c r="AD1817" s="9"/>
      <c r="AE1817" s="10"/>
      <c r="AF1817" s="9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4"/>
      <c r="T1818" s="30"/>
      <c r="U1818" s="9"/>
      <c r="V1818" s="9"/>
      <c r="W1818" s="28"/>
      <c r="X1818" s="3"/>
      <c r="Y1818" s="1"/>
      <c r="Z1818" s="9"/>
      <c r="AA1818" s="3"/>
      <c r="AB1818" s="3"/>
      <c r="AC1818" s="3"/>
      <c r="AD1818" s="9"/>
      <c r="AE1818" s="10"/>
      <c r="AF1818" s="9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4"/>
      <c r="T1819" s="30"/>
      <c r="U1819" s="9"/>
      <c r="V1819" s="9"/>
      <c r="W1819" s="28"/>
      <c r="X1819" s="3"/>
      <c r="Y1819" s="1"/>
      <c r="Z1819" s="9"/>
      <c r="AA1819" s="3"/>
      <c r="AB1819" s="3"/>
      <c r="AC1819" s="3"/>
      <c r="AD1819" s="9"/>
      <c r="AE1819" s="10"/>
      <c r="AF1819" s="9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4"/>
      <c r="T1820" s="30"/>
      <c r="U1820" s="9"/>
      <c r="V1820" s="9"/>
      <c r="W1820" s="28"/>
      <c r="X1820" s="3"/>
      <c r="Y1820" s="1"/>
      <c r="Z1820" s="9"/>
      <c r="AA1820" s="3"/>
      <c r="AB1820" s="3"/>
      <c r="AC1820" s="3"/>
      <c r="AD1820" s="9"/>
      <c r="AE1820" s="10"/>
      <c r="AF1820" s="9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4"/>
      <c r="T1821" s="30"/>
      <c r="U1821" s="9"/>
      <c r="V1821" s="9"/>
      <c r="W1821" s="28"/>
      <c r="X1821" s="3"/>
      <c r="Y1821" s="1"/>
      <c r="Z1821" s="9"/>
      <c r="AA1821" s="3"/>
      <c r="AB1821" s="3"/>
      <c r="AC1821" s="3"/>
      <c r="AD1821" s="9"/>
      <c r="AE1821" s="10"/>
      <c r="AF1821" s="9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4"/>
      <c r="T1822" s="30"/>
      <c r="U1822" s="9"/>
      <c r="V1822" s="9"/>
      <c r="W1822" s="28"/>
      <c r="X1822" s="3"/>
      <c r="Y1822" s="1"/>
      <c r="Z1822" s="9"/>
      <c r="AA1822" s="3"/>
      <c r="AB1822" s="3"/>
      <c r="AC1822" s="3"/>
      <c r="AD1822" s="9"/>
      <c r="AE1822" s="10"/>
      <c r="AF1822" s="9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4"/>
      <c r="T1823" s="30"/>
      <c r="U1823" s="9"/>
      <c r="V1823" s="9"/>
      <c r="W1823" s="28"/>
      <c r="X1823" s="3"/>
      <c r="Y1823" s="1"/>
      <c r="Z1823" s="9"/>
      <c r="AA1823" s="3"/>
      <c r="AB1823" s="3"/>
      <c r="AC1823" s="3"/>
      <c r="AD1823" s="9"/>
      <c r="AE1823" s="10"/>
      <c r="AF1823" s="9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4"/>
      <c r="T1824" s="30"/>
      <c r="U1824" s="9"/>
      <c r="V1824" s="9"/>
      <c r="W1824" s="28"/>
      <c r="X1824" s="3"/>
      <c r="Y1824" s="1"/>
      <c r="Z1824" s="9"/>
      <c r="AA1824" s="3"/>
      <c r="AB1824" s="3"/>
      <c r="AC1824" s="3"/>
      <c r="AD1824" s="9"/>
      <c r="AE1824" s="10"/>
      <c r="AF1824" s="9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4"/>
      <c r="T1825" s="30"/>
      <c r="U1825" s="9"/>
      <c r="V1825" s="9"/>
      <c r="W1825" s="28"/>
      <c r="X1825" s="3"/>
      <c r="Y1825" s="1"/>
      <c r="Z1825" s="9"/>
      <c r="AA1825" s="3"/>
      <c r="AB1825" s="3"/>
      <c r="AC1825" s="3"/>
      <c r="AD1825" s="9"/>
      <c r="AE1825" s="10"/>
      <c r="AF1825" s="9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4"/>
      <c r="T1826" s="30"/>
      <c r="U1826" s="9"/>
      <c r="V1826" s="9"/>
      <c r="W1826" s="28"/>
      <c r="X1826" s="3"/>
      <c r="Y1826" s="1"/>
      <c r="Z1826" s="9"/>
      <c r="AA1826" s="3"/>
      <c r="AB1826" s="3"/>
      <c r="AC1826" s="3"/>
      <c r="AD1826" s="9"/>
      <c r="AE1826" s="10"/>
      <c r="AF1826" s="9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4"/>
      <c r="T1827" s="30"/>
      <c r="U1827" s="9"/>
      <c r="V1827" s="9"/>
      <c r="W1827" s="28"/>
      <c r="X1827" s="3"/>
      <c r="Y1827" s="1"/>
      <c r="Z1827" s="9"/>
      <c r="AA1827" s="3"/>
      <c r="AB1827" s="3"/>
      <c r="AC1827" s="3"/>
      <c r="AD1827" s="9"/>
      <c r="AE1827" s="10"/>
      <c r="AF1827" s="9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4"/>
      <c r="T1828" s="30"/>
      <c r="U1828" s="9"/>
      <c r="V1828" s="9"/>
      <c r="W1828" s="28"/>
      <c r="X1828" s="3"/>
      <c r="Y1828" s="1"/>
      <c r="Z1828" s="9"/>
      <c r="AA1828" s="3"/>
      <c r="AB1828" s="3"/>
      <c r="AC1828" s="3"/>
      <c r="AD1828" s="9"/>
      <c r="AE1828" s="10"/>
      <c r="AF1828" s="9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4"/>
      <c r="T1829" s="30"/>
      <c r="U1829" s="9"/>
      <c r="V1829" s="9"/>
      <c r="W1829" s="28"/>
      <c r="X1829" s="3"/>
      <c r="Y1829" s="1"/>
      <c r="Z1829" s="9"/>
      <c r="AA1829" s="3"/>
      <c r="AB1829" s="3"/>
      <c r="AC1829" s="3"/>
      <c r="AD1829" s="9"/>
      <c r="AE1829" s="10"/>
      <c r="AF1829" s="9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4"/>
      <c r="T1830" s="30"/>
      <c r="U1830" s="9"/>
      <c r="V1830" s="9"/>
      <c r="W1830" s="28"/>
      <c r="X1830" s="3"/>
      <c r="Y1830" s="1"/>
      <c r="Z1830" s="9"/>
      <c r="AA1830" s="3"/>
      <c r="AB1830" s="3"/>
      <c r="AC1830" s="3"/>
      <c r="AD1830" s="9"/>
      <c r="AE1830" s="10"/>
      <c r="AF1830" s="9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4"/>
      <c r="T1831" s="30"/>
      <c r="U1831" s="9"/>
      <c r="V1831" s="9"/>
      <c r="W1831" s="28"/>
      <c r="X1831" s="3"/>
      <c r="Y1831" s="1"/>
      <c r="Z1831" s="9"/>
      <c r="AA1831" s="3"/>
      <c r="AB1831" s="3"/>
      <c r="AC1831" s="3"/>
      <c r="AD1831" s="9"/>
      <c r="AE1831" s="10"/>
      <c r="AF1831" s="9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4"/>
      <c r="T1832" s="30"/>
      <c r="U1832" s="9"/>
      <c r="V1832" s="9"/>
      <c r="W1832" s="28"/>
      <c r="X1832" s="3"/>
      <c r="Y1832" s="1"/>
      <c r="Z1832" s="9"/>
      <c r="AA1832" s="3"/>
      <c r="AB1832" s="3"/>
      <c r="AC1832" s="3"/>
      <c r="AD1832" s="9"/>
      <c r="AE1832" s="10"/>
      <c r="AF1832" s="9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4"/>
      <c r="T1833" s="30"/>
      <c r="U1833" s="9"/>
      <c r="V1833" s="9"/>
      <c r="W1833" s="28"/>
      <c r="X1833" s="3"/>
      <c r="Y1833" s="1"/>
      <c r="Z1833" s="9"/>
      <c r="AA1833" s="3"/>
      <c r="AB1833" s="3"/>
      <c r="AC1833" s="3"/>
      <c r="AD1833" s="9"/>
      <c r="AE1833" s="10"/>
      <c r="AF1833" s="9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4"/>
      <c r="T1834" s="30"/>
      <c r="U1834" s="9"/>
      <c r="V1834" s="9"/>
      <c r="W1834" s="28"/>
      <c r="X1834" s="3"/>
      <c r="Y1834" s="1"/>
      <c r="Z1834" s="9"/>
      <c r="AA1834" s="3"/>
      <c r="AB1834" s="3"/>
      <c r="AC1834" s="3"/>
      <c r="AD1834" s="9"/>
      <c r="AE1834" s="10"/>
      <c r="AF1834" s="9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4"/>
      <c r="T1835" s="30"/>
      <c r="U1835" s="9"/>
      <c r="V1835" s="9"/>
      <c r="W1835" s="28"/>
      <c r="X1835" s="3"/>
      <c r="Y1835" s="1"/>
      <c r="Z1835" s="9"/>
      <c r="AA1835" s="3"/>
      <c r="AB1835" s="3"/>
      <c r="AC1835" s="3"/>
      <c r="AD1835" s="9"/>
      <c r="AE1835" s="10"/>
      <c r="AF1835" s="9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4"/>
      <c r="T1836" s="30"/>
      <c r="U1836" s="9"/>
      <c r="V1836" s="9"/>
      <c r="W1836" s="28"/>
      <c r="X1836" s="3"/>
      <c r="Y1836" s="1"/>
      <c r="Z1836" s="9"/>
      <c r="AA1836" s="3"/>
      <c r="AB1836" s="3"/>
      <c r="AC1836" s="3"/>
      <c r="AD1836" s="9"/>
      <c r="AE1836" s="10"/>
      <c r="AF1836" s="9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4"/>
      <c r="T1837" s="30"/>
      <c r="U1837" s="9"/>
      <c r="V1837" s="9"/>
      <c r="W1837" s="28"/>
      <c r="X1837" s="3"/>
      <c r="Y1837" s="1"/>
      <c r="Z1837" s="9"/>
      <c r="AA1837" s="3"/>
      <c r="AB1837" s="3"/>
      <c r="AC1837" s="3"/>
      <c r="AD1837" s="9"/>
      <c r="AE1837" s="10"/>
      <c r="AF1837" s="9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4"/>
      <c r="T1838" s="30"/>
      <c r="U1838" s="27"/>
      <c r="V1838" s="27"/>
      <c r="W1838" s="32"/>
      <c r="X1838" s="20"/>
      <c r="Y1838" s="23"/>
      <c r="Z1838" s="27"/>
      <c r="AA1838" s="20"/>
      <c r="AB1838" s="20"/>
      <c r="AC1838" s="20"/>
      <c r="AD1838" s="27"/>
      <c r="AE1838" s="21"/>
      <c r="AF1838" s="27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</row>
    <row r="1839" spans="1:130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4"/>
      <c r="T1839" s="30"/>
      <c r="U1839" s="27"/>
      <c r="V1839" s="27"/>
      <c r="W1839" s="32"/>
      <c r="X1839" s="20"/>
      <c r="Y1839" s="23"/>
      <c r="Z1839" s="27"/>
      <c r="AA1839" s="20"/>
      <c r="AB1839" s="20"/>
      <c r="AC1839" s="20"/>
      <c r="AD1839" s="27"/>
      <c r="AE1839" s="21"/>
      <c r="AF1839" s="27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</row>
    <row r="1840" spans="1:130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4"/>
      <c r="T1840" s="30"/>
      <c r="U1840" s="9"/>
      <c r="V1840" s="9"/>
      <c r="W1840" s="28"/>
      <c r="X1840" s="3"/>
      <c r="Y1840" s="1"/>
      <c r="Z1840" s="9"/>
      <c r="AA1840" s="3"/>
      <c r="AB1840" s="3"/>
      <c r="AC1840" s="3"/>
      <c r="AD1840" s="9"/>
      <c r="AE1840" s="10"/>
      <c r="AF1840" s="9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4"/>
      <c r="T1841" s="30"/>
      <c r="U1841" s="9"/>
      <c r="V1841" s="9"/>
      <c r="W1841" s="28"/>
      <c r="X1841" s="3"/>
      <c r="Y1841" s="1"/>
      <c r="Z1841" s="9"/>
      <c r="AA1841" s="3"/>
      <c r="AB1841" s="3"/>
      <c r="AC1841" s="3"/>
      <c r="AD1841" s="9"/>
      <c r="AE1841" s="10"/>
      <c r="AF1841" s="9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4"/>
      <c r="T1842" s="30"/>
      <c r="U1842" s="9"/>
      <c r="V1842" s="9"/>
      <c r="W1842" s="28"/>
      <c r="X1842" s="3"/>
      <c r="Y1842" s="1"/>
      <c r="Z1842" s="9"/>
      <c r="AA1842" s="3"/>
      <c r="AB1842" s="3"/>
      <c r="AC1842" s="3"/>
      <c r="AD1842" s="9"/>
      <c r="AE1842" s="10"/>
      <c r="AF1842" s="9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4"/>
      <c r="T1843" s="30"/>
      <c r="U1843" s="9"/>
      <c r="V1843" s="9"/>
      <c r="W1843" s="28"/>
      <c r="X1843" s="3"/>
      <c r="Y1843" s="1"/>
      <c r="Z1843" s="9"/>
      <c r="AA1843" s="3"/>
      <c r="AB1843" s="3"/>
      <c r="AC1843" s="3"/>
      <c r="AD1843" s="9"/>
      <c r="AE1843" s="10"/>
      <c r="AF1843" s="9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4"/>
      <c r="T1844" s="30"/>
      <c r="U1844" s="9"/>
      <c r="V1844" s="9"/>
      <c r="W1844" s="28"/>
      <c r="X1844" s="3"/>
      <c r="Y1844" s="1"/>
      <c r="Z1844" s="9"/>
      <c r="AA1844" s="3"/>
      <c r="AB1844" s="3"/>
      <c r="AC1844" s="3"/>
      <c r="AD1844" s="9"/>
      <c r="AE1844" s="10"/>
      <c r="AF1844" s="9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4"/>
      <c r="T1845" s="30"/>
      <c r="U1845" s="9"/>
      <c r="V1845" s="9"/>
      <c r="W1845" s="28"/>
      <c r="X1845" s="3"/>
      <c r="Y1845" s="1"/>
      <c r="Z1845" s="9"/>
      <c r="AA1845" s="3"/>
      <c r="AB1845" s="3"/>
      <c r="AC1845" s="3"/>
      <c r="AD1845" s="9"/>
      <c r="AE1845" s="10"/>
      <c r="AF1845" s="9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4"/>
      <c r="T1846" s="30"/>
      <c r="U1846" s="9"/>
      <c r="V1846" s="9"/>
      <c r="W1846" s="28"/>
      <c r="X1846" s="3"/>
      <c r="Y1846" s="1"/>
      <c r="Z1846" s="9"/>
      <c r="AA1846" s="3"/>
      <c r="AB1846" s="3"/>
      <c r="AC1846" s="3"/>
      <c r="AD1846" s="9"/>
      <c r="AE1846" s="10"/>
      <c r="AF1846" s="9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4"/>
      <c r="T1847" s="30"/>
      <c r="U1847" s="9"/>
      <c r="V1847" s="9"/>
      <c r="W1847" s="28"/>
      <c r="X1847" s="3"/>
      <c r="Y1847" s="1"/>
      <c r="Z1847" s="9"/>
      <c r="AA1847" s="3"/>
      <c r="AB1847" s="3"/>
      <c r="AC1847" s="3"/>
      <c r="AD1847" s="9"/>
      <c r="AE1847" s="10"/>
      <c r="AF1847" s="9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4"/>
      <c r="T1848" s="30"/>
      <c r="U1848" s="9"/>
      <c r="V1848" s="9"/>
      <c r="W1848" s="28"/>
      <c r="X1848" s="3"/>
      <c r="Y1848" s="1"/>
      <c r="Z1848" s="9"/>
      <c r="AA1848" s="3"/>
      <c r="AB1848" s="3"/>
      <c r="AC1848" s="3"/>
      <c r="AD1848" s="9"/>
      <c r="AE1848" s="10"/>
      <c r="AF1848" s="9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4"/>
      <c r="T1849" s="30"/>
      <c r="U1849" s="9"/>
      <c r="V1849" s="9"/>
      <c r="W1849" s="28"/>
      <c r="X1849" s="3"/>
      <c r="Y1849" s="1"/>
      <c r="Z1849" s="9"/>
      <c r="AA1849" s="3"/>
      <c r="AB1849" s="3"/>
      <c r="AC1849" s="3"/>
      <c r="AD1849" s="9"/>
      <c r="AE1849" s="10"/>
      <c r="AF1849" s="9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4"/>
      <c r="T1850" s="30"/>
      <c r="U1850" s="9"/>
      <c r="V1850" s="9"/>
      <c r="W1850" s="28"/>
      <c r="X1850" s="3"/>
      <c r="Y1850" s="1"/>
      <c r="Z1850" s="9"/>
      <c r="AA1850" s="3"/>
      <c r="AB1850" s="3"/>
      <c r="AC1850" s="3"/>
      <c r="AD1850" s="9"/>
      <c r="AE1850" s="10"/>
      <c r="AF1850" s="9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4"/>
      <c r="T1851" s="30"/>
      <c r="U1851" s="9"/>
      <c r="V1851" s="9"/>
      <c r="W1851" s="28"/>
      <c r="X1851" s="3"/>
      <c r="Y1851" s="1"/>
      <c r="Z1851" s="9"/>
      <c r="AA1851" s="3"/>
      <c r="AB1851" s="3"/>
      <c r="AC1851" s="3"/>
      <c r="AD1851" s="9"/>
      <c r="AE1851" s="10"/>
      <c r="AF1851" s="9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4"/>
      <c r="T1852" s="30"/>
      <c r="U1852" s="9"/>
      <c r="V1852" s="9"/>
      <c r="W1852" s="28"/>
      <c r="X1852" s="3"/>
      <c r="Y1852" s="1"/>
      <c r="Z1852" s="9"/>
      <c r="AA1852" s="3"/>
      <c r="AB1852" s="3"/>
      <c r="AC1852" s="3"/>
      <c r="AD1852" s="9"/>
      <c r="AE1852" s="10"/>
      <c r="AF1852" s="9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4"/>
      <c r="T1853" s="30"/>
      <c r="U1853" s="9"/>
      <c r="V1853" s="9"/>
      <c r="W1853" s="28"/>
      <c r="X1853" s="3"/>
      <c r="Y1853" s="1"/>
      <c r="Z1853" s="9"/>
      <c r="AA1853" s="3"/>
      <c r="AB1853" s="3"/>
      <c r="AC1853" s="3"/>
      <c r="AD1853" s="9"/>
      <c r="AE1853" s="10"/>
      <c r="AF1853" s="9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4"/>
      <c r="T1854" s="30"/>
      <c r="U1854" s="9"/>
      <c r="V1854" s="9"/>
      <c r="W1854" s="28"/>
      <c r="X1854" s="3"/>
      <c r="Y1854" s="1"/>
      <c r="Z1854" s="9"/>
      <c r="AA1854" s="3"/>
      <c r="AB1854" s="3"/>
      <c r="AC1854" s="3"/>
      <c r="AD1854" s="9"/>
      <c r="AE1854" s="10"/>
      <c r="AF1854" s="9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4"/>
      <c r="T1855" s="30"/>
      <c r="U1855" s="9"/>
      <c r="V1855" s="9"/>
      <c r="W1855" s="28"/>
      <c r="X1855" s="3"/>
      <c r="Y1855" s="1"/>
      <c r="Z1855" s="9"/>
      <c r="AA1855" s="3"/>
      <c r="AB1855" s="3"/>
      <c r="AC1855" s="3"/>
      <c r="AD1855" s="9"/>
      <c r="AE1855" s="10"/>
      <c r="AF1855" s="9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4"/>
      <c r="T1856" s="30"/>
      <c r="U1856" s="9"/>
      <c r="V1856" s="9"/>
      <c r="W1856" s="28"/>
      <c r="X1856" s="3"/>
      <c r="Y1856" s="1"/>
      <c r="Z1856" s="9"/>
      <c r="AA1856" s="3"/>
      <c r="AB1856" s="3"/>
      <c r="AC1856" s="3"/>
      <c r="AD1856" s="9"/>
      <c r="AE1856" s="10"/>
      <c r="AF1856" s="9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4"/>
      <c r="T1857" s="30"/>
      <c r="U1857" s="9"/>
      <c r="V1857" s="9"/>
      <c r="W1857" s="28"/>
      <c r="X1857" s="3"/>
      <c r="Y1857" s="1"/>
      <c r="Z1857" s="9"/>
      <c r="AA1857" s="3"/>
      <c r="AB1857" s="3"/>
      <c r="AC1857" s="3"/>
      <c r="AD1857" s="9"/>
      <c r="AE1857" s="10"/>
      <c r="AF1857" s="9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4"/>
      <c r="T1858" s="30"/>
      <c r="U1858" s="9"/>
      <c r="V1858" s="9"/>
      <c r="W1858" s="28"/>
      <c r="X1858" s="3"/>
      <c r="Y1858" s="1"/>
      <c r="Z1858" s="9"/>
      <c r="AA1858" s="3"/>
      <c r="AB1858" s="3"/>
      <c r="AC1858" s="3"/>
      <c r="AD1858" s="9"/>
      <c r="AE1858" s="10"/>
      <c r="AF1858" s="9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4"/>
      <c r="T1859" s="30"/>
      <c r="U1859" s="9"/>
      <c r="V1859" s="9"/>
      <c r="W1859" s="28"/>
      <c r="X1859" s="3"/>
      <c r="Y1859" s="1"/>
      <c r="Z1859" s="9"/>
      <c r="AA1859" s="3"/>
      <c r="AB1859" s="3"/>
      <c r="AC1859" s="3"/>
      <c r="AD1859" s="9"/>
      <c r="AE1859" s="10"/>
      <c r="AF1859" s="9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4"/>
      <c r="T1860" s="30"/>
      <c r="U1860" s="9"/>
      <c r="V1860" s="9"/>
      <c r="W1860" s="28"/>
      <c r="X1860" s="3"/>
      <c r="Y1860" s="1"/>
      <c r="Z1860" s="9"/>
      <c r="AA1860" s="3"/>
      <c r="AB1860" s="3"/>
      <c r="AC1860" s="3"/>
      <c r="AD1860" s="9"/>
      <c r="AE1860" s="10"/>
      <c r="AF1860" s="9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4"/>
      <c r="T1861" s="30"/>
      <c r="U1861" s="9"/>
      <c r="V1861" s="9"/>
      <c r="W1861" s="28"/>
      <c r="X1861" s="3"/>
      <c r="Y1861" s="1"/>
      <c r="Z1861" s="9"/>
      <c r="AA1861" s="3"/>
      <c r="AB1861" s="3"/>
      <c r="AC1861" s="3"/>
      <c r="AD1861" s="9"/>
      <c r="AE1861" s="10"/>
      <c r="AF1861" s="9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4"/>
      <c r="T1862" s="30"/>
      <c r="U1862" s="9"/>
      <c r="V1862" s="9"/>
      <c r="W1862" s="28"/>
      <c r="X1862" s="3"/>
      <c r="Y1862" s="1"/>
      <c r="Z1862" s="9"/>
      <c r="AA1862" s="3"/>
      <c r="AB1862" s="3"/>
      <c r="AC1862" s="3"/>
      <c r="AD1862" s="9"/>
      <c r="AE1862" s="10"/>
      <c r="AF1862" s="9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4"/>
      <c r="T1863" s="30"/>
      <c r="U1863" s="9"/>
      <c r="V1863" s="9"/>
      <c r="W1863" s="28"/>
      <c r="X1863" s="3"/>
      <c r="Y1863" s="1"/>
      <c r="Z1863" s="9"/>
      <c r="AA1863" s="3"/>
      <c r="AB1863" s="3"/>
      <c r="AC1863" s="3"/>
      <c r="AD1863" s="9"/>
      <c r="AE1863" s="10"/>
      <c r="AF1863" s="9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4"/>
      <c r="T1864" s="30"/>
      <c r="U1864" s="9"/>
      <c r="V1864" s="9"/>
      <c r="W1864" s="28"/>
      <c r="X1864" s="3"/>
      <c r="Y1864" s="1"/>
      <c r="Z1864" s="9"/>
      <c r="AA1864" s="3"/>
      <c r="AB1864" s="3"/>
      <c r="AC1864" s="3"/>
      <c r="AD1864" s="9"/>
      <c r="AE1864" s="10"/>
      <c r="AF1864" s="9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4"/>
      <c r="T1865" s="30"/>
      <c r="U1865" s="9"/>
      <c r="V1865" s="9"/>
      <c r="W1865" s="28"/>
      <c r="X1865" s="3"/>
      <c r="Y1865" s="1"/>
      <c r="Z1865" s="9"/>
      <c r="AA1865" s="3"/>
      <c r="AB1865" s="3"/>
      <c r="AC1865" s="3"/>
      <c r="AD1865" s="9"/>
      <c r="AE1865" s="10"/>
      <c r="AF1865" s="9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4"/>
      <c r="T1866" s="30"/>
      <c r="U1866" s="9"/>
      <c r="V1866" s="9"/>
      <c r="W1866" s="28"/>
      <c r="X1866" s="3"/>
      <c r="Y1866" s="1"/>
      <c r="Z1866" s="9"/>
      <c r="AA1866" s="3"/>
      <c r="AB1866" s="3"/>
      <c r="AC1866" s="3"/>
      <c r="AD1866" s="9"/>
      <c r="AE1866" s="10"/>
      <c r="AF1866" s="9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4"/>
      <c r="T1867" s="30"/>
      <c r="U1867" s="9"/>
      <c r="V1867" s="9"/>
      <c r="W1867" s="28"/>
      <c r="X1867" s="3"/>
      <c r="Y1867" s="1"/>
      <c r="Z1867" s="9"/>
      <c r="AA1867" s="3"/>
      <c r="AB1867" s="3"/>
      <c r="AC1867" s="3"/>
      <c r="AD1867" s="9"/>
      <c r="AE1867" s="10"/>
      <c r="AF1867" s="9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4"/>
      <c r="T1868" s="30"/>
      <c r="U1868" s="9"/>
      <c r="V1868" s="9"/>
      <c r="W1868" s="28"/>
      <c r="X1868" s="3"/>
      <c r="Y1868" s="1"/>
      <c r="Z1868" s="9"/>
      <c r="AA1868" s="3"/>
      <c r="AB1868" s="3"/>
      <c r="AC1868" s="3"/>
      <c r="AD1868" s="9"/>
      <c r="AE1868" s="10"/>
      <c r="AF1868" s="9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4"/>
      <c r="T1869" s="30"/>
      <c r="U1869" s="9"/>
      <c r="V1869" s="9"/>
      <c r="W1869" s="28"/>
      <c r="X1869" s="3"/>
      <c r="Y1869" s="1"/>
      <c r="Z1869" s="9"/>
      <c r="AA1869" s="3"/>
      <c r="AB1869" s="3"/>
      <c r="AC1869" s="3"/>
      <c r="AD1869" s="9"/>
      <c r="AE1869" s="10"/>
      <c r="AF1869" s="9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4"/>
      <c r="T1870" s="30"/>
      <c r="U1870" s="9"/>
      <c r="V1870" s="9"/>
      <c r="W1870" s="28"/>
      <c r="X1870" s="3"/>
      <c r="Y1870" s="1"/>
      <c r="Z1870" s="9"/>
      <c r="AA1870" s="3"/>
      <c r="AB1870" s="3"/>
      <c r="AC1870" s="3"/>
      <c r="AD1870" s="9"/>
      <c r="AE1870" s="10"/>
      <c r="AF1870" s="9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4"/>
      <c r="T1871" s="30"/>
      <c r="U1871" s="9"/>
      <c r="V1871" s="9"/>
      <c r="W1871" s="28"/>
      <c r="X1871" s="3"/>
      <c r="Y1871" s="1"/>
      <c r="Z1871" s="9"/>
      <c r="AA1871" s="3"/>
      <c r="AB1871" s="3"/>
      <c r="AC1871" s="3"/>
      <c r="AD1871" s="9"/>
      <c r="AE1871" s="10"/>
      <c r="AF1871" s="9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4"/>
      <c r="T1872" s="30"/>
      <c r="U1872" s="9"/>
      <c r="V1872" s="9"/>
      <c r="W1872" s="28"/>
      <c r="X1872" s="3"/>
      <c r="Y1872" s="1"/>
      <c r="Z1872" s="9"/>
      <c r="AA1872" s="3"/>
      <c r="AB1872" s="3"/>
      <c r="AC1872" s="3"/>
      <c r="AD1872" s="9"/>
      <c r="AE1872" s="10"/>
      <c r="AF1872" s="9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4"/>
      <c r="T1873" s="30"/>
      <c r="U1873" s="9"/>
      <c r="V1873" s="9"/>
      <c r="W1873" s="28"/>
      <c r="X1873" s="3"/>
      <c r="Y1873" s="1"/>
      <c r="Z1873" s="9"/>
      <c r="AA1873" s="3"/>
      <c r="AB1873" s="3"/>
      <c r="AC1873" s="3"/>
      <c r="AD1873" s="9"/>
      <c r="AE1873" s="10"/>
      <c r="AF1873" s="9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4"/>
      <c r="T1874" s="30"/>
      <c r="U1874" s="9"/>
      <c r="V1874" s="9"/>
      <c r="W1874" s="28"/>
      <c r="X1874" s="3"/>
      <c r="Y1874" s="1"/>
      <c r="Z1874" s="9"/>
      <c r="AA1874" s="3"/>
      <c r="AB1874" s="3"/>
      <c r="AC1874" s="3"/>
      <c r="AD1874" s="9"/>
      <c r="AE1874" s="10"/>
      <c r="AF1874" s="9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4"/>
      <c r="T1875" s="30"/>
      <c r="U1875" s="9"/>
      <c r="V1875" s="9"/>
      <c r="W1875" s="28"/>
      <c r="X1875" s="3"/>
      <c r="Y1875" s="1"/>
      <c r="Z1875" s="9"/>
      <c r="AA1875" s="3"/>
      <c r="AB1875" s="3"/>
      <c r="AC1875" s="3"/>
      <c r="AD1875" s="9"/>
      <c r="AE1875" s="10"/>
      <c r="AF1875" s="9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4"/>
      <c r="T1876" s="30"/>
      <c r="U1876" s="9"/>
      <c r="V1876" s="9"/>
      <c r="W1876" s="28"/>
      <c r="X1876" s="3"/>
      <c r="Y1876" s="1"/>
      <c r="Z1876" s="9"/>
      <c r="AA1876" s="3"/>
      <c r="AB1876" s="3"/>
      <c r="AC1876" s="3"/>
      <c r="AD1876" s="9"/>
      <c r="AE1876" s="10"/>
      <c r="AF1876" s="9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4"/>
      <c r="T1877" s="30"/>
      <c r="U1877" s="9"/>
      <c r="V1877" s="9"/>
      <c r="W1877" s="28"/>
      <c r="X1877" s="3"/>
      <c r="Y1877" s="1"/>
      <c r="Z1877" s="9"/>
      <c r="AA1877" s="3"/>
      <c r="AB1877" s="3"/>
      <c r="AC1877" s="3"/>
      <c r="AD1877" s="9"/>
      <c r="AE1877" s="10"/>
      <c r="AF1877" s="9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4"/>
      <c r="T1878" s="30"/>
      <c r="U1878" s="9"/>
      <c r="V1878" s="9"/>
      <c r="W1878" s="28"/>
      <c r="X1878" s="3"/>
      <c r="Y1878" s="1"/>
      <c r="Z1878" s="9"/>
      <c r="AA1878" s="3"/>
      <c r="AB1878" s="3"/>
      <c r="AC1878" s="3"/>
      <c r="AD1878" s="9"/>
      <c r="AE1878" s="10"/>
      <c r="AF1878" s="9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4"/>
      <c r="T1879" s="30"/>
      <c r="U1879" s="9"/>
      <c r="V1879" s="9"/>
      <c r="W1879" s="28"/>
      <c r="X1879" s="3"/>
      <c r="Y1879" s="1"/>
      <c r="Z1879" s="9"/>
      <c r="AA1879" s="3"/>
      <c r="AB1879" s="3"/>
      <c r="AC1879" s="3"/>
      <c r="AD1879" s="9"/>
      <c r="AE1879" s="10"/>
      <c r="AF1879" s="9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4"/>
      <c r="T1880" s="30"/>
      <c r="U1880" s="9"/>
      <c r="V1880" s="9"/>
      <c r="W1880" s="28"/>
      <c r="X1880" s="3"/>
      <c r="Y1880" s="1"/>
      <c r="Z1880" s="9"/>
      <c r="AA1880" s="3"/>
      <c r="AB1880" s="3"/>
      <c r="AC1880" s="3"/>
      <c r="AD1880" s="9"/>
      <c r="AE1880" s="10"/>
      <c r="AF1880" s="9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4"/>
      <c r="T1881" s="30"/>
      <c r="U1881" s="9"/>
      <c r="V1881" s="9"/>
      <c r="W1881" s="28"/>
      <c r="X1881" s="3"/>
      <c r="Y1881" s="1"/>
      <c r="Z1881" s="9"/>
      <c r="AA1881" s="3"/>
      <c r="AB1881" s="3"/>
      <c r="AC1881" s="3"/>
      <c r="AD1881" s="9"/>
      <c r="AE1881" s="10"/>
      <c r="AF1881" s="9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4"/>
      <c r="T1882" s="30"/>
      <c r="U1882" s="9"/>
      <c r="V1882" s="9"/>
      <c r="W1882" s="28"/>
      <c r="X1882" s="3"/>
      <c r="Y1882" s="1"/>
      <c r="Z1882" s="9"/>
      <c r="AA1882" s="3"/>
      <c r="AB1882" s="3"/>
      <c r="AC1882" s="3"/>
      <c r="AD1882" s="9"/>
      <c r="AE1882" s="10"/>
      <c r="AF1882" s="9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4"/>
      <c r="T1883" s="30"/>
      <c r="U1883" s="9"/>
      <c r="V1883" s="9"/>
      <c r="W1883" s="28"/>
      <c r="X1883" s="3"/>
      <c r="Y1883" s="1"/>
      <c r="Z1883" s="9"/>
      <c r="AA1883" s="3"/>
      <c r="AB1883" s="3"/>
      <c r="AC1883" s="3"/>
      <c r="AD1883" s="9"/>
      <c r="AE1883" s="10"/>
      <c r="AF1883" s="9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4"/>
      <c r="T1884" s="30"/>
      <c r="U1884" s="9"/>
      <c r="V1884" s="9"/>
      <c r="W1884" s="28"/>
      <c r="X1884" s="3"/>
      <c r="Y1884" s="1"/>
      <c r="Z1884" s="9"/>
      <c r="AA1884" s="3"/>
      <c r="AB1884" s="3"/>
      <c r="AC1884" s="3"/>
      <c r="AD1884" s="9"/>
      <c r="AE1884" s="10"/>
      <c r="AF1884" s="9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4"/>
      <c r="T1885" s="30"/>
      <c r="U1885" s="9"/>
      <c r="V1885" s="9"/>
      <c r="W1885" s="28"/>
      <c r="X1885" s="3"/>
      <c r="Y1885" s="1"/>
      <c r="Z1885" s="9"/>
      <c r="AA1885" s="3"/>
      <c r="AB1885" s="3"/>
      <c r="AC1885" s="3"/>
      <c r="AD1885" s="9"/>
      <c r="AE1885" s="10"/>
      <c r="AF1885" s="9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4"/>
      <c r="T1886" s="30"/>
      <c r="U1886" s="9"/>
      <c r="V1886" s="9"/>
      <c r="W1886" s="28"/>
      <c r="X1886" s="3"/>
      <c r="Y1886" s="1"/>
      <c r="Z1886" s="9"/>
      <c r="AA1886" s="3"/>
      <c r="AB1886" s="3"/>
      <c r="AC1886" s="3"/>
      <c r="AD1886" s="9"/>
      <c r="AE1886" s="10"/>
      <c r="AF1886" s="9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4"/>
      <c r="T1887" s="30"/>
      <c r="U1887" s="9"/>
      <c r="V1887" s="9"/>
      <c r="W1887" s="28"/>
      <c r="X1887" s="3"/>
      <c r="Y1887" s="1"/>
      <c r="Z1887" s="9"/>
      <c r="AA1887" s="3"/>
      <c r="AB1887" s="3"/>
      <c r="AC1887" s="3"/>
      <c r="AD1887" s="9"/>
      <c r="AE1887" s="10"/>
      <c r="AF1887" s="9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4"/>
      <c r="T1888" s="30"/>
      <c r="U1888" s="9"/>
      <c r="V1888" s="9"/>
      <c r="W1888" s="28"/>
      <c r="X1888" s="3"/>
      <c r="Y1888" s="1"/>
      <c r="Z1888" s="9"/>
      <c r="AA1888" s="3"/>
      <c r="AB1888" s="3"/>
      <c r="AC1888" s="3"/>
      <c r="AD1888" s="9"/>
      <c r="AE1888" s="10"/>
      <c r="AF1888" s="9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4"/>
      <c r="T1889" s="30"/>
      <c r="U1889" s="9"/>
      <c r="V1889" s="9"/>
      <c r="W1889" s="28"/>
      <c r="X1889" s="3"/>
      <c r="Y1889" s="1"/>
      <c r="Z1889" s="9"/>
      <c r="AA1889" s="3"/>
      <c r="AB1889" s="3"/>
      <c r="AC1889" s="3"/>
      <c r="AD1889" s="9"/>
      <c r="AE1889" s="10"/>
      <c r="AF1889" s="9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4"/>
      <c r="T1890" s="30"/>
      <c r="U1890" s="9"/>
      <c r="V1890" s="9"/>
      <c r="W1890" s="28"/>
      <c r="X1890" s="3"/>
      <c r="Y1890" s="1"/>
      <c r="Z1890" s="9"/>
      <c r="AA1890" s="3"/>
      <c r="AB1890" s="3"/>
      <c r="AC1890" s="3"/>
      <c r="AD1890" s="9"/>
      <c r="AE1890" s="10"/>
      <c r="AF1890" s="9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4"/>
      <c r="T1891" s="30"/>
      <c r="U1891" s="9"/>
      <c r="V1891" s="9"/>
      <c r="W1891" s="28"/>
      <c r="X1891" s="3"/>
      <c r="Y1891" s="1"/>
      <c r="Z1891" s="9"/>
      <c r="AA1891" s="3"/>
      <c r="AB1891" s="3"/>
      <c r="AC1891" s="3"/>
      <c r="AD1891" s="9"/>
      <c r="AE1891" s="10"/>
      <c r="AF1891" s="9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4"/>
      <c r="T1892" s="30"/>
      <c r="U1892" s="9"/>
      <c r="V1892" s="9"/>
      <c r="W1892" s="28"/>
      <c r="X1892" s="3"/>
      <c r="Y1892" s="1"/>
      <c r="Z1892" s="9"/>
      <c r="AA1892" s="3"/>
      <c r="AB1892" s="3"/>
      <c r="AC1892" s="3"/>
      <c r="AD1892" s="9"/>
      <c r="AE1892" s="10"/>
      <c r="AF1892" s="9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4"/>
      <c r="T1893" s="30"/>
      <c r="U1893" s="9"/>
      <c r="V1893" s="9"/>
      <c r="W1893" s="28"/>
      <c r="X1893" s="3"/>
      <c r="Y1893" s="1"/>
      <c r="Z1893" s="9"/>
      <c r="AA1893" s="3"/>
      <c r="AB1893" s="3"/>
      <c r="AC1893" s="3"/>
      <c r="AD1893" s="9"/>
      <c r="AE1893" s="10"/>
      <c r="AF1893" s="9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4"/>
      <c r="T1894" s="30"/>
      <c r="U1894" s="9"/>
      <c r="V1894" s="9"/>
      <c r="W1894" s="28"/>
      <c r="X1894" s="3"/>
      <c r="Y1894" s="1"/>
      <c r="Z1894" s="9"/>
      <c r="AA1894" s="3"/>
      <c r="AB1894" s="3"/>
      <c r="AC1894" s="3"/>
      <c r="AD1894" s="9"/>
      <c r="AE1894" s="10"/>
      <c r="AF1894" s="9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4"/>
      <c r="T1895" s="30"/>
      <c r="U1895" s="9"/>
      <c r="V1895" s="9"/>
      <c r="W1895" s="28"/>
      <c r="X1895" s="3"/>
      <c r="Y1895" s="1"/>
      <c r="Z1895" s="9"/>
      <c r="AA1895" s="3"/>
      <c r="AB1895" s="3"/>
      <c r="AC1895" s="3"/>
      <c r="AD1895" s="9"/>
      <c r="AE1895" s="10"/>
      <c r="AF1895" s="9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4"/>
      <c r="T1896" s="30"/>
      <c r="U1896" s="9"/>
      <c r="V1896" s="9"/>
      <c r="W1896" s="28"/>
      <c r="X1896" s="3"/>
      <c r="Y1896" s="1"/>
      <c r="Z1896" s="9"/>
      <c r="AA1896" s="3"/>
      <c r="AB1896" s="3"/>
      <c r="AC1896" s="3"/>
      <c r="AD1896" s="9"/>
      <c r="AE1896" s="10"/>
      <c r="AF1896" s="9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4"/>
      <c r="T1897" s="30"/>
      <c r="U1897" s="9"/>
      <c r="V1897" s="9"/>
      <c r="W1897" s="28"/>
      <c r="X1897" s="3"/>
      <c r="Y1897" s="1"/>
      <c r="Z1897" s="9"/>
      <c r="AA1897" s="3"/>
      <c r="AB1897" s="3"/>
      <c r="AC1897" s="3"/>
      <c r="AD1897" s="9"/>
      <c r="AE1897" s="10"/>
      <c r="AF1897" s="9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4"/>
      <c r="T1898" s="30"/>
      <c r="U1898" s="9"/>
      <c r="V1898" s="9"/>
      <c r="W1898" s="28"/>
      <c r="X1898" s="3"/>
      <c r="Y1898" s="1"/>
      <c r="Z1898" s="9"/>
      <c r="AA1898" s="3"/>
      <c r="AB1898" s="3"/>
      <c r="AC1898" s="3"/>
      <c r="AD1898" s="9"/>
      <c r="AE1898" s="10"/>
      <c r="AF1898" s="9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4"/>
      <c r="T1899" s="30"/>
      <c r="U1899" s="9"/>
      <c r="V1899" s="9"/>
      <c r="W1899" s="28"/>
      <c r="X1899" s="3"/>
      <c r="Y1899" s="1"/>
      <c r="Z1899" s="9"/>
      <c r="AA1899" s="3"/>
      <c r="AB1899" s="3"/>
      <c r="AC1899" s="3"/>
      <c r="AD1899" s="9"/>
      <c r="AE1899" s="10"/>
      <c r="AF1899" s="9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4"/>
      <c r="T1900" s="30"/>
      <c r="U1900" s="9"/>
      <c r="V1900" s="9"/>
      <c r="W1900" s="28"/>
      <c r="X1900" s="3"/>
      <c r="Y1900" s="1"/>
      <c r="Z1900" s="9"/>
      <c r="AA1900" s="3"/>
      <c r="AB1900" s="3"/>
      <c r="AC1900" s="3"/>
      <c r="AD1900" s="9"/>
      <c r="AE1900" s="10"/>
      <c r="AF1900" s="9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4"/>
      <c r="T1901" s="30"/>
      <c r="U1901" s="9"/>
      <c r="V1901" s="9"/>
      <c r="W1901" s="28"/>
      <c r="X1901" s="3"/>
      <c r="Y1901" s="1"/>
      <c r="Z1901" s="9"/>
      <c r="AA1901" s="3"/>
      <c r="AB1901" s="3"/>
      <c r="AC1901" s="3"/>
      <c r="AD1901" s="9"/>
      <c r="AE1901" s="10"/>
      <c r="AF1901" s="9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4"/>
      <c r="T1902" s="30"/>
      <c r="U1902" s="9"/>
      <c r="V1902" s="9"/>
      <c r="W1902" s="28"/>
      <c r="X1902" s="3"/>
      <c r="Y1902" s="1"/>
      <c r="Z1902" s="9"/>
      <c r="AA1902" s="3"/>
      <c r="AB1902" s="3"/>
      <c r="AC1902" s="3"/>
      <c r="AD1902" s="9"/>
      <c r="AE1902" s="10"/>
      <c r="AF1902" s="9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4"/>
      <c r="T1903" s="30"/>
      <c r="U1903" s="9"/>
      <c r="V1903" s="9"/>
      <c r="W1903" s="28"/>
      <c r="X1903" s="3"/>
      <c r="Y1903" s="1"/>
      <c r="Z1903" s="9"/>
      <c r="AA1903" s="3"/>
      <c r="AB1903" s="3"/>
      <c r="AC1903" s="3"/>
      <c r="AD1903" s="9"/>
      <c r="AE1903" s="10"/>
      <c r="AF1903" s="9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4"/>
      <c r="T1904" s="30"/>
      <c r="U1904" s="9"/>
      <c r="V1904" s="9"/>
      <c r="W1904" s="28"/>
      <c r="X1904" s="3"/>
      <c r="Y1904" s="1"/>
      <c r="Z1904" s="9"/>
      <c r="AA1904" s="3"/>
      <c r="AB1904" s="3"/>
      <c r="AC1904" s="3"/>
      <c r="AD1904" s="9"/>
      <c r="AE1904" s="10"/>
      <c r="AF1904" s="9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4"/>
      <c r="T1905" s="30"/>
      <c r="U1905" s="9"/>
      <c r="V1905" s="9"/>
      <c r="W1905" s="28"/>
      <c r="X1905" s="3"/>
      <c r="Y1905" s="1"/>
      <c r="Z1905" s="9"/>
      <c r="AA1905" s="3"/>
      <c r="AB1905" s="3"/>
      <c r="AC1905" s="3"/>
      <c r="AD1905" s="9"/>
      <c r="AE1905" s="10"/>
      <c r="AF1905" s="9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4"/>
      <c r="T1906" s="30"/>
      <c r="U1906" s="9"/>
      <c r="V1906" s="9"/>
      <c r="W1906" s="28"/>
      <c r="X1906" s="3"/>
      <c r="Y1906" s="1"/>
      <c r="Z1906" s="9"/>
      <c r="AA1906" s="3"/>
      <c r="AB1906" s="3"/>
      <c r="AC1906" s="3"/>
      <c r="AD1906" s="9"/>
      <c r="AE1906" s="10"/>
      <c r="AF1906" s="9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4"/>
      <c r="T1907" s="30"/>
      <c r="U1907" s="9"/>
      <c r="V1907" s="9"/>
      <c r="W1907" s="28"/>
      <c r="X1907" s="3"/>
      <c r="Y1907" s="1"/>
      <c r="Z1907" s="9"/>
      <c r="AA1907" s="3"/>
      <c r="AB1907" s="3"/>
      <c r="AC1907" s="3"/>
      <c r="AD1907" s="9"/>
      <c r="AE1907" s="10"/>
      <c r="AF1907" s="9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4"/>
      <c r="T1908" s="30"/>
      <c r="U1908" s="9"/>
      <c r="V1908" s="9"/>
      <c r="W1908" s="28"/>
      <c r="X1908" s="3"/>
      <c r="Y1908" s="1"/>
      <c r="Z1908" s="9"/>
      <c r="AA1908" s="3"/>
      <c r="AB1908" s="3"/>
      <c r="AC1908" s="3"/>
      <c r="AD1908" s="9"/>
      <c r="AE1908" s="10"/>
      <c r="AF1908" s="9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4"/>
      <c r="T1909" s="30"/>
      <c r="U1909" s="9"/>
      <c r="V1909" s="9"/>
      <c r="W1909" s="28"/>
      <c r="X1909" s="3"/>
      <c r="Y1909" s="1"/>
      <c r="Z1909" s="9"/>
      <c r="AA1909" s="3"/>
      <c r="AB1909" s="3"/>
      <c r="AC1909" s="3"/>
      <c r="AD1909" s="9"/>
      <c r="AE1909" s="10"/>
      <c r="AF1909" s="9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4"/>
      <c r="T1910" s="30"/>
      <c r="U1910" s="9"/>
      <c r="V1910" s="9"/>
      <c r="W1910" s="28"/>
      <c r="X1910" s="3"/>
      <c r="Y1910" s="1"/>
      <c r="Z1910" s="9"/>
      <c r="AA1910" s="3"/>
      <c r="AB1910" s="3"/>
      <c r="AC1910" s="3"/>
      <c r="AD1910" s="9"/>
      <c r="AE1910" s="10"/>
      <c r="AF1910" s="9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4"/>
      <c r="T1911" s="30"/>
      <c r="U1911" s="9"/>
      <c r="V1911" s="9"/>
      <c r="W1911" s="28"/>
      <c r="X1911" s="3"/>
      <c r="Y1911" s="1"/>
      <c r="Z1911" s="9"/>
      <c r="AA1911" s="3"/>
      <c r="AB1911" s="3"/>
      <c r="AC1911" s="3"/>
      <c r="AD1911" s="9"/>
      <c r="AE1911" s="10"/>
      <c r="AF1911" s="9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4"/>
      <c r="T1912" s="30"/>
      <c r="U1912" s="9"/>
      <c r="V1912" s="9"/>
      <c r="W1912" s="28"/>
      <c r="X1912" s="3"/>
      <c r="Y1912" s="1"/>
      <c r="Z1912" s="9"/>
      <c r="AA1912" s="3"/>
      <c r="AB1912" s="3"/>
      <c r="AC1912" s="3"/>
      <c r="AD1912" s="9"/>
      <c r="AE1912" s="10"/>
      <c r="AF1912" s="9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4"/>
      <c r="T1913" s="30"/>
      <c r="U1913" s="9"/>
      <c r="V1913" s="9"/>
      <c r="W1913" s="28"/>
      <c r="X1913" s="3"/>
      <c r="Y1913" s="1"/>
      <c r="Z1913" s="9"/>
      <c r="AA1913" s="3"/>
      <c r="AB1913" s="3"/>
      <c r="AC1913" s="3"/>
      <c r="AD1913" s="9"/>
      <c r="AE1913" s="10"/>
      <c r="AF1913" s="9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4"/>
      <c r="T1914" s="30"/>
      <c r="U1914" s="9"/>
      <c r="V1914" s="9"/>
      <c r="W1914" s="28"/>
      <c r="X1914" s="3"/>
      <c r="Y1914" s="1"/>
      <c r="Z1914" s="9"/>
      <c r="AA1914" s="3"/>
      <c r="AB1914" s="3"/>
      <c r="AC1914" s="3"/>
      <c r="AD1914" s="9"/>
      <c r="AE1914" s="10"/>
      <c r="AF1914" s="9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4"/>
      <c r="T1915" s="30"/>
      <c r="U1915" s="9"/>
      <c r="V1915" s="9"/>
      <c r="W1915" s="28"/>
      <c r="X1915" s="3"/>
      <c r="Y1915" s="1"/>
      <c r="Z1915" s="9"/>
      <c r="AA1915" s="3"/>
      <c r="AB1915" s="3"/>
      <c r="AC1915" s="3"/>
      <c r="AD1915" s="9"/>
      <c r="AE1915" s="10"/>
      <c r="AF1915" s="9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4"/>
      <c r="T1916" s="30"/>
      <c r="U1916" s="9"/>
      <c r="V1916" s="9"/>
      <c r="W1916" s="28"/>
      <c r="X1916" s="3"/>
      <c r="Y1916" s="1"/>
      <c r="Z1916" s="9"/>
      <c r="AA1916" s="3"/>
      <c r="AB1916" s="3"/>
      <c r="AC1916" s="3"/>
      <c r="AD1916" s="9"/>
      <c r="AE1916" s="10"/>
      <c r="AF1916" s="9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4"/>
      <c r="T1917" s="30"/>
      <c r="U1917" s="9"/>
      <c r="V1917" s="9"/>
      <c r="W1917" s="28"/>
      <c r="X1917" s="3"/>
      <c r="Y1917" s="1"/>
      <c r="Z1917" s="9"/>
      <c r="AA1917" s="3"/>
      <c r="AB1917" s="3"/>
      <c r="AC1917" s="3"/>
      <c r="AD1917" s="9"/>
      <c r="AE1917" s="10"/>
      <c r="AF1917" s="9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4"/>
      <c r="T1918" s="30"/>
      <c r="U1918" s="9"/>
      <c r="V1918" s="9"/>
      <c r="W1918" s="28"/>
      <c r="X1918" s="3"/>
      <c r="Y1918" s="1"/>
      <c r="Z1918" s="9"/>
      <c r="AA1918" s="3"/>
      <c r="AB1918" s="3"/>
      <c r="AC1918" s="3"/>
      <c r="AD1918" s="9"/>
      <c r="AE1918" s="10"/>
      <c r="AF1918" s="9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4"/>
      <c r="T1919" s="30"/>
      <c r="U1919" s="9"/>
      <c r="V1919" s="9"/>
      <c r="W1919" s="28"/>
      <c r="X1919" s="3"/>
      <c r="Y1919" s="1"/>
      <c r="Z1919" s="9"/>
      <c r="AA1919" s="3"/>
      <c r="AB1919" s="3"/>
      <c r="AC1919" s="3"/>
      <c r="AD1919" s="9"/>
      <c r="AE1919" s="10"/>
      <c r="AF1919" s="9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4"/>
      <c r="T1920" s="30"/>
      <c r="U1920" s="9"/>
      <c r="V1920" s="9"/>
      <c r="W1920" s="28"/>
      <c r="X1920" s="3"/>
      <c r="Y1920" s="1"/>
      <c r="Z1920" s="9"/>
      <c r="AA1920" s="3"/>
      <c r="AB1920" s="3"/>
      <c r="AC1920" s="3"/>
      <c r="AD1920" s="9"/>
      <c r="AE1920" s="10"/>
      <c r="AF1920" s="9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4"/>
      <c r="T1921" s="30"/>
      <c r="U1921" s="9"/>
      <c r="V1921" s="9"/>
      <c r="W1921" s="28"/>
      <c r="X1921" s="3"/>
      <c r="Y1921" s="1"/>
      <c r="Z1921" s="9"/>
      <c r="AA1921" s="3"/>
      <c r="AB1921" s="3"/>
      <c r="AC1921" s="3"/>
      <c r="AD1921" s="9"/>
      <c r="AE1921" s="10"/>
      <c r="AF1921" s="9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4"/>
      <c r="T1922" s="30"/>
      <c r="U1922" s="9"/>
      <c r="V1922" s="9"/>
      <c r="W1922" s="28"/>
      <c r="X1922" s="3"/>
      <c r="Y1922" s="1"/>
      <c r="Z1922" s="9"/>
      <c r="AA1922" s="3"/>
      <c r="AB1922" s="3"/>
      <c r="AC1922" s="3"/>
      <c r="AD1922" s="9"/>
      <c r="AE1922" s="10"/>
      <c r="AF1922" s="9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4"/>
      <c r="T1923" s="30"/>
      <c r="U1923" s="9"/>
      <c r="V1923" s="9"/>
      <c r="W1923" s="28"/>
      <c r="X1923" s="3"/>
      <c r="Y1923" s="1"/>
      <c r="Z1923" s="9"/>
      <c r="AA1923" s="3"/>
      <c r="AB1923" s="3"/>
      <c r="AC1923" s="3"/>
      <c r="AD1923" s="9"/>
      <c r="AE1923" s="10"/>
      <c r="AF1923" s="9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4"/>
      <c r="T1924" s="30"/>
      <c r="U1924" s="9"/>
      <c r="V1924" s="9"/>
      <c r="W1924" s="28"/>
      <c r="X1924" s="3"/>
      <c r="Y1924" s="1"/>
      <c r="Z1924" s="9"/>
      <c r="AA1924" s="3"/>
      <c r="AB1924" s="3"/>
      <c r="AC1924" s="3"/>
      <c r="AD1924" s="9"/>
      <c r="AE1924" s="10"/>
      <c r="AF1924" s="9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4"/>
      <c r="T1925" s="30"/>
      <c r="U1925" s="9"/>
      <c r="V1925" s="9"/>
      <c r="W1925" s="28"/>
      <c r="X1925" s="3"/>
      <c r="Y1925" s="1"/>
      <c r="Z1925" s="9"/>
      <c r="AA1925" s="3"/>
      <c r="AB1925" s="3"/>
      <c r="AC1925" s="3"/>
      <c r="AD1925" s="9"/>
      <c r="AE1925" s="10"/>
      <c r="AF1925" s="9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4"/>
      <c r="T1926" s="30"/>
      <c r="U1926" s="9"/>
      <c r="V1926" s="9"/>
      <c r="W1926" s="28"/>
      <c r="X1926" s="3"/>
      <c r="Y1926" s="1"/>
      <c r="Z1926" s="9"/>
      <c r="AA1926" s="3"/>
      <c r="AB1926" s="3"/>
      <c r="AC1926" s="3"/>
      <c r="AD1926" s="9"/>
      <c r="AE1926" s="10"/>
      <c r="AF1926" s="9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4"/>
      <c r="T1927" s="30"/>
      <c r="U1927" s="9"/>
      <c r="V1927" s="9"/>
      <c r="W1927" s="28"/>
      <c r="X1927" s="3"/>
      <c r="Y1927" s="1"/>
      <c r="Z1927" s="9"/>
      <c r="AA1927" s="3"/>
      <c r="AB1927" s="3"/>
      <c r="AC1927" s="3"/>
      <c r="AD1927" s="9"/>
      <c r="AE1927" s="10"/>
      <c r="AF1927" s="9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4"/>
      <c r="T1928" s="30"/>
      <c r="U1928" s="9"/>
      <c r="V1928" s="9"/>
      <c r="W1928" s="28"/>
      <c r="X1928" s="3"/>
      <c r="Y1928" s="1"/>
      <c r="Z1928" s="9"/>
      <c r="AA1928" s="3"/>
      <c r="AB1928" s="3"/>
      <c r="AC1928" s="3"/>
      <c r="AD1928" s="9"/>
      <c r="AE1928" s="10"/>
      <c r="AF1928" s="9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4"/>
      <c r="T1929" s="30"/>
      <c r="U1929" s="9"/>
      <c r="V1929" s="9"/>
      <c r="W1929" s="28"/>
      <c r="X1929" s="3"/>
      <c r="Y1929" s="1"/>
      <c r="Z1929" s="9"/>
      <c r="AA1929" s="3"/>
      <c r="AB1929" s="3"/>
      <c r="AC1929" s="3"/>
      <c r="AD1929" s="9"/>
      <c r="AE1929" s="10"/>
      <c r="AF1929" s="9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4"/>
      <c r="T1930" s="30"/>
      <c r="U1930" s="9"/>
      <c r="V1930" s="9"/>
      <c r="W1930" s="28"/>
      <c r="X1930" s="3"/>
      <c r="Y1930" s="1"/>
      <c r="Z1930" s="9"/>
      <c r="AA1930" s="3"/>
      <c r="AB1930" s="3"/>
      <c r="AC1930" s="3"/>
      <c r="AD1930" s="9"/>
      <c r="AE1930" s="10"/>
      <c r="AF1930" s="9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4"/>
      <c r="T1931" s="30"/>
      <c r="U1931" s="9"/>
      <c r="V1931" s="9"/>
      <c r="W1931" s="28"/>
      <c r="X1931" s="3"/>
      <c r="Y1931" s="1"/>
      <c r="Z1931" s="9"/>
      <c r="AA1931" s="3"/>
      <c r="AB1931" s="3"/>
      <c r="AC1931" s="3"/>
      <c r="AD1931" s="9"/>
      <c r="AE1931" s="10"/>
      <c r="AF1931" s="9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4"/>
      <c r="T1932" s="30"/>
      <c r="U1932" s="9"/>
      <c r="V1932" s="9"/>
      <c r="W1932" s="28"/>
      <c r="X1932" s="3"/>
      <c r="Y1932" s="1"/>
      <c r="Z1932" s="9"/>
      <c r="AA1932" s="3"/>
      <c r="AB1932" s="3"/>
      <c r="AC1932" s="3"/>
      <c r="AD1932" s="9"/>
      <c r="AE1932" s="10"/>
      <c r="AF1932" s="9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4"/>
      <c r="T1933" s="30"/>
      <c r="U1933" s="9"/>
      <c r="V1933" s="9"/>
      <c r="W1933" s="28"/>
      <c r="X1933" s="3"/>
      <c r="Y1933" s="1"/>
      <c r="Z1933" s="9"/>
      <c r="AA1933" s="3"/>
      <c r="AB1933" s="3"/>
      <c r="AC1933" s="3"/>
      <c r="AD1933" s="9"/>
      <c r="AE1933" s="10"/>
      <c r="AF1933" s="9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4"/>
      <c r="T1934" s="30"/>
      <c r="U1934" s="9"/>
      <c r="V1934" s="9"/>
      <c r="W1934" s="28"/>
      <c r="X1934" s="3"/>
      <c r="Y1934" s="1"/>
      <c r="Z1934" s="9"/>
      <c r="AA1934" s="3"/>
      <c r="AB1934" s="3"/>
      <c r="AC1934" s="3"/>
      <c r="AD1934" s="9"/>
      <c r="AE1934" s="10"/>
      <c r="AF1934" s="9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4"/>
      <c r="T1935" s="30"/>
      <c r="U1935" s="9"/>
      <c r="V1935" s="9"/>
      <c r="W1935" s="28"/>
      <c r="X1935" s="3"/>
      <c r="Y1935" s="1"/>
      <c r="Z1935" s="9"/>
      <c r="AA1935" s="3"/>
      <c r="AB1935" s="3"/>
      <c r="AC1935" s="3"/>
      <c r="AD1935" s="9"/>
      <c r="AE1935" s="10"/>
      <c r="AF1935" s="9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4"/>
      <c r="T1936" s="30"/>
      <c r="U1936" s="9"/>
      <c r="V1936" s="9"/>
      <c r="W1936" s="28"/>
      <c r="X1936" s="3"/>
      <c r="Y1936" s="1"/>
      <c r="Z1936" s="9"/>
      <c r="AA1936" s="3"/>
      <c r="AB1936" s="3"/>
      <c r="AC1936" s="3"/>
      <c r="AD1936" s="9"/>
      <c r="AE1936" s="10"/>
      <c r="AF1936" s="9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4"/>
      <c r="T1937" s="30"/>
      <c r="U1937" s="9"/>
      <c r="V1937" s="9"/>
      <c r="W1937" s="28"/>
      <c r="X1937" s="3"/>
      <c r="Y1937" s="1"/>
      <c r="Z1937" s="9"/>
      <c r="AA1937" s="3"/>
      <c r="AB1937" s="3"/>
      <c r="AC1937" s="3"/>
      <c r="AD1937" s="9"/>
      <c r="AE1937" s="10"/>
      <c r="AF1937" s="9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4"/>
      <c r="T1938" s="30"/>
      <c r="U1938" s="9"/>
      <c r="V1938" s="9"/>
      <c r="W1938" s="28"/>
      <c r="X1938" s="3"/>
      <c r="Y1938" s="1"/>
      <c r="Z1938" s="9"/>
      <c r="AA1938" s="3"/>
      <c r="AB1938" s="3"/>
      <c r="AC1938" s="3"/>
      <c r="AD1938" s="9"/>
      <c r="AE1938" s="10"/>
      <c r="AF1938" s="9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4"/>
      <c r="T1939" s="30"/>
      <c r="U1939" s="9"/>
      <c r="V1939" s="9"/>
      <c r="W1939" s="28"/>
      <c r="X1939" s="3"/>
      <c r="Y1939" s="1"/>
      <c r="Z1939" s="9"/>
      <c r="AA1939" s="3"/>
      <c r="AB1939" s="3"/>
      <c r="AC1939" s="3"/>
      <c r="AD1939" s="9"/>
      <c r="AE1939" s="10"/>
      <c r="AF1939" s="9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4"/>
      <c r="T1940" s="30"/>
      <c r="U1940" s="9"/>
      <c r="V1940" s="9"/>
      <c r="W1940" s="28"/>
      <c r="X1940" s="3"/>
      <c r="Y1940" s="1"/>
      <c r="Z1940" s="9"/>
      <c r="AA1940" s="3"/>
      <c r="AB1940" s="3"/>
      <c r="AC1940" s="3"/>
      <c r="AD1940" s="9"/>
      <c r="AE1940" s="10"/>
      <c r="AF1940" s="9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4"/>
      <c r="T1941" s="30"/>
      <c r="U1941" s="9"/>
      <c r="V1941" s="9"/>
      <c r="W1941" s="28"/>
      <c r="X1941" s="3"/>
      <c r="Y1941" s="1"/>
      <c r="Z1941" s="9"/>
      <c r="AA1941" s="3"/>
      <c r="AB1941" s="3"/>
      <c r="AC1941" s="3"/>
      <c r="AD1941" s="9"/>
      <c r="AE1941" s="10"/>
      <c r="AF1941" s="9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4"/>
      <c r="T1942" s="30"/>
      <c r="U1942" s="9"/>
      <c r="V1942" s="9"/>
      <c r="W1942" s="28"/>
      <c r="X1942" s="3"/>
      <c r="Y1942" s="1"/>
      <c r="Z1942" s="9"/>
      <c r="AA1942" s="3"/>
      <c r="AB1942" s="3"/>
      <c r="AC1942" s="3"/>
      <c r="AD1942" s="9"/>
      <c r="AE1942" s="10"/>
      <c r="AF1942" s="9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4"/>
      <c r="T1943" s="30"/>
      <c r="U1943" s="9"/>
      <c r="V1943" s="9"/>
      <c r="W1943" s="28"/>
      <c r="X1943" s="3"/>
      <c r="Y1943" s="1"/>
      <c r="Z1943" s="9"/>
      <c r="AA1943" s="3"/>
      <c r="AB1943" s="3"/>
      <c r="AC1943" s="3"/>
      <c r="AD1943" s="9"/>
      <c r="AE1943" s="10"/>
      <c r="AF1943" s="9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4"/>
      <c r="T1944" s="30"/>
      <c r="U1944" s="9"/>
      <c r="V1944" s="9"/>
      <c r="W1944" s="28"/>
      <c r="X1944" s="3"/>
      <c r="Y1944" s="1"/>
      <c r="Z1944" s="9"/>
      <c r="AA1944" s="3"/>
      <c r="AB1944" s="3"/>
      <c r="AC1944" s="3"/>
      <c r="AD1944" s="9"/>
      <c r="AE1944" s="10"/>
      <c r="AF1944" s="9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4"/>
      <c r="T1945" s="30"/>
      <c r="U1945" s="9"/>
      <c r="V1945" s="9"/>
      <c r="W1945" s="28"/>
      <c r="X1945" s="3"/>
      <c r="Y1945" s="1"/>
      <c r="Z1945" s="9"/>
      <c r="AA1945" s="3"/>
      <c r="AB1945" s="3"/>
      <c r="AC1945" s="3"/>
      <c r="AD1945" s="9"/>
      <c r="AE1945" s="10"/>
      <c r="AF1945" s="9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4"/>
      <c r="T1946" s="30"/>
      <c r="U1946" s="9"/>
      <c r="V1946" s="9"/>
      <c r="W1946" s="28"/>
      <c r="X1946" s="3"/>
      <c r="Y1946" s="1"/>
      <c r="Z1946" s="9"/>
      <c r="AA1946" s="3"/>
      <c r="AB1946" s="3"/>
      <c r="AC1946" s="3"/>
      <c r="AD1946" s="9"/>
      <c r="AE1946" s="10"/>
      <c r="AF1946" s="9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4"/>
      <c r="T1947" s="30"/>
      <c r="U1947" s="9"/>
      <c r="V1947" s="9"/>
      <c r="W1947" s="28"/>
      <c r="X1947" s="3"/>
      <c r="Y1947" s="1"/>
      <c r="Z1947" s="9"/>
      <c r="AA1947" s="3"/>
      <c r="AB1947" s="3"/>
      <c r="AC1947" s="3"/>
      <c r="AD1947" s="9"/>
      <c r="AE1947" s="10"/>
      <c r="AF1947" s="9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4"/>
      <c r="T1948" s="30"/>
      <c r="U1948" s="9"/>
      <c r="V1948" s="9"/>
      <c r="W1948" s="28"/>
      <c r="X1948" s="3"/>
      <c r="Y1948" s="1"/>
      <c r="Z1948" s="9"/>
      <c r="AA1948" s="3"/>
      <c r="AB1948" s="3"/>
      <c r="AC1948" s="3"/>
      <c r="AD1948" s="9"/>
      <c r="AE1948" s="10"/>
      <c r="AF1948" s="9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4"/>
      <c r="T1949" s="30"/>
      <c r="U1949" s="9"/>
      <c r="V1949" s="9"/>
      <c r="W1949" s="28"/>
      <c r="X1949" s="3"/>
      <c r="Y1949" s="1"/>
      <c r="Z1949" s="9"/>
      <c r="AA1949" s="3"/>
      <c r="AB1949" s="3"/>
      <c r="AC1949" s="3"/>
      <c r="AD1949" s="9"/>
      <c r="AE1949" s="10"/>
      <c r="AF1949" s="9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4"/>
      <c r="T1950" s="30"/>
      <c r="U1950" s="9"/>
      <c r="V1950" s="9"/>
      <c r="W1950" s="28"/>
      <c r="X1950" s="3"/>
      <c r="Y1950" s="1"/>
      <c r="Z1950" s="9"/>
      <c r="AA1950" s="3"/>
      <c r="AB1950" s="3"/>
      <c r="AC1950" s="3"/>
      <c r="AD1950" s="9"/>
      <c r="AE1950" s="10"/>
      <c r="AF1950" s="9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4"/>
      <c r="T1951" s="30"/>
      <c r="U1951" s="9"/>
      <c r="V1951" s="9"/>
      <c r="W1951" s="28"/>
      <c r="X1951" s="3"/>
      <c r="Y1951" s="1"/>
      <c r="Z1951" s="9"/>
      <c r="AA1951" s="3"/>
      <c r="AB1951" s="3"/>
      <c r="AC1951" s="3"/>
      <c r="AD1951" s="9"/>
      <c r="AE1951" s="10"/>
      <c r="AF1951" s="9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4"/>
      <c r="T1952" s="30"/>
      <c r="U1952" s="9"/>
      <c r="V1952" s="9"/>
      <c r="W1952" s="28"/>
      <c r="X1952" s="3"/>
      <c r="Y1952" s="1"/>
      <c r="Z1952" s="9"/>
      <c r="AA1952" s="3"/>
      <c r="AB1952" s="3"/>
      <c r="AC1952" s="3"/>
      <c r="AD1952" s="9"/>
      <c r="AE1952" s="10"/>
      <c r="AF1952" s="9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4"/>
      <c r="T1953" s="30"/>
      <c r="U1953" s="9"/>
      <c r="V1953" s="9"/>
      <c r="W1953" s="28"/>
      <c r="X1953" s="3"/>
      <c r="Y1953" s="1"/>
      <c r="Z1953" s="9"/>
      <c r="AA1953" s="3"/>
      <c r="AB1953" s="3"/>
      <c r="AC1953" s="3"/>
      <c r="AD1953" s="9"/>
      <c r="AE1953" s="10"/>
      <c r="AF1953" s="9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4"/>
      <c r="T1954" s="30"/>
      <c r="U1954" s="9"/>
      <c r="V1954" s="9"/>
      <c r="W1954" s="28"/>
      <c r="X1954" s="3"/>
      <c r="Y1954" s="1"/>
      <c r="Z1954" s="9"/>
      <c r="AA1954" s="3"/>
      <c r="AB1954" s="3"/>
      <c r="AC1954" s="3"/>
      <c r="AD1954" s="9"/>
      <c r="AE1954" s="10"/>
      <c r="AF1954" s="9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4"/>
      <c r="T1955" s="30"/>
      <c r="U1955" s="9"/>
      <c r="V1955" s="9"/>
      <c r="W1955" s="28"/>
      <c r="X1955" s="3"/>
      <c r="Y1955" s="1"/>
      <c r="Z1955" s="9"/>
      <c r="AA1955" s="3"/>
      <c r="AB1955" s="3"/>
      <c r="AC1955" s="3"/>
      <c r="AD1955" s="9"/>
      <c r="AE1955" s="10"/>
      <c r="AF1955" s="9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4"/>
      <c r="T1956" s="30"/>
      <c r="U1956" s="9"/>
      <c r="V1956" s="9"/>
      <c r="W1956" s="28"/>
      <c r="X1956" s="3"/>
      <c r="Y1956" s="1"/>
      <c r="Z1956" s="9"/>
      <c r="AA1956" s="3"/>
      <c r="AB1956" s="3"/>
      <c r="AC1956" s="3"/>
      <c r="AD1956" s="9"/>
      <c r="AE1956" s="10"/>
      <c r="AF1956" s="9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4"/>
      <c r="T1957" s="30"/>
      <c r="U1957" s="9"/>
      <c r="V1957" s="9"/>
      <c r="W1957" s="28"/>
      <c r="X1957" s="3"/>
      <c r="Y1957" s="1"/>
      <c r="Z1957" s="9"/>
      <c r="AA1957" s="3"/>
      <c r="AB1957" s="3"/>
      <c r="AC1957" s="3"/>
      <c r="AD1957" s="9"/>
      <c r="AE1957" s="10"/>
      <c r="AF1957" s="9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4"/>
      <c r="T1958" s="30"/>
      <c r="U1958" s="9"/>
      <c r="V1958" s="9"/>
      <c r="W1958" s="28"/>
      <c r="X1958" s="3"/>
      <c r="Y1958" s="1"/>
      <c r="Z1958" s="9"/>
      <c r="AA1958" s="3"/>
      <c r="AB1958" s="3"/>
      <c r="AC1958" s="3"/>
      <c r="AD1958" s="9"/>
      <c r="AE1958" s="10"/>
      <c r="AF1958" s="9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4"/>
      <c r="T1959" s="30"/>
      <c r="U1959" s="9"/>
      <c r="V1959" s="9"/>
      <c r="W1959" s="28"/>
      <c r="X1959" s="3"/>
      <c r="Y1959" s="1"/>
      <c r="Z1959" s="9"/>
      <c r="AA1959" s="3"/>
      <c r="AB1959" s="3"/>
      <c r="AC1959" s="3"/>
      <c r="AD1959" s="9"/>
      <c r="AE1959" s="10"/>
      <c r="AF1959" s="9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4"/>
      <c r="T1960" s="30"/>
      <c r="U1960" s="9"/>
      <c r="V1960" s="9"/>
      <c r="W1960" s="28"/>
      <c r="X1960" s="3"/>
      <c r="Y1960" s="1"/>
      <c r="Z1960" s="9"/>
      <c r="AA1960" s="3"/>
      <c r="AB1960" s="3"/>
      <c r="AC1960" s="3"/>
      <c r="AD1960" s="9"/>
      <c r="AE1960" s="10"/>
      <c r="AF1960" s="9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4"/>
      <c r="T1961" s="30"/>
      <c r="U1961" s="9"/>
      <c r="V1961" s="9"/>
      <c r="W1961" s="28"/>
      <c r="X1961" s="3"/>
      <c r="Y1961" s="1"/>
      <c r="Z1961" s="9"/>
      <c r="AA1961" s="3"/>
      <c r="AB1961" s="3"/>
      <c r="AC1961" s="3"/>
      <c r="AD1961" s="9"/>
      <c r="AE1961" s="10"/>
      <c r="AF1961" s="9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4"/>
      <c r="T1962" s="30"/>
      <c r="U1962" s="9"/>
      <c r="V1962" s="9"/>
      <c r="W1962" s="28"/>
      <c r="X1962" s="3"/>
      <c r="Y1962" s="1"/>
      <c r="Z1962" s="9"/>
      <c r="AA1962" s="3"/>
      <c r="AB1962" s="3"/>
      <c r="AC1962" s="3"/>
      <c r="AD1962" s="9"/>
      <c r="AE1962" s="10"/>
      <c r="AF1962" s="9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4"/>
      <c r="T1963" s="30"/>
      <c r="U1963" s="9"/>
      <c r="V1963" s="9"/>
      <c r="W1963" s="28"/>
      <c r="X1963" s="3"/>
      <c r="Y1963" s="1"/>
      <c r="Z1963" s="9"/>
      <c r="AA1963" s="3"/>
      <c r="AB1963" s="3"/>
      <c r="AC1963" s="3"/>
      <c r="AD1963" s="9"/>
      <c r="AE1963" s="10"/>
      <c r="AF1963" s="9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4"/>
      <c r="T1964" s="30"/>
      <c r="U1964" s="9"/>
      <c r="V1964" s="9"/>
      <c r="W1964" s="28"/>
      <c r="X1964" s="3"/>
      <c r="Y1964" s="1"/>
      <c r="Z1964" s="9"/>
      <c r="AA1964" s="3"/>
      <c r="AB1964" s="3"/>
      <c r="AC1964" s="3"/>
      <c r="AD1964" s="9"/>
      <c r="AE1964" s="10"/>
      <c r="AF1964" s="9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4"/>
      <c r="T1965" s="30"/>
      <c r="U1965" s="9"/>
      <c r="V1965" s="9"/>
      <c r="W1965" s="28"/>
      <c r="X1965" s="3"/>
      <c r="Y1965" s="1"/>
      <c r="Z1965" s="9"/>
      <c r="AA1965" s="3"/>
      <c r="AB1965" s="3"/>
      <c r="AC1965" s="3"/>
      <c r="AD1965" s="9"/>
      <c r="AE1965" s="10"/>
      <c r="AF1965" s="9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4"/>
      <c r="T1966" s="30"/>
      <c r="U1966" s="9"/>
      <c r="V1966" s="9"/>
      <c r="W1966" s="28"/>
      <c r="X1966" s="3"/>
      <c r="Y1966" s="1"/>
      <c r="Z1966" s="9"/>
      <c r="AA1966" s="3"/>
      <c r="AB1966" s="3"/>
      <c r="AC1966" s="3"/>
      <c r="AD1966" s="9"/>
      <c r="AE1966" s="10"/>
      <c r="AF1966" s="9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4"/>
      <c r="T1967" s="30"/>
      <c r="U1967" s="9"/>
      <c r="V1967" s="9"/>
      <c r="W1967" s="28"/>
      <c r="X1967" s="3"/>
      <c r="Y1967" s="1"/>
      <c r="Z1967" s="9"/>
      <c r="AA1967" s="3"/>
      <c r="AB1967" s="3"/>
      <c r="AC1967" s="3"/>
      <c r="AD1967" s="9"/>
      <c r="AE1967" s="10"/>
      <c r="AF1967" s="9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4"/>
      <c r="T1968" s="30"/>
      <c r="U1968" s="9"/>
      <c r="V1968" s="9"/>
      <c r="W1968" s="28"/>
      <c r="X1968" s="3"/>
      <c r="Y1968" s="1"/>
      <c r="Z1968" s="9"/>
      <c r="AA1968" s="3"/>
      <c r="AB1968" s="3"/>
      <c r="AC1968" s="3"/>
      <c r="AD1968" s="9"/>
      <c r="AE1968" s="10"/>
      <c r="AF1968" s="9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4"/>
      <c r="T1969" s="30"/>
      <c r="U1969" s="9"/>
      <c r="V1969" s="9"/>
      <c r="W1969" s="28"/>
      <c r="X1969" s="3"/>
      <c r="Y1969" s="1"/>
      <c r="Z1969" s="9"/>
      <c r="AA1969" s="3"/>
      <c r="AB1969" s="3"/>
      <c r="AC1969" s="3"/>
      <c r="AD1969" s="9"/>
      <c r="AE1969" s="10"/>
      <c r="AF1969" s="9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4"/>
      <c r="T1970" s="30"/>
      <c r="U1970" s="9"/>
      <c r="V1970" s="9"/>
      <c r="W1970" s="28"/>
      <c r="X1970" s="3"/>
      <c r="Y1970" s="1"/>
      <c r="Z1970" s="9"/>
      <c r="AA1970" s="3"/>
      <c r="AB1970" s="3"/>
      <c r="AC1970" s="3"/>
      <c r="AD1970" s="9"/>
      <c r="AE1970" s="10"/>
      <c r="AF1970" s="9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4"/>
      <c r="T1971" s="30"/>
      <c r="U1971" s="9"/>
      <c r="V1971" s="9"/>
      <c r="W1971" s="28"/>
      <c r="X1971" s="3"/>
      <c r="Y1971" s="1"/>
      <c r="Z1971" s="9"/>
      <c r="AA1971" s="3"/>
      <c r="AB1971" s="3"/>
      <c r="AC1971" s="3"/>
      <c r="AD1971" s="9"/>
      <c r="AE1971" s="10"/>
      <c r="AF1971" s="9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4"/>
      <c r="T1972" s="30"/>
      <c r="U1972" s="9"/>
      <c r="V1972" s="9"/>
      <c r="W1972" s="28"/>
      <c r="X1972" s="3"/>
      <c r="Y1972" s="1"/>
      <c r="Z1972" s="9"/>
      <c r="AA1972" s="3"/>
      <c r="AB1972" s="3"/>
      <c r="AC1972" s="3"/>
      <c r="AD1972" s="9"/>
      <c r="AE1972" s="10"/>
      <c r="AF1972" s="9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4"/>
      <c r="T1973" s="30"/>
      <c r="U1973" s="9"/>
      <c r="V1973" s="9"/>
      <c r="W1973" s="28"/>
      <c r="X1973" s="3"/>
      <c r="Y1973" s="1"/>
      <c r="Z1973" s="9"/>
      <c r="AA1973" s="3"/>
      <c r="AB1973" s="3"/>
      <c r="AC1973" s="3"/>
      <c r="AD1973" s="9"/>
      <c r="AE1973" s="10"/>
      <c r="AF1973" s="9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4"/>
      <c r="T1974" s="30"/>
      <c r="U1974" s="9"/>
      <c r="V1974" s="9"/>
      <c r="W1974" s="28"/>
      <c r="X1974" s="3"/>
      <c r="Y1974" s="1"/>
      <c r="Z1974" s="9"/>
      <c r="AA1974" s="3"/>
      <c r="AB1974" s="3"/>
      <c r="AC1974" s="3"/>
      <c r="AD1974" s="9"/>
      <c r="AE1974" s="10"/>
      <c r="AF1974" s="9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4"/>
      <c r="T1975" s="30"/>
      <c r="U1975" s="9"/>
      <c r="V1975" s="9"/>
      <c r="W1975" s="28"/>
      <c r="X1975" s="3"/>
      <c r="Y1975" s="1"/>
      <c r="Z1975" s="9"/>
      <c r="AA1975" s="3"/>
      <c r="AB1975" s="3"/>
      <c r="AC1975" s="3"/>
      <c r="AD1975" s="9"/>
      <c r="AE1975" s="10"/>
      <c r="AF1975" s="9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4"/>
      <c r="T1976" s="30"/>
      <c r="U1976" s="9"/>
      <c r="V1976" s="9"/>
      <c r="W1976" s="28"/>
      <c r="X1976" s="3"/>
      <c r="Y1976" s="1"/>
      <c r="Z1976" s="9"/>
      <c r="AA1976" s="3"/>
      <c r="AB1976" s="3"/>
      <c r="AC1976" s="3"/>
      <c r="AD1976" s="9"/>
      <c r="AE1976" s="10"/>
      <c r="AF1976" s="9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4"/>
      <c r="T1977" s="30"/>
      <c r="U1977" s="9"/>
      <c r="V1977" s="9"/>
      <c r="W1977" s="28"/>
      <c r="X1977" s="3"/>
      <c r="Y1977" s="1"/>
      <c r="Z1977" s="9"/>
      <c r="AA1977" s="3"/>
      <c r="AB1977" s="3"/>
      <c r="AC1977" s="3"/>
      <c r="AD1977" s="9"/>
      <c r="AE1977" s="10"/>
      <c r="AF1977" s="9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4"/>
      <c r="T1978" s="30"/>
      <c r="U1978" s="9"/>
      <c r="V1978" s="9"/>
      <c r="W1978" s="28"/>
      <c r="X1978" s="3"/>
      <c r="Y1978" s="1"/>
      <c r="Z1978" s="9"/>
      <c r="AA1978" s="3"/>
      <c r="AB1978" s="3"/>
      <c r="AC1978" s="3"/>
      <c r="AD1978" s="9"/>
      <c r="AE1978" s="10"/>
      <c r="AF1978" s="9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4"/>
      <c r="T1979" s="30"/>
      <c r="U1979" s="9"/>
      <c r="V1979" s="9"/>
      <c r="W1979" s="28"/>
      <c r="X1979" s="3"/>
      <c r="Y1979" s="1"/>
      <c r="Z1979" s="9"/>
      <c r="AA1979" s="3"/>
      <c r="AB1979" s="3"/>
      <c r="AC1979" s="3"/>
      <c r="AD1979" s="9"/>
      <c r="AE1979" s="10"/>
      <c r="AF1979" s="9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4"/>
      <c r="T1980" s="30"/>
      <c r="U1980" s="9"/>
      <c r="V1980" s="9"/>
      <c r="W1980" s="28"/>
      <c r="X1980" s="3"/>
      <c r="Y1980" s="1"/>
      <c r="Z1980" s="9"/>
      <c r="AA1980" s="3"/>
      <c r="AB1980" s="3"/>
      <c r="AC1980" s="3"/>
      <c r="AD1980" s="9"/>
      <c r="AE1980" s="10"/>
      <c r="AF1980" s="9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4"/>
      <c r="T1981" s="30"/>
      <c r="U1981" s="9"/>
      <c r="V1981" s="9"/>
      <c r="W1981" s="28"/>
      <c r="X1981" s="3"/>
      <c r="Y1981" s="1"/>
      <c r="Z1981" s="9"/>
      <c r="AA1981" s="3"/>
      <c r="AB1981" s="3"/>
      <c r="AC1981" s="3"/>
      <c r="AD1981" s="9"/>
      <c r="AE1981" s="10"/>
      <c r="AF1981" s="9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4"/>
      <c r="T1982" s="30"/>
      <c r="U1982" s="9"/>
      <c r="V1982" s="9"/>
      <c r="W1982" s="28"/>
      <c r="X1982" s="3"/>
      <c r="Y1982" s="1"/>
      <c r="Z1982" s="9"/>
      <c r="AA1982" s="3"/>
      <c r="AB1982" s="3"/>
      <c r="AC1982" s="3"/>
      <c r="AD1982" s="9"/>
      <c r="AE1982" s="10"/>
      <c r="AF1982" s="9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4"/>
      <c r="T1983" s="30"/>
      <c r="U1983" s="9"/>
      <c r="V1983" s="9"/>
      <c r="W1983" s="28"/>
      <c r="X1983" s="3"/>
      <c r="Y1983" s="1"/>
      <c r="Z1983" s="9"/>
      <c r="AA1983" s="3"/>
      <c r="AB1983" s="3"/>
      <c r="AC1983" s="3"/>
      <c r="AD1983" s="9"/>
      <c r="AE1983" s="10"/>
      <c r="AF1983" s="9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4"/>
      <c r="T1984" s="30"/>
      <c r="U1984" s="9"/>
      <c r="V1984" s="9"/>
      <c r="W1984" s="28"/>
      <c r="X1984" s="3"/>
      <c r="Y1984" s="1"/>
      <c r="Z1984" s="9"/>
      <c r="AA1984" s="3"/>
      <c r="AB1984" s="3"/>
      <c r="AC1984" s="3"/>
      <c r="AD1984" s="9"/>
      <c r="AE1984" s="10"/>
      <c r="AF1984" s="9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4"/>
      <c r="T1985" s="30"/>
      <c r="U1985" s="9"/>
      <c r="V1985" s="9"/>
      <c r="W1985" s="28"/>
      <c r="X1985" s="3"/>
      <c r="Y1985" s="1"/>
      <c r="Z1985" s="9"/>
      <c r="AA1985" s="3"/>
      <c r="AB1985" s="3"/>
      <c r="AC1985" s="3"/>
      <c r="AD1985" s="9"/>
      <c r="AE1985" s="10"/>
      <c r="AF1985" s="9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4"/>
      <c r="T1986" s="30"/>
      <c r="U1986" s="9"/>
      <c r="V1986" s="9"/>
      <c r="W1986" s="28"/>
      <c r="X1986" s="3"/>
      <c r="Y1986" s="1"/>
      <c r="Z1986" s="9"/>
      <c r="AA1986" s="3"/>
      <c r="AB1986" s="3"/>
      <c r="AC1986" s="3"/>
      <c r="AD1986" s="9"/>
      <c r="AE1986" s="10"/>
      <c r="AF1986" s="9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4"/>
      <c r="T1987" s="30"/>
      <c r="U1987" s="9"/>
      <c r="V1987" s="9"/>
      <c r="W1987" s="28"/>
      <c r="X1987" s="3"/>
      <c r="Y1987" s="1"/>
      <c r="Z1987" s="9"/>
      <c r="AA1987" s="3"/>
      <c r="AB1987" s="3"/>
      <c r="AC1987" s="3"/>
      <c r="AD1987" s="9"/>
      <c r="AE1987" s="10"/>
      <c r="AF1987" s="9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4"/>
      <c r="T1988" s="30"/>
      <c r="U1988" s="9"/>
      <c r="V1988" s="9"/>
      <c r="W1988" s="28"/>
      <c r="X1988" s="3"/>
      <c r="Y1988" s="1"/>
      <c r="Z1988" s="9"/>
      <c r="AA1988" s="3"/>
      <c r="AB1988" s="3"/>
      <c r="AC1988" s="3"/>
      <c r="AD1988" s="9"/>
      <c r="AE1988" s="10"/>
      <c r="AF1988" s="9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4"/>
      <c r="T1989" s="30"/>
      <c r="U1989" s="9"/>
      <c r="V1989" s="9"/>
      <c r="W1989" s="28"/>
      <c r="X1989" s="3"/>
      <c r="Y1989" s="1"/>
      <c r="Z1989" s="9"/>
      <c r="AA1989" s="3"/>
      <c r="AB1989" s="3"/>
      <c r="AC1989" s="3"/>
      <c r="AD1989" s="9"/>
      <c r="AE1989" s="10"/>
      <c r="AF1989" s="9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4"/>
      <c r="T1990" s="30"/>
      <c r="U1990" s="9"/>
      <c r="V1990" s="9"/>
      <c r="W1990" s="28"/>
      <c r="X1990" s="3"/>
      <c r="Y1990" s="1"/>
      <c r="Z1990" s="9"/>
      <c r="AA1990" s="3"/>
      <c r="AB1990" s="3"/>
      <c r="AC1990" s="3"/>
      <c r="AD1990" s="9"/>
      <c r="AE1990" s="10"/>
      <c r="AF1990" s="9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4"/>
      <c r="T1991" s="30"/>
      <c r="U1991" s="9"/>
      <c r="V1991" s="9"/>
      <c r="W1991" s="28"/>
      <c r="X1991" s="3"/>
      <c r="Y1991" s="1"/>
      <c r="Z1991" s="9"/>
      <c r="AA1991" s="3"/>
      <c r="AB1991" s="3"/>
      <c r="AC1991" s="3"/>
      <c r="AD1991" s="9"/>
      <c r="AE1991" s="10"/>
      <c r="AF1991" s="9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4"/>
      <c r="T1992" s="30"/>
      <c r="U1992" s="9"/>
      <c r="V1992" s="9"/>
      <c r="W1992" s="28"/>
      <c r="X1992" s="3"/>
      <c r="Y1992" s="1"/>
      <c r="Z1992" s="9"/>
      <c r="AA1992" s="3"/>
      <c r="AB1992" s="3"/>
      <c r="AC1992" s="3"/>
      <c r="AD1992" s="9"/>
      <c r="AE1992" s="10"/>
      <c r="AF1992" s="9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4"/>
      <c r="T1993" s="30"/>
      <c r="U1993" s="9"/>
      <c r="V1993" s="9"/>
      <c r="W1993" s="28"/>
      <c r="X1993" s="3"/>
      <c r="Y1993" s="1"/>
      <c r="Z1993" s="9"/>
      <c r="AA1993" s="3"/>
      <c r="AB1993" s="3"/>
      <c r="AC1993" s="3"/>
      <c r="AD1993" s="9"/>
      <c r="AE1993" s="10"/>
      <c r="AF1993" s="9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4"/>
      <c r="T1994" s="30"/>
      <c r="U1994" s="9"/>
      <c r="V1994" s="9"/>
      <c r="W1994" s="28"/>
      <c r="X1994" s="3"/>
      <c r="Y1994" s="1"/>
      <c r="Z1994" s="9"/>
      <c r="AA1994" s="3"/>
      <c r="AB1994" s="3"/>
      <c r="AC1994" s="3"/>
      <c r="AD1994" s="9"/>
      <c r="AE1994" s="10"/>
      <c r="AF1994" s="9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4"/>
      <c r="T1995" s="30"/>
      <c r="U1995" s="9"/>
      <c r="V1995" s="9"/>
      <c r="W1995" s="28"/>
      <c r="X1995" s="3"/>
      <c r="Y1995" s="1"/>
      <c r="Z1995" s="9"/>
      <c r="AA1995" s="3"/>
      <c r="AB1995" s="3"/>
      <c r="AC1995" s="3"/>
      <c r="AD1995" s="9"/>
      <c r="AE1995" s="10"/>
      <c r="AF1995" s="9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4"/>
      <c r="T1996" s="30"/>
      <c r="U1996" s="9"/>
      <c r="V1996" s="9"/>
      <c r="W1996" s="28"/>
      <c r="X1996" s="3"/>
      <c r="Y1996" s="1"/>
      <c r="Z1996" s="9"/>
      <c r="AA1996" s="3"/>
      <c r="AB1996" s="3"/>
      <c r="AC1996" s="3"/>
      <c r="AD1996" s="9"/>
      <c r="AE1996" s="10"/>
      <c r="AF1996" s="9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4"/>
      <c r="T1997" s="30"/>
      <c r="U1997" s="9"/>
      <c r="V1997" s="9"/>
      <c r="W1997" s="28"/>
      <c r="X1997" s="3"/>
      <c r="Y1997" s="1"/>
      <c r="Z1997" s="9"/>
      <c r="AA1997" s="3"/>
      <c r="AB1997" s="3"/>
      <c r="AC1997" s="3"/>
      <c r="AD1997" s="9"/>
      <c r="AE1997" s="10"/>
      <c r="AF1997" s="9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4"/>
      <c r="T1998" s="30"/>
      <c r="U1998" s="9"/>
      <c r="V1998" s="9"/>
      <c r="W1998" s="28"/>
      <c r="X1998" s="3"/>
      <c r="Y1998" s="1"/>
      <c r="Z1998" s="9"/>
      <c r="AA1998" s="3"/>
      <c r="AB1998" s="3"/>
      <c r="AC1998" s="3"/>
      <c r="AD1998" s="9"/>
      <c r="AE1998" s="10"/>
      <c r="AF1998" s="9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4"/>
      <c r="T1999" s="30"/>
      <c r="U1999" s="9"/>
      <c r="V1999" s="9"/>
      <c r="W1999" s="28"/>
      <c r="X1999" s="3"/>
      <c r="Y1999" s="1"/>
      <c r="Z1999" s="9"/>
      <c r="AA1999" s="3"/>
      <c r="AB1999" s="3"/>
      <c r="AC1999" s="3"/>
      <c r="AD1999" s="9"/>
      <c r="AE1999" s="10"/>
      <c r="AF1999" s="9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4"/>
      <c r="T2000" s="30"/>
      <c r="U2000" s="9"/>
      <c r="V2000" s="9"/>
      <c r="W2000" s="28"/>
      <c r="X2000" s="3"/>
      <c r="Y2000" s="1"/>
      <c r="Z2000" s="9"/>
      <c r="AA2000" s="3"/>
      <c r="AB2000" s="3"/>
      <c r="AC2000" s="3"/>
      <c r="AD2000" s="9"/>
      <c r="AE2000" s="10"/>
      <c r="AF2000" s="9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4"/>
      <c r="T2001" s="30"/>
      <c r="U2001" s="9"/>
      <c r="V2001" s="9"/>
      <c r="W2001" s="28"/>
      <c r="X2001" s="3"/>
      <c r="Y2001" s="1"/>
      <c r="Z2001" s="9"/>
      <c r="AA2001" s="3"/>
      <c r="AB2001" s="3"/>
      <c r="AC2001" s="3"/>
      <c r="AD2001" s="9"/>
      <c r="AE2001" s="10"/>
      <c r="AF2001" s="9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4"/>
      <c r="T2002" s="30"/>
      <c r="U2002" s="9"/>
      <c r="V2002" s="9"/>
      <c r="W2002" s="28"/>
      <c r="X2002" s="3"/>
      <c r="Y2002" s="1"/>
      <c r="Z2002" s="9"/>
      <c r="AA2002" s="3"/>
      <c r="AB2002" s="3"/>
      <c r="AC2002" s="3"/>
      <c r="AD2002" s="9"/>
      <c r="AE2002" s="10"/>
      <c r="AF2002" s="9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4"/>
      <c r="T2003" s="30"/>
      <c r="U2003" s="9"/>
      <c r="V2003" s="9"/>
      <c r="W2003" s="28"/>
      <c r="X2003" s="3"/>
      <c r="Y2003" s="1"/>
      <c r="Z2003" s="9"/>
      <c r="AA2003" s="3"/>
      <c r="AB2003" s="3"/>
      <c r="AC2003" s="3"/>
      <c r="AD2003" s="9"/>
      <c r="AE2003" s="10"/>
      <c r="AF2003" s="9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4"/>
      <c r="T2004" s="30"/>
      <c r="U2004" s="9"/>
      <c r="V2004" s="9"/>
      <c r="W2004" s="28"/>
      <c r="X2004" s="3"/>
      <c r="Y2004" s="1"/>
      <c r="Z2004" s="9"/>
      <c r="AA2004" s="3"/>
      <c r="AB2004" s="3"/>
      <c r="AC2004" s="3"/>
      <c r="AD2004" s="9"/>
      <c r="AE2004" s="10"/>
      <c r="AF2004" s="9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4"/>
      <c r="T2005" s="30"/>
      <c r="U2005" s="9"/>
      <c r="V2005" s="9"/>
      <c r="W2005" s="28"/>
      <c r="X2005" s="3"/>
      <c r="Y2005" s="1"/>
      <c r="Z2005" s="9"/>
      <c r="AA2005" s="3"/>
      <c r="AB2005" s="3"/>
      <c r="AC2005" s="3"/>
      <c r="AD2005" s="9"/>
      <c r="AE2005" s="10"/>
      <c r="AF2005" s="9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4"/>
      <c r="T2006" s="30"/>
      <c r="U2006" s="9"/>
      <c r="V2006" s="9"/>
      <c r="W2006" s="28"/>
      <c r="X2006" s="3"/>
      <c r="Y2006" s="1"/>
      <c r="Z2006" s="9"/>
      <c r="AA2006" s="3"/>
      <c r="AB2006" s="3"/>
      <c r="AC2006" s="3"/>
      <c r="AD2006" s="9"/>
      <c r="AE2006" s="10"/>
      <c r="AF2006" s="9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4"/>
      <c r="T2007" s="30"/>
      <c r="U2007" s="9"/>
      <c r="V2007" s="9"/>
      <c r="W2007" s="28"/>
      <c r="X2007" s="3"/>
      <c r="Y2007" s="1"/>
      <c r="Z2007" s="9"/>
      <c r="AA2007" s="3"/>
      <c r="AB2007" s="3"/>
      <c r="AC2007" s="3"/>
      <c r="AD2007" s="9"/>
      <c r="AE2007" s="10"/>
      <c r="AF2007" s="9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4"/>
      <c r="T2008" s="30"/>
      <c r="U2008" s="9"/>
      <c r="V2008" s="9"/>
      <c r="W2008" s="28"/>
      <c r="X2008" s="3"/>
      <c r="Y2008" s="1"/>
      <c r="Z2008" s="9"/>
      <c r="AA2008" s="3"/>
      <c r="AB2008" s="3"/>
      <c r="AC2008" s="3"/>
      <c r="AD2008" s="9"/>
      <c r="AE2008" s="10"/>
      <c r="AF2008" s="9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4"/>
      <c r="T2009" s="30"/>
      <c r="U2009" s="9"/>
      <c r="V2009" s="9"/>
      <c r="W2009" s="28"/>
      <c r="X2009" s="3"/>
      <c r="Y2009" s="1"/>
      <c r="Z2009" s="9"/>
      <c r="AA2009" s="3"/>
      <c r="AB2009" s="3"/>
      <c r="AC2009" s="3"/>
      <c r="AD2009" s="9"/>
      <c r="AE2009" s="10"/>
      <c r="AF2009" s="9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4"/>
      <c r="T2010" s="30"/>
      <c r="U2010" s="9"/>
      <c r="V2010" s="9"/>
      <c r="W2010" s="28"/>
      <c r="X2010" s="3"/>
      <c r="Y2010" s="1"/>
      <c r="Z2010" s="9"/>
      <c r="AA2010" s="3"/>
      <c r="AB2010" s="3"/>
      <c r="AC2010" s="3"/>
      <c r="AD2010" s="9"/>
      <c r="AE2010" s="10"/>
      <c r="AF2010" s="9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4"/>
      <c r="T2011" s="30"/>
      <c r="U2011" s="9"/>
      <c r="V2011" s="9"/>
      <c r="W2011" s="28"/>
      <c r="X2011" s="3"/>
      <c r="Y2011" s="1"/>
      <c r="Z2011" s="9"/>
      <c r="AA2011" s="3"/>
      <c r="AB2011" s="3"/>
      <c r="AC2011" s="3"/>
      <c r="AD2011" s="9"/>
      <c r="AE2011" s="10"/>
      <c r="AF2011" s="9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4"/>
      <c r="T2012" s="30"/>
      <c r="U2012" s="9"/>
      <c r="V2012" s="9"/>
      <c r="W2012" s="28"/>
      <c r="X2012" s="3"/>
      <c r="Y2012" s="1"/>
      <c r="Z2012" s="9"/>
      <c r="AA2012" s="3"/>
      <c r="AB2012" s="3"/>
      <c r="AC2012" s="3"/>
      <c r="AD2012" s="9"/>
      <c r="AE2012" s="10"/>
      <c r="AF2012" s="9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4"/>
      <c r="T2013" s="30"/>
      <c r="U2013" s="9"/>
      <c r="V2013" s="9"/>
      <c r="W2013" s="28"/>
      <c r="X2013" s="3"/>
      <c r="Y2013" s="1"/>
      <c r="Z2013" s="9"/>
      <c r="AA2013" s="3"/>
      <c r="AB2013" s="3"/>
      <c r="AC2013" s="3"/>
      <c r="AD2013" s="9"/>
      <c r="AE2013" s="10"/>
      <c r="AF2013" s="9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4"/>
      <c r="T2014" s="30"/>
      <c r="U2014" s="9"/>
      <c r="V2014" s="9"/>
      <c r="W2014" s="28"/>
      <c r="X2014" s="3"/>
      <c r="Y2014" s="1"/>
      <c r="Z2014" s="9"/>
      <c r="AA2014" s="3"/>
      <c r="AB2014" s="3"/>
      <c r="AC2014" s="3"/>
      <c r="AD2014" s="9"/>
      <c r="AE2014" s="10"/>
      <c r="AF2014" s="9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4"/>
      <c r="T2015" s="30"/>
      <c r="U2015" s="9"/>
      <c r="V2015" s="9"/>
      <c r="W2015" s="28"/>
      <c r="X2015" s="3"/>
      <c r="Y2015" s="1"/>
      <c r="Z2015" s="9"/>
      <c r="AA2015" s="3"/>
      <c r="AB2015" s="3"/>
      <c r="AC2015" s="3"/>
      <c r="AD2015" s="9"/>
      <c r="AE2015" s="10"/>
      <c r="AF2015" s="9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4"/>
      <c r="T2016" s="30"/>
      <c r="U2016" s="9"/>
      <c r="V2016" s="9"/>
      <c r="W2016" s="28"/>
      <c r="X2016" s="3"/>
      <c r="Y2016" s="1"/>
      <c r="Z2016" s="9"/>
      <c r="AA2016" s="3"/>
      <c r="AB2016" s="3"/>
      <c r="AC2016" s="3"/>
      <c r="AD2016" s="9"/>
      <c r="AE2016" s="10"/>
      <c r="AF2016" s="9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4"/>
      <c r="T2017" s="30"/>
      <c r="U2017" s="9"/>
      <c r="V2017" s="9"/>
      <c r="W2017" s="28"/>
      <c r="X2017" s="3"/>
      <c r="Y2017" s="1"/>
      <c r="Z2017" s="9"/>
      <c r="AA2017" s="3"/>
      <c r="AB2017" s="3"/>
      <c r="AC2017" s="3"/>
      <c r="AD2017" s="9"/>
      <c r="AE2017" s="10"/>
      <c r="AF2017" s="9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4"/>
      <c r="T2018" s="30"/>
      <c r="U2018" s="9"/>
      <c r="V2018" s="9"/>
      <c r="W2018" s="28"/>
      <c r="X2018" s="3"/>
      <c r="Y2018" s="1"/>
      <c r="Z2018" s="9"/>
      <c r="AA2018" s="3"/>
      <c r="AB2018" s="3"/>
      <c r="AC2018" s="3"/>
      <c r="AD2018" s="9"/>
      <c r="AE2018" s="10"/>
      <c r="AF2018" s="9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4"/>
      <c r="T2019" s="30"/>
      <c r="U2019" s="9"/>
      <c r="V2019" s="9"/>
      <c r="W2019" s="28"/>
      <c r="X2019" s="3"/>
      <c r="Y2019" s="1"/>
      <c r="Z2019" s="9"/>
      <c r="AA2019" s="3"/>
      <c r="AB2019" s="3"/>
      <c r="AC2019" s="3"/>
      <c r="AD2019" s="9"/>
      <c r="AE2019" s="10"/>
      <c r="AF2019" s="9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4"/>
      <c r="T2020" s="30"/>
      <c r="U2020" s="9"/>
      <c r="V2020" s="9"/>
      <c r="W2020" s="28"/>
      <c r="X2020" s="3"/>
      <c r="Y2020" s="1"/>
      <c r="Z2020" s="9"/>
      <c r="AA2020" s="3"/>
      <c r="AB2020" s="3"/>
      <c r="AC2020" s="3"/>
      <c r="AD2020" s="9"/>
      <c r="AE2020" s="10"/>
      <c r="AF2020" s="9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4"/>
      <c r="T2021" s="30"/>
      <c r="U2021" s="27"/>
      <c r="V2021" s="27"/>
      <c r="W2021" s="32"/>
      <c r="X2021" s="20"/>
      <c r="Y2021" s="23"/>
      <c r="Z2021" s="27"/>
      <c r="AA2021" s="20"/>
      <c r="AB2021" s="20"/>
      <c r="AC2021" s="20"/>
      <c r="AD2021" s="27"/>
      <c r="AE2021" s="21"/>
      <c r="AF2021" s="27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</row>
    <row r="2022" spans="1:130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4"/>
      <c r="T2022" s="30"/>
      <c r="U2022" s="27"/>
      <c r="V2022" s="27"/>
      <c r="W2022" s="32"/>
      <c r="X2022" s="20"/>
      <c r="Y2022" s="23"/>
      <c r="Z2022" s="27"/>
      <c r="AA2022" s="20"/>
      <c r="AB2022" s="20"/>
      <c r="AC2022" s="20"/>
      <c r="AD2022" s="27"/>
      <c r="AE2022" s="21"/>
      <c r="AF2022" s="27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</row>
    <row r="2023" spans="1:130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4"/>
      <c r="T2023" s="30"/>
      <c r="U2023" s="9"/>
      <c r="V2023" s="9"/>
      <c r="W2023" s="28"/>
      <c r="X2023" s="3"/>
      <c r="Y2023" s="1"/>
      <c r="Z2023" s="9"/>
      <c r="AA2023" s="3"/>
      <c r="AB2023" s="3"/>
      <c r="AC2023" s="3"/>
      <c r="AD2023" s="9"/>
      <c r="AE2023" s="10"/>
      <c r="AF2023" s="9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4"/>
      <c r="T2024" s="30"/>
      <c r="U2024" s="9"/>
      <c r="V2024" s="9"/>
      <c r="W2024" s="28"/>
      <c r="X2024" s="3"/>
      <c r="Y2024" s="1"/>
      <c r="Z2024" s="9"/>
      <c r="AA2024" s="3"/>
      <c r="AB2024" s="3"/>
      <c r="AC2024" s="3"/>
      <c r="AD2024" s="9"/>
      <c r="AE2024" s="10"/>
      <c r="AF2024" s="9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4"/>
      <c r="T2025" s="30"/>
      <c r="U2025" s="9"/>
      <c r="V2025" s="9"/>
      <c r="W2025" s="28"/>
      <c r="X2025" s="3"/>
      <c r="Y2025" s="1"/>
      <c r="Z2025" s="9"/>
      <c r="AA2025" s="3"/>
      <c r="AB2025" s="3"/>
      <c r="AC2025" s="3"/>
      <c r="AD2025" s="9"/>
      <c r="AE2025" s="10"/>
      <c r="AF2025" s="9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4"/>
      <c r="T2026" s="30"/>
      <c r="U2026" s="9"/>
      <c r="V2026" s="9"/>
      <c r="W2026" s="28"/>
      <c r="X2026" s="3"/>
      <c r="Y2026" s="1"/>
      <c r="Z2026" s="9"/>
      <c r="AA2026" s="3"/>
      <c r="AB2026" s="3"/>
      <c r="AC2026" s="3"/>
      <c r="AD2026" s="9"/>
      <c r="AE2026" s="10"/>
      <c r="AF2026" s="9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4"/>
      <c r="T2027" s="30"/>
      <c r="U2027" s="9"/>
      <c r="V2027" s="9"/>
      <c r="W2027" s="28"/>
      <c r="X2027" s="3"/>
      <c r="Y2027" s="1"/>
      <c r="Z2027" s="9"/>
      <c r="AA2027" s="3"/>
      <c r="AB2027" s="3"/>
      <c r="AC2027" s="3"/>
      <c r="AD2027" s="9"/>
      <c r="AE2027" s="10"/>
      <c r="AF2027" s="9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4"/>
      <c r="T2028" s="30"/>
      <c r="U2028" s="9"/>
      <c r="V2028" s="9"/>
      <c r="W2028" s="28"/>
      <c r="X2028" s="3"/>
      <c r="Y2028" s="1"/>
      <c r="Z2028" s="9"/>
      <c r="AA2028" s="3"/>
      <c r="AB2028" s="3"/>
      <c r="AC2028" s="3"/>
      <c r="AD2028" s="9"/>
      <c r="AE2028" s="10"/>
      <c r="AF2028" s="9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4"/>
      <c r="T2029" s="30"/>
      <c r="U2029" s="9"/>
      <c r="V2029" s="9"/>
      <c r="W2029" s="28"/>
      <c r="X2029" s="3"/>
      <c r="Y2029" s="1"/>
      <c r="Z2029" s="9"/>
      <c r="AA2029" s="3"/>
      <c r="AB2029" s="3"/>
      <c r="AC2029" s="3"/>
      <c r="AD2029" s="9"/>
      <c r="AE2029" s="10"/>
      <c r="AF2029" s="9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4"/>
      <c r="T2030" s="30"/>
      <c r="U2030" s="9"/>
      <c r="V2030" s="9"/>
      <c r="W2030" s="28"/>
      <c r="X2030" s="3"/>
      <c r="Y2030" s="1"/>
      <c r="Z2030" s="9"/>
      <c r="AA2030" s="3"/>
      <c r="AB2030" s="3"/>
      <c r="AC2030" s="3"/>
      <c r="AD2030" s="9"/>
      <c r="AE2030" s="10"/>
      <c r="AF2030" s="9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4"/>
      <c r="T2031" s="30"/>
      <c r="U2031" s="9"/>
      <c r="V2031" s="9"/>
      <c r="W2031" s="28"/>
      <c r="X2031" s="3"/>
      <c r="Y2031" s="1"/>
      <c r="Z2031" s="9"/>
      <c r="AA2031" s="3"/>
      <c r="AB2031" s="3"/>
      <c r="AC2031" s="3"/>
      <c r="AD2031" s="9"/>
      <c r="AE2031" s="10"/>
      <c r="AF2031" s="9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4"/>
      <c r="T2032" s="30"/>
      <c r="U2032" s="9"/>
      <c r="V2032" s="9"/>
      <c r="W2032" s="28"/>
      <c r="X2032" s="3"/>
      <c r="Y2032" s="1"/>
      <c r="Z2032" s="9"/>
      <c r="AA2032" s="3"/>
      <c r="AB2032" s="3"/>
      <c r="AC2032" s="3"/>
      <c r="AD2032" s="9"/>
      <c r="AE2032" s="10"/>
      <c r="AF2032" s="9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4"/>
      <c r="T2033" s="30"/>
      <c r="U2033" s="9"/>
      <c r="V2033" s="9"/>
      <c r="W2033" s="28"/>
      <c r="X2033" s="3"/>
      <c r="Y2033" s="1"/>
      <c r="Z2033" s="9"/>
      <c r="AA2033" s="3"/>
      <c r="AB2033" s="3"/>
      <c r="AC2033" s="3"/>
      <c r="AD2033" s="9"/>
      <c r="AE2033" s="10"/>
      <c r="AF2033" s="9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4"/>
      <c r="T2034" s="30"/>
      <c r="U2034" s="9"/>
      <c r="V2034" s="9"/>
      <c r="W2034" s="28"/>
      <c r="X2034" s="3"/>
      <c r="Y2034" s="1"/>
      <c r="Z2034" s="9"/>
      <c r="AA2034" s="3"/>
      <c r="AB2034" s="3"/>
      <c r="AC2034" s="3"/>
      <c r="AD2034" s="9"/>
      <c r="AE2034" s="10"/>
      <c r="AF2034" s="9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4"/>
      <c r="T2035" s="30"/>
      <c r="U2035" s="9"/>
      <c r="V2035" s="9"/>
      <c r="W2035" s="28"/>
      <c r="X2035" s="3"/>
      <c r="Y2035" s="1"/>
      <c r="Z2035" s="9"/>
      <c r="AA2035" s="3"/>
      <c r="AB2035" s="3"/>
      <c r="AC2035" s="3"/>
      <c r="AD2035" s="9"/>
      <c r="AE2035" s="10"/>
      <c r="AF2035" s="9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4"/>
      <c r="T2036" s="30"/>
      <c r="U2036" s="9"/>
      <c r="V2036" s="9"/>
      <c r="W2036" s="28"/>
      <c r="X2036" s="3"/>
      <c r="Y2036" s="1"/>
      <c r="Z2036" s="9"/>
      <c r="AA2036" s="3"/>
      <c r="AB2036" s="3"/>
      <c r="AC2036" s="3"/>
      <c r="AD2036" s="9"/>
      <c r="AE2036" s="10"/>
      <c r="AF2036" s="9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4"/>
      <c r="T2037" s="30"/>
      <c r="U2037" s="9"/>
      <c r="V2037" s="9"/>
      <c r="W2037" s="28"/>
      <c r="X2037" s="3"/>
      <c r="Y2037" s="1"/>
      <c r="Z2037" s="9"/>
      <c r="AA2037" s="3"/>
      <c r="AB2037" s="3"/>
      <c r="AC2037" s="3"/>
      <c r="AD2037" s="9"/>
      <c r="AE2037" s="10"/>
      <c r="AF2037" s="9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4"/>
      <c r="T2038" s="30"/>
      <c r="U2038" s="9"/>
      <c r="V2038" s="9"/>
      <c r="W2038" s="28"/>
      <c r="X2038" s="3"/>
      <c r="Y2038" s="1"/>
      <c r="Z2038" s="9"/>
      <c r="AA2038" s="3"/>
      <c r="AB2038" s="3"/>
      <c r="AC2038" s="3"/>
      <c r="AD2038" s="9"/>
      <c r="AE2038" s="10"/>
      <c r="AF2038" s="9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4"/>
      <c r="T2039" s="30"/>
      <c r="U2039" s="9"/>
      <c r="V2039" s="9"/>
      <c r="W2039" s="28"/>
      <c r="X2039" s="3"/>
      <c r="Y2039" s="1"/>
      <c r="Z2039" s="9"/>
      <c r="AA2039" s="3"/>
      <c r="AB2039" s="3"/>
      <c r="AC2039" s="3"/>
      <c r="AD2039" s="9"/>
      <c r="AE2039" s="10"/>
      <c r="AF2039" s="9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4"/>
      <c r="T2040" s="30"/>
      <c r="U2040" s="9"/>
      <c r="V2040" s="9"/>
      <c r="W2040" s="28"/>
      <c r="X2040" s="3"/>
      <c r="Y2040" s="1"/>
      <c r="Z2040" s="9"/>
      <c r="AA2040" s="3"/>
      <c r="AB2040" s="3"/>
      <c r="AC2040" s="3"/>
      <c r="AD2040" s="9"/>
      <c r="AE2040" s="10"/>
      <c r="AF2040" s="9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4"/>
      <c r="T2041" s="30"/>
      <c r="U2041" s="9"/>
      <c r="V2041" s="9"/>
      <c r="W2041" s="28"/>
      <c r="X2041" s="3"/>
      <c r="Y2041" s="1"/>
      <c r="Z2041" s="9"/>
      <c r="AA2041" s="3"/>
      <c r="AB2041" s="3"/>
      <c r="AC2041" s="3"/>
      <c r="AD2041" s="9"/>
      <c r="AE2041" s="10"/>
      <c r="AF2041" s="9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4"/>
      <c r="T2042" s="30"/>
      <c r="U2042" s="9"/>
      <c r="V2042" s="9"/>
      <c r="W2042" s="28"/>
      <c r="X2042" s="3"/>
      <c r="Y2042" s="1"/>
      <c r="Z2042" s="9"/>
      <c r="AA2042" s="3"/>
      <c r="AB2042" s="3"/>
      <c r="AC2042" s="3"/>
      <c r="AD2042" s="9"/>
      <c r="AE2042" s="10"/>
      <c r="AF2042" s="9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4"/>
      <c r="T2043" s="30"/>
      <c r="U2043" s="9"/>
      <c r="V2043" s="9"/>
      <c r="W2043" s="28"/>
      <c r="X2043" s="3"/>
      <c r="Y2043" s="1"/>
      <c r="Z2043" s="9"/>
      <c r="AA2043" s="3"/>
      <c r="AB2043" s="3"/>
      <c r="AC2043" s="3"/>
      <c r="AD2043" s="9"/>
      <c r="AE2043" s="10"/>
      <c r="AF2043" s="9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4"/>
      <c r="T2044" s="30"/>
      <c r="U2044" s="9"/>
      <c r="V2044" s="9"/>
      <c r="W2044" s="28"/>
      <c r="X2044" s="3"/>
      <c r="Y2044" s="1"/>
      <c r="Z2044" s="9"/>
      <c r="AA2044" s="3"/>
      <c r="AB2044" s="3"/>
      <c r="AC2044" s="3"/>
      <c r="AD2044" s="9"/>
      <c r="AE2044" s="10"/>
      <c r="AF2044" s="9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4"/>
      <c r="T2045" s="30"/>
      <c r="U2045" s="9"/>
      <c r="V2045" s="9"/>
      <c r="W2045" s="28"/>
      <c r="X2045" s="3"/>
      <c r="Y2045" s="1"/>
      <c r="Z2045" s="9"/>
      <c r="AA2045" s="3"/>
      <c r="AB2045" s="3"/>
      <c r="AC2045" s="3"/>
      <c r="AD2045" s="9"/>
      <c r="AE2045" s="10"/>
      <c r="AF2045" s="9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4"/>
      <c r="T2046" s="30"/>
      <c r="U2046" s="9"/>
      <c r="V2046" s="9"/>
      <c r="W2046" s="28"/>
      <c r="X2046" s="3"/>
      <c r="Y2046" s="1"/>
      <c r="Z2046" s="9"/>
      <c r="AA2046" s="3"/>
      <c r="AB2046" s="3"/>
      <c r="AC2046" s="3"/>
      <c r="AD2046" s="9"/>
      <c r="AE2046" s="10"/>
      <c r="AF2046" s="9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4"/>
      <c r="T2047" s="30"/>
      <c r="U2047" s="9"/>
      <c r="V2047" s="9"/>
      <c r="W2047" s="28"/>
      <c r="X2047" s="3"/>
      <c r="Y2047" s="1"/>
      <c r="Z2047" s="9"/>
      <c r="AA2047" s="3"/>
      <c r="AB2047" s="3"/>
      <c r="AC2047" s="3"/>
      <c r="AD2047" s="9"/>
      <c r="AE2047" s="10"/>
      <c r="AF2047" s="9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4"/>
      <c r="T2048" s="30"/>
      <c r="U2048" s="9"/>
      <c r="V2048" s="9"/>
      <c r="W2048" s="28"/>
      <c r="X2048" s="3"/>
      <c r="Y2048" s="1"/>
      <c r="Z2048" s="9"/>
      <c r="AA2048" s="3"/>
      <c r="AB2048" s="3"/>
      <c r="AC2048" s="3"/>
      <c r="AD2048" s="9"/>
      <c r="AE2048" s="10"/>
      <c r="AF2048" s="9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4"/>
      <c r="T2049" s="30"/>
      <c r="U2049" s="9"/>
      <c r="V2049" s="9"/>
      <c r="W2049" s="28"/>
      <c r="X2049" s="3"/>
      <c r="Y2049" s="1"/>
      <c r="Z2049" s="9"/>
      <c r="AA2049" s="3"/>
      <c r="AB2049" s="3"/>
      <c r="AC2049" s="3"/>
      <c r="AD2049" s="9"/>
      <c r="AE2049" s="10"/>
      <c r="AF2049" s="9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4"/>
      <c r="T2050" s="30"/>
      <c r="U2050" s="9"/>
      <c r="V2050" s="9"/>
      <c r="W2050" s="28"/>
      <c r="X2050" s="3"/>
      <c r="Y2050" s="1"/>
      <c r="Z2050" s="9"/>
      <c r="AA2050" s="3"/>
      <c r="AB2050" s="3"/>
      <c r="AC2050" s="3"/>
      <c r="AD2050" s="9"/>
      <c r="AE2050" s="10"/>
      <c r="AF2050" s="9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4"/>
      <c r="T2051" s="30"/>
      <c r="U2051" s="9"/>
      <c r="V2051" s="9"/>
      <c r="W2051" s="28"/>
      <c r="X2051" s="3"/>
      <c r="Y2051" s="1"/>
      <c r="Z2051" s="9"/>
      <c r="AA2051" s="3"/>
      <c r="AB2051" s="3"/>
      <c r="AC2051" s="3"/>
      <c r="AD2051" s="9"/>
      <c r="AE2051" s="10"/>
      <c r="AF2051" s="9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4"/>
      <c r="T2052" s="30"/>
      <c r="U2052" s="9"/>
      <c r="V2052" s="9"/>
      <c r="W2052" s="28"/>
      <c r="X2052" s="3"/>
      <c r="Y2052" s="1"/>
      <c r="Z2052" s="9"/>
      <c r="AA2052" s="3"/>
      <c r="AB2052" s="3"/>
      <c r="AC2052" s="3"/>
      <c r="AD2052" s="9"/>
      <c r="AE2052" s="10"/>
      <c r="AF2052" s="9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4"/>
      <c r="T2053" s="30"/>
      <c r="U2053" s="9"/>
      <c r="V2053" s="9"/>
      <c r="W2053" s="28"/>
      <c r="X2053" s="3"/>
      <c r="Y2053" s="1"/>
      <c r="Z2053" s="9"/>
      <c r="AA2053" s="3"/>
      <c r="AB2053" s="3"/>
      <c r="AC2053" s="3"/>
      <c r="AD2053" s="9"/>
      <c r="AE2053" s="10"/>
      <c r="AF2053" s="9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4"/>
      <c r="T2054" s="30"/>
      <c r="U2054" s="9"/>
      <c r="V2054" s="9"/>
      <c r="W2054" s="28"/>
      <c r="X2054" s="3"/>
      <c r="Y2054" s="1"/>
      <c r="Z2054" s="9"/>
      <c r="AA2054" s="3"/>
      <c r="AB2054" s="3"/>
      <c r="AC2054" s="3"/>
      <c r="AD2054" s="9"/>
      <c r="AE2054" s="10"/>
      <c r="AF2054" s="9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4"/>
      <c r="T2055" s="30"/>
      <c r="U2055" s="9"/>
      <c r="V2055" s="9"/>
      <c r="W2055" s="28"/>
      <c r="X2055" s="3"/>
      <c r="Y2055" s="1"/>
      <c r="Z2055" s="9"/>
      <c r="AA2055" s="3"/>
      <c r="AB2055" s="3"/>
      <c r="AC2055" s="3"/>
      <c r="AD2055" s="9"/>
      <c r="AE2055" s="10"/>
      <c r="AF2055" s="9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4"/>
      <c r="T2056" s="30"/>
      <c r="U2056" s="9"/>
      <c r="V2056" s="9"/>
      <c r="W2056" s="28"/>
      <c r="X2056" s="3"/>
      <c r="Y2056" s="1"/>
      <c r="Z2056" s="9"/>
      <c r="AA2056" s="3"/>
      <c r="AB2056" s="3"/>
      <c r="AC2056" s="3"/>
      <c r="AD2056" s="9"/>
      <c r="AE2056" s="10"/>
      <c r="AF2056" s="9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4"/>
      <c r="T2057" s="30"/>
      <c r="U2057" s="9"/>
      <c r="V2057" s="9"/>
      <c r="W2057" s="28"/>
      <c r="X2057" s="3"/>
      <c r="Y2057" s="1"/>
      <c r="Z2057" s="9"/>
      <c r="AA2057" s="3"/>
      <c r="AB2057" s="3"/>
      <c r="AC2057" s="3"/>
      <c r="AD2057" s="9"/>
      <c r="AE2057" s="10"/>
      <c r="AF2057" s="9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4"/>
      <c r="T2058" s="30"/>
      <c r="U2058" s="9"/>
      <c r="V2058" s="9"/>
      <c r="W2058" s="28"/>
      <c r="X2058" s="3"/>
      <c r="Y2058" s="1"/>
      <c r="Z2058" s="9"/>
      <c r="AA2058" s="3"/>
      <c r="AB2058" s="3"/>
      <c r="AC2058" s="3"/>
      <c r="AD2058" s="9"/>
      <c r="AE2058" s="10"/>
      <c r="AF2058" s="9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4"/>
      <c r="T2059" s="30"/>
      <c r="U2059" s="9"/>
      <c r="V2059" s="9"/>
      <c r="W2059" s="28"/>
      <c r="X2059" s="3"/>
      <c r="Y2059" s="1"/>
      <c r="Z2059" s="9"/>
      <c r="AA2059" s="3"/>
      <c r="AB2059" s="3"/>
      <c r="AC2059" s="3"/>
      <c r="AD2059" s="9"/>
      <c r="AE2059" s="10"/>
      <c r="AF2059" s="9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4"/>
      <c r="T2060" s="30"/>
      <c r="U2060" s="9"/>
      <c r="V2060" s="9"/>
      <c r="W2060" s="28"/>
      <c r="X2060" s="3"/>
      <c r="Y2060" s="1"/>
      <c r="Z2060" s="9"/>
      <c r="AA2060" s="3"/>
      <c r="AB2060" s="3"/>
      <c r="AC2060" s="3"/>
      <c r="AD2060" s="9"/>
      <c r="AE2060" s="10"/>
      <c r="AF2060" s="9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4"/>
      <c r="T2061" s="30"/>
      <c r="U2061" s="9"/>
      <c r="V2061" s="9"/>
      <c r="W2061" s="28"/>
      <c r="X2061" s="3"/>
      <c r="Y2061" s="1"/>
      <c r="Z2061" s="9"/>
      <c r="AA2061" s="3"/>
      <c r="AB2061" s="3"/>
      <c r="AC2061" s="3"/>
      <c r="AD2061" s="9"/>
      <c r="AE2061" s="10"/>
      <c r="AF2061" s="9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4"/>
      <c r="T2062" s="30"/>
      <c r="U2062" s="9"/>
      <c r="V2062" s="9"/>
      <c r="W2062" s="28"/>
      <c r="X2062" s="3"/>
      <c r="Y2062" s="1"/>
      <c r="Z2062" s="9"/>
      <c r="AA2062" s="3"/>
      <c r="AB2062" s="3"/>
      <c r="AC2062" s="3"/>
      <c r="AD2062" s="9"/>
      <c r="AE2062" s="10"/>
      <c r="AF2062" s="9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4"/>
      <c r="T2063" s="30"/>
      <c r="U2063" s="9"/>
      <c r="V2063" s="9"/>
      <c r="W2063" s="28"/>
      <c r="X2063" s="3"/>
      <c r="Y2063" s="1"/>
      <c r="Z2063" s="9"/>
      <c r="AA2063" s="3"/>
      <c r="AB2063" s="3"/>
      <c r="AC2063" s="3"/>
      <c r="AD2063" s="9"/>
      <c r="AE2063" s="10"/>
      <c r="AF2063" s="9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4"/>
      <c r="T2064" s="30"/>
      <c r="U2064" s="9"/>
      <c r="V2064" s="9"/>
      <c r="W2064" s="28"/>
      <c r="X2064" s="3"/>
      <c r="Y2064" s="1"/>
      <c r="Z2064" s="9"/>
      <c r="AA2064" s="3"/>
      <c r="AB2064" s="3"/>
      <c r="AC2064" s="3"/>
      <c r="AD2064" s="9"/>
      <c r="AE2064" s="10"/>
      <c r="AF2064" s="9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4"/>
      <c r="T2065" s="30"/>
      <c r="U2065" s="9"/>
      <c r="V2065" s="9"/>
      <c r="W2065" s="28"/>
      <c r="X2065" s="3"/>
      <c r="Y2065" s="1"/>
      <c r="Z2065" s="9"/>
      <c r="AA2065" s="3"/>
      <c r="AB2065" s="3"/>
      <c r="AC2065" s="3"/>
      <c r="AD2065" s="9"/>
      <c r="AE2065" s="10"/>
      <c r="AF2065" s="9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4"/>
      <c r="T2066" s="30"/>
      <c r="U2066" s="9"/>
      <c r="V2066" s="9"/>
      <c r="W2066" s="28"/>
      <c r="X2066" s="3"/>
      <c r="Y2066" s="1"/>
      <c r="Z2066" s="9"/>
      <c r="AA2066" s="3"/>
      <c r="AB2066" s="3"/>
      <c r="AC2066" s="3"/>
      <c r="AD2066" s="9"/>
      <c r="AE2066" s="10"/>
      <c r="AF2066" s="9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4"/>
      <c r="T2067" s="30"/>
      <c r="U2067" s="9"/>
      <c r="V2067" s="9"/>
      <c r="W2067" s="28"/>
      <c r="X2067" s="3"/>
      <c r="Y2067" s="1"/>
      <c r="Z2067" s="9"/>
      <c r="AA2067" s="3"/>
      <c r="AB2067" s="3"/>
      <c r="AC2067" s="3"/>
      <c r="AD2067" s="9"/>
      <c r="AE2067" s="10"/>
      <c r="AF2067" s="9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4"/>
      <c r="T2068" s="30"/>
      <c r="U2068" s="9"/>
      <c r="V2068" s="9"/>
      <c r="W2068" s="28"/>
      <c r="X2068" s="3"/>
      <c r="Y2068" s="1"/>
      <c r="Z2068" s="9"/>
      <c r="AA2068" s="3"/>
      <c r="AB2068" s="3"/>
      <c r="AC2068" s="3"/>
      <c r="AD2068" s="9"/>
      <c r="AE2068" s="10"/>
      <c r="AF2068" s="9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4"/>
      <c r="T2069" s="30"/>
      <c r="U2069" s="9"/>
      <c r="V2069" s="9"/>
      <c r="W2069" s="28"/>
      <c r="X2069" s="3"/>
      <c r="Y2069" s="1"/>
      <c r="Z2069" s="9"/>
      <c r="AA2069" s="3"/>
      <c r="AB2069" s="3"/>
      <c r="AC2069" s="3"/>
      <c r="AD2069" s="9"/>
      <c r="AE2069" s="10"/>
      <c r="AF2069" s="9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4"/>
      <c r="T2070" s="30"/>
      <c r="U2070" s="9"/>
      <c r="V2070" s="9"/>
      <c r="W2070" s="28"/>
      <c r="X2070" s="3"/>
      <c r="Y2070" s="1"/>
      <c r="Z2070" s="9"/>
      <c r="AA2070" s="3"/>
      <c r="AB2070" s="3"/>
      <c r="AC2070" s="3"/>
      <c r="AD2070" s="9"/>
      <c r="AE2070" s="10"/>
      <c r="AF2070" s="9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4"/>
      <c r="T2071" s="30"/>
      <c r="U2071" s="9"/>
      <c r="V2071" s="9"/>
      <c r="W2071" s="28"/>
      <c r="X2071" s="3"/>
      <c r="Y2071" s="1"/>
      <c r="Z2071" s="9"/>
      <c r="AA2071" s="3"/>
      <c r="AB2071" s="3"/>
      <c r="AC2071" s="3"/>
      <c r="AD2071" s="9"/>
      <c r="AE2071" s="10"/>
      <c r="AF2071" s="9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4"/>
      <c r="T2072" s="30"/>
      <c r="U2072" s="9"/>
      <c r="V2072" s="9"/>
      <c r="W2072" s="28"/>
      <c r="X2072" s="3"/>
      <c r="Y2072" s="1"/>
      <c r="Z2072" s="9"/>
      <c r="AA2072" s="3"/>
      <c r="AB2072" s="3"/>
      <c r="AC2072" s="3"/>
      <c r="AD2072" s="9"/>
      <c r="AE2072" s="10"/>
      <c r="AF2072" s="9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4"/>
      <c r="T2073" s="30"/>
      <c r="U2073" s="9"/>
      <c r="V2073" s="9"/>
      <c r="W2073" s="28"/>
      <c r="X2073" s="3"/>
      <c r="Y2073" s="1"/>
      <c r="Z2073" s="9"/>
      <c r="AA2073" s="3"/>
      <c r="AB2073" s="3"/>
      <c r="AC2073" s="3"/>
      <c r="AD2073" s="9"/>
      <c r="AE2073" s="10"/>
      <c r="AF2073" s="9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4"/>
      <c r="T2074" s="30"/>
      <c r="U2074" s="9"/>
      <c r="V2074" s="9"/>
      <c r="W2074" s="28"/>
      <c r="X2074" s="3"/>
      <c r="Y2074" s="1"/>
      <c r="Z2074" s="9"/>
      <c r="AA2074" s="3"/>
      <c r="AB2074" s="3"/>
      <c r="AC2074" s="3"/>
      <c r="AD2074" s="9"/>
      <c r="AE2074" s="10"/>
      <c r="AF2074" s="9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4"/>
      <c r="T2075" s="30"/>
      <c r="U2075" s="9"/>
      <c r="V2075" s="9"/>
      <c r="W2075" s="28"/>
      <c r="X2075" s="3"/>
      <c r="Y2075" s="1"/>
      <c r="Z2075" s="9"/>
      <c r="AA2075" s="3"/>
      <c r="AB2075" s="3"/>
      <c r="AC2075" s="3"/>
      <c r="AD2075" s="9"/>
      <c r="AE2075" s="10"/>
      <c r="AF2075" s="9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4"/>
      <c r="T2076" s="30"/>
      <c r="U2076" s="9"/>
      <c r="V2076" s="9"/>
      <c r="W2076" s="28"/>
      <c r="X2076" s="3"/>
      <c r="Y2076" s="1"/>
      <c r="Z2076" s="9"/>
      <c r="AA2076" s="3"/>
      <c r="AB2076" s="3"/>
      <c r="AC2076" s="3"/>
      <c r="AD2076" s="9"/>
      <c r="AE2076" s="10"/>
      <c r="AF2076" s="9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4"/>
      <c r="T2077" s="30"/>
      <c r="U2077" s="9"/>
      <c r="V2077" s="9"/>
      <c r="W2077" s="28"/>
      <c r="X2077" s="3"/>
      <c r="Y2077" s="1"/>
      <c r="Z2077" s="9"/>
      <c r="AA2077" s="3"/>
      <c r="AB2077" s="3"/>
      <c r="AC2077" s="3"/>
      <c r="AD2077" s="9"/>
      <c r="AE2077" s="10"/>
      <c r="AF2077" s="9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4"/>
      <c r="T2078" s="30"/>
      <c r="U2078" s="9"/>
      <c r="V2078" s="9"/>
      <c r="W2078" s="28"/>
      <c r="X2078" s="3"/>
      <c r="Y2078" s="1"/>
      <c r="Z2078" s="9"/>
      <c r="AA2078" s="3"/>
      <c r="AB2078" s="3"/>
      <c r="AC2078" s="3"/>
      <c r="AD2078" s="9"/>
      <c r="AE2078" s="10"/>
      <c r="AF2078" s="9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4"/>
      <c r="T2079" s="30"/>
      <c r="U2079" s="9"/>
      <c r="V2079" s="9"/>
      <c r="W2079" s="28"/>
      <c r="X2079" s="3"/>
      <c r="Y2079" s="1"/>
      <c r="Z2079" s="9"/>
      <c r="AA2079" s="3"/>
      <c r="AB2079" s="3"/>
      <c r="AC2079" s="3"/>
      <c r="AD2079" s="9"/>
      <c r="AE2079" s="10"/>
      <c r="AF2079" s="9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4"/>
      <c r="T2080" s="30"/>
      <c r="U2080" s="9"/>
      <c r="V2080" s="9"/>
      <c r="W2080" s="28"/>
      <c r="X2080" s="3"/>
      <c r="Y2080" s="1"/>
      <c r="Z2080" s="9"/>
      <c r="AA2080" s="3"/>
      <c r="AB2080" s="3"/>
      <c r="AC2080" s="3"/>
      <c r="AD2080" s="9"/>
      <c r="AE2080" s="10"/>
      <c r="AF2080" s="9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4"/>
      <c r="T2081" s="30"/>
      <c r="U2081" s="9"/>
      <c r="V2081" s="9"/>
      <c r="W2081" s="28"/>
      <c r="X2081" s="3"/>
      <c r="Y2081" s="1"/>
      <c r="Z2081" s="9"/>
      <c r="AA2081" s="3"/>
      <c r="AB2081" s="3"/>
      <c r="AC2081" s="3"/>
      <c r="AD2081" s="9"/>
      <c r="AE2081" s="10"/>
      <c r="AF2081" s="9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4"/>
      <c r="T2082" s="30"/>
      <c r="U2082" s="9"/>
      <c r="V2082" s="9"/>
      <c r="W2082" s="28"/>
      <c r="X2082" s="3"/>
      <c r="Y2082" s="1"/>
      <c r="Z2082" s="9"/>
      <c r="AA2082" s="3"/>
      <c r="AB2082" s="3"/>
      <c r="AC2082" s="3"/>
      <c r="AD2082" s="9"/>
      <c r="AE2082" s="10"/>
      <c r="AF2082" s="9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4"/>
      <c r="T2083" s="30"/>
      <c r="U2083" s="9"/>
      <c r="V2083" s="9"/>
      <c r="W2083" s="28"/>
      <c r="X2083" s="3"/>
      <c r="Y2083" s="1"/>
      <c r="Z2083" s="9"/>
      <c r="AA2083" s="3"/>
      <c r="AB2083" s="3"/>
      <c r="AC2083" s="3"/>
      <c r="AD2083" s="9"/>
      <c r="AE2083" s="10"/>
      <c r="AF2083" s="9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4"/>
      <c r="T2084" s="30"/>
      <c r="U2084" s="9"/>
      <c r="V2084" s="9"/>
      <c r="W2084" s="28"/>
      <c r="X2084" s="3"/>
      <c r="Y2084" s="1"/>
      <c r="Z2084" s="9"/>
      <c r="AA2084" s="3"/>
      <c r="AB2084" s="3"/>
      <c r="AC2084" s="3"/>
      <c r="AD2084" s="9"/>
      <c r="AE2084" s="10"/>
      <c r="AF2084" s="9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4"/>
      <c r="T2085" s="30"/>
      <c r="U2085" s="9"/>
      <c r="V2085" s="9"/>
      <c r="W2085" s="28"/>
      <c r="X2085" s="3"/>
      <c r="Y2085" s="1"/>
      <c r="Z2085" s="9"/>
      <c r="AA2085" s="3"/>
      <c r="AB2085" s="3"/>
      <c r="AC2085" s="3"/>
      <c r="AD2085" s="9"/>
      <c r="AE2085" s="10"/>
      <c r="AF2085" s="9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4"/>
      <c r="T2086" s="30"/>
      <c r="U2086" s="9"/>
      <c r="V2086" s="9"/>
      <c r="W2086" s="28"/>
      <c r="X2086" s="3"/>
      <c r="Y2086" s="1"/>
      <c r="Z2086" s="9"/>
      <c r="AA2086" s="3"/>
      <c r="AB2086" s="3"/>
      <c r="AC2086" s="3"/>
      <c r="AD2086" s="9"/>
      <c r="AE2086" s="10"/>
      <c r="AF2086" s="9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4"/>
      <c r="T2087" s="30"/>
      <c r="U2087" s="9"/>
      <c r="V2087" s="9"/>
      <c r="W2087" s="28"/>
      <c r="X2087" s="3"/>
      <c r="Y2087" s="1"/>
      <c r="Z2087" s="9"/>
      <c r="AA2087" s="3"/>
      <c r="AB2087" s="3"/>
      <c r="AC2087" s="3"/>
      <c r="AD2087" s="9"/>
      <c r="AE2087" s="10"/>
      <c r="AF2087" s="9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4"/>
      <c r="T2088" s="30"/>
      <c r="U2088" s="9"/>
      <c r="V2088" s="9"/>
      <c r="W2088" s="28"/>
      <c r="X2088" s="3"/>
      <c r="Y2088" s="1"/>
      <c r="Z2088" s="9"/>
      <c r="AA2088" s="3"/>
      <c r="AB2088" s="3"/>
      <c r="AC2088" s="3"/>
      <c r="AD2088" s="9"/>
      <c r="AE2088" s="10"/>
      <c r="AF2088" s="9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4"/>
      <c r="T2089" s="30"/>
      <c r="U2089" s="9"/>
      <c r="V2089" s="9"/>
      <c r="W2089" s="28"/>
      <c r="X2089" s="3"/>
      <c r="Y2089" s="1"/>
      <c r="Z2089" s="9"/>
      <c r="AA2089" s="3"/>
      <c r="AB2089" s="3"/>
      <c r="AC2089" s="3"/>
      <c r="AD2089" s="9"/>
      <c r="AE2089" s="10"/>
      <c r="AF2089" s="9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4"/>
      <c r="T2090" s="30"/>
      <c r="U2090" s="9"/>
      <c r="V2090" s="9"/>
      <c r="W2090" s="28"/>
      <c r="X2090" s="3"/>
      <c r="Y2090" s="1"/>
      <c r="Z2090" s="9"/>
      <c r="AA2090" s="3"/>
      <c r="AB2090" s="3"/>
      <c r="AC2090" s="3"/>
      <c r="AD2090" s="9"/>
      <c r="AE2090" s="10"/>
      <c r="AF2090" s="9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4"/>
      <c r="T2091" s="30"/>
      <c r="U2091" s="9"/>
      <c r="V2091" s="9"/>
      <c r="W2091" s="28"/>
      <c r="X2091" s="3"/>
      <c r="Y2091" s="1"/>
      <c r="Z2091" s="9"/>
      <c r="AA2091" s="3"/>
      <c r="AB2091" s="3"/>
      <c r="AC2091" s="3"/>
      <c r="AD2091" s="9"/>
      <c r="AE2091" s="10"/>
      <c r="AF2091" s="9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4"/>
      <c r="T2092" s="30"/>
      <c r="U2092" s="9"/>
      <c r="V2092" s="9"/>
      <c r="W2092" s="28"/>
      <c r="X2092" s="3"/>
      <c r="Y2092" s="1"/>
      <c r="Z2092" s="9"/>
      <c r="AA2092" s="3"/>
      <c r="AB2092" s="3"/>
      <c r="AC2092" s="3"/>
      <c r="AD2092" s="9"/>
      <c r="AE2092" s="10"/>
      <c r="AF2092" s="9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4"/>
      <c r="T2093" s="30"/>
      <c r="U2093" s="9"/>
      <c r="V2093" s="9"/>
      <c r="W2093" s="28"/>
      <c r="X2093" s="3"/>
      <c r="Y2093" s="1"/>
      <c r="Z2093" s="9"/>
      <c r="AA2093" s="3"/>
      <c r="AB2093" s="3"/>
      <c r="AC2093" s="3"/>
      <c r="AD2093" s="9"/>
      <c r="AE2093" s="10"/>
      <c r="AF2093" s="9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4"/>
      <c r="T2094" s="30"/>
      <c r="U2094" s="9"/>
      <c r="V2094" s="9"/>
      <c r="W2094" s="28"/>
      <c r="X2094" s="3"/>
      <c r="Y2094" s="1"/>
      <c r="Z2094" s="9"/>
      <c r="AA2094" s="3"/>
      <c r="AB2094" s="3"/>
      <c r="AC2094" s="3"/>
      <c r="AD2094" s="9"/>
      <c r="AE2094" s="10"/>
      <c r="AF2094" s="9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4"/>
      <c r="T2095" s="30"/>
      <c r="U2095" s="9"/>
      <c r="V2095" s="9"/>
      <c r="W2095" s="28"/>
      <c r="X2095" s="3"/>
      <c r="Y2095" s="1"/>
      <c r="Z2095" s="9"/>
      <c r="AA2095" s="3"/>
      <c r="AB2095" s="3"/>
      <c r="AC2095" s="3"/>
      <c r="AD2095" s="9"/>
      <c r="AE2095" s="10"/>
      <c r="AF2095" s="9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4"/>
      <c r="T2096" s="30"/>
      <c r="U2096" s="9"/>
      <c r="V2096" s="9"/>
      <c r="W2096" s="28"/>
      <c r="X2096" s="3"/>
      <c r="Y2096" s="1"/>
      <c r="Z2096" s="9"/>
      <c r="AA2096" s="3"/>
      <c r="AB2096" s="3"/>
      <c r="AC2096" s="3"/>
      <c r="AD2096" s="9"/>
      <c r="AE2096" s="10"/>
      <c r="AF2096" s="9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4"/>
      <c r="T2097" s="30"/>
      <c r="U2097" s="9"/>
      <c r="V2097" s="9"/>
      <c r="W2097" s="28"/>
      <c r="X2097" s="3"/>
      <c r="Y2097" s="1"/>
      <c r="Z2097" s="9"/>
      <c r="AA2097" s="3"/>
      <c r="AB2097" s="3"/>
      <c r="AC2097" s="3"/>
      <c r="AD2097" s="9"/>
      <c r="AE2097" s="10"/>
      <c r="AF2097" s="9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4"/>
      <c r="T2098" s="30"/>
      <c r="U2098" s="9"/>
      <c r="V2098" s="9"/>
      <c r="W2098" s="28"/>
      <c r="X2098" s="3"/>
      <c r="Y2098" s="1"/>
      <c r="Z2098" s="9"/>
      <c r="AA2098" s="3"/>
      <c r="AB2098" s="3"/>
      <c r="AC2098" s="3"/>
      <c r="AD2098" s="9"/>
      <c r="AE2098" s="10"/>
      <c r="AF2098" s="9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4"/>
      <c r="T2099" s="30"/>
      <c r="U2099" s="9"/>
      <c r="V2099" s="9"/>
      <c r="W2099" s="28"/>
      <c r="X2099" s="3"/>
      <c r="Y2099" s="1"/>
      <c r="Z2099" s="9"/>
      <c r="AA2099" s="3"/>
      <c r="AB2099" s="3"/>
      <c r="AC2099" s="3"/>
      <c r="AD2099" s="9"/>
      <c r="AE2099" s="10"/>
      <c r="AF2099" s="9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4"/>
      <c r="T2100" s="30"/>
      <c r="U2100" s="9"/>
      <c r="V2100" s="9"/>
      <c r="W2100" s="28"/>
      <c r="X2100" s="3"/>
      <c r="Y2100" s="1"/>
      <c r="Z2100" s="9"/>
      <c r="AA2100" s="3"/>
      <c r="AB2100" s="3"/>
      <c r="AC2100" s="3"/>
      <c r="AD2100" s="9"/>
      <c r="AE2100" s="10"/>
      <c r="AF2100" s="9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4"/>
      <c r="T2101" s="30"/>
      <c r="U2101" s="9"/>
      <c r="V2101" s="9"/>
      <c r="W2101" s="28"/>
      <c r="X2101" s="3"/>
      <c r="Y2101" s="1"/>
      <c r="Z2101" s="9"/>
      <c r="AA2101" s="3"/>
      <c r="AB2101" s="3"/>
      <c r="AC2101" s="3"/>
      <c r="AD2101" s="9"/>
      <c r="AE2101" s="10"/>
      <c r="AF2101" s="9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4"/>
      <c r="T2102" s="30"/>
      <c r="U2102" s="9"/>
      <c r="V2102" s="9"/>
      <c r="W2102" s="28"/>
      <c r="X2102" s="3"/>
      <c r="Y2102" s="1"/>
      <c r="Z2102" s="9"/>
      <c r="AA2102" s="3"/>
      <c r="AB2102" s="3"/>
      <c r="AC2102" s="3"/>
      <c r="AD2102" s="9"/>
      <c r="AE2102" s="10"/>
      <c r="AF2102" s="9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4"/>
      <c r="T2103" s="30"/>
      <c r="U2103" s="9"/>
      <c r="V2103" s="9"/>
      <c r="W2103" s="28"/>
      <c r="X2103" s="3"/>
      <c r="Y2103" s="1"/>
      <c r="Z2103" s="9"/>
      <c r="AA2103" s="3"/>
      <c r="AB2103" s="3"/>
      <c r="AC2103" s="3"/>
      <c r="AD2103" s="9"/>
      <c r="AE2103" s="10"/>
      <c r="AF2103" s="9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4"/>
      <c r="T2104" s="30"/>
      <c r="U2104" s="9"/>
      <c r="V2104" s="9"/>
      <c r="W2104" s="28"/>
      <c r="X2104" s="3"/>
      <c r="Y2104" s="1"/>
      <c r="Z2104" s="9"/>
      <c r="AA2104" s="3"/>
      <c r="AB2104" s="3"/>
      <c r="AC2104" s="3"/>
      <c r="AD2104" s="9"/>
      <c r="AE2104" s="10"/>
      <c r="AF2104" s="9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4"/>
      <c r="T2105" s="30"/>
      <c r="U2105" s="9"/>
      <c r="V2105" s="9"/>
      <c r="W2105" s="28"/>
      <c r="X2105" s="3"/>
      <c r="Y2105" s="1"/>
      <c r="Z2105" s="9"/>
      <c r="AA2105" s="3"/>
      <c r="AB2105" s="3"/>
      <c r="AC2105" s="3"/>
      <c r="AD2105" s="9"/>
      <c r="AE2105" s="10"/>
      <c r="AF2105" s="9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4"/>
      <c r="T2106" s="30"/>
      <c r="U2106" s="9"/>
      <c r="V2106" s="9"/>
      <c r="W2106" s="28"/>
      <c r="X2106" s="3"/>
      <c r="Y2106" s="1"/>
      <c r="Z2106" s="9"/>
      <c r="AA2106" s="3"/>
      <c r="AB2106" s="3"/>
      <c r="AC2106" s="3"/>
      <c r="AD2106" s="9"/>
      <c r="AE2106" s="10"/>
      <c r="AF2106" s="9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4"/>
      <c r="T2107" s="30"/>
      <c r="U2107" s="9"/>
      <c r="V2107" s="9"/>
      <c r="W2107" s="28"/>
      <c r="X2107" s="3"/>
      <c r="Y2107" s="1"/>
      <c r="Z2107" s="9"/>
      <c r="AA2107" s="3"/>
      <c r="AB2107" s="3"/>
      <c r="AC2107" s="3"/>
      <c r="AD2107" s="9"/>
      <c r="AE2107" s="10"/>
      <c r="AF2107" s="9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4"/>
      <c r="T2108" s="30"/>
      <c r="U2108" s="9"/>
      <c r="V2108" s="9"/>
      <c r="W2108" s="28"/>
      <c r="X2108" s="3"/>
      <c r="Y2108" s="1"/>
      <c r="Z2108" s="9"/>
      <c r="AA2108" s="3"/>
      <c r="AB2108" s="3"/>
      <c r="AC2108" s="3"/>
      <c r="AD2108" s="9"/>
      <c r="AE2108" s="10"/>
      <c r="AF2108" s="9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4"/>
      <c r="T2109" s="30"/>
      <c r="U2109" s="9"/>
      <c r="V2109" s="9"/>
      <c r="W2109" s="28"/>
      <c r="X2109" s="3"/>
      <c r="Y2109" s="1"/>
      <c r="Z2109" s="9"/>
      <c r="AA2109" s="3"/>
      <c r="AB2109" s="3"/>
      <c r="AC2109" s="3"/>
      <c r="AD2109" s="9"/>
      <c r="AE2109" s="10"/>
      <c r="AF2109" s="9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4"/>
      <c r="T2110" s="30"/>
      <c r="U2110" s="9"/>
      <c r="V2110" s="9"/>
      <c r="W2110" s="28"/>
      <c r="X2110" s="3"/>
      <c r="Y2110" s="1"/>
      <c r="Z2110" s="9"/>
      <c r="AA2110" s="3"/>
      <c r="AB2110" s="3"/>
      <c r="AC2110" s="3"/>
      <c r="AD2110" s="9"/>
      <c r="AE2110" s="10"/>
      <c r="AF2110" s="9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4"/>
      <c r="T2111" s="30"/>
      <c r="U2111" s="9"/>
      <c r="V2111" s="9"/>
      <c r="W2111" s="28"/>
      <c r="X2111" s="3"/>
      <c r="Y2111" s="1"/>
      <c r="Z2111" s="9"/>
      <c r="AA2111" s="3"/>
      <c r="AB2111" s="3"/>
      <c r="AC2111" s="3"/>
      <c r="AD2111" s="9"/>
      <c r="AE2111" s="10"/>
      <c r="AF2111" s="9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4"/>
      <c r="T2112" s="30"/>
      <c r="U2112" s="9"/>
      <c r="V2112" s="9"/>
      <c r="W2112" s="28"/>
      <c r="X2112" s="3"/>
      <c r="Y2112" s="1"/>
      <c r="Z2112" s="9"/>
      <c r="AA2112" s="3"/>
      <c r="AB2112" s="3"/>
      <c r="AC2112" s="3"/>
      <c r="AD2112" s="9"/>
      <c r="AE2112" s="10"/>
      <c r="AF2112" s="9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4"/>
      <c r="T2113" s="30"/>
      <c r="U2113" s="9"/>
      <c r="V2113" s="9"/>
      <c r="W2113" s="28"/>
      <c r="X2113" s="3"/>
      <c r="Y2113" s="1"/>
      <c r="Z2113" s="9"/>
      <c r="AA2113" s="3"/>
      <c r="AB2113" s="3"/>
      <c r="AC2113" s="3"/>
      <c r="AD2113" s="9"/>
      <c r="AE2113" s="10"/>
      <c r="AF2113" s="9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4"/>
      <c r="T2114" s="30"/>
      <c r="U2114" s="9"/>
      <c r="V2114" s="9"/>
      <c r="W2114" s="28"/>
      <c r="X2114" s="3"/>
      <c r="Y2114" s="1"/>
      <c r="Z2114" s="9"/>
      <c r="AA2114" s="3"/>
      <c r="AB2114" s="3"/>
      <c r="AC2114" s="3"/>
      <c r="AD2114" s="9"/>
      <c r="AE2114" s="10"/>
      <c r="AF2114" s="9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4"/>
      <c r="T2115" s="30"/>
      <c r="U2115" s="9"/>
      <c r="V2115" s="9"/>
      <c r="W2115" s="28"/>
      <c r="X2115" s="3"/>
      <c r="Y2115" s="1"/>
      <c r="Z2115" s="9"/>
      <c r="AA2115" s="3"/>
      <c r="AB2115" s="3"/>
      <c r="AC2115" s="3"/>
      <c r="AD2115" s="9"/>
      <c r="AE2115" s="10"/>
      <c r="AF2115" s="9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4"/>
      <c r="T2116" s="30"/>
      <c r="U2116" s="9"/>
      <c r="V2116" s="9"/>
      <c r="W2116" s="28"/>
      <c r="X2116" s="3"/>
      <c r="Y2116" s="1"/>
      <c r="Z2116" s="9"/>
      <c r="AA2116" s="3"/>
      <c r="AB2116" s="3"/>
      <c r="AC2116" s="3"/>
      <c r="AD2116" s="9"/>
      <c r="AE2116" s="10"/>
      <c r="AF2116" s="9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4"/>
      <c r="T2117" s="30"/>
      <c r="U2117" s="9"/>
      <c r="V2117" s="9"/>
      <c r="W2117" s="28"/>
      <c r="X2117" s="3"/>
      <c r="Y2117" s="1"/>
      <c r="Z2117" s="9"/>
      <c r="AA2117" s="3"/>
      <c r="AB2117" s="3"/>
      <c r="AC2117" s="3"/>
      <c r="AD2117" s="9"/>
      <c r="AE2117" s="10"/>
      <c r="AF2117" s="9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4"/>
      <c r="T2118" s="30"/>
      <c r="U2118" s="9"/>
      <c r="V2118" s="9"/>
      <c r="W2118" s="28"/>
      <c r="X2118" s="3"/>
      <c r="Y2118" s="1"/>
      <c r="Z2118" s="9"/>
      <c r="AA2118" s="3"/>
      <c r="AB2118" s="3"/>
      <c r="AC2118" s="3"/>
      <c r="AD2118" s="9"/>
      <c r="AE2118" s="10"/>
      <c r="AF2118" s="9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4"/>
      <c r="T2119" s="30"/>
      <c r="U2119" s="9"/>
      <c r="V2119" s="9"/>
      <c r="W2119" s="28"/>
      <c r="X2119" s="3"/>
      <c r="Y2119" s="1"/>
      <c r="Z2119" s="9"/>
      <c r="AA2119" s="3"/>
      <c r="AB2119" s="3"/>
      <c r="AC2119" s="3"/>
      <c r="AD2119" s="9"/>
      <c r="AE2119" s="10"/>
      <c r="AF2119" s="9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4"/>
      <c r="T2120" s="30"/>
      <c r="U2120" s="9"/>
      <c r="V2120" s="9"/>
      <c r="W2120" s="28"/>
      <c r="X2120" s="3"/>
      <c r="Y2120" s="1"/>
      <c r="Z2120" s="9"/>
      <c r="AA2120" s="3"/>
      <c r="AB2120" s="3"/>
      <c r="AC2120" s="3"/>
      <c r="AD2120" s="9"/>
      <c r="AE2120" s="10"/>
      <c r="AF2120" s="9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4"/>
      <c r="T2121" s="30"/>
      <c r="U2121" s="9"/>
      <c r="V2121" s="9"/>
      <c r="W2121" s="28"/>
      <c r="X2121" s="3"/>
      <c r="Y2121" s="1"/>
      <c r="Z2121" s="9"/>
      <c r="AA2121" s="3"/>
      <c r="AB2121" s="3"/>
      <c r="AC2121" s="3"/>
      <c r="AD2121" s="9"/>
      <c r="AE2121" s="10"/>
      <c r="AF2121" s="9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4"/>
      <c r="T2122" s="30"/>
      <c r="U2122" s="9"/>
      <c r="V2122" s="9"/>
      <c r="W2122" s="28"/>
      <c r="X2122" s="3"/>
      <c r="Y2122" s="1"/>
      <c r="Z2122" s="9"/>
      <c r="AA2122" s="3"/>
      <c r="AB2122" s="3"/>
      <c r="AC2122" s="3"/>
      <c r="AD2122" s="9"/>
      <c r="AE2122" s="10"/>
      <c r="AF2122" s="9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4"/>
      <c r="T2123" s="30"/>
      <c r="U2123" s="9"/>
      <c r="V2123" s="9"/>
      <c r="W2123" s="28"/>
      <c r="X2123" s="3"/>
      <c r="Y2123" s="1"/>
      <c r="Z2123" s="9"/>
      <c r="AA2123" s="3"/>
      <c r="AB2123" s="3"/>
      <c r="AC2123" s="3"/>
      <c r="AD2123" s="9"/>
      <c r="AE2123" s="10"/>
      <c r="AF2123" s="9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4"/>
      <c r="T2124" s="30"/>
      <c r="U2124" s="9"/>
      <c r="V2124" s="9"/>
      <c r="W2124" s="28"/>
      <c r="X2124" s="3"/>
      <c r="Y2124" s="1"/>
      <c r="Z2124" s="9"/>
      <c r="AA2124" s="3"/>
      <c r="AB2124" s="3"/>
      <c r="AC2124" s="3"/>
      <c r="AD2124" s="9"/>
      <c r="AE2124" s="10"/>
      <c r="AF2124" s="9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4"/>
      <c r="T2125" s="30"/>
      <c r="U2125" s="9"/>
      <c r="V2125" s="9"/>
      <c r="W2125" s="28"/>
      <c r="X2125" s="3"/>
      <c r="Y2125" s="1"/>
      <c r="Z2125" s="9"/>
      <c r="AA2125" s="3"/>
      <c r="AB2125" s="3"/>
      <c r="AC2125" s="3"/>
      <c r="AD2125" s="9"/>
      <c r="AE2125" s="10"/>
      <c r="AF2125" s="9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4"/>
      <c r="T2126" s="30"/>
      <c r="U2126" s="9"/>
      <c r="V2126" s="9"/>
      <c r="W2126" s="28"/>
      <c r="X2126" s="3"/>
      <c r="Y2126" s="1"/>
      <c r="Z2126" s="9"/>
      <c r="AA2126" s="3"/>
      <c r="AB2126" s="3"/>
      <c r="AC2126" s="3"/>
      <c r="AD2126" s="9"/>
      <c r="AE2126" s="10"/>
      <c r="AF2126" s="9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4"/>
      <c r="T2127" s="30"/>
      <c r="U2127" s="9"/>
      <c r="V2127" s="9"/>
      <c r="W2127" s="28"/>
      <c r="X2127" s="3"/>
      <c r="Y2127" s="1"/>
      <c r="Z2127" s="9"/>
      <c r="AA2127" s="3"/>
      <c r="AB2127" s="3"/>
      <c r="AC2127" s="3"/>
      <c r="AD2127" s="9"/>
      <c r="AE2127" s="10"/>
      <c r="AF2127" s="9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4"/>
      <c r="T2128" s="30"/>
      <c r="U2128" s="9"/>
      <c r="V2128" s="9"/>
      <c r="W2128" s="28"/>
      <c r="X2128" s="3"/>
      <c r="Y2128" s="1"/>
      <c r="Z2128" s="9"/>
      <c r="AA2128" s="3"/>
      <c r="AB2128" s="3"/>
      <c r="AC2128" s="3"/>
      <c r="AD2128" s="9"/>
      <c r="AE2128" s="10"/>
      <c r="AF2128" s="9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4"/>
      <c r="T2129" s="30"/>
      <c r="U2129" s="9"/>
      <c r="V2129" s="9"/>
      <c r="W2129" s="28"/>
      <c r="X2129" s="3"/>
      <c r="Y2129" s="1"/>
      <c r="Z2129" s="9"/>
      <c r="AA2129" s="3"/>
      <c r="AB2129" s="3"/>
      <c r="AC2129" s="3"/>
      <c r="AD2129" s="9"/>
      <c r="AE2129" s="10"/>
      <c r="AF2129" s="9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4"/>
      <c r="T2130" s="30"/>
      <c r="U2130" s="9"/>
      <c r="V2130" s="9"/>
      <c r="W2130" s="28"/>
      <c r="X2130" s="3"/>
      <c r="Y2130" s="1"/>
      <c r="Z2130" s="9"/>
      <c r="AA2130" s="3"/>
      <c r="AB2130" s="3"/>
      <c r="AC2130" s="3"/>
      <c r="AD2130" s="9"/>
      <c r="AE2130" s="10"/>
      <c r="AF2130" s="9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4"/>
      <c r="T2131" s="30"/>
      <c r="U2131" s="9"/>
      <c r="V2131" s="9"/>
      <c r="W2131" s="28"/>
      <c r="X2131" s="3"/>
      <c r="Y2131" s="1"/>
      <c r="Z2131" s="9"/>
      <c r="AA2131" s="3"/>
      <c r="AB2131" s="3"/>
      <c r="AC2131" s="3"/>
      <c r="AD2131" s="9"/>
      <c r="AE2131" s="10"/>
      <c r="AF2131" s="9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4"/>
      <c r="T2132" s="30"/>
      <c r="U2132" s="9"/>
      <c r="V2132" s="9"/>
      <c r="W2132" s="28"/>
      <c r="X2132" s="3"/>
      <c r="Y2132" s="1"/>
      <c r="Z2132" s="9"/>
      <c r="AA2132" s="3"/>
      <c r="AB2132" s="3"/>
      <c r="AC2132" s="3"/>
      <c r="AD2132" s="9"/>
      <c r="AE2132" s="10"/>
      <c r="AF2132" s="9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4"/>
      <c r="T2133" s="30"/>
      <c r="U2133" s="9"/>
      <c r="V2133" s="9"/>
      <c r="W2133" s="28"/>
      <c r="X2133" s="3"/>
      <c r="Y2133" s="1"/>
      <c r="Z2133" s="9"/>
      <c r="AA2133" s="3"/>
      <c r="AB2133" s="3"/>
      <c r="AC2133" s="3"/>
      <c r="AD2133" s="9"/>
      <c r="AE2133" s="10"/>
      <c r="AF2133" s="9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4"/>
      <c r="T2134" s="30"/>
      <c r="U2134" s="9"/>
      <c r="V2134" s="9"/>
      <c r="W2134" s="28"/>
      <c r="X2134" s="3"/>
      <c r="Y2134" s="1"/>
      <c r="Z2134" s="9"/>
      <c r="AA2134" s="3"/>
      <c r="AB2134" s="3"/>
      <c r="AC2134" s="3"/>
      <c r="AD2134" s="9"/>
      <c r="AE2134" s="10"/>
      <c r="AF2134" s="9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4"/>
      <c r="T2135" s="30"/>
      <c r="U2135" s="9"/>
      <c r="V2135" s="9"/>
      <c r="W2135" s="28"/>
      <c r="X2135" s="3"/>
      <c r="Y2135" s="1"/>
      <c r="Z2135" s="9"/>
      <c r="AA2135" s="3"/>
      <c r="AB2135" s="3"/>
      <c r="AC2135" s="3"/>
      <c r="AD2135" s="9"/>
      <c r="AE2135" s="10"/>
      <c r="AF2135" s="9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4"/>
      <c r="T2136" s="30"/>
      <c r="U2136" s="9"/>
      <c r="V2136" s="9"/>
      <c r="W2136" s="28"/>
      <c r="X2136" s="3"/>
      <c r="Y2136" s="1"/>
      <c r="Z2136" s="9"/>
      <c r="AA2136" s="3"/>
      <c r="AB2136" s="3"/>
      <c r="AC2136" s="3"/>
      <c r="AD2136" s="9"/>
      <c r="AE2136" s="10"/>
      <c r="AF2136" s="9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4"/>
      <c r="T2137" s="30"/>
      <c r="U2137" s="9"/>
      <c r="V2137" s="9"/>
      <c r="W2137" s="28"/>
      <c r="X2137" s="3"/>
      <c r="Y2137" s="1"/>
      <c r="Z2137" s="9"/>
      <c r="AA2137" s="3"/>
      <c r="AB2137" s="3"/>
      <c r="AC2137" s="3"/>
      <c r="AD2137" s="9"/>
      <c r="AE2137" s="10"/>
      <c r="AF2137" s="9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4"/>
      <c r="T2138" s="30"/>
      <c r="U2138" s="9"/>
      <c r="V2138" s="9"/>
      <c r="W2138" s="28"/>
      <c r="X2138" s="3"/>
      <c r="Y2138" s="1"/>
      <c r="Z2138" s="9"/>
      <c r="AA2138" s="3"/>
      <c r="AB2138" s="3"/>
      <c r="AC2138" s="3"/>
      <c r="AD2138" s="9"/>
      <c r="AE2138" s="10"/>
      <c r="AF2138" s="9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4"/>
      <c r="T2139" s="30"/>
      <c r="U2139" s="9"/>
      <c r="V2139" s="9"/>
      <c r="W2139" s="28"/>
      <c r="X2139" s="3"/>
      <c r="Y2139" s="1"/>
      <c r="Z2139" s="9"/>
      <c r="AA2139" s="3"/>
      <c r="AB2139" s="3"/>
      <c r="AC2139" s="3"/>
      <c r="AD2139" s="9"/>
      <c r="AE2139" s="10"/>
      <c r="AF2139" s="9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4"/>
      <c r="T2140" s="30"/>
      <c r="U2140" s="9"/>
      <c r="V2140" s="9"/>
      <c r="W2140" s="28"/>
      <c r="X2140" s="3"/>
      <c r="Y2140" s="1"/>
      <c r="Z2140" s="9"/>
      <c r="AA2140" s="3"/>
      <c r="AB2140" s="3"/>
      <c r="AC2140" s="3"/>
      <c r="AD2140" s="9"/>
      <c r="AE2140" s="10"/>
      <c r="AF2140" s="9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4"/>
      <c r="T2141" s="30"/>
      <c r="U2141" s="9"/>
      <c r="V2141" s="9"/>
      <c r="W2141" s="28"/>
      <c r="X2141" s="3"/>
      <c r="Y2141" s="1"/>
      <c r="Z2141" s="9"/>
      <c r="AA2141" s="3"/>
      <c r="AB2141" s="3"/>
      <c r="AC2141" s="3"/>
      <c r="AD2141" s="9"/>
      <c r="AE2141" s="10"/>
      <c r="AF2141" s="9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4"/>
      <c r="T2142" s="30"/>
      <c r="U2142" s="9"/>
      <c r="V2142" s="9"/>
      <c r="W2142" s="28"/>
      <c r="X2142" s="3"/>
      <c r="Y2142" s="1"/>
      <c r="Z2142" s="9"/>
      <c r="AA2142" s="3"/>
      <c r="AB2142" s="3"/>
      <c r="AC2142" s="3"/>
      <c r="AD2142" s="9"/>
      <c r="AE2142" s="10"/>
      <c r="AF2142" s="9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4"/>
      <c r="T2143" s="30"/>
      <c r="U2143" s="9"/>
      <c r="V2143" s="9"/>
      <c r="W2143" s="28"/>
      <c r="X2143" s="3"/>
      <c r="Y2143" s="1"/>
      <c r="Z2143" s="9"/>
      <c r="AA2143" s="3"/>
      <c r="AB2143" s="3"/>
      <c r="AC2143" s="3"/>
      <c r="AD2143" s="9"/>
      <c r="AE2143" s="10"/>
      <c r="AF2143" s="9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4"/>
      <c r="T2144" s="30"/>
      <c r="U2144" s="9"/>
      <c r="V2144" s="9"/>
      <c r="W2144" s="28"/>
      <c r="X2144" s="3"/>
      <c r="Y2144" s="1"/>
      <c r="Z2144" s="9"/>
      <c r="AA2144" s="3"/>
      <c r="AB2144" s="3"/>
      <c r="AC2144" s="3"/>
      <c r="AD2144" s="9"/>
      <c r="AE2144" s="10"/>
      <c r="AF2144" s="9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4"/>
      <c r="T2145" s="30"/>
      <c r="U2145" s="9"/>
      <c r="V2145" s="9"/>
      <c r="W2145" s="28"/>
      <c r="X2145" s="3"/>
      <c r="Y2145" s="1"/>
      <c r="Z2145" s="9"/>
      <c r="AA2145" s="3"/>
      <c r="AB2145" s="3"/>
      <c r="AC2145" s="3"/>
      <c r="AD2145" s="9"/>
      <c r="AE2145" s="10"/>
      <c r="AF2145" s="9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4"/>
      <c r="T2146" s="30"/>
      <c r="U2146" s="9"/>
      <c r="V2146" s="9"/>
      <c r="W2146" s="28"/>
      <c r="X2146" s="3"/>
      <c r="Y2146" s="1"/>
      <c r="Z2146" s="9"/>
      <c r="AA2146" s="3"/>
      <c r="AB2146" s="3"/>
      <c r="AC2146" s="3"/>
      <c r="AD2146" s="9"/>
      <c r="AE2146" s="10"/>
      <c r="AF2146" s="9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4"/>
      <c r="T2147" s="30"/>
      <c r="U2147" s="9"/>
      <c r="V2147" s="9"/>
      <c r="W2147" s="28"/>
      <c r="X2147" s="3"/>
      <c r="Y2147" s="1"/>
      <c r="Z2147" s="9"/>
      <c r="AA2147" s="3"/>
      <c r="AB2147" s="3"/>
      <c r="AC2147" s="3"/>
      <c r="AD2147" s="9"/>
      <c r="AE2147" s="10"/>
      <c r="AF2147" s="9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4"/>
      <c r="T2148" s="30"/>
      <c r="U2148" s="9"/>
      <c r="V2148" s="9"/>
      <c r="W2148" s="28"/>
      <c r="X2148" s="3"/>
      <c r="Y2148" s="1"/>
      <c r="Z2148" s="9"/>
      <c r="AA2148" s="3"/>
      <c r="AB2148" s="3"/>
      <c r="AC2148" s="3"/>
      <c r="AD2148" s="9"/>
      <c r="AE2148" s="10"/>
      <c r="AF2148" s="9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4"/>
      <c r="T2149" s="30"/>
      <c r="U2149" s="9"/>
      <c r="V2149" s="9"/>
      <c r="W2149" s="28"/>
      <c r="X2149" s="3"/>
      <c r="Y2149" s="1"/>
      <c r="Z2149" s="9"/>
      <c r="AA2149" s="3"/>
      <c r="AB2149" s="3"/>
      <c r="AC2149" s="3"/>
      <c r="AD2149" s="9"/>
      <c r="AE2149" s="10"/>
      <c r="AF2149" s="9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4"/>
      <c r="T2150" s="30"/>
      <c r="U2150" s="9"/>
      <c r="V2150" s="9"/>
      <c r="W2150" s="28"/>
      <c r="X2150" s="3"/>
      <c r="Y2150" s="1"/>
      <c r="Z2150" s="9"/>
      <c r="AA2150" s="3"/>
      <c r="AB2150" s="3"/>
      <c r="AC2150" s="3"/>
      <c r="AD2150" s="9"/>
      <c r="AE2150" s="10"/>
      <c r="AF2150" s="9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4"/>
      <c r="T2151" s="30"/>
      <c r="U2151" s="9"/>
      <c r="V2151" s="9"/>
      <c r="W2151" s="28"/>
      <c r="X2151" s="3"/>
      <c r="Y2151" s="1"/>
      <c r="Z2151" s="9"/>
      <c r="AA2151" s="3"/>
      <c r="AB2151" s="3"/>
      <c r="AC2151" s="3"/>
      <c r="AD2151" s="9"/>
      <c r="AE2151" s="10"/>
      <c r="AF2151" s="9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4"/>
      <c r="T2152" s="30"/>
      <c r="U2152" s="9"/>
      <c r="V2152" s="9"/>
      <c r="W2152" s="28"/>
      <c r="X2152" s="3"/>
      <c r="Y2152" s="1"/>
      <c r="Z2152" s="9"/>
      <c r="AA2152" s="3"/>
      <c r="AB2152" s="3"/>
      <c r="AC2152" s="3"/>
      <c r="AD2152" s="9"/>
      <c r="AE2152" s="10"/>
      <c r="AF2152" s="9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4"/>
      <c r="T2153" s="30"/>
      <c r="U2153" s="9"/>
      <c r="V2153" s="9"/>
      <c r="W2153" s="28"/>
      <c r="X2153" s="3"/>
      <c r="Y2153" s="1"/>
      <c r="Z2153" s="9"/>
      <c r="AA2153" s="3"/>
      <c r="AB2153" s="3"/>
      <c r="AC2153" s="3"/>
      <c r="AD2153" s="9"/>
      <c r="AE2153" s="10"/>
      <c r="AF2153" s="9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4"/>
      <c r="T2154" s="30"/>
      <c r="U2154" s="9"/>
      <c r="V2154" s="9"/>
      <c r="W2154" s="28"/>
      <c r="X2154" s="3"/>
      <c r="Y2154" s="1"/>
      <c r="Z2154" s="9"/>
      <c r="AA2154" s="3"/>
      <c r="AB2154" s="3"/>
      <c r="AC2154" s="3"/>
      <c r="AD2154" s="9"/>
      <c r="AE2154" s="10"/>
      <c r="AF2154" s="9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4"/>
      <c r="T2155" s="30"/>
      <c r="U2155" s="9"/>
      <c r="V2155" s="9"/>
      <c r="W2155" s="28"/>
      <c r="X2155" s="3"/>
      <c r="Y2155" s="1"/>
      <c r="Z2155" s="9"/>
      <c r="AA2155" s="3"/>
      <c r="AB2155" s="3"/>
      <c r="AC2155" s="3"/>
      <c r="AD2155" s="9"/>
      <c r="AE2155" s="10"/>
      <c r="AF2155" s="9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4"/>
      <c r="T2156" s="30"/>
      <c r="U2156" s="9"/>
      <c r="V2156" s="9"/>
      <c r="W2156" s="28"/>
      <c r="X2156" s="3"/>
      <c r="Y2156" s="1"/>
      <c r="Z2156" s="9"/>
      <c r="AA2156" s="3"/>
      <c r="AB2156" s="3"/>
      <c r="AC2156" s="3"/>
      <c r="AD2156" s="9"/>
      <c r="AE2156" s="10"/>
      <c r="AF2156" s="9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4"/>
      <c r="T2157" s="30"/>
      <c r="U2157" s="9"/>
      <c r="V2157" s="9"/>
      <c r="W2157" s="28"/>
      <c r="X2157" s="3"/>
      <c r="Y2157" s="1"/>
      <c r="Z2157" s="9"/>
      <c r="AA2157" s="3"/>
      <c r="AB2157" s="3"/>
      <c r="AC2157" s="3"/>
      <c r="AD2157" s="9"/>
      <c r="AE2157" s="10"/>
      <c r="AF2157" s="9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4"/>
      <c r="T2158" s="30"/>
      <c r="U2158" s="9"/>
      <c r="V2158" s="9"/>
      <c r="W2158" s="28"/>
      <c r="X2158" s="3"/>
      <c r="Y2158" s="1"/>
      <c r="Z2158" s="9"/>
      <c r="AA2158" s="3"/>
      <c r="AB2158" s="3"/>
      <c r="AC2158" s="3"/>
      <c r="AD2158" s="9"/>
      <c r="AE2158" s="10"/>
      <c r="AF2158" s="9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4"/>
      <c r="T2159" s="30"/>
      <c r="U2159" s="9"/>
      <c r="V2159" s="9"/>
      <c r="W2159" s="28"/>
      <c r="X2159" s="3"/>
      <c r="Y2159" s="1"/>
      <c r="Z2159" s="9"/>
      <c r="AA2159" s="3"/>
      <c r="AB2159" s="3"/>
      <c r="AC2159" s="3"/>
      <c r="AD2159" s="9"/>
      <c r="AE2159" s="10"/>
      <c r="AF2159" s="9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4"/>
      <c r="T2160" s="30"/>
      <c r="U2160" s="9"/>
      <c r="V2160" s="9"/>
      <c r="W2160" s="28"/>
      <c r="X2160" s="3"/>
      <c r="Y2160" s="1"/>
      <c r="Z2160" s="9"/>
      <c r="AA2160" s="3"/>
      <c r="AB2160" s="3"/>
      <c r="AC2160" s="3"/>
      <c r="AD2160" s="9"/>
      <c r="AE2160" s="10"/>
      <c r="AF2160" s="9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4"/>
      <c r="T2161" s="30"/>
      <c r="U2161" s="9"/>
      <c r="V2161" s="9"/>
      <c r="W2161" s="28"/>
      <c r="X2161" s="3"/>
      <c r="Y2161" s="1"/>
      <c r="Z2161" s="9"/>
      <c r="AA2161" s="3"/>
      <c r="AB2161" s="3"/>
      <c r="AC2161" s="3"/>
      <c r="AD2161" s="9"/>
      <c r="AE2161" s="10"/>
      <c r="AF2161" s="9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4"/>
      <c r="T2162" s="30"/>
      <c r="U2162" s="9"/>
      <c r="V2162" s="9"/>
      <c r="W2162" s="28"/>
      <c r="X2162" s="3"/>
      <c r="Y2162" s="1"/>
      <c r="Z2162" s="9"/>
      <c r="AA2162" s="3"/>
      <c r="AB2162" s="3"/>
      <c r="AC2162" s="3"/>
      <c r="AD2162" s="9"/>
      <c r="AE2162" s="10"/>
      <c r="AF2162" s="9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4"/>
      <c r="T2163" s="30"/>
      <c r="U2163" s="9"/>
      <c r="V2163" s="9"/>
      <c r="W2163" s="28"/>
      <c r="X2163" s="3"/>
      <c r="Y2163" s="1"/>
      <c r="Z2163" s="9"/>
      <c r="AA2163" s="3"/>
      <c r="AB2163" s="3"/>
      <c r="AC2163" s="3"/>
      <c r="AD2163" s="9"/>
      <c r="AE2163" s="10"/>
      <c r="AF2163" s="9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4"/>
      <c r="T2164" s="30"/>
      <c r="U2164" s="9"/>
      <c r="V2164" s="9"/>
      <c r="W2164" s="28"/>
      <c r="X2164" s="3"/>
      <c r="Y2164" s="1"/>
      <c r="Z2164" s="9"/>
      <c r="AA2164" s="3"/>
      <c r="AB2164" s="3"/>
      <c r="AC2164" s="3"/>
      <c r="AD2164" s="9"/>
      <c r="AE2164" s="10"/>
      <c r="AF2164" s="9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4"/>
      <c r="T2165" s="30"/>
      <c r="U2165" s="9"/>
      <c r="V2165" s="9"/>
      <c r="W2165" s="28"/>
      <c r="X2165" s="3"/>
      <c r="Y2165" s="1"/>
      <c r="Z2165" s="9"/>
      <c r="AA2165" s="3"/>
      <c r="AB2165" s="3"/>
      <c r="AC2165" s="3"/>
      <c r="AD2165" s="9"/>
      <c r="AE2165" s="10"/>
      <c r="AF2165" s="9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4"/>
      <c r="T2166" s="30"/>
      <c r="U2166" s="9"/>
      <c r="V2166" s="9"/>
      <c r="W2166" s="28"/>
      <c r="X2166" s="3"/>
      <c r="Y2166" s="1"/>
      <c r="Z2166" s="9"/>
      <c r="AA2166" s="3"/>
      <c r="AB2166" s="3"/>
      <c r="AC2166" s="3"/>
      <c r="AD2166" s="9"/>
      <c r="AE2166" s="10"/>
      <c r="AF2166" s="9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4"/>
      <c r="T2167" s="30"/>
      <c r="U2167" s="9"/>
      <c r="V2167" s="9"/>
      <c r="W2167" s="28"/>
      <c r="X2167" s="3"/>
      <c r="Y2167" s="1"/>
      <c r="Z2167" s="9"/>
      <c r="AA2167" s="3"/>
      <c r="AB2167" s="3"/>
      <c r="AC2167" s="3"/>
      <c r="AD2167" s="9"/>
      <c r="AE2167" s="10"/>
      <c r="AF2167" s="9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4"/>
      <c r="T2168" s="30"/>
      <c r="U2168" s="9"/>
      <c r="V2168" s="9"/>
      <c r="W2168" s="28"/>
      <c r="X2168" s="3"/>
      <c r="Y2168" s="1"/>
      <c r="Z2168" s="9"/>
      <c r="AA2168" s="3"/>
      <c r="AB2168" s="3"/>
      <c r="AC2168" s="3"/>
      <c r="AD2168" s="9"/>
      <c r="AE2168" s="10"/>
      <c r="AF2168" s="9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4"/>
      <c r="T2169" s="30"/>
      <c r="U2169" s="9"/>
      <c r="V2169" s="9"/>
      <c r="W2169" s="28"/>
      <c r="X2169" s="3"/>
      <c r="Y2169" s="1"/>
      <c r="Z2169" s="9"/>
      <c r="AA2169" s="3"/>
      <c r="AB2169" s="3"/>
      <c r="AC2169" s="3"/>
      <c r="AD2169" s="9"/>
      <c r="AE2169" s="10"/>
      <c r="AF2169" s="9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4"/>
      <c r="T2170" s="30"/>
      <c r="U2170" s="9"/>
      <c r="V2170" s="9"/>
      <c r="W2170" s="28"/>
      <c r="X2170" s="3"/>
      <c r="Y2170" s="1"/>
      <c r="Z2170" s="9"/>
      <c r="AA2170" s="3"/>
      <c r="AB2170" s="3"/>
      <c r="AC2170" s="3"/>
      <c r="AD2170" s="9"/>
      <c r="AE2170" s="10"/>
      <c r="AF2170" s="9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4"/>
      <c r="T2171" s="30"/>
      <c r="U2171" s="9"/>
      <c r="V2171" s="9"/>
      <c r="W2171" s="28"/>
      <c r="X2171" s="3"/>
      <c r="Y2171" s="1"/>
      <c r="Z2171" s="9"/>
      <c r="AA2171" s="3"/>
      <c r="AB2171" s="3"/>
      <c r="AC2171" s="3"/>
      <c r="AD2171" s="9"/>
      <c r="AE2171" s="10"/>
      <c r="AF2171" s="9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4"/>
      <c r="T2172" s="30"/>
      <c r="U2172" s="9"/>
      <c r="V2172" s="9"/>
      <c r="W2172" s="28"/>
      <c r="X2172" s="3"/>
      <c r="Y2172" s="1"/>
      <c r="Z2172" s="9"/>
      <c r="AA2172" s="3"/>
      <c r="AB2172" s="3"/>
      <c r="AC2172" s="3"/>
      <c r="AD2172" s="9"/>
      <c r="AE2172" s="10"/>
      <c r="AF2172" s="9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4"/>
      <c r="T2173" s="30"/>
      <c r="U2173" s="9"/>
      <c r="V2173" s="9"/>
      <c r="W2173" s="28"/>
      <c r="X2173" s="3"/>
      <c r="Y2173" s="1"/>
      <c r="Z2173" s="9"/>
      <c r="AA2173" s="3"/>
      <c r="AB2173" s="3"/>
      <c r="AC2173" s="3"/>
      <c r="AD2173" s="9"/>
      <c r="AE2173" s="10"/>
      <c r="AF2173" s="9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4"/>
      <c r="T2174" s="30"/>
      <c r="U2174" s="9"/>
      <c r="V2174" s="9"/>
      <c r="W2174" s="28"/>
      <c r="X2174" s="3"/>
      <c r="Y2174" s="1"/>
      <c r="Z2174" s="9"/>
      <c r="AA2174" s="3"/>
      <c r="AB2174" s="3"/>
      <c r="AC2174" s="3"/>
      <c r="AD2174" s="9"/>
      <c r="AE2174" s="10"/>
      <c r="AF2174" s="9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4"/>
      <c r="T2175" s="30"/>
      <c r="U2175" s="9"/>
      <c r="V2175" s="9"/>
      <c r="W2175" s="28"/>
      <c r="X2175" s="3"/>
      <c r="Y2175" s="1"/>
      <c r="Z2175" s="9"/>
      <c r="AA2175" s="3"/>
      <c r="AB2175" s="3"/>
      <c r="AC2175" s="3"/>
      <c r="AD2175" s="9"/>
      <c r="AE2175" s="10"/>
      <c r="AF2175" s="9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4"/>
      <c r="T2176" s="30"/>
      <c r="U2176" s="9"/>
      <c r="V2176" s="9"/>
      <c r="W2176" s="28"/>
      <c r="X2176" s="3"/>
      <c r="Y2176" s="1"/>
      <c r="Z2176" s="9"/>
      <c r="AA2176" s="3"/>
      <c r="AB2176" s="3"/>
      <c r="AC2176" s="3"/>
      <c r="AD2176" s="9"/>
      <c r="AE2176" s="10"/>
      <c r="AF2176" s="9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4"/>
      <c r="T2177" s="30"/>
      <c r="U2177" s="9"/>
      <c r="V2177" s="9"/>
      <c r="W2177" s="28"/>
      <c r="X2177" s="3"/>
      <c r="Y2177" s="1"/>
      <c r="Z2177" s="9"/>
      <c r="AA2177" s="3"/>
      <c r="AB2177" s="3"/>
      <c r="AC2177" s="3"/>
      <c r="AD2177" s="9"/>
      <c r="AE2177" s="10"/>
      <c r="AF2177" s="9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4"/>
      <c r="T2178" s="30"/>
      <c r="U2178" s="9"/>
      <c r="V2178" s="9"/>
      <c r="W2178" s="28"/>
      <c r="X2178" s="3"/>
      <c r="Y2178" s="1"/>
      <c r="Z2178" s="9"/>
      <c r="AA2178" s="3"/>
      <c r="AB2178" s="3"/>
      <c r="AC2178" s="3"/>
      <c r="AD2178" s="9"/>
      <c r="AE2178" s="10"/>
      <c r="AF2178" s="9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4"/>
      <c r="T2179" s="30"/>
      <c r="U2179" s="9"/>
      <c r="V2179" s="9"/>
      <c r="W2179" s="28"/>
      <c r="X2179" s="3"/>
      <c r="Y2179" s="1"/>
      <c r="Z2179" s="9"/>
      <c r="AA2179" s="3"/>
      <c r="AB2179" s="3"/>
      <c r="AC2179" s="3"/>
      <c r="AD2179" s="9"/>
      <c r="AE2179" s="10"/>
      <c r="AF2179" s="9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4"/>
      <c r="T2180" s="30"/>
      <c r="U2180" s="9"/>
      <c r="V2180" s="9"/>
      <c r="W2180" s="28"/>
      <c r="X2180" s="3"/>
      <c r="Y2180" s="1"/>
      <c r="Z2180" s="9"/>
      <c r="AA2180" s="3"/>
      <c r="AB2180" s="3"/>
      <c r="AC2180" s="3"/>
      <c r="AD2180" s="9"/>
      <c r="AE2180" s="10"/>
      <c r="AF2180" s="9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4"/>
      <c r="T2181" s="30"/>
      <c r="U2181" s="9"/>
      <c r="V2181" s="9"/>
      <c r="W2181" s="28"/>
      <c r="X2181" s="3"/>
      <c r="Y2181" s="1"/>
      <c r="Z2181" s="9"/>
      <c r="AA2181" s="3"/>
      <c r="AB2181" s="3"/>
      <c r="AC2181" s="3"/>
      <c r="AD2181" s="9"/>
      <c r="AE2181" s="10"/>
      <c r="AF2181" s="9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4"/>
      <c r="T2182" s="30"/>
      <c r="U2182" s="9"/>
      <c r="V2182" s="9"/>
      <c r="W2182" s="28"/>
      <c r="X2182" s="3"/>
      <c r="Y2182" s="1"/>
      <c r="Z2182" s="9"/>
      <c r="AA2182" s="3"/>
      <c r="AB2182" s="3"/>
      <c r="AC2182" s="3"/>
      <c r="AD2182" s="9"/>
      <c r="AE2182" s="10"/>
      <c r="AF2182" s="9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4"/>
      <c r="T2183" s="30"/>
      <c r="U2183" s="9"/>
      <c r="V2183" s="9"/>
      <c r="W2183" s="28"/>
      <c r="X2183" s="3"/>
      <c r="Y2183" s="1"/>
      <c r="Z2183" s="9"/>
      <c r="AA2183" s="3"/>
      <c r="AB2183" s="3"/>
      <c r="AC2183" s="3"/>
      <c r="AD2183" s="9"/>
      <c r="AE2183" s="10"/>
      <c r="AF2183" s="9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4"/>
      <c r="T2184" s="30"/>
      <c r="U2184" s="9"/>
      <c r="V2184" s="9"/>
      <c r="W2184" s="28"/>
      <c r="X2184" s="3"/>
      <c r="Y2184" s="1"/>
      <c r="Z2184" s="9"/>
      <c r="AA2184" s="3"/>
      <c r="AB2184" s="3"/>
      <c r="AC2184" s="3"/>
      <c r="AD2184" s="9"/>
      <c r="AE2184" s="10"/>
      <c r="AF2184" s="9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4"/>
      <c r="T2185" s="30"/>
      <c r="U2185" s="9"/>
      <c r="V2185" s="9"/>
      <c r="W2185" s="28"/>
      <c r="X2185" s="3"/>
      <c r="Y2185" s="1"/>
      <c r="Z2185" s="9"/>
      <c r="AA2185" s="3"/>
      <c r="AB2185" s="3"/>
      <c r="AC2185" s="3"/>
      <c r="AD2185" s="9"/>
      <c r="AE2185" s="10"/>
      <c r="AF2185" s="9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4"/>
      <c r="T2186" s="30"/>
      <c r="U2186" s="9"/>
      <c r="V2186" s="9"/>
      <c r="W2186" s="28"/>
      <c r="X2186" s="3"/>
      <c r="Y2186" s="1"/>
      <c r="Z2186" s="9"/>
      <c r="AA2186" s="3"/>
      <c r="AB2186" s="3"/>
      <c r="AC2186" s="3"/>
      <c r="AD2186" s="9"/>
      <c r="AE2186" s="10"/>
      <c r="AF2186" s="9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4"/>
      <c r="T2187" s="30"/>
      <c r="U2187" s="9"/>
      <c r="V2187" s="9"/>
      <c r="W2187" s="28"/>
      <c r="X2187" s="3"/>
      <c r="Y2187" s="1"/>
      <c r="Z2187" s="9"/>
      <c r="AA2187" s="3"/>
      <c r="AB2187" s="3"/>
      <c r="AC2187" s="3"/>
      <c r="AD2187" s="9"/>
      <c r="AE2187" s="10"/>
      <c r="AF2187" s="9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4"/>
      <c r="T2188" s="30"/>
      <c r="U2188" s="9"/>
      <c r="V2188" s="9"/>
      <c r="W2188" s="28"/>
      <c r="X2188" s="3"/>
      <c r="Y2188" s="1"/>
      <c r="Z2188" s="9"/>
      <c r="AA2188" s="3"/>
      <c r="AB2188" s="3"/>
      <c r="AC2188" s="3"/>
      <c r="AD2188" s="9"/>
      <c r="AE2188" s="10"/>
      <c r="AF2188" s="9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4"/>
      <c r="T2189" s="30"/>
      <c r="U2189" s="9"/>
      <c r="V2189" s="9"/>
      <c r="W2189" s="28"/>
      <c r="X2189" s="3"/>
      <c r="Y2189" s="1"/>
      <c r="Z2189" s="9"/>
      <c r="AA2189" s="3"/>
      <c r="AB2189" s="3"/>
      <c r="AC2189" s="3"/>
      <c r="AD2189" s="9"/>
      <c r="AE2189" s="10"/>
      <c r="AF2189" s="9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4"/>
      <c r="T2190" s="30"/>
      <c r="U2190" s="9"/>
      <c r="V2190" s="9"/>
      <c r="W2190" s="28"/>
      <c r="X2190" s="3"/>
      <c r="Y2190" s="1"/>
      <c r="Z2190" s="9"/>
      <c r="AA2190" s="3"/>
      <c r="AB2190" s="3"/>
      <c r="AC2190" s="3"/>
      <c r="AD2190" s="9"/>
      <c r="AE2190" s="10"/>
      <c r="AF2190" s="9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4"/>
      <c r="T2191" s="30"/>
      <c r="U2191" s="9"/>
      <c r="V2191" s="9"/>
      <c r="W2191" s="28"/>
      <c r="X2191" s="3"/>
      <c r="Y2191" s="1"/>
      <c r="Z2191" s="9"/>
      <c r="AA2191" s="3"/>
      <c r="AB2191" s="3"/>
      <c r="AC2191" s="3"/>
      <c r="AD2191" s="9"/>
      <c r="AE2191" s="10"/>
      <c r="AF2191" s="9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4"/>
      <c r="T2192" s="30"/>
      <c r="U2192" s="9"/>
      <c r="V2192" s="9"/>
      <c r="W2192" s="28"/>
      <c r="X2192" s="3"/>
      <c r="Y2192" s="1"/>
      <c r="Z2192" s="9"/>
      <c r="AA2192" s="3"/>
      <c r="AB2192" s="3"/>
      <c r="AC2192" s="3"/>
      <c r="AD2192" s="9"/>
      <c r="AE2192" s="10"/>
      <c r="AF2192" s="9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4"/>
      <c r="T2193" s="30"/>
      <c r="U2193" s="9"/>
      <c r="V2193" s="9"/>
      <c r="W2193" s="28"/>
      <c r="X2193" s="3"/>
      <c r="Y2193" s="1"/>
      <c r="Z2193" s="9"/>
      <c r="AA2193" s="3"/>
      <c r="AB2193" s="3"/>
      <c r="AC2193" s="3"/>
      <c r="AD2193" s="9"/>
      <c r="AE2193" s="10"/>
      <c r="AF2193" s="9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4"/>
      <c r="T2194" s="30"/>
      <c r="U2194" s="9"/>
      <c r="V2194" s="9"/>
      <c r="W2194" s="28"/>
      <c r="X2194" s="3"/>
      <c r="Y2194" s="1"/>
      <c r="Z2194" s="9"/>
      <c r="AA2194" s="3"/>
      <c r="AB2194" s="3"/>
      <c r="AC2194" s="3"/>
      <c r="AD2194" s="9"/>
      <c r="AE2194" s="10"/>
      <c r="AF2194" s="9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4"/>
      <c r="T2195" s="30"/>
      <c r="U2195" s="9"/>
      <c r="V2195" s="9"/>
      <c r="W2195" s="28"/>
      <c r="X2195" s="3"/>
      <c r="Y2195" s="1"/>
      <c r="Z2195" s="9"/>
      <c r="AA2195" s="3"/>
      <c r="AB2195" s="3"/>
      <c r="AC2195" s="3"/>
      <c r="AD2195" s="9"/>
      <c r="AE2195" s="10"/>
      <c r="AF2195" s="9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4"/>
      <c r="T2196" s="30"/>
      <c r="U2196" s="9"/>
      <c r="V2196" s="9"/>
      <c r="W2196" s="28"/>
      <c r="X2196" s="3"/>
      <c r="Y2196" s="1"/>
      <c r="Z2196" s="9"/>
      <c r="AA2196" s="3"/>
      <c r="AB2196" s="3"/>
      <c r="AC2196" s="3"/>
      <c r="AD2196" s="9"/>
      <c r="AE2196" s="10"/>
      <c r="AF2196" s="9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4"/>
      <c r="T2197" s="30"/>
      <c r="U2197" s="9"/>
      <c r="V2197" s="9"/>
      <c r="W2197" s="28"/>
      <c r="X2197" s="3"/>
      <c r="Y2197" s="1"/>
      <c r="Z2197" s="9"/>
      <c r="AA2197" s="3"/>
      <c r="AB2197" s="3"/>
      <c r="AC2197" s="3"/>
      <c r="AD2197" s="9"/>
      <c r="AE2197" s="10"/>
      <c r="AF2197" s="9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4"/>
      <c r="T2198" s="30"/>
      <c r="U2198" s="9"/>
      <c r="V2198" s="9"/>
      <c r="W2198" s="28"/>
      <c r="X2198" s="3"/>
      <c r="Y2198" s="1"/>
      <c r="Z2198" s="9"/>
      <c r="AA2198" s="3"/>
      <c r="AB2198" s="3"/>
      <c r="AC2198" s="3"/>
      <c r="AD2198" s="9"/>
      <c r="AE2198" s="10"/>
      <c r="AF2198" s="9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4"/>
      <c r="T2199" s="30"/>
      <c r="U2199" s="9"/>
      <c r="V2199" s="9"/>
      <c r="W2199" s="28"/>
      <c r="X2199" s="3"/>
      <c r="Y2199" s="1"/>
      <c r="Z2199" s="9"/>
      <c r="AA2199" s="3"/>
      <c r="AB2199" s="3"/>
      <c r="AC2199" s="3"/>
      <c r="AD2199" s="9"/>
      <c r="AE2199" s="10"/>
      <c r="AF2199" s="9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4"/>
      <c r="T2200" s="30"/>
      <c r="U2200" s="9"/>
      <c r="V2200" s="9"/>
      <c r="W2200" s="28"/>
      <c r="X2200" s="3"/>
      <c r="Y2200" s="1"/>
      <c r="Z2200" s="9"/>
      <c r="AA2200" s="3"/>
      <c r="AB2200" s="3"/>
      <c r="AC2200" s="3"/>
      <c r="AD2200" s="9"/>
      <c r="AE2200" s="10"/>
      <c r="AF2200" s="9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4"/>
      <c r="T2201" s="30"/>
      <c r="U2201" s="9"/>
      <c r="V2201" s="9"/>
      <c r="W2201" s="28"/>
      <c r="X2201" s="3"/>
      <c r="Y2201" s="1"/>
      <c r="Z2201" s="9"/>
      <c r="AA2201" s="3"/>
      <c r="AB2201" s="3"/>
      <c r="AC2201" s="3"/>
      <c r="AD2201" s="9"/>
      <c r="AE2201" s="10"/>
      <c r="AF2201" s="9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4"/>
      <c r="T2202" s="30"/>
      <c r="U2202" s="9"/>
      <c r="V2202" s="9"/>
      <c r="W2202" s="28"/>
      <c r="X2202" s="3"/>
      <c r="Y2202" s="1"/>
      <c r="Z2202" s="9"/>
      <c r="AA2202" s="3"/>
      <c r="AB2202" s="3"/>
      <c r="AC2202" s="3"/>
      <c r="AD2202" s="9"/>
      <c r="AE2202" s="10"/>
      <c r="AF2202" s="9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4"/>
      <c r="T2203" s="30"/>
      <c r="U2203" s="27"/>
      <c r="V2203" s="27"/>
      <c r="W2203" s="32"/>
      <c r="X2203" s="20"/>
      <c r="Y2203" s="23"/>
      <c r="Z2203" s="27"/>
      <c r="AA2203" s="20"/>
      <c r="AB2203" s="20"/>
      <c r="AC2203" s="20"/>
      <c r="AD2203" s="27"/>
      <c r="AE2203" s="21"/>
      <c r="AF2203" s="27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</row>
    <row r="2204" spans="1:130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5"/>
      <c r="J2204" s="30"/>
      <c r="K2204" s="2"/>
      <c r="L2204" s="15"/>
      <c r="M2204" s="11"/>
      <c r="N2204" s="11"/>
      <c r="O2204" s="15"/>
      <c r="P2204" s="13"/>
      <c r="Q2204" s="19"/>
      <c r="R2204" s="13"/>
      <c r="S2204" s="4"/>
      <c r="T2204" s="30"/>
      <c r="U2204" s="27"/>
      <c r="V2204" s="27"/>
      <c r="W2204" s="32"/>
      <c r="X2204" s="20"/>
      <c r="Y2204" s="23"/>
      <c r="Z2204" s="27"/>
      <c r="AA2204" s="20"/>
      <c r="AB2204" s="20"/>
      <c r="AC2204" s="20"/>
      <c r="AD2204" s="27"/>
      <c r="AE2204" s="21"/>
      <c r="AF2204" s="27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</row>
    <row r="2205" spans="1:130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4"/>
      <c r="T2205" s="30"/>
      <c r="U2205" s="9"/>
      <c r="V2205" s="9"/>
      <c r="W2205" s="28"/>
      <c r="X2205" s="3"/>
      <c r="Y2205" s="1"/>
      <c r="Z2205" s="9"/>
      <c r="AA2205" s="3"/>
      <c r="AB2205" s="3"/>
      <c r="AC2205" s="3"/>
      <c r="AD2205" s="9"/>
      <c r="AE2205" s="10"/>
      <c r="AF2205" s="9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4"/>
      <c r="T2206" s="30"/>
      <c r="U2206" s="9"/>
      <c r="V2206" s="9"/>
      <c r="W2206" s="28"/>
      <c r="X2206" s="3"/>
      <c r="Y2206" s="1"/>
      <c r="Z2206" s="9"/>
      <c r="AA2206" s="3"/>
      <c r="AB2206" s="3"/>
      <c r="AC2206" s="3"/>
      <c r="AD2206" s="9"/>
      <c r="AE2206" s="10"/>
      <c r="AF2206" s="9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4"/>
      <c r="T2207" s="30"/>
      <c r="U2207" s="9"/>
      <c r="V2207" s="9"/>
      <c r="W2207" s="28"/>
      <c r="X2207" s="3"/>
      <c r="Y2207" s="1"/>
      <c r="Z2207" s="9"/>
      <c r="AA2207" s="3"/>
      <c r="AB2207" s="3"/>
      <c r="AC2207" s="3"/>
      <c r="AD2207" s="9"/>
      <c r="AE2207" s="10"/>
      <c r="AF2207" s="9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4"/>
      <c r="T2208" s="30"/>
      <c r="U2208" s="9"/>
      <c r="V2208" s="9"/>
      <c r="W2208" s="28"/>
      <c r="X2208" s="3"/>
      <c r="Y2208" s="1"/>
      <c r="Z2208" s="9"/>
      <c r="AA2208" s="3"/>
      <c r="AB2208" s="3"/>
      <c r="AC2208" s="3"/>
      <c r="AD2208" s="9"/>
      <c r="AE2208" s="10"/>
      <c r="AF2208" s="9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4"/>
      <c r="T2209" s="30"/>
      <c r="U2209" s="9"/>
      <c r="V2209" s="9"/>
      <c r="W2209" s="28"/>
      <c r="X2209" s="3"/>
      <c r="Y2209" s="1"/>
      <c r="Z2209" s="9"/>
      <c r="AA2209" s="3"/>
      <c r="AB2209" s="3"/>
      <c r="AC2209" s="3"/>
      <c r="AD2209" s="9"/>
      <c r="AE2209" s="10"/>
      <c r="AF2209" s="9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4"/>
      <c r="T2210" s="30"/>
      <c r="U2210" s="9"/>
      <c r="V2210" s="9"/>
      <c r="W2210" s="28"/>
      <c r="X2210" s="3"/>
      <c r="Y2210" s="1"/>
      <c r="Z2210" s="9"/>
      <c r="AA2210" s="3"/>
      <c r="AB2210" s="3"/>
      <c r="AC2210" s="3"/>
      <c r="AD2210" s="9"/>
      <c r="AE2210" s="10"/>
      <c r="AF2210" s="9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4"/>
      <c r="T2211" s="30"/>
      <c r="U2211" s="9"/>
      <c r="V2211" s="9"/>
      <c r="W2211" s="28"/>
      <c r="X2211" s="3"/>
      <c r="Y2211" s="1"/>
      <c r="Z2211" s="9"/>
      <c r="AA2211" s="3"/>
      <c r="AB2211" s="3"/>
      <c r="AC2211" s="3"/>
      <c r="AD2211" s="9"/>
      <c r="AE2211" s="10"/>
      <c r="AF2211" s="9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4"/>
      <c r="T2212" s="30"/>
      <c r="U2212" s="9"/>
      <c r="V2212" s="9"/>
      <c r="W2212" s="28"/>
      <c r="X2212" s="3"/>
      <c r="Y2212" s="1"/>
      <c r="Z2212" s="9"/>
      <c r="AA2212" s="3"/>
      <c r="AB2212" s="3"/>
      <c r="AC2212" s="3"/>
      <c r="AD2212" s="9"/>
      <c r="AE2212" s="10"/>
      <c r="AF2212" s="9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4"/>
      <c r="T2213" s="30"/>
      <c r="U2213" s="9"/>
      <c r="V2213" s="9"/>
      <c r="W2213" s="28"/>
      <c r="X2213" s="3"/>
      <c r="Y2213" s="1"/>
      <c r="Z2213" s="9"/>
      <c r="AA2213" s="3"/>
      <c r="AB2213" s="3"/>
      <c r="AC2213" s="3"/>
      <c r="AD2213" s="9"/>
      <c r="AE2213" s="10"/>
      <c r="AF2213" s="9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4"/>
      <c r="T2214" s="30"/>
      <c r="U2214" s="9"/>
      <c r="V2214" s="9"/>
      <c r="W2214" s="28"/>
      <c r="X2214" s="3"/>
      <c r="Y2214" s="1"/>
      <c r="Z2214" s="9"/>
      <c r="AA2214" s="3"/>
      <c r="AB2214" s="3"/>
      <c r="AC2214" s="3"/>
      <c r="AD2214" s="9"/>
      <c r="AE2214" s="10"/>
      <c r="AF2214" s="9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4"/>
      <c r="T2215" s="30"/>
      <c r="U2215" s="9"/>
      <c r="V2215" s="9"/>
      <c r="W2215" s="28"/>
      <c r="X2215" s="3"/>
      <c r="Y2215" s="1"/>
      <c r="Z2215" s="9"/>
      <c r="AA2215" s="3"/>
      <c r="AB2215" s="3"/>
      <c r="AC2215" s="3"/>
      <c r="AD2215" s="9"/>
      <c r="AE2215" s="10"/>
      <c r="AF2215" s="9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4"/>
      <c r="T2216" s="30"/>
      <c r="U2216" s="9"/>
      <c r="V2216" s="9"/>
      <c r="W2216" s="28"/>
      <c r="X2216" s="3"/>
      <c r="Y2216" s="1"/>
      <c r="Z2216" s="9"/>
      <c r="AA2216" s="3"/>
      <c r="AB2216" s="3"/>
      <c r="AC2216" s="3"/>
      <c r="AD2216" s="9"/>
      <c r="AE2216" s="10"/>
      <c r="AF2216" s="9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4"/>
      <c r="T2217" s="30"/>
      <c r="U2217" s="9"/>
      <c r="V2217" s="9"/>
      <c r="W2217" s="28"/>
      <c r="X2217" s="3"/>
      <c r="Y2217" s="1"/>
      <c r="Z2217" s="9"/>
      <c r="AA2217" s="3"/>
      <c r="AB2217" s="3"/>
      <c r="AC2217" s="3"/>
      <c r="AD2217" s="9"/>
      <c r="AE2217" s="10"/>
      <c r="AF2217" s="9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4"/>
      <c r="T2218" s="30"/>
      <c r="U2218" s="9"/>
      <c r="V2218" s="9"/>
      <c r="W2218" s="28"/>
      <c r="X2218" s="3"/>
      <c r="Y2218" s="1"/>
      <c r="Z2218" s="9"/>
      <c r="AA2218" s="3"/>
      <c r="AB2218" s="3"/>
      <c r="AC2218" s="3"/>
      <c r="AD2218" s="9"/>
      <c r="AE2218" s="10"/>
      <c r="AF2218" s="9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4"/>
      <c r="T2219" s="30"/>
      <c r="U2219" s="9"/>
      <c r="V2219" s="9"/>
      <c r="W2219" s="28"/>
      <c r="X2219" s="3"/>
      <c r="Y2219" s="1"/>
      <c r="Z2219" s="9"/>
      <c r="AA2219" s="3"/>
      <c r="AB2219" s="3"/>
      <c r="AC2219" s="3"/>
      <c r="AD2219" s="9"/>
      <c r="AE2219" s="10"/>
      <c r="AF2219" s="9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4"/>
      <c r="T2220" s="30"/>
      <c r="U2220" s="9"/>
      <c r="V2220" s="9"/>
      <c r="W2220" s="28"/>
      <c r="X2220" s="3"/>
      <c r="Y2220" s="1"/>
      <c r="Z2220" s="9"/>
      <c r="AA2220" s="3"/>
      <c r="AB2220" s="3"/>
      <c r="AC2220" s="3"/>
      <c r="AD2220" s="9"/>
      <c r="AE2220" s="10"/>
      <c r="AF2220" s="9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4"/>
      <c r="T2221" s="30"/>
      <c r="U2221" s="9"/>
      <c r="V2221" s="9"/>
      <c r="W2221" s="28"/>
      <c r="X2221" s="3"/>
      <c r="Y2221" s="1"/>
      <c r="Z2221" s="9"/>
      <c r="AA2221" s="3"/>
      <c r="AB2221" s="3"/>
      <c r="AC2221" s="3"/>
      <c r="AD2221" s="9"/>
      <c r="AE2221" s="10"/>
      <c r="AF2221" s="9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4"/>
      <c r="T2222" s="30"/>
      <c r="U2222" s="9"/>
      <c r="V2222" s="9"/>
      <c r="W2222" s="28"/>
      <c r="X2222" s="3"/>
      <c r="Y2222" s="1"/>
      <c r="Z2222" s="9"/>
      <c r="AA2222" s="3"/>
      <c r="AB2222" s="3"/>
      <c r="AC2222" s="3"/>
      <c r="AD2222" s="9"/>
      <c r="AE2222" s="10"/>
      <c r="AF2222" s="9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4"/>
      <c r="T2223" s="30"/>
      <c r="U2223" s="9"/>
      <c r="V2223" s="9"/>
      <c r="W2223" s="28"/>
      <c r="X2223" s="3"/>
      <c r="Y2223" s="1"/>
      <c r="Z2223" s="9"/>
      <c r="AA2223" s="3"/>
      <c r="AB2223" s="3"/>
      <c r="AC2223" s="3"/>
      <c r="AD2223" s="9"/>
      <c r="AE2223" s="10"/>
      <c r="AF2223" s="9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4"/>
      <c r="T2224" s="30"/>
      <c r="U2224" s="9"/>
      <c r="V2224" s="9"/>
      <c r="W2224" s="28"/>
      <c r="X2224" s="3"/>
      <c r="Y2224" s="1"/>
      <c r="Z2224" s="9"/>
      <c r="AA2224" s="3"/>
      <c r="AB2224" s="3"/>
      <c r="AC2224" s="3"/>
      <c r="AD2224" s="9"/>
      <c r="AE2224" s="10"/>
      <c r="AF2224" s="9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4"/>
      <c r="T2225" s="30"/>
      <c r="U2225" s="9"/>
      <c r="V2225" s="9"/>
      <c r="W2225" s="28"/>
      <c r="X2225" s="3"/>
      <c r="Y2225" s="1"/>
      <c r="Z2225" s="9"/>
      <c r="AA2225" s="3"/>
      <c r="AB2225" s="3"/>
      <c r="AC2225" s="3"/>
      <c r="AD2225" s="9"/>
      <c r="AE2225" s="10"/>
      <c r="AF2225" s="9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4"/>
      <c r="T2226" s="30"/>
      <c r="U2226" s="9"/>
      <c r="V2226" s="9"/>
      <c r="W2226" s="28"/>
      <c r="X2226" s="3"/>
      <c r="Y2226" s="1"/>
      <c r="Z2226" s="9"/>
      <c r="AA2226" s="3"/>
      <c r="AB2226" s="3"/>
      <c r="AC2226" s="3"/>
      <c r="AD2226" s="9"/>
      <c r="AE2226" s="10"/>
      <c r="AF2226" s="9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4"/>
      <c r="T2227" s="30"/>
      <c r="U2227" s="9"/>
      <c r="V2227" s="9"/>
      <c r="W2227" s="28"/>
      <c r="X2227" s="3"/>
      <c r="Y2227" s="1"/>
      <c r="Z2227" s="9"/>
      <c r="AA2227" s="3"/>
      <c r="AB2227" s="3"/>
      <c r="AC2227" s="3"/>
      <c r="AD2227" s="9"/>
      <c r="AE2227" s="10"/>
      <c r="AF2227" s="9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4"/>
      <c r="T2228" s="30"/>
      <c r="U2228" s="9"/>
      <c r="V2228" s="9"/>
      <c r="W2228" s="28"/>
      <c r="X2228" s="3"/>
      <c r="Y2228" s="1"/>
      <c r="Z2228" s="9"/>
      <c r="AA2228" s="3"/>
      <c r="AB2228" s="3"/>
      <c r="AC2228" s="3"/>
      <c r="AD2228" s="9"/>
      <c r="AE2228" s="10"/>
      <c r="AF2228" s="9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4"/>
      <c r="T2229" s="30"/>
      <c r="U2229" s="9"/>
      <c r="V2229" s="9"/>
      <c r="W2229" s="28"/>
      <c r="X2229" s="3"/>
      <c r="Y2229" s="1"/>
      <c r="Z2229" s="9"/>
      <c r="AA2229" s="3"/>
      <c r="AB2229" s="3"/>
      <c r="AC2229" s="3"/>
      <c r="AD2229" s="9"/>
      <c r="AE2229" s="10"/>
      <c r="AF2229" s="9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4"/>
      <c r="T2230" s="30"/>
      <c r="U2230" s="9"/>
      <c r="V2230" s="9"/>
      <c r="W2230" s="28"/>
      <c r="X2230" s="3"/>
      <c r="Y2230" s="1"/>
      <c r="Z2230" s="9"/>
      <c r="AA2230" s="3"/>
      <c r="AB2230" s="3"/>
      <c r="AC2230" s="3"/>
      <c r="AD2230" s="9"/>
      <c r="AE2230" s="10"/>
      <c r="AF2230" s="9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4"/>
      <c r="T2231" s="30"/>
      <c r="U2231" s="9"/>
      <c r="V2231" s="9"/>
      <c r="W2231" s="28"/>
      <c r="X2231" s="3"/>
      <c r="Y2231" s="1"/>
      <c r="Z2231" s="9"/>
      <c r="AA2231" s="3"/>
      <c r="AB2231" s="3"/>
      <c r="AC2231" s="3"/>
      <c r="AD2231" s="9"/>
      <c r="AE2231" s="10"/>
      <c r="AF2231" s="9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4"/>
      <c r="T2232" s="30"/>
      <c r="U2232" s="9"/>
      <c r="V2232" s="9"/>
      <c r="W2232" s="28"/>
      <c r="X2232" s="3"/>
      <c r="Y2232" s="1"/>
      <c r="Z2232" s="9"/>
      <c r="AA2232" s="3"/>
      <c r="AB2232" s="3"/>
      <c r="AC2232" s="3"/>
      <c r="AD2232" s="9"/>
      <c r="AE2232" s="10"/>
      <c r="AF2232" s="9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4"/>
      <c r="T2233" s="30"/>
      <c r="U2233" s="9"/>
      <c r="V2233" s="9"/>
      <c r="W2233" s="28"/>
      <c r="X2233" s="3"/>
      <c r="Y2233" s="1"/>
      <c r="Z2233" s="9"/>
      <c r="AA2233" s="3"/>
      <c r="AB2233" s="3"/>
      <c r="AC2233" s="3"/>
      <c r="AD2233" s="9"/>
      <c r="AE2233" s="10"/>
      <c r="AF2233" s="9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4"/>
      <c r="T2234" s="30"/>
      <c r="U2234" s="9"/>
      <c r="V2234" s="9"/>
      <c r="W2234" s="28"/>
      <c r="X2234" s="3"/>
      <c r="Y2234" s="1"/>
      <c r="Z2234" s="9"/>
      <c r="AA2234" s="3"/>
      <c r="AB2234" s="3"/>
      <c r="AC2234" s="3"/>
      <c r="AD2234" s="9"/>
      <c r="AE2234" s="10"/>
      <c r="AF2234" s="9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4"/>
      <c r="T2235" s="30"/>
      <c r="U2235" s="9"/>
      <c r="V2235" s="9"/>
      <c r="W2235" s="28"/>
      <c r="X2235" s="3"/>
      <c r="Y2235" s="1"/>
      <c r="Z2235" s="9"/>
      <c r="AA2235" s="3"/>
      <c r="AB2235" s="3"/>
      <c r="AC2235" s="3"/>
      <c r="AD2235" s="9"/>
      <c r="AE2235" s="10"/>
      <c r="AF2235" s="9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4"/>
      <c r="T2236" s="30"/>
      <c r="U2236" s="9"/>
      <c r="V2236" s="9"/>
      <c r="W2236" s="28"/>
      <c r="X2236" s="3"/>
      <c r="Y2236" s="1"/>
      <c r="Z2236" s="9"/>
      <c r="AA2236" s="3"/>
      <c r="AB2236" s="3"/>
      <c r="AC2236" s="3"/>
      <c r="AD2236" s="9"/>
      <c r="AE2236" s="10"/>
      <c r="AF2236" s="9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4"/>
      <c r="T2237" s="30"/>
      <c r="U2237" s="9"/>
      <c r="V2237" s="9"/>
      <c r="W2237" s="28"/>
      <c r="X2237" s="3"/>
      <c r="Y2237" s="1"/>
      <c r="Z2237" s="9"/>
      <c r="AA2237" s="3"/>
      <c r="AB2237" s="3"/>
      <c r="AC2237" s="3"/>
      <c r="AD2237" s="9"/>
      <c r="AE2237" s="10"/>
      <c r="AF2237" s="9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4"/>
      <c r="T2238" s="30"/>
      <c r="U2238" s="9"/>
      <c r="V2238" s="9"/>
      <c r="W2238" s="28"/>
      <c r="X2238" s="3"/>
      <c r="Y2238" s="1"/>
      <c r="Z2238" s="9"/>
      <c r="AA2238" s="3"/>
      <c r="AB2238" s="3"/>
      <c r="AC2238" s="3"/>
      <c r="AD2238" s="9"/>
      <c r="AE2238" s="10"/>
      <c r="AF2238" s="9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4"/>
      <c r="T2239" s="30"/>
      <c r="U2239" s="9"/>
      <c r="V2239" s="9"/>
      <c r="W2239" s="28"/>
      <c r="X2239" s="3"/>
      <c r="Y2239" s="1"/>
      <c r="Z2239" s="9"/>
      <c r="AA2239" s="3"/>
      <c r="AB2239" s="3"/>
      <c r="AC2239" s="3"/>
      <c r="AD2239" s="9"/>
      <c r="AE2239" s="10"/>
      <c r="AF2239" s="9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4"/>
      <c r="T2240" s="30"/>
      <c r="U2240" s="9"/>
      <c r="V2240" s="9"/>
      <c r="W2240" s="28"/>
      <c r="X2240" s="3"/>
      <c r="Y2240" s="1"/>
      <c r="Z2240" s="9"/>
      <c r="AA2240" s="3"/>
      <c r="AB2240" s="3"/>
      <c r="AC2240" s="3"/>
      <c r="AD2240" s="9"/>
      <c r="AE2240" s="10"/>
      <c r="AF2240" s="9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4"/>
      <c r="T2241" s="30"/>
      <c r="U2241" s="9"/>
      <c r="V2241" s="9"/>
      <c r="W2241" s="28"/>
      <c r="X2241" s="3"/>
      <c r="Y2241" s="1"/>
      <c r="Z2241" s="9"/>
      <c r="AA2241" s="3"/>
      <c r="AB2241" s="3"/>
      <c r="AC2241" s="3"/>
      <c r="AD2241" s="9"/>
      <c r="AE2241" s="10"/>
      <c r="AF2241" s="9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4"/>
      <c r="T2242" s="30"/>
      <c r="U2242" s="9"/>
      <c r="V2242" s="9"/>
      <c r="W2242" s="28"/>
      <c r="X2242" s="3"/>
      <c r="Y2242" s="1"/>
      <c r="Z2242" s="9"/>
      <c r="AA2242" s="3"/>
      <c r="AB2242" s="3"/>
      <c r="AC2242" s="3"/>
      <c r="AD2242" s="9"/>
      <c r="AE2242" s="10"/>
      <c r="AF2242" s="9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4"/>
      <c r="T2243" s="30"/>
      <c r="U2243" s="9"/>
      <c r="V2243" s="9"/>
      <c r="W2243" s="28"/>
      <c r="X2243" s="3"/>
      <c r="Y2243" s="1"/>
      <c r="Z2243" s="9"/>
      <c r="AA2243" s="3"/>
      <c r="AB2243" s="3"/>
      <c r="AC2243" s="3"/>
      <c r="AD2243" s="9"/>
      <c r="AE2243" s="10"/>
      <c r="AF2243" s="9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4"/>
      <c r="T2244" s="30"/>
      <c r="U2244" s="9"/>
      <c r="V2244" s="9"/>
      <c r="W2244" s="28"/>
      <c r="X2244" s="3"/>
      <c r="Y2244" s="1"/>
      <c r="Z2244" s="9"/>
      <c r="AA2244" s="3"/>
      <c r="AB2244" s="3"/>
      <c r="AC2244" s="3"/>
      <c r="AD2244" s="9"/>
      <c r="AE2244" s="10"/>
      <c r="AF2244" s="9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4"/>
      <c r="T2245" s="30"/>
      <c r="U2245" s="9"/>
      <c r="V2245" s="9"/>
      <c r="W2245" s="28"/>
      <c r="X2245" s="3"/>
      <c r="Y2245" s="1"/>
      <c r="Z2245" s="9"/>
      <c r="AA2245" s="3"/>
      <c r="AB2245" s="3"/>
      <c r="AC2245" s="3"/>
      <c r="AD2245" s="9"/>
      <c r="AE2245" s="10"/>
      <c r="AF2245" s="9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4"/>
      <c r="T2246" s="30"/>
      <c r="U2246" s="9"/>
      <c r="V2246" s="9"/>
      <c r="W2246" s="28"/>
      <c r="X2246" s="3"/>
      <c r="Y2246" s="1"/>
      <c r="Z2246" s="9"/>
      <c r="AA2246" s="3"/>
      <c r="AB2246" s="3"/>
      <c r="AC2246" s="3"/>
      <c r="AD2246" s="9"/>
      <c r="AE2246" s="10"/>
      <c r="AF2246" s="9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4"/>
      <c r="T2247" s="30"/>
      <c r="U2247" s="9"/>
      <c r="V2247" s="9"/>
      <c r="W2247" s="28"/>
      <c r="X2247" s="3"/>
      <c r="Y2247" s="1"/>
      <c r="Z2247" s="9"/>
      <c r="AA2247" s="3"/>
      <c r="AB2247" s="3"/>
      <c r="AC2247" s="3"/>
      <c r="AD2247" s="9"/>
      <c r="AE2247" s="10"/>
      <c r="AF2247" s="9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4"/>
      <c r="T2248" s="30"/>
      <c r="U2248" s="9"/>
      <c r="V2248" s="9"/>
      <c r="W2248" s="28"/>
      <c r="X2248" s="3"/>
      <c r="Y2248" s="1"/>
      <c r="Z2248" s="9"/>
      <c r="AA2248" s="3"/>
      <c r="AB2248" s="3"/>
      <c r="AC2248" s="3"/>
      <c r="AD2248" s="9"/>
      <c r="AE2248" s="10"/>
      <c r="AF2248" s="9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4"/>
      <c r="T2249" s="30"/>
      <c r="U2249" s="9"/>
      <c r="V2249" s="9"/>
      <c r="W2249" s="28"/>
      <c r="X2249" s="3"/>
      <c r="Y2249" s="1"/>
      <c r="Z2249" s="9"/>
      <c r="AA2249" s="3"/>
      <c r="AB2249" s="3"/>
      <c r="AC2249" s="3"/>
      <c r="AD2249" s="9"/>
      <c r="AE2249" s="10"/>
      <c r="AF2249" s="9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4"/>
      <c r="T2250" s="30"/>
      <c r="U2250" s="9"/>
      <c r="V2250" s="9"/>
      <c r="W2250" s="28"/>
      <c r="X2250" s="3"/>
      <c r="Y2250" s="1"/>
      <c r="Z2250" s="9"/>
      <c r="AA2250" s="3"/>
      <c r="AB2250" s="3"/>
      <c r="AC2250" s="3"/>
      <c r="AD2250" s="9"/>
      <c r="AE2250" s="10"/>
      <c r="AF2250" s="9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4"/>
      <c r="T2251" s="30"/>
      <c r="U2251" s="9"/>
      <c r="V2251" s="9"/>
      <c r="W2251" s="28"/>
      <c r="X2251" s="3"/>
      <c r="Y2251" s="1"/>
      <c r="Z2251" s="9"/>
      <c r="AA2251" s="3"/>
      <c r="AB2251" s="3"/>
      <c r="AC2251" s="3"/>
      <c r="AD2251" s="9"/>
      <c r="AE2251" s="10"/>
      <c r="AF2251" s="9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4"/>
      <c r="T2252" s="30"/>
      <c r="U2252" s="9"/>
      <c r="V2252" s="9"/>
      <c r="W2252" s="28"/>
      <c r="X2252" s="3"/>
      <c r="Y2252" s="1"/>
      <c r="Z2252" s="9"/>
      <c r="AA2252" s="3"/>
      <c r="AB2252" s="3"/>
      <c r="AC2252" s="3"/>
      <c r="AD2252" s="9"/>
      <c r="AE2252" s="10"/>
      <c r="AF2252" s="9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4"/>
      <c r="T2253" s="30"/>
      <c r="U2253" s="9"/>
      <c r="V2253" s="9"/>
      <c r="W2253" s="28"/>
      <c r="X2253" s="3"/>
      <c r="Y2253" s="1"/>
      <c r="Z2253" s="9"/>
      <c r="AA2253" s="3"/>
      <c r="AB2253" s="3"/>
      <c r="AC2253" s="3"/>
      <c r="AD2253" s="9"/>
      <c r="AE2253" s="10"/>
      <c r="AF2253" s="9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4"/>
      <c r="T2254" s="30"/>
      <c r="U2254" s="9"/>
      <c r="V2254" s="9"/>
      <c r="W2254" s="28"/>
      <c r="X2254" s="3"/>
      <c r="Y2254" s="1"/>
      <c r="Z2254" s="9"/>
      <c r="AA2254" s="3"/>
      <c r="AB2254" s="3"/>
      <c r="AC2254" s="3"/>
      <c r="AD2254" s="9"/>
      <c r="AE2254" s="10"/>
      <c r="AF2254" s="9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4"/>
      <c r="T2255" s="30"/>
      <c r="U2255" s="9"/>
      <c r="V2255" s="9"/>
      <c r="W2255" s="28"/>
      <c r="X2255" s="3"/>
      <c r="Y2255" s="1"/>
      <c r="Z2255" s="9"/>
      <c r="AA2255" s="3"/>
      <c r="AB2255" s="3"/>
      <c r="AC2255" s="3"/>
      <c r="AD2255" s="9"/>
      <c r="AE2255" s="10"/>
      <c r="AF2255" s="9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4"/>
      <c r="T2256" s="30"/>
      <c r="U2256" s="9"/>
      <c r="V2256" s="9"/>
      <c r="W2256" s="28"/>
      <c r="X2256" s="3"/>
      <c r="Y2256" s="1"/>
      <c r="Z2256" s="9"/>
      <c r="AA2256" s="3"/>
      <c r="AB2256" s="3"/>
      <c r="AC2256" s="3"/>
      <c r="AD2256" s="9"/>
      <c r="AE2256" s="10"/>
      <c r="AF2256" s="9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4"/>
      <c r="T2257" s="30"/>
      <c r="U2257" s="9"/>
      <c r="V2257" s="9"/>
      <c r="W2257" s="28"/>
      <c r="X2257" s="3"/>
      <c r="Y2257" s="1"/>
      <c r="Z2257" s="9"/>
      <c r="AA2257" s="3"/>
      <c r="AB2257" s="3"/>
      <c r="AC2257" s="3"/>
      <c r="AD2257" s="9"/>
      <c r="AE2257" s="10"/>
      <c r="AF2257" s="9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4"/>
      <c r="T2258" s="30"/>
      <c r="U2258" s="9"/>
      <c r="V2258" s="9"/>
      <c r="W2258" s="28"/>
      <c r="X2258" s="3"/>
      <c r="Y2258" s="1"/>
      <c r="Z2258" s="9"/>
      <c r="AA2258" s="3"/>
      <c r="AB2258" s="3"/>
      <c r="AC2258" s="3"/>
      <c r="AD2258" s="9"/>
      <c r="AE2258" s="10"/>
      <c r="AF2258" s="9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4"/>
      <c r="T2259" s="30"/>
      <c r="U2259" s="9"/>
      <c r="V2259" s="9"/>
      <c r="W2259" s="28"/>
      <c r="X2259" s="3"/>
      <c r="Y2259" s="1"/>
      <c r="Z2259" s="9"/>
      <c r="AA2259" s="3"/>
      <c r="AB2259" s="3"/>
      <c r="AC2259" s="3"/>
      <c r="AD2259" s="9"/>
      <c r="AE2259" s="10"/>
      <c r="AF2259" s="9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4"/>
      <c r="T2260" s="30"/>
      <c r="U2260" s="9"/>
      <c r="V2260" s="9"/>
      <c r="W2260" s="28"/>
      <c r="X2260" s="3"/>
      <c r="Y2260" s="1"/>
      <c r="Z2260" s="9"/>
      <c r="AA2260" s="3"/>
      <c r="AB2260" s="3"/>
      <c r="AC2260" s="3"/>
      <c r="AD2260" s="9"/>
      <c r="AE2260" s="10"/>
      <c r="AF2260" s="9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4"/>
      <c r="T2261" s="30"/>
      <c r="U2261" s="9"/>
      <c r="V2261" s="9"/>
      <c r="W2261" s="28"/>
      <c r="X2261" s="3"/>
      <c r="Y2261" s="1"/>
      <c r="Z2261" s="9"/>
      <c r="AA2261" s="3"/>
      <c r="AB2261" s="3"/>
      <c r="AC2261" s="3"/>
      <c r="AD2261" s="9"/>
      <c r="AE2261" s="10"/>
      <c r="AF2261" s="9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4"/>
      <c r="T2262" s="30"/>
      <c r="U2262" s="9"/>
      <c r="V2262" s="9"/>
      <c r="W2262" s="28"/>
      <c r="X2262" s="3"/>
      <c r="Y2262" s="1"/>
      <c r="Z2262" s="9"/>
      <c r="AA2262" s="3"/>
      <c r="AB2262" s="3"/>
      <c r="AC2262" s="3"/>
      <c r="AD2262" s="9"/>
      <c r="AE2262" s="10"/>
      <c r="AF2262" s="9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4"/>
      <c r="T2263" s="30"/>
      <c r="U2263" s="9"/>
      <c r="V2263" s="9"/>
      <c r="W2263" s="28"/>
      <c r="X2263" s="3"/>
      <c r="Y2263" s="1"/>
      <c r="Z2263" s="9"/>
      <c r="AA2263" s="3"/>
      <c r="AB2263" s="3"/>
      <c r="AC2263" s="3"/>
      <c r="AD2263" s="9"/>
      <c r="AE2263" s="10"/>
      <c r="AF2263" s="9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4"/>
      <c r="T2264" s="30"/>
      <c r="U2264" s="9"/>
      <c r="V2264" s="9"/>
      <c r="W2264" s="28"/>
      <c r="X2264" s="3"/>
      <c r="Y2264" s="1"/>
      <c r="Z2264" s="9"/>
      <c r="AA2264" s="3"/>
      <c r="AB2264" s="3"/>
      <c r="AC2264" s="3"/>
      <c r="AD2264" s="9"/>
      <c r="AE2264" s="10"/>
      <c r="AF2264" s="9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4"/>
      <c r="T2265" s="30"/>
      <c r="U2265" s="9"/>
      <c r="V2265" s="9"/>
      <c r="W2265" s="28"/>
      <c r="X2265" s="3"/>
      <c r="Y2265" s="1"/>
      <c r="Z2265" s="9"/>
      <c r="AA2265" s="3"/>
      <c r="AB2265" s="3"/>
      <c r="AC2265" s="3"/>
      <c r="AD2265" s="9"/>
      <c r="AE2265" s="10"/>
      <c r="AF2265" s="9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4"/>
      <c r="T2266" s="30"/>
      <c r="U2266" s="9"/>
      <c r="V2266" s="9"/>
      <c r="W2266" s="28"/>
      <c r="X2266" s="3"/>
      <c r="Y2266" s="1"/>
      <c r="Z2266" s="9"/>
      <c r="AA2266" s="3"/>
      <c r="AB2266" s="3"/>
      <c r="AC2266" s="3"/>
      <c r="AD2266" s="9"/>
      <c r="AE2266" s="10"/>
      <c r="AF2266" s="9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4"/>
      <c r="T2267" s="30"/>
      <c r="U2267" s="9"/>
      <c r="V2267" s="9"/>
      <c r="W2267" s="28"/>
      <c r="X2267" s="3"/>
      <c r="Y2267" s="1"/>
      <c r="Z2267" s="9"/>
      <c r="AA2267" s="3"/>
      <c r="AB2267" s="3"/>
      <c r="AC2267" s="3"/>
      <c r="AD2267" s="9"/>
      <c r="AE2267" s="10"/>
      <c r="AF2267" s="9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4"/>
      <c r="T2268" s="30"/>
      <c r="U2268" s="9"/>
      <c r="V2268" s="9"/>
      <c r="W2268" s="28"/>
      <c r="X2268" s="3"/>
      <c r="Y2268" s="1"/>
      <c r="Z2268" s="9"/>
      <c r="AA2268" s="3"/>
      <c r="AB2268" s="3"/>
      <c r="AC2268" s="3"/>
      <c r="AD2268" s="9"/>
      <c r="AE2268" s="10"/>
      <c r="AF2268" s="9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4"/>
      <c r="T2269" s="30"/>
      <c r="U2269" s="9"/>
      <c r="V2269" s="9"/>
      <c r="W2269" s="28"/>
      <c r="X2269" s="3"/>
      <c r="Y2269" s="1"/>
      <c r="Z2269" s="9"/>
      <c r="AA2269" s="3"/>
      <c r="AB2269" s="3"/>
      <c r="AC2269" s="3"/>
      <c r="AD2269" s="9"/>
      <c r="AE2269" s="10"/>
      <c r="AF2269" s="9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4"/>
      <c r="T2270" s="30"/>
      <c r="U2270" s="9"/>
      <c r="V2270" s="9"/>
      <c r="W2270" s="28"/>
      <c r="X2270" s="3"/>
      <c r="Y2270" s="1"/>
      <c r="Z2270" s="9"/>
      <c r="AA2270" s="3"/>
      <c r="AB2270" s="3"/>
      <c r="AC2270" s="3"/>
      <c r="AD2270" s="9"/>
      <c r="AE2270" s="10"/>
      <c r="AF2270" s="9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4"/>
      <c r="T2271" s="30"/>
      <c r="U2271" s="9"/>
      <c r="V2271" s="9"/>
      <c r="W2271" s="28"/>
      <c r="X2271" s="3"/>
      <c r="Y2271" s="1"/>
      <c r="Z2271" s="9"/>
      <c r="AA2271" s="3"/>
      <c r="AB2271" s="3"/>
      <c r="AC2271" s="3"/>
      <c r="AD2271" s="9"/>
      <c r="AE2271" s="10"/>
      <c r="AF2271" s="9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4"/>
      <c r="T2272" s="30"/>
      <c r="U2272" s="9"/>
      <c r="V2272" s="9"/>
      <c r="W2272" s="28"/>
      <c r="X2272" s="3"/>
      <c r="Y2272" s="1"/>
      <c r="Z2272" s="9"/>
      <c r="AA2272" s="3"/>
      <c r="AB2272" s="3"/>
      <c r="AC2272" s="3"/>
      <c r="AD2272" s="9"/>
      <c r="AE2272" s="10"/>
      <c r="AF2272" s="9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4"/>
      <c r="T2273" s="30"/>
      <c r="U2273" s="9"/>
      <c r="V2273" s="9"/>
      <c r="W2273" s="28"/>
      <c r="X2273" s="3"/>
      <c r="Y2273" s="1"/>
      <c r="Z2273" s="9"/>
      <c r="AA2273" s="3"/>
      <c r="AB2273" s="3"/>
      <c r="AC2273" s="3"/>
      <c r="AD2273" s="9"/>
      <c r="AE2273" s="10"/>
      <c r="AF2273" s="9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4"/>
      <c r="T2274" s="30"/>
      <c r="U2274" s="9"/>
      <c r="V2274" s="9"/>
      <c r="W2274" s="28"/>
      <c r="X2274" s="3"/>
      <c r="Y2274" s="1"/>
      <c r="Z2274" s="9"/>
      <c r="AA2274" s="3"/>
      <c r="AB2274" s="3"/>
      <c r="AC2274" s="3"/>
      <c r="AD2274" s="9"/>
      <c r="AE2274" s="10"/>
      <c r="AF2274" s="9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4"/>
      <c r="T2275" s="30"/>
      <c r="U2275" s="9"/>
      <c r="V2275" s="9"/>
      <c r="W2275" s="28"/>
      <c r="X2275" s="3"/>
      <c r="Y2275" s="1"/>
      <c r="Z2275" s="9"/>
      <c r="AA2275" s="3"/>
      <c r="AB2275" s="3"/>
      <c r="AC2275" s="3"/>
      <c r="AD2275" s="9"/>
      <c r="AE2275" s="10"/>
      <c r="AF2275" s="9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4"/>
      <c r="T2276" s="30"/>
      <c r="U2276" s="9"/>
      <c r="V2276" s="9"/>
      <c r="W2276" s="28"/>
      <c r="X2276" s="3"/>
      <c r="Y2276" s="1"/>
      <c r="Z2276" s="9"/>
      <c r="AA2276" s="3"/>
      <c r="AB2276" s="3"/>
      <c r="AC2276" s="3"/>
      <c r="AD2276" s="9"/>
      <c r="AE2276" s="10"/>
      <c r="AF2276" s="9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4"/>
      <c r="T2277" s="30"/>
      <c r="U2277" s="9"/>
      <c r="V2277" s="9"/>
      <c r="W2277" s="28"/>
      <c r="X2277" s="3"/>
      <c r="Y2277" s="1"/>
      <c r="Z2277" s="9"/>
      <c r="AA2277" s="3"/>
      <c r="AB2277" s="3"/>
      <c r="AC2277" s="3"/>
      <c r="AD2277" s="9"/>
      <c r="AE2277" s="10"/>
      <c r="AF2277" s="9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4"/>
      <c r="T2278" s="30"/>
      <c r="U2278" s="9"/>
      <c r="V2278" s="9"/>
      <c r="W2278" s="28"/>
      <c r="X2278" s="3"/>
      <c r="Y2278" s="1"/>
      <c r="Z2278" s="9"/>
      <c r="AA2278" s="3"/>
      <c r="AB2278" s="3"/>
      <c r="AC2278" s="3"/>
      <c r="AD2278" s="9"/>
      <c r="AE2278" s="10"/>
      <c r="AF2278" s="9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4"/>
      <c r="T2279" s="30"/>
      <c r="U2279" s="9"/>
      <c r="V2279" s="9"/>
      <c r="W2279" s="28"/>
      <c r="X2279" s="3"/>
      <c r="Y2279" s="1"/>
      <c r="Z2279" s="9"/>
      <c r="AA2279" s="3"/>
      <c r="AB2279" s="3"/>
      <c r="AC2279" s="3"/>
      <c r="AD2279" s="9"/>
      <c r="AE2279" s="10"/>
      <c r="AF2279" s="9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4"/>
      <c r="T2280" s="30"/>
      <c r="U2280" s="9"/>
      <c r="V2280" s="9"/>
      <c r="W2280" s="28"/>
      <c r="X2280" s="3"/>
      <c r="Y2280" s="1"/>
      <c r="Z2280" s="9"/>
      <c r="AA2280" s="3"/>
      <c r="AB2280" s="3"/>
      <c r="AC2280" s="3"/>
      <c r="AD2280" s="9"/>
      <c r="AE2280" s="10"/>
      <c r="AF2280" s="9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4"/>
      <c r="T2281" s="30"/>
      <c r="U2281" s="9"/>
      <c r="V2281" s="9"/>
      <c r="W2281" s="28"/>
      <c r="X2281" s="3"/>
      <c r="Y2281" s="1"/>
      <c r="Z2281" s="9"/>
      <c r="AA2281" s="3"/>
      <c r="AB2281" s="3"/>
      <c r="AC2281" s="3"/>
      <c r="AD2281" s="9"/>
      <c r="AE2281" s="10"/>
      <c r="AF2281" s="9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4"/>
      <c r="T2282" s="30"/>
      <c r="U2282" s="9"/>
      <c r="V2282" s="9"/>
      <c r="W2282" s="28"/>
      <c r="X2282" s="3"/>
      <c r="Y2282" s="1"/>
      <c r="Z2282" s="9"/>
      <c r="AA2282" s="3"/>
      <c r="AB2282" s="3"/>
      <c r="AC2282" s="3"/>
      <c r="AD2282" s="9"/>
      <c r="AE2282" s="10"/>
      <c r="AF2282" s="9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4"/>
      <c r="T2283" s="30"/>
      <c r="U2283" s="9"/>
      <c r="V2283" s="9"/>
      <c r="W2283" s="28"/>
      <c r="X2283" s="3"/>
      <c r="Y2283" s="1"/>
      <c r="Z2283" s="9"/>
      <c r="AA2283" s="3"/>
      <c r="AB2283" s="3"/>
      <c r="AC2283" s="3"/>
      <c r="AD2283" s="9"/>
      <c r="AE2283" s="10"/>
      <c r="AF2283" s="9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4"/>
      <c r="T2284" s="30"/>
      <c r="U2284" s="9"/>
      <c r="V2284" s="9"/>
      <c r="W2284" s="28"/>
      <c r="X2284" s="3"/>
      <c r="Y2284" s="1"/>
      <c r="Z2284" s="9"/>
      <c r="AA2284" s="3"/>
      <c r="AB2284" s="3"/>
      <c r="AC2284" s="3"/>
      <c r="AD2284" s="9"/>
      <c r="AE2284" s="10"/>
      <c r="AF2284" s="9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4"/>
      <c r="T2285" s="30"/>
      <c r="U2285" s="9"/>
      <c r="V2285" s="9"/>
      <c r="W2285" s="28"/>
      <c r="X2285" s="3"/>
      <c r="Y2285" s="1"/>
      <c r="Z2285" s="9"/>
      <c r="AA2285" s="3"/>
      <c r="AB2285" s="3"/>
      <c r="AC2285" s="3"/>
      <c r="AD2285" s="9"/>
      <c r="AE2285" s="10"/>
      <c r="AF2285" s="9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4"/>
      <c r="T2286" s="30"/>
      <c r="U2286" s="9"/>
      <c r="V2286" s="9"/>
      <c r="W2286" s="28"/>
      <c r="X2286" s="3"/>
      <c r="Y2286" s="1"/>
      <c r="Z2286" s="9"/>
      <c r="AA2286" s="3"/>
      <c r="AB2286" s="3"/>
      <c r="AC2286" s="3"/>
      <c r="AD2286" s="9"/>
      <c r="AE2286" s="10"/>
      <c r="AF2286" s="9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4"/>
      <c r="T2287" s="30"/>
      <c r="U2287" s="9"/>
      <c r="V2287" s="9"/>
      <c r="W2287" s="28"/>
      <c r="X2287" s="3"/>
      <c r="Y2287" s="1"/>
      <c r="Z2287" s="9"/>
      <c r="AA2287" s="3"/>
      <c r="AB2287" s="3"/>
      <c r="AC2287" s="3"/>
      <c r="AD2287" s="9"/>
      <c r="AE2287" s="10"/>
      <c r="AF2287" s="9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4"/>
      <c r="T2288" s="30"/>
      <c r="U2288" s="9"/>
      <c r="V2288" s="9"/>
      <c r="W2288" s="28"/>
      <c r="X2288" s="3"/>
      <c r="Y2288" s="1"/>
      <c r="Z2288" s="9"/>
      <c r="AA2288" s="3"/>
      <c r="AB2288" s="3"/>
      <c r="AC2288" s="3"/>
      <c r="AD2288" s="9"/>
      <c r="AE2288" s="10"/>
      <c r="AF2288" s="9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4"/>
      <c r="T2289" s="30"/>
      <c r="U2289" s="9"/>
      <c r="V2289" s="9"/>
      <c r="W2289" s="28"/>
      <c r="X2289" s="3"/>
      <c r="Y2289" s="1"/>
      <c r="Z2289" s="9"/>
      <c r="AA2289" s="3"/>
      <c r="AB2289" s="3"/>
      <c r="AC2289" s="3"/>
      <c r="AD2289" s="9"/>
      <c r="AE2289" s="10"/>
      <c r="AF2289" s="9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4"/>
      <c r="T2290" s="30"/>
      <c r="U2290" s="9"/>
      <c r="V2290" s="9"/>
      <c r="W2290" s="28"/>
      <c r="X2290" s="3"/>
      <c r="Y2290" s="1"/>
      <c r="Z2290" s="9"/>
      <c r="AA2290" s="3"/>
      <c r="AB2290" s="3"/>
      <c r="AC2290" s="3"/>
      <c r="AD2290" s="9"/>
      <c r="AE2290" s="10"/>
      <c r="AF2290" s="9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4"/>
      <c r="T2291" s="30"/>
      <c r="U2291" s="9"/>
      <c r="V2291" s="9"/>
      <c r="W2291" s="28"/>
      <c r="X2291" s="3"/>
      <c r="Y2291" s="1"/>
      <c r="Z2291" s="9"/>
      <c r="AA2291" s="3"/>
      <c r="AB2291" s="3"/>
      <c r="AC2291" s="3"/>
      <c r="AD2291" s="9"/>
      <c r="AE2291" s="10"/>
      <c r="AF2291" s="9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4"/>
      <c r="T2292" s="30"/>
      <c r="U2292" s="9"/>
      <c r="V2292" s="9"/>
      <c r="W2292" s="28"/>
      <c r="X2292" s="3"/>
      <c r="Y2292" s="1"/>
      <c r="Z2292" s="9"/>
      <c r="AA2292" s="3"/>
      <c r="AB2292" s="3"/>
      <c r="AC2292" s="3"/>
      <c r="AD2292" s="9"/>
      <c r="AE2292" s="10"/>
      <c r="AF2292" s="9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4"/>
      <c r="T2293" s="30"/>
      <c r="U2293" s="9"/>
      <c r="V2293" s="9"/>
      <c r="W2293" s="28"/>
      <c r="X2293" s="3"/>
      <c r="Y2293" s="1"/>
      <c r="Z2293" s="9"/>
      <c r="AA2293" s="3"/>
      <c r="AB2293" s="3"/>
      <c r="AC2293" s="3"/>
      <c r="AD2293" s="9"/>
      <c r="AE2293" s="10"/>
      <c r="AF2293" s="9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4"/>
      <c r="T2294" s="30"/>
      <c r="U2294" s="9"/>
      <c r="V2294" s="9"/>
      <c r="W2294" s="28"/>
      <c r="X2294" s="3"/>
      <c r="Y2294" s="1"/>
      <c r="Z2294" s="9"/>
      <c r="AA2294" s="3"/>
      <c r="AB2294" s="3"/>
      <c r="AC2294" s="3"/>
      <c r="AD2294" s="9"/>
      <c r="AE2294" s="10"/>
      <c r="AF2294" s="9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4"/>
      <c r="T2295" s="30"/>
      <c r="U2295" s="9"/>
      <c r="V2295" s="9"/>
      <c r="W2295" s="28"/>
      <c r="X2295" s="3"/>
      <c r="Y2295" s="1"/>
      <c r="Z2295" s="9"/>
      <c r="AA2295" s="3"/>
      <c r="AB2295" s="3"/>
      <c r="AC2295" s="3"/>
      <c r="AD2295" s="9"/>
      <c r="AE2295" s="10"/>
      <c r="AF2295" s="9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4"/>
      <c r="T2296" s="30"/>
      <c r="U2296" s="9"/>
      <c r="V2296" s="9"/>
      <c r="W2296" s="28"/>
      <c r="X2296" s="3"/>
      <c r="Y2296" s="1"/>
      <c r="Z2296" s="9"/>
      <c r="AA2296" s="3"/>
      <c r="AB2296" s="3"/>
      <c r="AC2296" s="3"/>
      <c r="AD2296" s="9"/>
      <c r="AE2296" s="10"/>
      <c r="AF2296" s="9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4"/>
      <c r="T2297" s="30"/>
      <c r="U2297" s="9"/>
      <c r="V2297" s="9"/>
      <c r="W2297" s="28"/>
      <c r="X2297" s="3"/>
      <c r="Y2297" s="1"/>
      <c r="Z2297" s="9"/>
      <c r="AA2297" s="3"/>
      <c r="AB2297" s="3"/>
      <c r="AC2297" s="3"/>
      <c r="AD2297" s="9"/>
      <c r="AE2297" s="10"/>
      <c r="AF2297" s="9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4"/>
      <c r="T2298" s="30"/>
      <c r="U2298" s="9"/>
      <c r="V2298" s="9"/>
      <c r="W2298" s="28"/>
      <c r="X2298" s="3"/>
      <c r="Y2298" s="1"/>
      <c r="Z2298" s="9"/>
      <c r="AA2298" s="3"/>
      <c r="AB2298" s="3"/>
      <c r="AC2298" s="3"/>
      <c r="AD2298" s="9"/>
      <c r="AE2298" s="10"/>
      <c r="AF2298" s="9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4"/>
      <c r="T2299" s="30"/>
      <c r="U2299" s="9"/>
      <c r="V2299" s="9"/>
      <c r="W2299" s="28"/>
      <c r="X2299" s="3"/>
      <c r="Y2299" s="1"/>
      <c r="Z2299" s="9"/>
      <c r="AA2299" s="3"/>
      <c r="AB2299" s="3"/>
      <c r="AC2299" s="3"/>
      <c r="AD2299" s="9"/>
      <c r="AE2299" s="10"/>
      <c r="AF2299" s="9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4"/>
      <c r="T2300" s="30"/>
      <c r="U2300" s="9"/>
      <c r="V2300" s="9"/>
      <c r="W2300" s="28"/>
      <c r="X2300" s="3"/>
      <c r="Y2300" s="1"/>
      <c r="Z2300" s="9"/>
      <c r="AA2300" s="3"/>
      <c r="AB2300" s="3"/>
      <c r="AC2300" s="3"/>
      <c r="AD2300" s="9"/>
      <c r="AE2300" s="10"/>
      <c r="AF2300" s="9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4"/>
      <c r="T2301" s="30"/>
      <c r="U2301" s="9"/>
      <c r="V2301" s="9"/>
      <c r="W2301" s="28"/>
      <c r="X2301" s="3"/>
      <c r="Y2301" s="1"/>
      <c r="Z2301" s="9"/>
      <c r="AA2301" s="3"/>
      <c r="AB2301" s="3"/>
      <c r="AC2301" s="3"/>
      <c r="AD2301" s="9"/>
      <c r="AE2301" s="10"/>
      <c r="AF2301" s="9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4"/>
      <c r="T2302" s="30"/>
      <c r="U2302" s="9"/>
      <c r="V2302" s="9"/>
      <c r="W2302" s="28"/>
      <c r="X2302" s="3"/>
      <c r="Y2302" s="1"/>
      <c r="Z2302" s="9"/>
      <c r="AA2302" s="3"/>
      <c r="AB2302" s="3"/>
      <c r="AC2302" s="3"/>
      <c r="AD2302" s="9"/>
      <c r="AE2302" s="10"/>
      <c r="AF2302" s="9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4"/>
      <c r="T2303" s="30"/>
      <c r="U2303" s="9"/>
      <c r="V2303" s="9"/>
      <c r="W2303" s="28"/>
      <c r="X2303" s="3"/>
      <c r="Y2303" s="1"/>
      <c r="Z2303" s="9"/>
      <c r="AA2303" s="3"/>
      <c r="AB2303" s="3"/>
      <c r="AC2303" s="3"/>
      <c r="AD2303" s="9"/>
      <c r="AE2303" s="10"/>
      <c r="AF2303" s="9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4"/>
      <c r="T2304" s="30"/>
      <c r="U2304" s="9"/>
      <c r="V2304" s="9"/>
      <c r="W2304" s="28"/>
      <c r="X2304" s="3"/>
      <c r="Y2304" s="1"/>
      <c r="Z2304" s="9"/>
      <c r="AA2304" s="3"/>
      <c r="AB2304" s="3"/>
      <c r="AC2304" s="3"/>
      <c r="AD2304" s="9"/>
      <c r="AE2304" s="10"/>
      <c r="AF2304" s="9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4"/>
      <c r="T2305" s="30"/>
      <c r="U2305" s="9"/>
      <c r="V2305" s="9"/>
      <c r="W2305" s="28"/>
      <c r="X2305" s="3"/>
      <c r="Y2305" s="1"/>
      <c r="Z2305" s="9"/>
      <c r="AA2305" s="3"/>
      <c r="AB2305" s="3"/>
      <c r="AC2305" s="3"/>
      <c r="AD2305" s="9"/>
      <c r="AE2305" s="10"/>
      <c r="AF2305" s="9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4"/>
      <c r="T2306" s="30"/>
      <c r="U2306" s="9"/>
      <c r="V2306" s="9"/>
      <c r="W2306" s="28"/>
      <c r="X2306" s="3"/>
      <c r="Y2306" s="1"/>
      <c r="Z2306" s="9"/>
      <c r="AA2306" s="3"/>
      <c r="AB2306" s="3"/>
      <c r="AC2306" s="3"/>
      <c r="AD2306" s="9"/>
      <c r="AE2306" s="10"/>
      <c r="AF2306" s="9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4"/>
      <c r="T2307" s="30"/>
      <c r="U2307" s="9"/>
      <c r="V2307" s="9"/>
      <c r="W2307" s="28"/>
      <c r="X2307" s="3"/>
      <c r="Y2307" s="1"/>
      <c r="Z2307" s="9"/>
      <c r="AA2307" s="3"/>
      <c r="AB2307" s="3"/>
      <c r="AC2307" s="3"/>
      <c r="AD2307" s="9"/>
      <c r="AE2307" s="10"/>
      <c r="AF2307" s="9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4"/>
      <c r="T2308" s="30"/>
      <c r="U2308" s="9"/>
      <c r="V2308" s="9"/>
      <c r="W2308" s="28"/>
      <c r="X2308" s="3"/>
      <c r="Y2308" s="1"/>
      <c r="Z2308" s="9"/>
      <c r="AA2308" s="3"/>
      <c r="AB2308" s="3"/>
      <c r="AC2308" s="3"/>
      <c r="AD2308" s="9"/>
      <c r="AE2308" s="10"/>
      <c r="AF2308" s="9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4"/>
      <c r="T2309" s="30"/>
      <c r="U2309" s="9"/>
      <c r="V2309" s="9"/>
      <c r="W2309" s="28"/>
      <c r="X2309" s="3"/>
      <c r="Y2309" s="1"/>
      <c r="Z2309" s="9"/>
      <c r="AA2309" s="3"/>
      <c r="AB2309" s="3"/>
      <c r="AC2309" s="3"/>
      <c r="AD2309" s="9"/>
      <c r="AE2309" s="10"/>
      <c r="AF2309" s="9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4"/>
      <c r="T2310" s="30"/>
      <c r="U2310" s="9"/>
      <c r="V2310" s="9"/>
      <c r="W2310" s="28"/>
      <c r="X2310" s="3"/>
      <c r="Y2310" s="1"/>
      <c r="Z2310" s="9"/>
      <c r="AA2310" s="3"/>
      <c r="AB2310" s="3"/>
      <c r="AC2310" s="3"/>
      <c r="AD2310" s="9"/>
      <c r="AE2310" s="10"/>
      <c r="AF2310" s="9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4"/>
      <c r="T2311" s="30"/>
      <c r="U2311" s="9"/>
      <c r="V2311" s="9"/>
      <c r="W2311" s="28"/>
      <c r="X2311" s="3"/>
      <c r="Y2311" s="1"/>
      <c r="Z2311" s="9"/>
      <c r="AA2311" s="3"/>
      <c r="AB2311" s="3"/>
      <c r="AC2311" s="3"/>
      <c r="AD2311" s="9"/>
      <c r="AE2311" s="10"/>
      <c r="AF2311" s="9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4"/>
      <c r="T2312" s="30"/>
      <c r="U2312" s="9"/>
      <c r="V2312" s="9"/>
      <c r="W2312" s="28"/>
      <c r="X2312" s="3"/>
      <c r="Y2312" s="1"/>
      <c r="Z2312" s="9"/>
      <c r="AA2312" s="3"/>
      <c r="AB2312" s="3"/>
      <c r="AC2312" s="3"/>
      <c r="AD2312" s="9"/>
      <c r="AE2312" s="10"/>
      <c r="AF2312" s="9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4"/>
      <c r="T2313" s="30"/>
      <c r="U2313" s="9"/>
      <c r="V2313" s="9"/>
      <c r="W2313" s="28"/>
      <c r="X2313" s="3"/>
      <c r="Y2313" s="1"/>
      <c r="Z2313" s="9"/>
      <c r="AA2313" s="3"/>
      <c r="AB2313" s="3"/>
      <c r="AC2313" s="3"/>
      <c r="AD2313" s="9"/>
      <c r="AE2313" s="10"/>
      <c r="AF2313" s="9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4"/>
      <c r="T2314" s="30"/>
      <c r="U2314" s="9"/>
      <c r="V2314" s="9"/>
      <c r="W2314" s="28"/>
      <c r="X2314" s="3"/>
      <c r="Y2314" s="1"/>
      <c r="Z2314" s="9"/>
      <c r="AA2314" s="3"/>
      <c r="AB2314" s="3"/>
      <c r="AC2314" s="3"/>
      <c r="AD2314" s="9"/>
      <c r="AE2314" s="10"/>
      <c r="AF2314" s="9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4"/>
      <c r="T2315" s="30"/>
      <c r="U2315" s="9"/>
      <c r="V2315" s="9"/>
      <c r="W2315" s="28"/>
      <c r="X2315" s="3"/>
      <c r="Y2315" s="1"/>
      <c r="Z2315" s="9"/>
      <c r="AA2315" s="3"/>
      <c r="AB2315" s="3"/>
      <c r="AC2315" s="3"/>
      <c r="AD2315" s="9"/>
      <c r="AE2315" s="10"/>
      <c r="AF2315" s="9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4"/>
      <c r="T2316" s="30"/>
      <c r="U2316" s="9"/>
      <c r="V2316" s="9"/>
      <c r="W2316" s="28"/>
      <c r="X2316" s="3"/>
      <c r="Y2316" s="1"/>
      <c r="Z2316" s="9"/>
      <c r="AA2316" s="3"/>
      <c r="AB2316" s="3"/>
      <c r="AC2316" s="3"/>
      <c r="AD2316" s="9"/>
      <c r="AE2316" s="10"/>
      <c r="AF2316" s="9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4"/>
      <c r="T2317" s="30"/>
      <c r="U2317" s="9"/>
      <c r="V2317" s="9"/>
      <c r="W2317" s="28"/>
      <c r="X2317" s="3"/>
      <c r="Y2317" s="1"/>
      <c r="Z2317" s="9"/>
      <c r="AA2317" s="3"/>
      <c r="AB2317" s="3"/>
      <c r="AC2317" s="3"/>
      <c r="AD2317" s="9"/>
      <c r="AE2317" s="10"/>
      <c r="AF2317" s="9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4"/>
      <c r="T2318" s="30"/>
      <c r="U2318" s="9"/>
      <c r="V2318" s="9"/>
      <c r="W2318" s="28"/>
      <c r="X2318" s="3"/>
      <c r="Y2318" s="1"/>
      <c r="Z2318" s="9"/>
      <c r="AA2318" s="3"/>
      <c r="AB2318" s="3"/>
      <c r="AC2318" s="3"/>
      <c r="AD2318" s="9"/>
      <c r="AE2318" s="10"/>
      <c r="AF2318" s="9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4"/>
      <c r="T2319" s="30"/>
      <c r="U2319" s="9"/>
      <c r="V2319" s="9"/>
      <c r="W2319" s="28"/>
      <c r="X2319" s="3"/>
      <c r="Y2319" s="1"/>
      <c r="Z2319" s="9"/>
      <c r="AA2319" s="3"/>
      <c r="AB2319" s="3"/>
      <c r="AC2319" s="3"/>
      <c r="AD2319" s="9"/>
      <c r="AE2319" s="10"/>
      <c r="AF2319" s="9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4"/>
      <c r="T2320" s="30"/>
      <c r="U2320" s="9"/>
      <c r="V2320" s="9"/>
      <c r="W2320" s="28"/>
      <c r="X2320" s="3"/>
      <c r="Y2320" s="1"/>
      <c r="Z2320" s="9"/>
      <c r="AA2320" s="3"/>
      <c r="AB2320" s="3"/>
      <c r="AC2320" s="3"/>
      <c r="AD2320" s="9"/>
      <c r="AE2320" s="10"/>
      <c r="AF2320" s="9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4"/>
      <c r="T2321" s="30"/>
      <c r="U2321" s="9"/>
      <c r="V2321" s="9"/>
      <c r="W2321" s="28"/>
      <c r="X2321" s="3"/>
      <c r="Y2321" s="1"/>
      <c r="Z2321" s="9"/>
      <c r="AA2321" s="3"/>
      <c r="AB2321" s="3"/>
      <c r="AC2321" s="3"/>
      <c r="AD2321" s="9"/>
      <c r="AE2321" s="10"/>
      <c r="AF2321" s="9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4"/>
      <c r="T2322" s="30"/>
      <c r="U2322" s="9"/>
      <c r="V2322" s="9"/>
      <c r="W2322" s="28"/>
      <c r="X2322" s="3"/>
      <c r="Y2322" s="1"/>
      <c r="Z2322" s="9"/>
      <c r="AA2322" s="3"/>
      <c r="AB2322" s="3"/>
      <c r="AC2322" s="3"/>
      <c r="AD2322" s="9"/>
      <c r="AE2322" s="10"/>
      <c r="AF2322" s="9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4"/>
      <c r="T2323" s="30"/>
      <c r="U2323" s="9"/>
      <c r="V2323" s="9"/>
      <c r="W2323" s="28"/>
      <c r="X2323" s="3"/>
      <c r="Y2323" s="1"/>
      <c r="Z2323" s="9"/>
      <c r="AA2323" s="3"/>
      <c r="AB2323" s="3"/>
      <c r="AC2323" s="3"/>
      <c r="AD2323" s="9"/>
      <c r="AE2323" s="10"/>
      <c r="AF2323" s="9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4"/>
      <c r="T2324" s="30"/>
      <c r="U2324" s="9"/>
      <c r="V2324" s="9"/>
      <c r="W2324" s="28"/>
      <c r="X2324" s="3"/>
      <c r="Y2324" s="1"/>
      <c r="Z2324" s="9"/>
      <c r="AA2324" s="3"/>
      <c r="AB2324" s="3"/>
      <c r="AC2324" s="3"/>
      <c r="AD2324" s="9"/>
      <c r="AE2324" s="10"/>
      <c r="AF2324" s="9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4"/>
      <c r="T2325" s="30"/>
      <c r="U2325" s="9"/>
      <c r="V2325" s="9"/>
      <c r="W2325" s="28"/>
      <c r="X2325" s="3"/>
      <c r="Y2325" s="1"/>
      <c r="Z2325" s="9"/>
      <c r="AA2325" s="3"/>
      <c r="AB2325" s="3"/>
      <c r="AC2325" s="3"/>
      <c r="AD2325" s="9"/>
      <c r="AE2325" s="10"/>
      <c r="AF2325" s="9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4"/>
      <c r="T2326" s="30"/>
      <c r="U2326" s="9"/>
      <c r="V2326" s="9"/>
      <c r="W2326" s="28"/>
      <c r="X2326" s="3"/>
      <c r="Y2326" s="1"/>
      <c r="Z2326" s="9"/>
      <c r="AA2326" s="3"/>
      <c r="AB2326" s="3"/>
      <c r="AC2326" s="3"/>
      <c r="AD2326" s="9"/>
      <c r="AE2326" s="10"/>
      <c r="AF2326" s="9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4"/>
      <c r="T2327" s="30"/>
      <c r="U2327" s="9"/>
      <c r="V2327" s="9"/>
      <c r="W2327" s="28"/>
      <c r="X2327" s="3"/>
      <c r="Y2327" s="1"/>
      <c r="Z2327" s="9"/>
      <c r="AA2327" s="3"/>
      <c r="AB2327" s="3"/>
      <c r="AC2327" s="3"/>
      <c r="AD2327" s="9"/>
      <c r="AE2327" s="10"/>
      <c r="AF2327" s="9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4"/>
      <c r="T2328" s="30"/>
      <c r="U2328" s="9"/>
      <c r="V2328" s="9"/>
      <c r="W2328" s="28"/>
      <c r="X2328" s="3"/>
      <c r="Y2328" s="1"/>
      <c r="Z2328" s="9"/>
      <c r="AA2328" s="3"/>
      <c r="AB2328" s="3"/>
      <c r="AC2328" s="3"/>
      <c r="AD2328" s="9"/>
      <c r="AE2328" s="10"/>
      <c r="AF2328" s="9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4"/>
      <c r="T2329" s="30"/>
      <c r="U2329" s="9"/>
      <c r="V2329" s="9"/>
      <c r="W2329" s="28"/>
      <c r="X2329" s="3"/>
      <c r="Y2329" s="1"/>
      <c r="Z2329" s="9"/>
      <c r="AA2329" s="3"/>
      <c r="AB2329" s="3"/>
      <c r="AC2329" s="3"/>
      <c r="AD2329" s="9"/>
      <c r="AE2329" s="10"/>
      <c r="AF2329" s="9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4"/>
      <c r="T2330" s="30"/>
      <c r="U2330" s="9"/>
      <c r="V2330" s="9"/>
      <c r="W2330" s="28"/>
      <c r="X2330" s="3"/>
      <c r="Y2330" s="1"/>
      <c r="Z2330" s="9"/>
      <c r="AA2330" s="3"/>
      <c r="AB2330" s="3"/>
      <c r="AC2330" s="3"/>
      <c r="AD2330" s="9"/>
      <c r="AE2330" s="10"/>
      <c r="AF2330" s="9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4"/>
      <c r="T2331" s="30"/>
      <c r="U2331" s="9"/>
      <c r="V2331" s="9"/>
      <c r="W2331" s="28"/>
      <c r="X2331" s="3"/>
      <c r="Y2331" s="1"/>
      <c r="Z2331" s="9"/>
      <c r="AA2331" s="3"/>
      <c r="AB2331" s="3"/>
      <c r="AC2331" s="3"/>
      <c r="AD2331" s="9"/>
      <c r="AE2331" s="10"/>
      <c r="AF2331" s="9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4"/>
      <c r="T2332" s="30"/>
      <c r="U2332" s="9"/>
      <c r="V2332" s="9"/>
      <c r="W2332" s="28"/>
      <c r="X2332" s="3"/>
      <c r="Y2332" s="1"/>
      <c r="Z2332" s="9"/>
      <c r="AA2332" s="3"/>
      <c r="AB2332" s="3"/>
      <c r="AC2332" s="3"/>
      <c r="AD2332" s="9"/>
      <c r="AE2332" s="10"/>
      <c r="AF2332" s="9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4"/>
      <c r="T2333" s="30"/>
      <c r="U2333" s="9"/>
      <c r="V2333" s="9"/>
      <c r="W2333" s="28"/>
      <c r="X2333" s="3"/>
      <c r="Y2333" s="1"/>
      <c r="Z2333" s="9"/>
      <c r="AA2333" s="3"/>
      <c r="AB2333" s="3"/>
      <c r="AC2333" s="3"/>
      <c r="AD2333" s="9"/>
      <c r="AE2333" s="10"/>
      <c r="AF2333" s="9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4"/>
      <c r="T2334" s="30"/>
      <c r="U2334" s="9"/>
      <c r="V2334" s="9"/>
      <c r="W2334" s="28"/>
      <c r="X2334" s="3"/>
      <c r="Y2334" s="1"/>
      <c r="Z2334" s="9"/>
      <c r="AA2334" s="3"/>
      <c r="AB2334" s="3"/>
      <c r="AC2334" s="3"/>
      <c r="AD2334" s="9"/>
      <c r="AE2334" s="10"/>
      <c r="AF2334" s="9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4"/>
      <c r="T2335" s="30"/>
      <c r="U2335" s="9"/>
      <c r="V2335" s="9"/>
      <c r="W2335" s="28"/>
      <c r="X2335" s="3"/>
      <c r="Y2335" s="1"/>
      <c r="Z2335" s="9"/>
      <c r="AA2335" s="3"/>
      <c r="AB2335" s="3"/>
      <c r="AC2335" s="3"/>
      <c r="AD2335" s="9"/>
      <c r="AE2335" s="10"/>
      <c r="AF2335" s="9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4"/>
      <c r="T2336" s="30"/>
      <c r="U2336" s="9"/>
      <c r="V2336" s="9"/>
      <c r="W2336" s="28"/>
      <c r="X2336" s="3"/>
      <c r="Y2336" s="1"/>
      <c r="Z2336" s="9"/>
      <c r="AA2336" s="3"/>
      <c r="AB2336" s="3"/>
      <c r="AC2336" s="3"/>
      <c r="AD2336" s="9"/>
      <c r="AE2336" s="10"/>
      <c r="AF2336" s="9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4"/>
      <c r="T2337" s="30"/>
      <c r="U2337" s="9"/>
      <c r="V2337" s="9"/>
      <c r="W2337" s="28"/>
      <c r="X2337" s="3"/>
      <c r="Y2337" s="1"/>
      <c r="Z2337" s="9"/>
      <c r="AA2337" s="3"/>
      <c r="AB2337" s="3"/>
      <c r="AC2337" s="3"/>
      <c r="AD2337" s="9"/>
      <c r="AE2337" s="10"/>
      <c r="AF2337" s="9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4"/>
      <c r="T2338" s="30"/>
      <c r="U2338" s="9"/>
      <c r="V2338" s="9"/>
      <c r="W2338" s="28"/>
      <c r="X2338" s="3"/>
      <c r="Y2338" s="1"/>
      <c r="Z2338" s="9"/>
      <c r="AA2338" s="3"/>
      <c r="AB2338" s="3"/>
      <c r="AC2338" s="3"/>
      <c r="AD2338" s="9"/>
      <c r="AE2338" s="10"/>
      <c r="AF2338" s="9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4"/>
      <c r="T2339" s="30"/>
      <c r="U2339" s="9"/>
      <c r="V2339" s="9"/>
      <c r="W2339" s="28"/>
      <c r="X2339" s="3"/>
      <c r="Y2339" s="1"/>
      <c r="Z2339" s="9"/>
      <c r="AA2339" s="3"/>
      <c r="AB2339" s="3"/>
      <c r="AC2339" s="3"/>
      <c r="AD2339" s="9"/>
      <c r="AE2339" s="10"/>
      <c r="AF2339" s="9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4"/>
      <c r="T2340" s="30"/>
      <c r="U2340" s="9"/>
      <c r="V2340" s="9"/>
      <c r="W2340" s="28"/>
      <c r="X2340" s="3"/>
      <c r="Y2340" s="1"/>
      <c r="Z2340" s="9"/>
      <c r="AA2340" s="3"/>
      <c r="AB2340" s="3"/>
      <c r="AC2340" s="3"/>
      <c r="AD2340" s="9"/>
      <c r="AE2340" s="10"/>
      <c r="AF2340" s="9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4"/>
      <c r="T2341" s="30"/>
      <c r="U2341" s="9"/>
      <c r="V2341" s="9"/>
      <c r="W2341" s="28"/>
      <c r="X2341" s="3"/>
      <c r="Y2341" s="1"/>
      <c r="Z2341" s="9"/>
      <c r="AA2341" s="3"/>
      <c r="AB2341" s="3"/>
      <c r="AC2341" s="3"/>
      <c r="AD2341" s="9"/>
      <c r="AE2341" s="10"/>
      <c r="AF2341" s="9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4"/>
      <c r="T2342" s="30"/>
      <c r="U2342" s="9"/>
      <c r="V2342" s="9"/>
      <c r="W2342" s="28"/>
      <c r="X2342" s="3"/>
      <c r="Y2342" s="1"/>
      <c r="Z2342" s="9"/>
      <c r="AA2342" s="3"/>
      <c r="AB2342" s="3"/>
      <c r="AC2342" s="3"/>
      <c r="AD2342" s="9"/>
      <c r="AE2342" s="10"/>
      <c r="AF2342" s="9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4"/>
      <c r="T2343" s="30"/>
      <c r="U2343" s="9"/>
      <c r="V2343" s="9"/>
      <c r="W2343" s="28"/>
      <c r="X2343" s="3"/>
      <c r="Y2343" s="1"/>
      <c r="Z2343" s="9"/>
      <c r="AA2343" s="3"/>
      <c r="AB2343" s="3"/>
      <c r="AC2343" s="3"/>
      <c r="AD2343" s="9"/>
      <c r="AE2343" s="10"/>
      <c r="AF2343" s="9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4"/>
      <c r="T2344" s="30"/>
      <c r="U2344" s="9"/>
      <c r="V2344" s="9"/>
      <c r="W2344" s="28"/>
      <c r="X2344" s="3"/>
      <c r="Y2344" s="1"/>
      <c r="Z2344" s="9"/>
      <c r="AA2344" s="3"/>
      <c r="AB2344" s="3"/>
      <c r="AC2344" s="3"/>
      <c r="AD2344" s="9"/>
      <c r="AE2344" s="10"/>
      <c r="AF2344" s="9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4"/>
      <c r="T2345" s="30"/>
      <c r="U2345" s="9"/>
      <c r="V2345" s="9"/>
      <c r="W2345" s="28"/>
      <c r="X2345" s="3"/>
      <c r="Y2345" s="1"/>
      <c r="Z2345" s="9"/>
      <c r="AA2345" s="3"/>
      <c r="AB2345" s="3"/>
      <c r="AC2345" s="3"/>
      <c r="AD2345" s="9"/>
      <c r="AE2345" s="10"/>
      <c r="AF2345" s="9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4"/>
      <c r="T2346" s="30"/>
      <c r="U2346" s="9"/>
      <c r="V2346" s="9"/>
      <c r="W2346" s="28"/>
      <c r="X2346" s="3"/>
      <c r="Y2346" s="1"/>
      <c r="Z2346" s="9"/>
      <c r="AA2346" s="3"/>
      <c r="AB2346" s="3"/>
      <c r="AC2346" s="3"/>
      <c r="AD2346" s="9"/>
      <c r="AE2346" s="10"/>
      <c r="AF2346" s="9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4"/>
      <c r="T2347" s="30"/>
      <c r="U2347" s="9"/>
      <c r="V2347" s="9"/>
      <c r="W2347" s="28"/>
      <c r="X2347" s="3"/>
      <c r="Y2347" s="1"/>
      <c r="Z2347" s="9"/>
      <c r="AA2347" s="3"/>
      <c r="AB2347" s="3"/>
      <c r="AC2347" s="3"/>
      <c r="AD2347" s="9"/>
      <c r="AE2347" s="10"/>
      <c r="AF2347" s="9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4"/>
      <c r="T2348" s="30"/>
      <c r="U2348" s="9"/>
      <c r="V2348" s="9"/>
      <c r="W2348" s="28"/>
      <c r="X2348" s="3"/>
      <c r="Y2348" s="1"/>
      <c r="Z2348" s="9"/>
      <c r="AA2348" s="3"/>
      <c r="AB2348" s="3"/>
      <c r="AC2348" s="3"/>
      <c r="AD2348" s="9"/>
      <c r="AE2348" s="10"/>
      <c r="AF2348" s="9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4"/>
      <c r="T2349" s="30"/>
      <c r="U2349" s="9"/>
      <c r="V2349" s="9"/>
      <c r="W2349" s="28"/>
      <c r="X2349" s="3"/>
      <c r="Y2349" s="1"/>
      <c r="Z2349" s="9"/>
      <c r="AA2349" s="3"/>
      <c r="AB2349" s="3"/>
      <c r="AC2349" s="3"/>
      <c r="AD2349" s="9"/>
      <c r="AE2349" s="10"/>
      <c r="AF2349" s="9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4"/>
      <c r="T2350" s="30"/>
      <c r="U2350" s="9"/>
      <c r="V2350" s="9"/>
      <c r="W2350" s="28"/>
      <c r="X2350" s="3"/>
      <c r="Y2350" s="1"/>
      <c r="Z2350" s="9"/>
      <c r="AA2350" s="3"/>
      <c r="AB2350" s="3"/>
      <c r="AC2350" s="3"/>
      <c r="AD2350" s="9"/>
      <c r="AE2350" s="10"/>
      <c r="AF2350" s="9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4"/>
      <c r="T2351" s="30"/>
      <c r="U2351" s="9"/>
      <c r="V2351" s="9"/>
      <c r="W2351" s="28"/>
      <c r="X2351" s="3"/>
      <c r="Y2351" s="1"/>
      <c r="Z2351" s="9"/>
      <c r="AA2351" s="3"/>
      <c r="AB2351" s="3"/>
      <c r="AC2351" s="3"/>
      <c r="AD2351" s="9"/>
      <c r="AE2351" s="10"/>
      <c r="AF2351" s="9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4"/>
      <c r="T2352" s="30"/>
      <c r="U2352" s="9"/>
      <c r="V2352" s="9"/>
      <c r="W2352" s="28"/>
      <c r="X2352" s="3"/>
      <c r="Y2352" s="1"/>
      <c r="Z2352" s="9"/>
      <c r="AA2352" s="3"/>
      <c r="AB2352" s="3"/>
      <c r="AC2352" s="3"/>
      <c r="AD2352" s="9"/>
      <c r="AE2352" s="10"/>
      <c r="AF2352" s="9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4"/>
      <c r="T2353" s="30"/>
      <c r="U2353" s="9"/>
      <c r="V2353" s="9"/>
      <c r="W2353" s="28"/>
      <c r="X2353" s="3"/>
      <c r="Y2353" s="1"/>
      <c r="Z2353" s="9"/>
      <c r="AA2353" s="3"/>
      <c r="AB2353" s="3"/>
      <c r="AC2353" s="3"/>
      <c r="AD2353" s="9"/>
      <c r="AE2353" s="10"/>
      <c r="AF2353" s="9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4"/>
      <c r="T2354" s="30"/>
      <c r="U2354" s="9"/>
      <c r="V2354" s="9"/>
      <c r="W2354" s="28"/>
      <c r="X2354" s="3"/>
      <c r="Y2354" s="1"/>
      <c r="Z2354" s="9"/>
      <c r="AA2354" s="3"/>
      <c r="AB2354" s="3"/>
      <c r="AC2354" s="3"/>
      <c r="AD2354" s="9"/>
      <c r="AE2354" s="10"/>
      <c r="AF2354" s="9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4"/>
      <c r="T2355" s="30"/>
      <c r="U2355" s="9"/>
      <c r="V2355" s="9"/>
      <c r="W2355" s="28"/>
      <c r="X2355" s="3"/>
      <c r="Y2355" s="1"/>
      <c r="Z2355" s="9"/>
      <c r="AA2355" s="3"/>
      <c r="AB2355" s="3"/>
      <c r="AC2355" s="3"/>
      <c r="AD2355" s="9"/>
      <c r="AE2355" s="10"/>
      <c r="AF2355" s="9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4"/>
      <c r="T2356" s="30"/>
      <c r="U2356" s="9"/>
      <c r="V2356" s="9"/>
      <c r="W2356" s="28"/>
      <c r="X2356" s="3"/>
      <c r="Y2356" s="1"/>
      <c r="Z2356" s="9"/>
      <c r="AA2356" s="3"/>
      <c r="AB2356" s="3"/>
      <c r="AC2356" s="3"/>
      <c r="AD2356" s="9"/>
      <c r="AE2356" s="10"/>
      <c r="AF2356" s="9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4"/>
      <c r="T2357" s="30"/>
      <c r="U2357" s="9"/>
      <c r="V2357" s="9"/>
      <c r="W2357" s="28"/>
      <c r="X2357" s="3"/>
      <c r="Y2357" s="1"/>
      <c r="Z2357" s="9"/>
      <c r="AA2357" s="3"/>
      <c r="AB2357" s="3"/>
      <c r="AC2357" s="3"/>
      <c r="AD2357" s="9"/>
      <c r="AE2357" s="10"/>
      <c r="AF2357" s="9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4"/>
      <c r="T2358" s="30"/>
      <c r="U2358" s="9"/>
      <c r="V2358" s="9"/>
      <c r="W2358" s="28"/>
      <c r="X2358" s="3"/>
      <c r="Y2358" s="1"/>
      <c r="Z2358" s="9"/>
      <c r="AA2358" s="3"/>
      <c r="AB2358" s="3"/>
      <c r="AC2358" s="3"/>
      <c r="AD2358" s="9"/>
      <c r="AE2358" s="10"/>
      <c r="AF2358" s="9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4"/>
      <c r="T2359" s="30"/>
      <c r="U2359" s="9"/>
      <c r="V2359" s="9"/>
      <c r="W2359" s="28"/>
      <c r="X2359" s="3"/>
      <c r="Y2359" s="1"/>
      <c r="Z2359" s="9"/>
      <c r="AA2359" s="3"/>
      <c r="AB2359" s="3"/>
      <c r="AC2359" s="3"/>
      <c r="AD2359" s="9"/>
      <c r="AE2359" s="10"/>
      <c r="AF2359" s="9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4"/>
      <c r="T2360" s="30"/>
      <c r="U2360" s="9"/>
      <c r="V2360" s="9"/>
      <c r="W2360" s="28"/>
      <c r="X2360" s="3"/>
      <c r="Y2360" s="1"/>
      <c r="Z2360" s="9"/>
      <c r="AA2360" s="3"/>
      <c r="AB2360" s="3"/>
      <c r="AC2360" s="3"/>
      <c r="AD2360" s="9"/>
      <c r="AE2360" s="10"/>
      <c r="AF2360" s="9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4"/>
      <c r="T2361" s="30"/>
      <c r="U2361" s="9"/>
      <c r="V2361" s="9"/>
      <c r="W2361" s="28"/>
      <c r="X2361" s="3"/>
      <c r="Y2361" s="1"/>
      <c r="Z2361" s="9"/>
      <c r="AA2361" s="3"/>
      <c r="AB2361" s="3"/>
      <c r="AC2361" s="3"/>
      <c r="AD2361" s="9"/>
      <c r="AE2361" s="10"/>
      <c r="AF2361" s="9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4"/>
      <c r="T2362" s="30"/>
      <c r="U2362" s="9"/>
      <c r="V2362" s="9"/>
      <c r="W2362" s="28"/>
      <c r="X2362" s="3"/>
      <c r="Y2362" s="1"/>
      <c r="Z2362" s="9"/>
      <c r="AA2362" s="3"/>
      <c r="AB2362" s="3"/>
      <c r="AC2362" s="3"/>
      <c r="AD2362" s="9"/>
      <c r="AE2362" s="10"/>
      <c r="AF2362" s="9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4"/>
      <c r="T2363" s="30"/>
      <c r="U2363" s="9"/>
      <c r="V2363" s="9"/>
      <c r="W2363" s="28"/>
      <c r="X2363" s="3"/>
      <c r="Y2363" s="1"/>
      <c r="Z2363" s="9"/>
      <c r="AA2363" s="3"/>
      <c r="AB2363" s="3"/>
      <c r="AC2363" s="3"/>
      <c r="AD2363" s="9"/>
      <c r="AE2363" s="10"/>
      <c r="AF2363" s="9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4"/>
      <c r="T2364" s="30"/>
      <c r="U2364" s="9"/>
      <c r="V2364" s="9"/>
      <c r="W2364" s="28"/>
      <c r="X2364" s="3"/>
      <c r="Y2364" s="1"/>
      <c r="Z2364" s="9"/>
      <c r="AA2364" s="3"/>
      <c r="AB2364" s="3"/>
      <c r="AC2364" s="3"/>
      <c r="AD2364" s="9"/>
      <c r="AE2364" s="10"/>
      <c r="AF2364" s="9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4"/>
      <c r="T2365" s="30"/>
      <c r="U2365" s="9"/>
      <c r="V2365" s="9"/>
      <c r="W2365" s="28"/>
      <c r="X2365" s="3"/>
      <c r="Y2365" s="1"/>
      <c r="Z2365" s="9"/>
      <c r="AA2365" s="3"/>
      <c r="AB2365" s="3"/>
      <c r="AC2365" s="3"/>
      <c r="AD2365" s="9"/>
      <c r="AE2365" s="10"/>
      <c r="AF2365" s="9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4"/>
      <c r="T2366" s="30"/>
      <c r="U2366" s="9"/>
      <c r="V2366" s="9"/>
      <c r="W2366" s="28"/>
      <c r="X2366" s="3"/>
      <c r="Y2366" s="1"/>
      <c r="Z2366" s="9"/>
      <c r="AA2366" s="3"/>
      <c r="AB2366" s="3"/>
      <c r="AC2366" s="3"/>
      <c r="AD2366" s="9"/>
      <c r="AE2366" s="10"/>
      <c r="AF2366" s="9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4"/>
      <c r="T2367" s="30"/>
      <c r="U2367" s="9"/>
      <c r="V2367" s="9"/>
      <c r="W2367" s="28"/>
      <c r="X2367" s="3"/>
      <c r="Y2367" s="1"/>
      <c r="Z2367" s="9"/>
      <c r="AA2367" s="3"/>
      <c r="AB2367" s="3"/>
      <c r="AC2367" s="3"/>
      <c r="AD2367" s="9"/>
      <c r="AE2367" s="10"/>
      <c r="AF2367" s="9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4"/>
      <c r="T2368" s="30"/>
      <c r="U2368" s="9"/>
      <c r="V2368" s="9"/>
      <c r="W2368" s="28"/>
      <c r="X2368" s="3"/>
      <c r="Y2368" s="1"/>
      <c r="Z2368" s="9"/>
      <c r="AA2368" s="3"/>
      <c r="AB2368" s="3"/>
      <c r="AC2368" s="3"/>
      <c r="AD2368" s="9"/>
      <c r="AE2368" s="10"/>
      <c r="AF2368" s="9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4"/>
      <c r="T2369" s="30"/>
      <c r="U2369" s="9"/>
      <c r="V2369" s="9"/>
      <c r="W2369" s="28"/>
      <c r="X2369" s="3"/>
      <c r="Y2369" s="1"/>
      <c r="Z2369" s="9"/>
      <c r="AA2369" s="3"/>
      <c r="AB2369" s="3"/>
      <c r="AC2369" s="3"/>
      <c r="AD2369" s="9"/>
      <c r="AE2369" s="10"/>
      <c r="AF2369" s="9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4"/>
      <c r="T2370" s="30"/>
      <c r="U2370" s="9"/>
      <c r="V2370" s="9"/>
      <c r="W2370" s="28"/>
      <c r="X2370" s="3"/>
      <c r="Y2370" s="1"/>
      <c r="Z2370" s="9"/>
      <c r="AA2370" s="3"/>
      <c r="AB2370" s="3"/>
      <c r="AC2370" s="3"/>
      <c r="AD2370" s="9"/>
      <c r="AE2370" s="10"/>
      <c r="AF2370" s="9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4"/>
      <c r="T2371" s="30"/>
      <c r="U2371" s="9"/>
      <c r="V2371" s="9"/>
      <c r="W2371" s="28"/>
      <c r="X2371" s="3"/>
      <c r="Y2371" s="1"/>
      <c r="Z2371" s="9"/>
      <c r="AA2371" s="3"/>
      <c r="AB2371" s="3"/>
      <c r="AC2371" s="3"/>
      <c r="AD2371" s="9"/>
      <c r="AE2371" s="10"/>
      <c r="AF2371" s="9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4"/>
      <c r="T2372" s="30"/>
      <c r="U2372" s="9"/>
      <c r="V2372" s="9"/>
      <c r="W2372" s="28"/>
      <c r="X2372" s="3"/>
      <c r="Y2372" s="1"/>
      <c r="Z2372" s="9"/>
      <c r="AA2372" s="3"/>
      <c r="AB2372" s="3"/>
      <c r="AC2372" s="3"/>
      <c r="AD2372" s="9"/>
      <c r="AE2372" s="10"/>
      <c r="AF2372" s="9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4"/>
      <c r="T2373" s="30"/>
      <c r="U2373" s="9"/>
      <c r="V2373" s="9"/>
      <c r="W2373" s="28"/>
      <c r="X2373" s="3"/>
      <c r="Y2373" s="1"/>
      <c r="Z2373" s="9"/>
      <c r="AA2373" s="3"/>
      <c r="AB2373" s="3"/>
      <c r="AC2373" s="3"/>
      <c r="AD2373" s="9"/>
      <c r="AE2373" s="10"/>
      <c r="AF2373" s="9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4"/>
      <c r="T2374" s="30"/>
      <c r="U2374" s="9"/>
      <c r="V2374" s="9"/>
      <c r="W2374" s="28"/>
      <c r="X2374" s="3"/>
      <c r="Y2374" s="1"/>
      <c r="Z2374" s="9"/>
      <c r="AA2374" s="3"/>
      <c r="AB2374" s="3"/>
      <c r="AC2374" s="3"/>
      <c r="AD2374" s="9"/>
      <c r="AE2374" s="10"/>
      <c r="AF2374" s="9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4"/>
      <c r="T2375" s="30"/>
      <c r="U2375" s="9"/>
      <c r="V2375" s="9"/>
      <c r="W2375" s="28"/>
      <c r="X2375" s="3"/>
      <c r="Y2375" s="1"/>
      <c r="Z2375" s="9"/>
      <c r="AA2375" s="3"/>
      <c r="AB2375" s="3"/>
      <c r="AC2375" s="3"/>
      <c r="AD2375" s="9"/>
      <c r="AE2375" s="10"/>
      <c r="AF2375" s="9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4"/>
      <c r="T2376" s="30"/>
      <c r="U2376" s="9"/>
      <c r="V2376" s="9"/>
      <c r="W2376" s="28"/>
      <c r="X2376" s="3"/>
      <c r="Y2376" s="1"/>
      <c r="Z2376" s="9"/>
      <c r="AA2376" s="3"/>
      <c r="AB2376" s="3"/>
      <c r="AC2376" s="3"/>
      <c r="AD2376" s="9"/>
      <c r="AE2376" s="10"/>
      <c r="AF2376" s="9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4"/>
      <c r="T2377" s="30"/>
      <c r="U2377" s="9"/>
      <c r="V2377" s="9"/>
      <c r="W2377" s="28"/>
      <c r="X2377" s="3"/>
      <c r="Y2377" s="1"/>
      <c r="Z2377" s="9"/>
      <c r="AA2377" s="3"/>
      <c r="AB2377" s="3"/>
      <c r="AC2377" s="3"/>
      <c r="AD2377" s="9"/>
      <c r="AE2377" s="10"/>
      <c r="AF2377" s="9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4"/>
      <c r="T2378" s="30"/>
      <c r="U2378" s="9"/>
      <c r="V2378" s="9"/>
      <c r="W2378" s="28"/>
      <c r="X2378" s="3"/>
      <c r="Y2378" s="1"/>
      <c r="Z2378" s="9"/>
      <c r="AA2378" s="3"/>
      <c r="AB2378" s="3"/>
      <c r="AC2378" s="3"/>
      <c r="AD2378" s="9"/>
      <c r="AE2378" s="10"/>
      <c r="AF2378" s="9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4"/>
      <c r="T2379" s="30"/>
      <c r="U2379" s="9"/>
      <c r="V2379" s="9"/>
      <c r="W2379" s="28"/>
      <c r="X2379" s="3"/>
      <c r="Y2379" s="1"/>
      <c r="Z2379" s="9"/>
      <c r="AA2379" s="3"/>
      <c r="AB2379" s="3"/>
      <c r="AC2379" s="3"/>
      <c r="AD2379" s="9"/>
      <c r="AE2379" s="10"/>
      <c r="AF2379" s="9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4"/>
      <c r="T2380" s="30"/>
      <c r="U2380" s="9"/>
      <c r="V2380" s="9"/>
      <c r="W2380" s="28"/>
      <c r="X2380" s="3"/>
      <c r="Y2380" s="1"/>
      <c r="Z2380" s="9"/>
      <c r="AA2380" s="3"/>
      <c r="AB2380" s="3"/>
      <c r="AC2380" s="3"/>
      <c r="AD2380" s="9"/>
      <c r="AE2380" s="10"/>
      <c r="AF2380" s="9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4"/>
      <c r="T2381" s="30"/>
      <c r="U2381" s="9"/>
      <c r="V2381" s="9"/>
      <c r="W2381" s="28"/>
      <c r="X2381" s="3"/>
      <c r="Y2381" s="1"/>
      <c r="Z2381" s="9"/>
      <c r="AA2381" s="3"/>
      <c r="AB2381" s="3"/>
      <c r="AC2381" s="3"/>
      <c r="AD2381" s="9"/>
      <c r="AE2381" s="10"/>
      <c r="AF2381" s="9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4"/>
      <c r="T2382" s="30"/>
      <c r="U2382" s="9"/>
      <c r="V2382" s="9"/>
      <c r="W2382" s="28"/>
      <c r="X2382" s="3"/>
      <c r="Y2382" s="1"/>
      <c r="Z2382" s="9"/>
      <c r="AA2382" s="3"/>
      <c r="AB2382" s="3"/>
      <c r="AC2382" s="3"/>
      <c r="AD2382" s="9"/>
      <c r="AE2382" s="10"/>
      <c r="AF2382" s="9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4"/>
      <c r="T2383" s="30"/>
      <c r="U2383" s="9"/>
      <c r="V2383" s="9"/>
      <c r="W2383" s="28"/>
      <c r="X2383" s="3"/>
      <c r="Y2383" s="1"/>
      <c r="Z2383" s="9"/>
      <c r="AA2383" s="3"/>
      <c r="AB2383" s="3"/>
      <c r="AC2383" s="3"/>
      <c r="AD2383" s="9"/>
      <c r="AE2383" s="10"/>
      <c r="AF2383" s="9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4"/>
      <c r="T2384" s="30"/>
      <c r="U2384" s="9"/>
      <c r="V2384" s="9"/>
      <c r="W2384" s="28"/>
      <c r="X2384" s="3"/>
      <c r="Y2384" s="1"/>
      <c r="Z2384" s="9"/>
      <c r="AA2384" s="3"/>
      <c r="AB2384" s="3"/>
      <c r="AC2384" s="3"/>
      <c r="AD2384" s="9"/>
      <c r="AE2384" s="10"/>
      <c r="AF2384" s="9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4"/>
      <c r="T2385" s="30"/>
      <c r="U2385" s="27"/>
      <c r="V2385" s="27"/>
      <c r="W2385" s="32"/>
      <c r="X2385" s="20"/>
      <c r="Y2385" s="23"/>
      <c r="Z2385" s="27"/>
      <c r="AA2385" s="20"/>
      <c r="AB2385" s="20"/>
      <c r="AC2385" s="20"/>
      <c r="AD2385" s="27"/>
      <c r="AE2385" s="21"/>
      <c r="AF2385" s="27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</row>
    <row r="2386" spans="1:130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4"/>
      <c r="T2386" s="30"/>
      <c r="U2386" s="27"/>
      <c r="V2386" s="27"/>
      <c r="W2386" s="32"/>
      <c r="X2386" s="20"/>
      <c r="Y2386" s="23"/>
      <c r="Z2386" s="27"/>
      <c r="AA2386" s="20"/>
      <c r="AB2386" s="20"/>
      <c r="AC2386" s="20"/>
      <c r="AD2386" s="27"/>
      <c r="AE2386" s="21"/>
      <c r="AF2386" s="27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</row>
    <row r="2387" spans="1:130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4"/>
      <c r="T2387" s="30"/>
      <c r="U2387" s="27"/>
      <c r="V2387" s="27"/>
      <c r="W2387" s="32"/>
      <c r="X2387" s="20"/>
      <c r="Y2387" s="23"/>
      <c r="Z2387" s="27"/>
      <c r="AA2387" s="20"/>
      <c r="AB2387" s="20"/>
      <c r="AC2387" s="20"/>
      <c r="AD2387" s="27"/>
      <c r="AE2387" s="21"/>
      <c r="AF2387" s="27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</row>
    <row r="2388" spans="1:130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4"/>
      <c r="T2388" s="30"/>
      <c r="U2388" s="9"/>
      <c r="V2388" s="9"/>
      <c r="W2388" s="28"/>
      <c r="X2388" s="3"/>
      <c r="Y2388" s="1"/>
      <c r="Z2388" s="9"/>
      <c r="AA2388" s="3"/>
      <c r="AB2388" s="3"/>
      <c r="AC2388" s="3"/>
      <c r="AD2388" s="9"/>
      <c r="AE2388" s="10"/>
      <c r="AF2388" s="9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4"/>
      <c r="T2389" s="30"/>
      <c r="U2389" s="9"/>
      <c r="V2389" s="9"/>
      <c r="W2389" s="28"/>
      <c r="X2389" s="3"/>
      <c r="Y2389" s="1"/>
      <c r="Z2389" s="9"/>
      <c r="AA2389" s="3"/>
      <c r="AB2389" s="3"/>
      <c r="AC2389" s="3"/>
      <c r="AD2389" s="9"/>
      <c r="AE2389" s="10"/>
      <c r="AF2389" s="9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4"/>
      <c r="T2390" s="30"/>
      <c r="U2390" s="9"/>
      <c r="V2390" s="9"/>
      <c r="W2390" s="28"/>
      <c r="X2390" s="3"/>
      <c r="Y2390" s="1"/>
      <c r="Z2390" s="9"/>
      <c r="AA2390" s="3"/>
      <c r="AB2390" s="3"/>
      <c r="AC2390" s="3"/>
      <c r="AD2390" s="9"/>
      <c r="AE2390" s="10"/>
      <c r="AF2390" s="9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4"/>
      <c r="T2391" s="30"/>
      <c r="U2391" s="9"/>
      <c r="V2391" s="9"/>
      <c r="W2391" s="28"/>
      <c r="X2391" s="3"/>
      <c r="Y2391" s="1"/>
      <c r="Z2391" s="9"/>
      <c r="AA2391" s="3"/>
      <c r="AB2391" s="3"/>
      <c r="AC2391" s="3"/>
      <c r="AD2391" s="9"/>
      <c r="AE2391" s="10"/>
      <c r="AF2391" s="9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4"/>
      <c r="T2392" s="30"/>
      <c r="U2392" s="9"/>
      <c r="V2392" s="9"/>
      <c r="W2392" s="28"/>
      <c r="X2392" s="3"/>
      <c r="Y2392" s="1"/>
      <c r="Z2392" s="9"/>
      <c r="AA2392" s="3"/>
      <c r="AB2392" s="3"/>
      <c r="AC2392" s="3"/>
      <c r="AD2392" s="9"/>
      <c r="AE2392" s="10"/>
      <c r="AF2392" s="9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4"/>
      <c r="T2393" s="30"/>
      <c r="U2393" s="9"/>
      <c r="V2393" s="9"/>
      <c r="W2393" s="28"/>
      <c r="X2393" s="3"/>
      <c r="Y2393" s="1"/>
      <c r="Z2393" s="9"/>
      <c r="AA2393" s="3"/>
      <c r="AB2393" s="3"/>
      <c r="AC2393" s="3"/>
      <c r="AD2393" s="9"/>
      <c r="AE2393" s="10"/>
      <c r="AF2393" s="9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4"/>
      <c r="T2394" s="30"/>
      <c r="U2394" s="9"/>
      <c r="V2394" s="9"/>
      <c r="W2394" s="28"/>
      <c r="X2394" s="3"/>
      <c r="Y2394" s="1"/>
      <c r="Z2394" s="9"/>
      <c r="AA2394" s="3"/>
      <c r="AB2394" s="3"/>
      <c r="AC2394" s="3"/>
      <c r="AD2394" s="9"/>
      <c r="AE2394" s="10"/>
      <c r="AF2394" s="9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4"/>
      <c r="T2395" s="30"/>
      <c r="U2395" s="9"/>
      <c r="V2395" s="9"/>
      <c r="W2395" s="28"/>
      <c r="X2395" s="3"/>
      <c r="Y2395" s="1"/>
      <c r="Z2395" s="9"/>
      <c r="AA2395" s="3"/>
      <c r="AB2395" s="3"/>
      <c r="AC2395" s="3"/>
      <c r="AD2395" s="9"/>
      <c r="AE2395" s="10"/>
      <c r="AF2395" s="9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4"/>
      <c r="T2396" s="30"/>
      <c r="U2396" s="9"/>
      <c r="V2396" s="9"/>
      <c r="W2396" s="28"/>
      <c r="X2396" s="3"/>
      <c r="Y2396" s="1"/>
      <c r="Z2396" s="9"/>
      <c r="AA2396" s="3"/>
      <c r="AB2396" s="3"/>
      <c r="AC2396" s="3"/>
      <c r="AD2396" s="9"/>
      <c r="AE2396" s="10"/>
      <c r="AF2396" s="9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4"/>
      <c r="T2397" s="30"/>
      <c r="U2397" s="9"/>
      <c r="V2397" s="9"/>
      <c r="W2397" s="28"/>
      <c r="X2397" s="3"/>
      <c r="Y2397" s="1"/>
      <c r="Z2397" s="9"/>
      <c r="AA2397" s="3"/>
      <c r="AB2397" s="3"/>
      <c r="AC2397" s="3"/>
      <c r="AD2397" s="9"/>
      <c r="AE2397" s="10"/>
      <c r="AF2397" s="9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4"/>
      <c r="T2398" s="30"/>
      <c r="U2398" s="9"/>
      <c r="V2398" s="9"/>
      <c r="W2398" s="28"/>
      <c r="X2398" s="3"/>
      <c r="Y2398" s="1"/>
      <c r="Z2398" s="9"/>
      <c r="AA2398" s="3"/>
      <c r="AB2398" s="3"/>
      <c r="AC2398" s="3"/>
      <c r="AD2398" s="9"/>
      <c r="AE2398" s="10"/>
      <c r="AF2398" s="9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4"/>
      <c r="T2399" s="30"/>
      <c r="U2399" s="9"/>
      <c r="V2399" s="9"/>
      <c r="W2399" s="28"/>
      <c r="X2399" s="3"/>
      <c r="Y2399" s="1"/>
      <c r="Z2399" s="9"/>
      <c r="AA2399" s="3"/>
      <c r="AB2399" s="3"/>
      <c r="AC2399" s="3"/>
      <c r="AD2399" s="9"/>
      <c r="AE2399" s="10"/>
      <c r="AF2399" s="9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4"/>
      <c r="T2400" s="30"/>
      <c r="U2400" s="9"/>
      <c r="V2400" s="9"/>
      <c r="W2400" s="28"/>
      <c r="X2400" s="3"/>
      <c r="Y2400" s="1"/>
      <c r="Z2400" s="9"/>
      <c r="AA2400" s="3"/>
      <c r="AB2400" s="3"/>
      <c r="AC2400" s="3"/>
      <c r="AD2400" s="9"/>
      <c r="AE2400" s="10"/>
      <c r="AF2400" s="9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4"/>
      <c r="T2401" s="30"/>
      <c r="U2401" s="9"/>
      <c r="V2401" s="9"/>
      <c r="W2401" s="28"/>
      <c r="X2401" s="3"/>
      <c r="Y2401" s="1"/>
      <c r="Z2401" s="9"/>
      <c r="AA2401" s="3"/>
      <c r="AB2401" s="3"/>
      <c r="AC2401" s="3"/>
      <c r="AD2401" s="9"/>
      <c r="AE2401" s="10"/>
      <c r="AF2401" s="9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4"/>
      <c r="T2402" s="30"/>
      <c r="U2402" s="9"/>
      <c r="V2402" s="9"/>
      <c r="W2402" s="28"/>
      <c r="X2402" s="3"/>
      <c r="Y2402" s="1"/>
      <c r="Z2402" s="9"/>
      <c r="AA2402" s="3"/>
      <c r="AB2402" s="3"/>
      <c r="AC2402" s="3"/>
      <c r="AD2402" s="9"/>
      <c r="AE2402" s="10"/>
      <c r="AF2402" s="9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4"/>
      <c r="T2403" s="30"/>
      <c r="U2403" s="9"/>
      <c r="V2403" s="9"/>
      <c r="W2403" s="28"/>
      <c r="X2403" s="3"/>
      <c r="Y2403" s="1"/>
      <c r="Z2403" s="9"/>
      <c r="AA2403" s="3"/>
      <c r="AB2403" s="3"/>
      <c r="AC2403" s="3"/>
      <c r="AD2403" s="9"/>
      <c r="AE2403" s="10"/>
      <c r="AF2403" s="9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4"/>
      <c r="T2404" s="30"/>
      <c r="U2404" s="9"/>
      <c r="V2404" s="9"/>
      <c r="W2404" s="28"/>
      <c r="X2404" s="3"/>
      <c r="Y2404" s="1"/>
      <c r="Z2404" s="9"/>
      <c r="AA2404" s="3"/>
      <c r="AB2404" s="3"/>
      <c r="AC2404" s="3"/>
      <c r="AD2404" s="9"/>
      <c r="AE2404" s="10"/>
      <c r="AF2404" s="9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4"/>
      <c r="T2405" s="30"/>
      <c r="U2405" s="9"/>
      <c r="V2405" s="9"/>
      <c r="W2405" s="28"/>
      <c r="X2405" s="3"/>
      <c r="Y2405" s="1"/>
      <c r="Z2405" s="9"/>
      <c r="AA2405" s="3"/>
      <c r="AB2405" s="3"/>
      <c r="AC2405" s="3"/>
      <c r="AD2405" s="9"/>
      <c r="AE2405" s="10"/>
      <c r="AF2405" s="9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4"/>
      <c r="T2406" s="30"/>
      <c r="U2406" s="9"/>
      <c r="V2406" s="9"/>
      <c r="W2406" s="28"/>
      <c r="X2406" s="3"/>
      <c r="Y2406" s="1"/>
      <c r="Z2406" s="9"/>
      <c r="AA2406" s="3"/>
      <c r="AB2406" s="3"/>
      <c r="AC2406" s="3"/>
      <c r="AD2406" s="9"/>
      <c r="AE2406" s="10"/>
      <c r="AF2406" s="9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4"/>
      <c r="T2407" s="30"/>
      <c r="U2407" s="9"/>
      <c r="V2407" s="9"/>
      <c r="W2407" s="28"/>
      <c r="X2407" s="3"/>
      <c r="Y2407" s="1"/>
      <c r="Z2407" s="9"/>
      <c r="AA2407" s="3"/>
      <c r="AB2407" s="3"/>
      <c r="AC2407" s="3"/>
      <c r="AD2407" s="9"/>
      <c r="AE2407" s="10"/>
      <c r="AF2407" s="9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4"/>
      <c r="T2408" s="30"/>
      <c r="U2408" s="9"/>
      <c r="V2408" s="9"/>
      <c r="W2408" s="28"/>
      <c r="X2408" s="3"/>
      <c r="Y2408" s="1"/>
      <c r="Z2408" s="9"/>
      <c r="AA2408" s="3"/>
      <c r="AB2408" s="3"/>
      <c r="AC2408" s="3"/>
      <c r="AD2408" s="9"/>
      <c r="AE2408" s="10"/>
      <c r="AF2408" s="9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4"/>
      <c r="T2409" s="30"/>
      <c r="U2409" s="9"/>
      <c r="V2409" s="9"/>
      <c r="W2409" s="28"/>
      <c r="X2409" s="3"/>
      <c r="Y2409" s="1"/>
      <c r="Z2409" s="9"/>
      <c r="AA2409" s="3"/>
      <c r="AB2409" s="3"/>
      <c r="AC2409" s="3"/>
      <c r="AD2409" s="9"/>
      <c r="AE2409" s="10"/>
      <c r="AF2409" s="9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4"/>
      <c r="T2410" s="30"/>
      <c r="U2410" s="9"/>
      <c r="V2410" s="9"/>
      <c r="W2410" s="28"/>
      <c r="X2410" s="3"/>
      <c r="Y2410" s="1"/>
      <c r="Z2410" s="9"/>
      <c r="AA2410" s="3"/>
      <c r="AB2410" s="3"/>
      <c r="AC2410" s="3"/>
      <c r="AD2410" s="9"/>
      <c r="AE2410" s="10"/>
      <c r="AF2410" s="9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4"/>
      <c r="T2411" s="30"/>
      <c r="U2411" s="9"/>
      <c r="V2411" s="9"/>
      <c r="W2411" s="28"/>
      <c r="X2411" s="3"/>
      <c r="Y2411" s="1"/>
      <c r="Z2411" s="9"/>
      <c r="AA2411" s="3"/>
      <c r="AB2411" s="3"/>
      <c r="AC2411" s="3"/>
      <c r="AD2411" s="9"/>
      <c r="AE2411" s="10"/>
      <c r="AF2411" s="9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4"/>
      <c r="T2412" s="30"/>
      <c r="U2412" s="9"/>
      <c r="V2412" s="9"/>
      <c r="W2412" s="28"/>
      <c r="X2412" s="3"/>
      <c r="Y2412" s="1"/>
      <c r="Z2412" s="9"/>
      <c r="AA2412" s="3"/>
      <c r="AB2412" s="3"/>
      <c r="AC2412" s="3"/>
      <c r="AD2412" s="9"/>
      <c r="AE2412" s="10"/>
      <c r="AF2412" s="9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4"/>
      <c r="T2413" s="30"/>
      <c r="U2413" s="9"/>
      <c r="V2413" s="9"/>
      <c r="W2413" s="28"/>
      <c r="X2413" s="3"/>
      <c r="Y2413" s="1"/>
      <c r="Z2413" s="9"/>
      <c r="AA2413" s="3"/>
      <c r="AB2413" s="3"/>
      <c r="AC2413" s="3"/>
      <c r="AD2413" s="9"/>
      <c r="AE2413" s="10"/>
      <c r="AF2413" s="9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4"/>
      <c r="T2414" s="30"/>
      <c r="U2414" s="9"/>
      <c r="V2414" s="9"/>
      <c r="W2414" s="28"/>
      <c r="X2414" s="3"/>
      <c r="Y2414" s="1"/>
      <c r="Z2414" s="9"/>
      <c r="AA2414" s="3"/>
      <c r="AB2414" s="3"/>
      <c r="AC2414" s="3"/>
      <c r="AD2414" s="9"/>
      <c r="AE2414" s="10"/>
      <c r="AF2414" s="9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4"/>
      <c r="T2415" s="30"/>
      <c r="U2415" s="9"/>
      <c r="V2415" s="9"/>
      <c r="W2415" s="28"/>
      <c r="X2415" s="3"/>
      <c r="Y2415" s="1"/>
      <c r="Z2415" s="9"/>
      <c r="AA2415" s="3"/>
      <c r="AB2415" s="3"/>
      <c r="AC2415" s="3"/>
      <c r="AD2415" s="9"/>
      <c r="AE2415" s="10"/>
      <c r="AF2415" s="9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4"/>
      <c r="T2416" s="30"/>
      <c r="U2416" s="9"/>
      <c r="V2416" s="9"/>
      <c r="W2416" s="28"/>
      <c r="X2416" s="3"/>
      <c r="Y2416" s="1"/>
      <c r="Z2416" s="9"/>
      <c r="AA2416" s="3"/>
      <c r="AB2416" s="3"/>
      <c r="AC2416" s="3"/>
      <c r="AD2416" s="9"/>
      <c r="AE2416" s="10"/>
      <c r="AF2416" s="9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4"/>
      <c r="T2417" s="30"/>
      <c r="U2417" s="9"/>
      <c r="V2417" s="9"/>
      <c r="W2417" s="28"/>
      <c r="X2417" s="3"/>
      <c r="Y2417" s="1"/>
      <c r="Z2417" s="9"/>
      <c r="AA2417" s="3"/>
      <c r="AB2417" s="3"/>
      <c r="AC2417" s="3"/>
      <c r="AD2417" s="9"/>
      <c r="AE2417" s="10"/>
      <c r="AF2417" s="9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4"/>
      <c r="T2418" s="30"/>
      <c r="U2418" s="9"/>
      <c r="V2418" s="9"/>
      <c r="W2418" s="28"/>
      <c r="X2418" s="3"/>
      <c r="Y2418" s="1"/>
      <c r="Z2418" s="9"/>
      <c r="AA2418" s="3"/>
      <c r="AB2418" s="3"/>
      <c r="AC2418" s="3"/>
      <c r="AD2418" s="9"/>
      <c r="AE2418" s="10"/>
      <c r="AF2418" s="9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4"/>
      <c r="T2419" s="30"/>
      <c r="U2419" s="9"/>
      <c r="V2419" s="9"/>
      <c r="W2419" s="28"/>
      <c r="X2419" s="3"/>
      <c r="Y2419" s="1"/>
      <c r="Z2419" s="9"/>
      <c r="AA2419" s="3"/>
      <c r="AB2419" s="3"/>
      <c r="AC2419" s="3"/>
      <c r="AD2419" s="9"/>
      <c r="AE2419" s="10"/>
      <c r="AF2419" s="9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4"/>
      <c r="T2420" s="30"/>
      <c r="U2420" s="9"/>
      <c r="V2420" s="9"/>
      <c r="W2420" s="28"/>
      <c r="X2420" s="3"/>
      <c r="Y2420" s="1"/>
      <c r="Z2420" s="9"/>
      <c r="AA2420" s="3"/>
      <c r="AB2420" s="3"/>
      <c r="AC2420" s="3"/>
      <c r="AD2420" s="9"/>
      <c r="AE2420" s="10"/>
      <c r="AF2420" s="9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4"/>
      <c r="T2421" s="30"/>
      <c r="U2421" s="9"/>
      <c r="V2421" s="9"/>
      <c r="W2421" s="28"/>
      <c r="X2421" s="3"/>
      <c r="Y2421" s="1"/>
      <c r="Z2421" s="9"/>
      <c r="AA2421" s="3"/>
      <c r="AB2421" s="3"/>
      <c r="AC2421" s="3"/>
      <c r="AD2421" s="9"/>
      <c r="AE2421" s="10"/>
      <c r="AF2421" s="9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4"/>
      <c r="T2422" s="30"/>
      <c r="U2422" s="9"/>
      <c r="V2422" s="9"/>
      <c r="W2422" s="28"/>
      <c r="X2422" s="3"/>
      <c r="Y2422" s="1"/>
      <c r="Z2422" s="9"/>
      <c r="AA2422" s="3"/>
      <c r="AB2422" s="3"/>
      <c r="AC2422" s="3"/>
      <c r="AD2422" s="9"/>
      <c r="AE2422" s="10"/>
      <c r="AF2422" s="9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4"/>
      <c r="T2423" s="30"/>
      <c r="U2423" s="9"/>
      <c r="V2423" s="9"/>
      <c r="W2423" s="28"/>
      <c r="X2423" s="3"/>
      <c r="Y2423" s="1"/>
      <c r="Z2423" s="9"/>
      <c r="AA2423" s="3"/>
      <c r="AB2423" s="3"/>
      <c r="AC2423" s="3"/>
      <c r="AD2423" s="9"/>
      <c r="AE2423" s="10"/>
      <c r="AF2423" s="9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4"/>
      <c r="T2424" s="30"/>
      <c r="U2424" s="9"/>
      <c r="V2424" s="9"/>
      <c r="W2424" s="28"/>
      <c r="X2424" s="3"/>
      <c r="Y2424" s="1"/>
      <c r="Z2424" s="9"/>
      <c r="AA2424" s="3"/>
      <c r="AB2424" s="3"/>
      <c r="AC2424" s="3"/>
      <c r="AD2424" s="9"/>
      <c r="AE2424" s="10"/>
      <c r="AF2424" s="9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4"/>
      <c r="T2425" s="30"/>
      <c r="U2425" s="9"/>
      <c r="V2425" s="9"/>
      <c r="W2425" s="28"/>
      <c r="X2425" s="3"/>
      <c r="Y2425" s="1"/>
      <c r="Z2425" s="9"/>
      <c r="AA2425" s="3"/>
      <c r="AB2425" s="3"/>
      <c r="AC2425" s="3"/>
      <c r="AD2425" s="9"/>
      <c r="AE2425" s="10"/>
      <c r="AF2425" s="9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4"/>
      <c r="T2426" s="30"/>
      <c r="U2426" s="9"/>
      <c r="V2426" s="9"/>
      <c r="W2426" s="28"/>
      <c r="X2426" s="3"/>
      <c r="Y2426" s="1"/>
      <c r="Z2426" s="9"/>
      <c r="AA2426" s="3"/>
      <c r="AB2426" s="3"/>
      <c r="AC2426" s="3"/>
      <c r="AD2426" s="9"/>
      <c r="AE2426" s="10"/>
      <c r="AF2426" s="9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4"/>
      <c r="T2427" s="30"/>
      <c r="U2427" s="9"/>
      <c r="V2427" s="9"/>
      <c r="W2427" s="28"/>
      <c r="X2427" s="3"/>
      <c r="Y2427" s="1"/>
      <c r="Z2427" s="9"/>
      <c r="AA2427" s="3"/>
      <c r="AB2427" s="3"/>
      <c r="AC2427" s="3"/>
      <c r="AD2427" s="9"/>
      <c r="AE2427" s="10"/>
      <c r="AF2427" s="9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4"/>
      <c r="T2428" s="30"/>
      <c r="U2428" s="9"/>
      <c r="V2428" s="9"/>
      <c r="W2428" s="28"/>
      <c r="X2428" s="3"/>
      <c r="Y2428" s="1"/>
      <c r="Z2428" s="9"/>
      <c r="AA2428" s="3"/>
      <c r="AB2428" s="3"/>
      <c r="AC2428" s="3"/>
      <c r="AD2428" s="9"/>
      <c r="AE2428" s="10"/>
      <c r="AF2428" s="9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4"/>
      <c r="T2429" s="30"/>
      <c r="U2429" s="9"/>
      <c r="V2429" s="9"/>
      <c r="W2429" s="28"/>
      <c r="X2429" s="3"/>
      <c r="Y2429" s="1"/>
      <c r="Z2429" s="9"/>
      <c r="AA2429" s="3"/>
      <c r="AB2429" s="3"/>
      <c r="AC2429" s="3"/>
      <c r="AD2429" s="9"/>
      <c r="AE2429" s="10"/>
      <c r="AF2429" s="9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4"/>
      <c r="T2430" s="30"/>
      <c r="U2430" s="9"/>
      <c r="V2430" s="9"/>
      <c r="W2430" s="28"/>
      <c r="X2430" s="3"/>
      <c r="Y2430" s="1"/>
      <c r="Z2430" s="9"/>
      <c r="AA2430" s="3"/>
      <c r="AB2430" s="3"/>
      <c r="AC2430" s="3"/>
      <c r="AD2430" s="9"/>
      <c r="AE2430" s="10"/>
      <c r="AF2430" s="9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4"/>
      <c r="T2431" s="30"/>
      <c r="U2431" s="9"/>
      <c r="V2431" s="9"/>
      <c r="W2431" s="28"/>
      <c r="X2431" s="3"/>
      <c r="Y2431" s="1"/>
      <c r="Z2431" s="9"/>
      <c r="AA2431" s="3"/>
      <c r="AB2431" s="3"/>
      <c r="AC2431" s="3"/>
      <c r="AD2431" s="9"/>
      <c r="AE2431" s="10"/>
      <c r="AF2431" s="9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4"/>
      <c r="T2432" s="30"/>
      <c r="U2432" s="9"/>
      <c r="V2432" s="9"/>
      <c r="W2432" s="28"/>
      <c r="X2432" s="3"/>
      <c r="Y2432" s="1"/>
      <c r="Z2432" s="9"/>
      <c r="AA2432" s="3"/>
      <c r="AB2432" s="3"/>
      <c r="AC2432" s="3"/>
      <c r="AD2432" s="9"/>
      <c r="AE2432" s="10"/>
      <c r="AF2432" s="9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4"/>
      <c r="T2433" s="30"/>
      <c r="U2433" s="9"/>
      <c r="V2433" s="9"/>
      <c r="W2433" s="28"/>
      <c r="X2433" s="3"/>
      <c r="Y2433" s="1"/>
      <c r="Z2433" s="9"/>
      <c r="AA2433" s="3"/>
      <c r="AB2433" s="3"/>
      <c r="AC2433" s="3"/>
      <c r="AD2433" s="9"/>
      <c r="AE2433" s="10"/>
      <c r="AF2433" s="9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4"/>
      <c r="T2434" s="30"/>
      <c r="U2434" s="9"/>
      <c r="V2434" s="9"/>
      <c r="W2434" s="28"/>
      <c r="X2434" s="3"/>
      <c r="Y2434" s="1"/>
      <c r="Z2434" s="9"/>
      <c r="AA2434" s="3"/>
      <c r="AB2434" s="3"/>
      <c r="AC2434" s="3"/>
      <c r="AD2434" s="9"/>
      <c r="AE2434" s="10"/>
      <c r="AF2434" s="9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4"/>
      <c r="T2435" s="30"/>
      <c r="U2435" s="9"/>
      <c r="V2435" s="9"/>
      <c r="W2435" s="28"/>
      <c r="X2435" s="3"/>
      <c r="Y2435" s="1"/>
      <c r="Z2435" s="9"/>
      <c r="AA2435" s="3"/>
      <c r="AB2435" s="3"/>
      <c r="AC2435" s="3"/>
      <c r="AD2435" s="9"/>
      <c r="AE2435" s="10"/>
      <c r="AF2435" s="9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4"/>
      <c r="T2436" s="30"/>
      <c r="U2436" s="9"/>
      <c r="V2436" s="9"/>
      <c r="W2436" s="28"/>
      <c r="X2436" s="3"/>
      <c r="Y2436" s="1"/>
      <c r="Z2436" s="9"/>
      <c r="AA2436" s="3"/>
      <c r="AB2436" s="3"/>
      <c r="AC2436" s="3"/>
      <c r="AD2436" s="9"/>
      <c r="AE2436" s="10"/>
      <c r="AF2436" s="9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4"/>
      <c r="T2437" s="30"/>
      <c r="U2437" s="9"/>
      <c r="V2437" s="9"/>
      <c r="W2437" s="28"/>
      <c r="X2437" s="3"/>
      <c r="Y2437" s="1"/>
      <c r="Z2437" s="9"/>
      <c r="AA2437" s="3"/>
      <c r="AB2437" s="3"/>
      <c r="AC2437" s="3"/>
      <c r="AD2437" s="9"/>
      <c r="AE2437" s="10"/>
      <c r="AF2437" s="9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4"/>
      <c r="T2438" s="30"/>
      <c r="U2438" s="9"/>
      <c r="V2438" s="9"/>
      <c r="W2438" s="28"/>
      <c r="X2438" s="3"/>
      <c r="Y2438" s="1"/>
      <c r="Z2438" s="9"/>
      <c r="AA2438" s="3"/>
      <c r="AB2438" s="3"/>
      <c r="AC2438" s="3"/>
      <c r="AD2438" s="9"/>
      <c r="AE2438" s="10"/>
      <c r="AF2438" s="9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4"/>
      <c r="T2439" s="30"/>
      <c r="U2439" s="9"/>
      <c r="V2439" s="9"/>
      <c r="W2439" s="28"/>
      <c r="X2439" s="3"/>
      <c r="Y2439" s="1"/>
      <c r="Z2439" s="9"/>
      <c r="AA2439" s="3"/>
      <c r="AB2439" s="3"/>
      <c r="AC2439" s="3"/>
      <c r="AD2439" s="9"/>
      <c r="AE2439" s="10"/>
      <c r="AF2439" s="9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4"/>
      <c r="T2440" s="30"/>
      <c r="U2440" s="9"/>
      <c r="V2440" s="9"/>
      <c r="W2440" s="28"/>
      <c r="X2440" s="3"/>
      <c r="Y2440" s="1"/>
      <c r="Z2440" s="9"/>
      <c r="AA2440" s="3"/>
      <c r="AB2440" s="3"/>
      <c r="AC2440" s="3"/>
      <c r="AD2440" s="9"/>
      <c r="AE2440" s="10"/>
      <c r="AF2440" s="9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4"/>
      <c r="T2441" s="30"/>
      <c r="U2441" s="9"/>
      <c r="V2441" s="9"/>
      <c r="W2441" s="28"/>
      <c r="X2441" s="3"/>
      <c r="Y2441" s="1"/>
      <c r="Z2441" s="9"/>
      <c r="AA2441" s="3"/>
      <c r="AB2441" s="3"/>
      <c r="AC2441" s="3"/>
      <c r="AD2441" s="9"/>
      <c r="AE2441" s="10"/>
      <c r="AF2441" s="9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4"/>
      <c r="T2442" s="30"/>
      <c r="U2442" s="9"/>
      <c r="V2442" s="9"/>
      <c r="W2442" s="28"/>
      <c r="X2442" s="3"/>
      <c r="Y2442" s="1"/>
      <c r="Z2442" s="9"/>
      <c r="AA2442" s="3"/>
      <c r="AB2442" s="3"/>
      <c r="AC2442" s="3"/>
      <c r="AD2442" s="9"/>
      <c r="AE2442" s="10"/>
      <c r="AF2442" s="9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4"/>
      <c r="T2443" s="30"/>
      <c r="U2443" s="9"/>
      <c r="V2443" s="9"/>
      <c r="W2443" s="28"/>
      <c r="X2443" s="3"/>
      <c r="Y2443" s="1"/>
      <c r="Z2443" s="9"/>
      <c r="AA2443" s="3"/>
      <c r="AB2443" s="3"/>
      <c r="AC2443" s="3"/>
      <c r="AD2443" s="9"/>
      <c r="AE2443" s="10"/>
      <c r="AF2443" s="9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4"/>
      <c r="T2444" s="30"/>
      <c r="U2444" s="9"/>
      <c r="V2444" s="9"/>
      <c r="W2444" s="28"/>
      <c r="X2444" s="3"/>
      <c r="Y2444" s="1"/>
      <c r="Z2444" s="9"/>
      <c r="AA2444" s="3"/>
      <c r="AB2444" s="3"/>
      <c r="AC2444" s="3"/>
      <c r="AD2444" s="9"/>
      <c r="AE2444" s="10"/>
      <c r="AF2444" s="9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4"/>
      <c r="T2445" s="30"/>
      <c r="U2445" s="9"/>
      <c r="V2445" s="9"/>
      <c r="W2445" s="28"/>
      <c r="X2445" s="3"/>
      <c r="Y2445" s="1"/>
      <c r="Z2445" s="9"/>
      <c r="AA2445" s="3"/>
      <c r="AB2445" s="3"/>
      <c r="AC2445" s="3"/>
      <c r="AD2445" s="9"/>
      <c r="AE2445" s="10"/>
      <c r="AF2445" s="9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4"/>
      <c r="T2446" s="30"/>
      <c r="U2446" s="9"/>
      <c r="V2446" s="9"/>
      <c r="W2446" s="28"/>
      <c r="X2446" s="3"/>
      <c r="Y2446" s="1"/>
      <c r="Z2446" s="9"/>
      <c r="AA2446" s="3"/>
      <c r="AB2446" s="3"/>
      <c r="AC2446" s="3"/>
      <c r="AD2446" s="9"/>
      <c r="AE2446" s="10"/>
      <c r="AF2446" s="9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4"/>
      <c r="T2447" s="30"/>
      <c r="U2447" s="9"/>
      <c r="V2447" s="9"/>
      <c r="W2447" s="28"/>
      <c r="X2447" s="3"/>
      <c r="Y2447" s="1"/>
      <c r="Z2447" s="9"/>
      <c r="AA2447" s="3"/>
      <c r="AB2447" s="3"/>
      <c r="AC2447" s="3"/>
      <c r="AD2447" s="9"/>
      <c r="AE2447" s="10"/>
      <c r="AF2447" s="9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4"/>
      <c r="T2448" s="30"/>
      <c r="U2448" s="9"/>
      <c r="V2448" s="9"/>
      <c r="W2448" s="28"/>
      <c r="X2448" s="3"/>
      <c r="Y2448" s="1"/>
      <c r="Z2448" s="9"/>
      <c r="AA2448" s="3"/>
      <c r="AB2448" s="3"/>
      <c r="AC2448" s="3"/>
      <c r="AD2448" s="9"/>
      <c r="AE2448" s="10"/>
      <c r="AF2448" s="9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4"/>
      <c r="T2449" s="30"/>
      <c r="U2449" s="9"/>
      <c r="V2449" s="9"/>
      <c r="W2449" s="28"/>
      <c r="X2449" s="3"/>
      <c r="Y2449" s="1"/>
      <c r="Z2449" s="9"/>
      <c r="AA2449" s="3"/>
      <c r="AB2449" s="3"/>
      <c r="AC2449" s="3"/>
      <c r="AD2449" s="9"/>
      <c r="AE2449" s="10"/>
      <c r="AF2449" s="9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4"/>
      <c r="T2450" s="30"/>
      <c r="U2450" s="9"/>
      <c r="V2450" s="9"/>
      <c r="W2450" s="28"/>
      <c r="X2450" s="3"/>
      <c r="Y2450" s="1"/>
      <c r="Z2450" s="9"/>
      <c r="AA2450" s="3"/>
      <c r="AB2450" s="3"/>
      <c r="AC2450" s="3"/>
      <c r="AD2450" s="9"/>
      <c r="AE2450" s="10"/>
      <c r="AF2450" s="9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4"/>
      <c r="T2451" s="30"/>
      <c r="U2451" s="9"/>
      <c r="V2451" s="9"/>
      <c r="W2451" s="28"/>
      <c r="X2451" s="3"/>
      <c r="Y2451" s="1"/>
      <c r="Z2451" s="9"/>
      <c r="AA2451" s="3"/>
      <c r="AB2451" s="3"/>
      <c r="AC2451" s="3"/>
      <c r="AD2451" s="9"/>
      <c r="AE2451" s="10"/>
      <c r="AF2451" s="9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4"/>
      <c r="T2452" s="30"/>
      <c r="U2452" s="9"/>
      <c r="V2452" s="9"/>
      <c r="W2452" s="28"/>
      <c r="X2452" s="3"/>
      <c r="Y2452" s="1"/>
      <c r="Z2452" s="9"/>
      <c r="AA2452" s="3"/>
      <c r="AB2452" s="3"/>
      <c r="AC2452" s="3"/>
      <c r="AD2452" s="9"/>
      <c r="AE2452" s="10"/>
      <c r="AF2452" s="9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4"/>
      <c r="T2453" s="30"/>
      <c r="U2453" s="9"/>
      <c r="V2453" s="9"/>
      <c r="W2453" s="28"/>
      <c r="X2453" s="3"/>
      <c r="Y2453" s="1"/>
      <c r="Z2453" s="9"/>
      <c r="AA2453" s="3"/>
      <c r="AB2453" s="3"/>
      <c r="AC2453" s="3"/>
      <c r="AD2453" s="9"/>
      <c r="AE2453" s="10"/>
      <c r="AF2453" s="9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4"/>
      <c r="T2454" s="30"/>
      <c r="U2454" s="9"/>
      <c r="V2454" s="9"/>
      <c r="W2454" s="28"/>
      <c r="X2454" s="3"/>
      <c r="Y2454" s="1"/>
      <c r="Z2454" s="9"/>
      <c r="AA2454" s="3"/>
      <c r="AB2454" s="3"/>
      <c r="AC2454" s="3"/>
      <c r="AD2454" s="9"/>
      <c r="AE2454" s="10"/>
      <c r="AF2454" s="9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4"/>
      <c r="T2455" s="30"/>
      <c r="U2455" s="9"/>
      <c r="V2455" s="9"/>
      <c r="W2455" s="28"/>
      <c r="X2455" s="3"/>
      <c r="Y2455" s="1"/>
      <c r="Z2455" s="9"/>
      <c r="AA2455" s="3"/>
      <c r="AB2455" s="3"/>
      <c r="AC2455" s="3"/>
      <c r="AD2455" s="9"/>
      <c r="AE2455" s="10"/>
      <c r="AF2455" s="9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4"/>
      <c r="T2456" s="30"/>
      <c r="U2456" s="9"/>
      <c r="V2456" s="9"/>
      <c r="W2456" s="28"/>
      <c r="X2456" s="3"/>
      <c r="Y2456" s="1"/>
      <c r="Z2456" s="9"/>
      <c r="AA2456" s="3"/>
      <c r="AB2456" s="3"/>
      <c r="AC2456" s="3"/>
      <c r="AD2456" s="9"/>
      <c r="AE2456" s="10"/>
      <c r="AF2456" s="9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4"/>
      <c r="T2457" s="30"/>
      <c r="U2457" s="9"/>
      <c r="V2457" s="9"/>
      <c r="W2457" s="28"/>
      <c r="X2457" s="3"/>
      <c r="Y2457" s="1"/>
      <c r="Z2457" s="9"/>
      <c r="AA2457" s="3"/>
      <c r="AB2457" s="3"/>
      <c r="AC2457" s="3"/>
      <c r="AD2457" s="9"/>
      <c r="AE2457" s="10"/>
      <c r="AF2457" s="9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4"/>
      <c r="T2458" s="30"/>
      <c r="U2458" s="9"/>
      <c r="V2458" s="9"/>
      <c r="W2458" s="28"/>
      <c r="X2458" s="3"/>
      <c r="Y2458" s="1"/>
      <c r="Z2458" s="9"/>
      <c r="AA2458" s="3"/>
      <c r="AB2458" s="3"/>
      <c r="AC2458" s="3"/>
      <c r="AD2458" s="9"/>
      <c r="AE2458" s="10"/>
      <c r="AF2458" s="9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4"/>
      <c r="T2459" s="30"/>
      <c r="U2459" s="9"/>
      <c r="V2459" s="9"/>
      <c r="W2459" s="28"/>
      <c r="X2459" s="3"/>
      <c r="Y2459" s="1"/>
      <c r="Z2459" s="9"/>
      <c r="AA2459" s="3"/>
      <c r="AB2459" s="3"/>
      <c r="AC2459" s="3"/>
      <c r="AD2459" s="9"/>
      <c r="AE2459" s="10"/>
      <c r="AF2459" s="9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4"/>
      <c r="T2460" s="30"/>
      <c r="U2460" s="9"/>
      <c r="V2460" s="9"/>
      <c r="W2460" s="28"/>
      <c r="X2460" s="3"/>
      <c r="Y2460" s="1"/>
      <c r="Z2460" s="9"/>
      <c r="AA2460" s="3"/>
      <c r="AB2460" s="3"/>
      <c r="AC2460" s="3"/>
      <c r="AD2460" s="9"/>
      <c r="AE2460" s="10"/>
      <c r="AF2460" s="9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4"/>
      <c r="T2461" s="30"/>
      <c r="U2461" s="9"/>
      <c r="V2461" s="9"/>
      <c r="W2461" s="28"/>
      <c r="X2461" s="3"/>
      <c r="Y2461" s="1"/>
      <c r="Z2461" s="9"/>
      <c r="AA2461" s="3"/>
      <c r="AB2461" s="3"/>
      <c r="AC2461" s="3"/>
      <c r="AD2461" s="9"/>
      <c r="AE2461" s="10"/>
      <c r="AF2461" s="9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4"/>
      <c r="T2462" s="30"/>
      <c r="U2462" s="9"/>
      <c r="V2462" s="9"/>
      <c r="W2462" s="28"/>
      <c r="X2462" s="3"/>
      <c r="Y2462" s="1"/>
      <c r="Z2462" s="9"/>
      <c r="AA2462" s="3"/>
      <c r="AB2462" s="3"/>
      <c r="AC2462" s="3"/>
      <c r="AD2462" s="9"/>
      <c r="AE2462" s="10"/>
      <c r="AF2462" s="9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4"/>
      <c r="T2463" s="30"/>
      <c r="U2463" s="9"/>
      <c r="V2463" s="9"/>
      <c r="W2463" s="28"/>
      <c r="X2463" s="3"/>
      <c r="Y2463" s="1"/>
      <c r="Z2463" s="9"/>
      <c r="AA2463" s="3"/>
      <c r="AB2463" s="3"/>
      <c r="AC2463" s="3"/>
      <c r="AD2463" s="9"/>
      <c r="AE2463" s="10"/>
      <c r="AF2463" s="9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4"/>
      <c r="T2464" s="30"/>
      <c r="U2464" s="9"/>
      <c r="V2464" s="9"/>
      <c r="W2464" s="28"/>
      <c r="X2464" s="3"/>
      <c r="Y2464" s="1"/>
      <c r="Z2464" s="9"/>
      <c r="AA2464" s="3"/>
      <c r="AB2464" s="3"/>
      <c r="AC2464" s="3"/>
      <c r="AD2464" s="9"/>
      <c r="AE2464" s="10"/>
      <c r="AF2464" s="9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4"/>
      <c r="T2465" s="30"/>
      <c r="U2465" s="9"/>
      <c r="V2465" s="9"/>
      <c r="W2465" s="28"/>
      <c r="X2465" s="3"/>
      <c r="Y2465" s="1"/>
      <c r="Z2465" s="9"/>
      <c r="AA2465" s="3"/>
      <c r="AB2465" s="3"/>
      <c r="AC2465" s="3"/>
      <c r="AD2465" s="9"/>
      <c r="AE2465" s="10"/>
      <c r="AF2465" s="9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4"/>
      <c r="T2466" s="30"/>
      <c r="U2466" s="9"/>
      <c r="V2466" s="9"/>
      <c r="W2466" s="28"/>
      <c r="X2466" s="3"/>
      <c r="Y2466" s="1"/>
      <c r="Z2466" s="9"/>
      <c r="AA2466" s="3"/>
      <c r="AB2466" s="3"/>
      <c r="AC2466" s="3"/>
      <c r="AD2466" s="9"/>
      <c r="AE2466" s="10"/>
      <c r="AF2466" s="9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4"/>
      <c r="T2467" s="30"/>
      <c r="U2467" s="9"/>
      <c r="V2467" s="9"/>
      <c r="W2467" s="28"/>
      <c r="X2467" s="3"/>
      <c r="Y2467" s="1"/>
      <c r="Z2467" s="9"/>
      <c r="AA2467" s="3"/>
      <c r="AB2467" s="3"/>
      <c r="AC2467" s="3"/>
      <c r="AD2467" s="9"/>
      <c r="AE2467" s="10"/>
      <c r="AF2467" s="9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4"/>
      <c r="T2468" s="30"/>
      <c r="U2468" s="9"/>
      <c r="V2468" s="9"/>
      <c r="W2468" s="28"/>
      <c r="X2468" s="3"/>
      <c r="Y2468" s="1"/>
      <c r="Z2468" s="9"/>
      <c r="AA2468" s="3"/>
      <c r="AB2468" s="3"/>
      <c r="AC2468" s="3"/>
      <c r="AD2468" s="9"/>
      <c r="AE2468" s="10"/>
      <c r="AF2468" s="9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4"/>
      <c r="T2469" s="30"/>
      <c r="U2469" s="9"/>
      <c r="V2469" s="9"/>
      <c r="W2469" s="28"/>
      <c r="X2469" s="3"/>
      <c r="Y2469" s="1"/>
      <c r="Z2469" s="9"/>
      <c r="AA2469" s="3"/>
      <c r="AB2469" s="3"/>
      <c r="AC2469" s="3"/>
      <c r="AD2469" s="9"/>
      <c r="AE2469" s="10"/>
      <c r="AF2469" s="9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4"/>
      <c r="T2470" s="30"/>
      <c r="U2470" s="9"/>
      <c r="V2470" s="9"/>
      <c r="W2470" s="28"/>
      <c r="X2470" s="3"/>
      <c r="Y2470" s="1"/>
      <c r="Z2470" s="9"/>
      <c r="AA2470" s="3"/>
      <c r="AB2470" s="3"/>
      <c r="AC2470" s="3"/>
      <c r="AD2470" s="9"/>
      <c r="AE2470" s="10"/>
      <c r="AF2470" s="9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4"/>
      <c r="T2471" s="30"/>
      <c r="U2471" s="9"/>
      <c r="V2471" s="9"/>
      <c r="W2471" s="28"/>
      <c r="X2471" s="3"/>
      <c r="Y2471" s="1"/>
      <c r="Z2471" s="9"/>
      <c r="AA2471" s="3"/>
      <c r="AB2471" s="3"/>
      <c r="AC2471" s="3"/>
      <c r="AD2471" s="9"/>
      <c r="AE2471" s="10"/>
      <c r="AF2471" s="9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4"/>
      <c r="T2472" s="30"/>
      <c r="U2472" s="9"/>
      <c r="V2472" s="9"/>
      <c r="W2472" s="28"/>
      <c r="X2472" s="3"/>
      <c r="Y2472" s="1"/>
      <c r="Z2472" s="9"/>
      <c r="AA2472" s="3"/>
      <c r="AB2472" s="3"/>
      <c r="AC2472" s="3"/>
      <c r="AD2472" s="9"/>
      <c r="AE2472" s="10"/>
      <c r="AF2472" s="9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4"/>
      <c r="T2473" s="30"/>
      <c r="U2473" s="9"/>
      <c r="V2473" s="9"/>
      <c r="W2473" s="28"/>
      <c r="X2473" s="3"/>
      <c r="Y2473" s="1"/>
      <c r="Z2473" s="9"/>
      <c r="AA2473" s="3"/>
      <c r="AB2473" s="3"/>
      <c r="AC2473" s="3"/>
      <c r="AD2473" s="9"/>
      <c r="AE2473" s="10"/>
      <c r="AF2473" s="9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4"/>
      <c r="T2474" s="30"/>
      <c r="U2474" s="9"/>
      <c r="V2474" s="9"/>
      <c r="W2474" s="28"/>
      <c r="X2474" s="3"/>
      <c r="Y2474" s="1"/>
      <c r="Z2474" s="9"/>
      <c r="AA2474" s="3"/>
      <c r="AB2474" s="3"/>
      <c r="AC2474" s="3"/>
      <c r="AD2474" s="9"/>
      <c r="AE2474" s="10"/>
      <c r="AF2474" s="9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4"/>
      <c r="T2475" s="30"/>
      <c r="U2475" s="9"/>
      <c r="V2475" s="9"/>
      <c r="W2475" s="28"/>
      <c r="X2475" s="3"/>
      <c r="Y2475" s="1"/>
      <c r="Z2475" s="9"/>
      <c r="AA2475" s="3"/>
      <c r="AB2475" s="3"/>
      <c r="AC2475" s="3"/>
      <c r="AD2475" s="9"/>
      <c r="AE2475" s="10"/>
      <c r="AF2475" s="9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4"/>
      <c r="T2476" s="30"/>
      <c r="U2476" s="9"/>
      <c r="V2476" s="9"/>
      <c r="W2476" s="28"/>
      <c r="X2476" s="3"/>
      <c r="Y2476" s="1"/>
      <c r="Z2476" s="9"/>
      <c r="AA2476" s="3"/>
      <c r="AB2476" s="3"/>
      <c r="AC2476" s="3"/>
      <c r="AD2476" s="9"/>
      <c r="AE2476" s="10"/>
      <c r="AF2476" s="9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4"/>
      <c r="T2477" s="30"/>
      <c r="U2477" s="9"/>
      <c r="V2477" s="9"/>
      <c r="W2477" s="28"/>
      <c r="X2477" s="3"/>
      <c r="Y2477" s="1"/>
      <c r="Z2477" s="9"/>
      <c r="AA2477" s="3"/>
      <c r="AB2477" s="3"/>
      <c r="AC2477" s="3"/>
      <c r="AD2477" s="9"/>
      <c r="AE2477" s="10"/>
      <c r="AF2477" s="9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4"/>
      <c r="T2478" s="30"/>
      <c r="U2478" s="9"/>
      <c r="V2478" s="9"/>
      <c r="W2478" s="28"/>
      <c r="X2478" s="3"/>
      <c r="Y2478" s="1"/>
      <c r="Z2478" s="9"/>
      <c r="AA2478" s="3"/>
      <c r="AB2478" s="3"/>
      <c r="AC2478" s="3"/>
      <c r="AD2478" s="9"/>
      <c r="AE2478" s="10"/>
      <c r="AF2478" s="9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4"/>
      <c r="T2479" s="30"/>
      <c r="U2479" s="9"/>
      <c r="V2479" s="9"/>
      <c r="W2479" s="28"/>
      <c r="X2479" s="3"/>
      <c r="Y2479" s="1"/>
      <c r="Z2479" s="9"/>
      <c r="AA2479" s="3"/>
      <c r="AB2479" s="3"/>
      <c r="AC2479" s="3"/>
      <c r="AD2479" s="9"/>
      <c r="AE2479" s="10"/>
      <c r="AF2479" s="9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4"/>
      <c r="T2480" s="30"/>
      <c r="U2480" s="9"/>
      <c r="V2480" s="9"/>
      <c r="W2480" s="28"/>
      <c r="X2480" s="3"/>
      <c r="Y2480" s="1"/>
      <c r="Z2480" s="9"/>
      <c r="AA2480" s="3"/>
      <c r="AB2480" s="3"/>
      <c r="AC2480" s="3"/>
      <c r="AD2480" s="9"/>
      <c r="AE2480" s="10"/>
      <c r="AF2480" s="9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4"/>
      <c r="T2481" s="30"/>
      <c r="U2481" s="9"/>
      <c r="V2481" s="9"/>
      <c r="W2481" s="28"/>
      <c r="X2481" s="3"/>
      <c r="Y2481" s="1"/>
      <c r="Z2481" s="9"/>
      <c r="AA2481" s="3"/>
      <c r="AB2481" s="3"/>
      <c r="AC2481" s="3"/>
      <c r="AD2481" s="9"/>
      <c r="AE2481" s="10"/>
      <c r="AF2481" s="9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4"/>
      <c r="T2482" s="30"/>
      <c r="U2482" s="9"/>
      <c r="V2482" s="9"/>
      <c r="W2482" s="28"/>
      <c r="X2482" s="3"/>
      <c r="Y2482" s="1"/>
      <c r="Z2482" s="9"/>
      <c r="AA2482" s="3"/>
      <c r="AB2482" s="3"/>
      <c r="AC2482" s="3"/>
      <c r="AD2482" s="9"/>
      <c r="AE2482" s="10"/>
      <c r="AF2482" s="9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4"/>
      <c r="T2483" s="30"/>
      <c r="U2483" s="9"/>
      <c r="V2483" s="9"/>
      <c r="W2483" s="28"/>
      <c r="X2483" s="3"/>
      <c r="Y2483" s="1"/>
      <c r="Z2483" s="9"/>
      <c r="AA2483" s="3"/>
      <c r="AB2483" s="3"/>
      <c r="AC2483" s="3"/>
      <c r="AD2483" s="9"/>
      <c r="AE2483" s="10"/>
      <c r="AF2483" s="9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4"/>
      <c r="T2484" s="30"/>
      <c r="U2484" s="9"/>
      <c r="V2484" s="9"/>
      <c r="W2484" s="28"/>
      <c r="X2484" s="3"/>
      <c r="Y2484" s="1"/>
      <c r="Z2484" s="9"/>
      <c r="AA2484" s="3"/>
      <c r="AB2484" s="3"/>
      <c r="AC2484" s="3"/>
      <c r="AD2484" s="9"/>
      <c r="AE2484" s="10"/>
      <c r="AF2484" s="9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4"/>
      <c r="T2485" s="30"/>
      <c r="U2485" s="9"/>
      <c r="V2485" s="9"/>
      <c r="W2485" s="28"/>
      <c r="X2485" s="3"/>
      <c r="Y2485" s="1"/>
      <c r="Z2485" s="9"/>
      <c r="AA2485" s="3"/>
      <c r="AB2485" s="3"/>
      <c r="AC2485" s="3"/>
      <c r="AD2485" s="9"/>
      <c r="AE2485" s="10"/>
      <c r="AF2485" s="9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4"/>
      <c r="T2486" s="30"/>
      <c r="U2486" s="9"/>
      <c r="V2486" s="9"/>
      <c r="W2486" s="28"/>
      <c r="X2486" s="3"/>
      <c r="Y2486" s="1"/>
      <c r="Z2486" s="9"/>
      <c r="AA2486" s="3"/>
      <c r="AB2486" s="3"/>
      <c r="AC2486" s="3"/>
      <c r="AD2486" s="9"/>
      <c r="AE2486" s="10"/>
      <c r="AF2486" s="9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4"/>
      <c r="T2487" s="30"/>
      <c r="U2487" s="9"/>
      <c r="V2487" s="9"/>
      <c r="W2487" s="28"/>
      <c r="X2487" s="3"/>
      <c r="Y2487" s="1"/>
      <c r="Z2487" s="9"/>
      <c r="AA2487" s="3"/>
      <c r="AB2487" s="3"/>
      <c r="AC2487" s="3"/>
      <c r="AD2487" s="9"/>
      <c r="AE2487" s="10"/>
      <c r="AF2487" s="9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4"/>
      <c r="T2488" s="30"/>
      <c r="U2488" s="9"/>
      <c r="V2488" s="9"/>
      <c r="W2488" s="28"/>
      <c r="X2488" s="3"/>
      <c r="Y2488" s="1"/>
      <c r="Z2488" s="9"/>
      <c r="AA2488" s="3"/>
      <c r="AB2488" s="3"/>
      <c r="AC2488" s="3"/>
      <c r="AD2488" s="9"/>
      <c r="AE2488" s="10"/>
      <c r="AF2488" s="9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4"/>
      <c r="T2489" s="30"/>
      <c r="U2489" s="9"/>
      <c r="V2489" s="9"/>
      <c r="W2489" s="28"/>
      <c r="X2489" s="3"/>
      <c r="Y2489" s="1"/>
      <c r="Z2489" s="9"/>
      <c r="AA2489" s="3"/>
      <c r="AB2489" s="3"/>
      <c r="AC2489" s="3"/>
      <c r="AD2489" s="9"/>
      <c r="AE2489" s="10"/>
      <c r="AF2489" s="9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4"/>
      <c r="T2490" s="30"/>
      <c r="U2490" s="9"/>
      <c r="V2490" s="9"/>
      <c r="W2490" s="28"/>
      <c r="X2490" s="3"/>
      <c r="Y2490" s="1"/>
      <c r="Z2490" s="9"/>
      <c r="AA2490" s="3"/>
      <c r="AB2490" s="3"/>
      <c r="AC2490" s="3"/>
      <c r="AD2490" s="9"/>
      <c r="AE2490" s="10"/>
      <c r="AF2490" s="9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4"/>
      <c r="T2491" s="30"/>
      <c r="U2491" s="9"/>
      <c r="V2491" s="9"/>
      <c r="W2491" s="28"/>
      <c r="X2491" s="3"/>
      <c r="Y2491" s="1"/>
      <c r="Z2491" s="9"/>
      <c r="AA2491" s="3"/>
      <c r="AB2491" s="3"/>
      <c r="AC2491" s="3"/>
      <c r="AD2491" s="9"/>
      <c r="AE2491" s="10"/>
      <c r="AF2491" s="9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4"/>
      <c r="T2492" s="30"/>
      <c r="U2492" s="9"/>
      <c r="V2492" s="9"/>
      <c r="W2492" s="28"/>
      <c r="X2492" s="3"/>
      <c r="Y2492" s="1"/>
      <c r="Z2492" s="9"/>
      <c r="AA2492" s="3"/>
      <c r="AB2492" s="3"/>
      <c r="AC2492" s="3"/>
      <c r="AD2492" s="9"/>
      <c r="AE2492" s="10"/>
      <c r="AF2492" s="9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4"/>
      <c r="T2493" s="30"/>
      <c r="U2493" s="9"/>
      <c r="V2493" s="9"/>
      <c r="W2493" s="28"/>
      <c r="X2493" s="3"/>
      <c r="Y2493" s="1"/>
      <c r="Z2493" s="9"/>
      <c r="AA2493" s="3"/>
      <c r="AB2493" s="3"/>
      <c r="AC2493" s="3"/>
      <c r="AD2493" s="9"/>
      <c r="AE2493" s="10"/>
      <c r="AF2493" s="9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4"/>
      <c r="T2494" s="30"/>
      <c r="U2494" s="9"/>
      <c r="V2494" s="9"/>
      <c r="W2494" s="28"/>
      <c r="X2494" s="3"/>
      <c r="Y2494" s="1"/>
      <c r="Z2494" s="9"/>
      <c r="AA2494" s="3"/>
      <c r="AB2494" s="3"/>
      <c r="AC2494" s="3"/>
      <c r="AD2494" s="9"/>
      <c r="AE2494" s="10"/>
      <c r="AF2494" s="9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4"/>
      <c r="T2495" s="30"/>
      <c r="U2495" s="9"/>
      <c r="V2495" s="9"/>
      <c r="W2495" s="28"/>
      <c r="X2495" s="3"/>
      <c r="Y2495" s="1"/>
      <c r="Z2495" s="9"/>
      <c r="AA2495" s="3"/>
      <c r="AB2495" s="3"/>
      <c r="AC2495" s="3"/>
      <c r="AD2495" s="9"/>
      <c r="AE2495" s="10"/>
      <c r="AF2495" s="9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4"/>
      <c r="T2496" s="30"/>
      <c r="U2496" s="9"/>
      <c r="V2496" s="9"/>
      <c r="W2496" s="28"/>
      <c r="X2496" s="3"/>
      <c r="Y2496" s="1"/>
      <c r="Z2496" s="9"/>
      <c r="AA2496" s="3"/>
      <c r="AB2496" s="3"/>
      <c r="AC2496" s="3"/>
      <c r="AD2496" s="9"/>
      <c r="AE2496" s="10"/>
      <c r="AF2496" s="9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4"/>
      <c r="T2497" s="30"/>
      <c r="U2497" s="9"/>
      <c r="V2497" s="9"/>
      <c r="W2497" s="28"/>
      <c r="X2497" s="3"/>
      <c r="Y2497" s="1"/>
      <c r="Z2497" s="9"/>
      <c r="AA2497" s="3"/>
      <c r="AB2497" s="3"/>
      <c r="AC2497" s="3"/>
      <c r="AD2497" s="9"/>
      <c r="AE2497" s="10"/>
      <c r="AF2497" s="9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4"/>
      <c r="T2498" s="30"/>
      <c r="U2498" s="9"/>
      <c r="V2498" s="9"/>
      <c r="W2498" s="28"/>
      <c r="X2498" s="3"/>
      <c r="Y2498" s="1"/>
      <c r="Z2498" s="9"/>
      <c r="AA2498" s="3"/>
      <c r="AB2498" s="3"/>
      <c r="AC2498" s="3"/>
      <c r="AD2498" s="9"/>
      <c r="AE2498" s="10"/>
      <c r="AF2498" s="9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4"/>
      <c r="T2499" s="30"/>
      <c r="U2499" s="9"/>
      <c r="V2499" s="9"/>
      <c r="W2499" s="28"/>
      <c r="X2499" s="3"/>
      <c r="Y2499" s="1"/>
      <c r="Z2499" s="9"/>
      <c r="AA2499" s="3"/>
      <c r="AB2499" s="3"/>
      <c r="AC2499" s="3"/>
      <c r="AD2499" s="9"/>
      <c r="AE2499" s="10"/>
      <c r="AF2499" s="9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4"/>
      <c r="T2500" s="30"/>
      <c r="U2500" s="9"/>
      <c r="V2500" s="9"/>
      <c r="W2500" s="28"/>
      <c r="X2500" s="3"/>
      <c r="Y2500" s="1"/>
      <c r="Z2500" s="9"/>
      <c r="AA2500" s="3"/>
      <c r="AB2500" s="3"/>
      <c r="AC2500" s="3"/>
      <c r="AD2500" s="9"/>
      <c r="AE2500" s="10"/>
      <c r="AF2500" s="9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4"/>
      <c r="T2501" s="30"/>
      <c r="U2501" s="9"/>
      <c r="V2501" s="9"/>
      <c r="W2501" s="28"/>
      <c r="X2501" s="3"/>
      <c r="Y2501" s="1"/>
      <c r="Z2501" s="9"/>
      <c r="AA2501" s="3"/>
      <c r="AB2501" s="3"/>
      <c r="AC2501" s="3"/>
      <c r="AD2501" s="9"/>
      <c r="AE2501" s="10"/>
      <c r="AF2501" s="9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4"/>
      <c r="T2502" s="30"/>
      <c r="U2502" s="9"/>
      <c r="V2502" s="9"/>
      <c r="W2502" s="28"/>
      <c r="X2502" s="3"/>
      <c r="Y2502" s="1"/>
      <c r="Z2502" s="9"/>
      <c r="AA2502" s="3"/>
      <c r="AB2502" s="3"/>
      <c r="AC2502" s="3"/>
      <c r="AD2502" s="9"/>
      <c r="AE2502" s="10"/>
      <c r="AF2502" s="9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4"/>
      <c r="T2503" s="30"/>
      <c r="U2503" s="9"/>
      <c r="V2503" s="9"/>
      <c r="W2503" s="28"/>
      <c r="X2503" s="3"/>
      <c r="Y2503" s="1"/>
      <c r="Z2503" s="9"/>
      <c r="AA2503" s="3"/>
      <c r="AB2503" s="3"/>
      <c r="AC2503" s="3"/>
      <c r="AD2503" s="9"/>
      <c r="AE2503" s="10"/>
      <c r="AF2503" s="9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4"/>
      <c r="T2504" s="30"/>
      <c r="U2504" s="9"/>
      <c r="V2504" s="9"/>
      <c r="W2504" s="28"/>
      <c r="X2504" s="3"/>
      <c r="Y2504" s="1"/>
      <c r="Z2504" s="9"/>
      <c r="AA2504" s="3"/>
      <c r="AB2504" s="3"/>
      <c r="AC2504" s="3"/>
      <c r="AD2504" s="9"/>
      <c r="AE2504" s="10"/>
      <c r="AF2504" s="9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4"/>
      <c r="T2505" s="30"/>
      <c r="U2505" s="9"/>
      <c r="V2505" s="9"/>
      <c r="W2505" s="28"/>
      <c r="X2505" s="3"/>
      <c r="Y2505" s="1"/>
      <c r="Z2505" s="9"/>
      <c r="AA2505" s="3"/>
      <c r="AB2505" s="3"/>
      <c r="AC2505" s="3"/>
      <c r="AD2505" s="9"/>
      <c r="AE2505" s="10"/>
      <c r="AF2505" s="9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4"/>
      <c r="T2506" s="30"/>
      <c r="U2506" s="9"/>
      <c r="V2506" s="9"/>
      <c r="W2506" s="28"/>
      <c r="X2506" s="3"/>
      <c r="Y2506" s="1"/>
      <c r="Z2506" s="9"/>
      <c r="AA2506" s="3"/>
      <c r="AB2506" s="3"/>
      <c r="AC2506" s="3"/>
      <c r="AD2506" s="9"/>
      <c r="AE2506" s="10"/>
      <c r="AF2506" s="9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4"/>
      <c r="T2507" s="30"/>
      <c r="U2507" s="9"/>
      <c r="V2507" s="9"/>
      <c r="W2507" s="28"/>
      <c r="X2507" s="3"/>
      <c r="Y2507" s="1"/>
      <c r="Z2507" s="9"/>
      <c r="AA2507" s="3"/>
      <c r="AB2507" s="3"/>
      <c r="AC2507" s="3"/>
      <c r="AD2507" s="9"/>
      <c r="AE2507" s="10"/>
      <c r="AF2507" s="9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4"/>
      <c r="T2508" s="30"/>
      <c r="U2508" s="9"/>
      <c r="V2508" s="9"/>
      <c r="W2508" s="28"/>
      <c r="X2508" s="3"/>
      <c r="Y2508" s="1"/>
      <c r="Z2508" s="9"/>
      <c r="AA2508" s="3"/>
      <c r="AB2508" s="3"/>
      <c r="AC2508" s="3"/>
      <c r="AD2508" s="9"/>
      <c r="AE2508" s="10"/>
      <c r="AF2508" s="9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4"/>
      <c r="T2509" s="30"/>
      <c r="U2509" s="9"/>
      <c r="V2509" s="9"/>
      <c r="W2509" s="28"/>
      <c r="X2509" s="3"/>
      <c r="Y2509" s="1"/>
      <c r="Z2509" s="9"/>
      <c r="AA2509" s="3"/>
      <c r="AB2509" s="3"/>
      <c r="AC2509" s="3"/>
      <c r="AD2509" s="9"/>
      <c r="AE2509" s="10"/>
      <c r="AF2509" s="9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4"/>
      <c r="T2510" s="30"/>
      <c r="U2510" s="9"/>
      <c r="V2510" s="9"/>
      <c r="W2510" s="28"/>
      <c r="X2510" s="3"/>
      <c r="Y2510" s="1"/>
      <c r="Z2510" s="9"/>
      <c r="AA2510" s="3"/>
      <c r="AB2510" s="3"/>
      <c r="AC2510" s="3"/>
      <c r="AD2510" s="9"/>
      <c r="AE2510" s="10"/>
      <c r="AF2510" s="9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4"/>
      <c r="T2511" s="30"/>
      <c r="U2511" s="9"/>
      <c r="V2511" s="9"/>
      <c r="W2511" s="28"/>
      <c r="X2511" s="3"/>
      <c r="Y2511" s="1"/>
      <c r="Z2511" s="9"/>
      <c r="AA2511" s="3"/>
      <c r="AB2511" s="3"/>
      <c r="AC2511" s="3"/>
      <c r="AD2511" s="9"/>
      <c r="AE2511" s="10"/>
      <c r="AF2511" s="9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4"/>
      <c r="T2512" s="30"/>
      <c r="U2512" s="9"/>
      <c r="V2512" s="9"/>
      <c r="W2512" s="28"/>
      <c r="X2512" s="3"/>
      <c r="Y2512" s="1"/>
      <c r="Z2512" s="9"/>
      <c r="AA2512" s="3"/>
      <c r="AB2512" s="3"/>
      <c r="AC2512" s="3"/>
      <c r="AD2512" s="9"/>
      <c r="AE2512" s="10"/>
      <c r="AF2512" s="9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4"/>
      <c r="T2513" s="30"/>
      <c r="U2513" s="9"/>
      <c r="V2513" s="9"/>
      <c r="W2513" s="28"/>
      <c r="X2513" s="3"/>
      <c r="Y2513" s="1"/>
      <c r="Z2513" s="9"/>
      <c r="AA2513" s="3"/>
      <c r="AB2513" s="3"/>
      <c r="AC2513" s="3"/>
      <c r="AD2513" s="9"/>
      <c r="AE2513" s="10"/>
      <c r="AF2513" s="9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4"/>
      <c r="T2514" s="30"/>
      <c r="U2514" s="9"/>
      <c r="V2514" s="9"/>
      <c r="W2514" s="28"/>
      <c r="X2514" s="3"/>
      <c r="Y2514" s="1"/>
      <c r="Z2514" s="9"/>
      <c r="AA2514" s="3"/>
      <c r="AB2514" s="3"/>
      <c r="AC2514" s="3"/>
      <c r="AD2514" s="9"/>
      <c r="AE2514" s="10"/>
      <c r="AF2514" s="9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4"/>
      <c r="T2515" s="30"/>
      <c r="U2515" s="9"/>
      <c r="V2515" s="9"/>
      <c r="W2515" s="28"/>
      <c r="X2515" s="3"/>
      <c r="Y2515" s="1"/>
      <c r="Z2515" s="9"/>
      <c r="AA2515" s="3"/>
      <c r="AB2515" s="3"/>
      <c r="AC2515" s="3"/>
      <c r="AD2515" s="9"/>
      <c r="AE2515" s="10"/>
      <c r="AF2515" s="9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4"/>
      <c r="T2516" s="30"/>
      <c r="U2516" s="9"/>
      <c r="V2516" s="9"/>
      <c r="W2516" s="28"/>
      <c r="X2516" s="3"/>
      <c r="Y2516" s="1"/>
      <c r="Z2516" s="9"/>
      <c r="AA2516" s="3"/>
      <c r="AB2516" s="3"/>
      <c r="AC2516" s="3"/>
      <c r="AD2516" s="9"/>
      <c r="AE2516" s="10"/>
      <c r="AF2516" s="9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4"/>
      <c r="T2517" s="30"/>
      <c r="U2517" s="9"/>
      <c r="V2517" s="9"/>
      <c r="W2517" s="28"/>
      <c r="X2517" s="3"/>
      <c r="Y2517" s="1"/>
      <c r="Z2517" s="9"/>
      <c r="AA2517" s="3"/>
      <c r="AB2517" s="3"/>
      <c r="AC2517" s="3"/>
      <c r="AD2517" s="9"/>
      <c r="AE2517" s="10"/>
      <c r="AF2517" s="9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4"/>
      <c r="T2518" s="30"/>
      <c r="U2518" s="9"/>
      <c r="V2518" s="9"/>
      <c r="W2518" s="28"/>
      <c r="X2518" s="3"/>
      <c r="Y2518" s="1"/>
      <c r="Z2518" s="9"/>
      <c r="AA2518" s="3"/>
      <c r="AB2518" s="3"/>
      <c r="AC2518" s="3"/>
      <c r="AD2518" s="9"/>
      <c r="AE2518" s="10"/>
      <c r="AF2518" s="9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4"/>
      <c r="T2519" s="30"/>
      <c r="U2519" s="9"/>
      <c r="V2519" s="9"/>
      <c r="W2519" s="28"/>
      <c r="X2519" s="3"/>
      <c r="Y2519" s="1"/>
      <c r="Z2519" s="9"/>
      <c r="AA2519" s="3"/>
      <c r="AB2519" s="3"/>
      <c r="AC2519" s="3"/>
      <c r="AD2519" s="9"/>
      <c r="AE2519" s="10"/>
      <c r="AF2519" s="9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4"/>
      <c r="T2520" s="30"/>
      <c r="U2520" s="9"/>
      <c r="V2520" s="9"/>
      <c r="W2520" s="28"/>
      <c r="X2520" s="3"/>
      <c r="Y2520" s="1"/>
      <c r="Z2520" s="9"/>
      <c r="AA2520" s="3"/>
      <c r="AB2520" s="3"/>
      <c r="AC2520" s="3"/>
      <c r="AD2520" s="9"/>
      <c r="AE2520" s="10"/>
      <c r="AF2520" s="9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4"/>
      <c r="T2521" s="30"/>
      <c r="U2521" s="9"/>
      <c r="V2521" s="9"/>
      <c r="W2521" s="28"/>
      <c r="X2521" s="3"/>
      <c r="Y2521" s="1"/>
      <c r="Z2521" s="9"/>
      <c r="AA2521" s="3"/>
      <c r="AB2521" s="3"/>
      <c r="AC2521" s="3"/>
      <c r="AD2521" s="9"/>
      <c r="AE2521" s="10"/>
      <c r="AF2521" s="9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4"/>
      <c r="T2522" s="30"/>
      <c r="U2522" s="9"/>
      <c r="V2522" s="9"/>
      <c r="W2522" s="28"/>
      <c r="X2522" s="3"/>
      <c r="Y2522" s="1"/>
      <c r="Z2522" s="9"/>
      <c r="AA2522" s="3"/>
      <c r="AB2522" s="3"/>
      <c r="AC2522" s="3"/>
      <c r="AD2522" s="9"/>
      <c r="AE2522" s="10"/>
      <c r="AF2522" s="9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4"/>
      <c r="T2523" s="30"/>
      <c r="U2523" s="9"/>
      <c r="V2523" s="9"/>
      <c r="W2523" s="28"/>
      <c r="X2523" s="3"/>
      <c r="Y2523" s="1"/>
      <c r="Z2523" s="9"/>
      <c r="AA2523" s="3"/>
      <c r="AB2523" s="3"/>
      <c r="AC2523" s="3"/>
      <c r="AD2523" s="9"/>
      <c r="AE2523" s="10"/>
      <c r="AF2523" s="9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4"/>
      <c r="T2524" s="30"/>
      <c r="U2524" s="9"/>
      <c r="V2524" s="9"/>
      <c r="W2524" s="28"/>
      <c r="X2524" s="3"/>
      <c r="Y2524" s="1"/>
      <c r="Z2524" s="9"/>
      <c r="AA2524" s="3"/>
      <c r="AB2524" s="3"/>
      <c r="AC2524" s="3"/>
      <c r="AD2524" s="9"/>
      <c r="AE2524" s="10"/>
      <c r="AF2524" s="9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4"/>
      <c r="T2525" s="30"/>
      <c r="U2525" s="9"/>
      <c r="V2525" s="9"/>
      <c r="W2525" s="28"/>
      <c r="X2525" s="3"/>
      <c r="Y2525" s="1"/>
      <c r="Z2525" s="9"/>
      <c r="AA2525" s="3"/>
      <c r="AB2525" s="3"/>
      <c r="AC2525" s="3"/>
      <c r="AD2525" s="9"/>
      <c r="AE2525" s="10"/>
      <c r="AF2525" s="9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4"/>
      <c r="T2526" s="30"/>
      <c r="U2526" s="9"/>
      <c r="V2526" s="9"/>
      <c r="W2526" s="28"/>
      <c r="X2526" s="3"/>
      <c r="Y2526" s="1"/>
      <c r="Z2526" s="9"/>
      <c r="AA2526" s="3"/>
      <c r="AB2526" s="3"/>
      <c r="AC2526" s="3"/>
      <c r="AD2526" s="9"/>
      <c r="AE2526" s="10"/>
      <c r="AF2526" s="9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4"/>
      <c r="T2527" s="30"/>
      <c r="U2527" s="9"/>
      <c r="V2527" s="9"/>
      <c r="W2527" s="28"/>
      <c r="X2527" s="3"/>
      <c r="Y2527" s="1"/>
      <c r="Z2527" s="9"/>
      <c r="AA2527" s="3"/>
      <c r="AB2527" s="3"/>
      <c r="AC2527" s="3"/>
      <c r="AD2527" s="9"/>
      <c r="AE2527" s="10"/>
      <c r="AF2527" s="9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4"/>
      <c r="T2528" s="30"/>
      <c r="U2528" s="9"/>
      <c r="V2528" s="9"/>
      <c r="W2528" s="28"/>
      <c r="X2528" s="3"/>
      <c r="Y2528" s="1"/>
      <c r="Z2528" s="9"/>
      <c r="AA2528" s="3"/>
      <c r="AB2528" s="3"/>
      <c r="AC2528" s="3"/>
      <c r="AD2528" s="9"/>
      <c r="AE2528" s="10"/>
      <c r="AF2528" s="9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4"/>
      <c r="T2529" s="30"/>
      <c r="U2529" s="9"/>
      <c r="V2529" s="9"/>
      <c r="W2529" s="28"/>
      <c r="X2529" s="3"/>
      <c r="Y2529" s="1"/>
      <c r="Z2529" s="9"/>
      <c r="AA2529" s="3"/>
      <c r="AB2529" s="3"/>
      <c r="AC2529" s="3"/>
      <c r="AD2529" s="9"/>
      <c r="AE2529" s="10"/>
      <c r="AF2529" s="9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4"/>
      <c r="T2530" s="30"/>
      <c r="U2530" s="9"/>
      <c r="V2530" s="9"/>
      <c r="W2530" s="28"/>
      <c r="X2530" s="3"/>
      <c r="Y2530" s="1"/>
      <c r="Z2530" s="9"/>
      <c r="AA2530" s="3"/>
      <c r="AB2530" s="3"/>
      <c r="AC2530" s="3"/>
      <c r="AD2530" s="9"/>
      <c r="AE2530" s="10"/>
      <c r="AF2530" s="9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4"/>
      <c r="T2531" s="30"/>
      <c r="U2531" s="9"/>
      <c r="V2531" s="9"/>
      <c r="W2531" s="28"/>
      <c r="X2531" s="3"/>
      <c r="Y2531" s="1"/>
      <c r="Z2531" s="9"/>
      <c r="AA2531" s="3"/>
      <c r="AB2531" s="3"/>
      <c r="AC2531" s="3"/>
      <c r="AD2531" s="9"/>
      <c r="AE2531" s="10"/>
      <c r="AF2531" s="9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4"/>
      <c r="T2532" s="30"/>
      <c r="U2532" s="9"/>
      <c r="V2532" s="9"/>
      <c r="W2532" s="28"/>
      <c r="X2532" s="3"/>
      <c r="Y2532" s="1"/>
      <c r="Z2532" s="9"/>
      <c r="AA2532" s="3"/>
      <c r="AB2532" s="3"/>
      <c r="AC2532" s="3"/>
      <c r="AD2532" s="9"/>
      <c r="AE2532" s="10"/>
      <c r="AF2532" s="9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4"/>
      <c r="T2533" s="30"/>
      <c r="U2533" s="9"/>
      <c r="V2533" s="9"/>
      <c r="W2533" s="28"/>
      <c r="X2533" s="3"/>
      <c r="Y2533" s="1"/>
      <c r="Z2533" s="9"/>
      <c r="AA2533" s="3"/>
      <c r="AB2533" s="3"/>
      <c r="AC2533" s="3"/>
      <c r="AD2533" s="9"/>
      <c r="AE2533" s="10"/>
      <c r="AF2533" s="9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4"/>
      <c r="T2534" s="30"/>
      <c r="U2534" s="9"/>
      <c r="V2534" s="9"/>
      <c r="W2534" s="28"/>
      <c r="X2534" s="3"/>
      <c r="Y2534" s="1"/>
      <c r="Z2534" s="9"/>
      <c r="AA2534" s="3"/>
      <c r="AB2534" s="3"/>
      <c r="AC2534" s="3"/>
      <c r="AD2534" s="9"/>
      <c r="AE2534" s="10"/>
      <c r="AF2534" s="9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4"/>
      <c r="T2535" s="30"/>
      <c r="U2535" s="9"/>
      <c r="V2535" s="9"/>
      <c r="W2535" s="28"/>
      <c r="X2535" s="3"/>
      <c r="Y2535" s="1"/>
      <c r="Z2535" s="9"/>
      <c r="AA2535" s="3"/>
      <c r="AB2535" s="3"/>
      <c r="AC2535" s="3"/>
      <c r="AD2535" s="9"/>
      <c r="AE2535" s="10"/>
      <c r="AF2535" s="9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4"/>
      <c r="T2536" s="30"/>
      <c r="U2536" s="9"/>
      <c r="V2536" s="9"/>
      <c r="W2536" s="28"/>
      <c r="X2536" s="3"/>
      <c r="Y2536" s="1"/>
      <c r="Z2536" s="9"/>
      <c r="AA2536" s="3"/>
      <c r="AB2536" s="3"/>
      <c r="AC2536" s="3"/>
      <c r="AD2536" s="9"/>
      <c r="AE2536" s="10"/>
      <c r="AF2536" s="9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4"/>
      <c r="T2537" s="30"/>
      <c r="U2537" s="9"/>
      <c r="V2537" s="9"/>
      <c r="W2537" s="28"/>
      <c r="X2537" s="3"/>
      <c r="Y2537" s="1"/>
      <c r="Z2537" s="9"/>
      <c r="AA2537" s="3"/>
      <c r="AB2537" s="3"/>
      <c r="AC2537" s="3"/>
      <c r="AD2537" s="9"/>
      <c r="AE2537" s="10"/>
      <c r="AF2537" s="9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4"/>
      <c r="T2538" s="30"/>
      <c r="U2538" s="9"/>
      <c r="V2538" s="9"/>
      <c r="W2538" s="28"/>
      <c r="X2538" s="3"/>
      <c r="Y2538" s="1"/>
      <c r="Z2538" s="9"/>
      <c r="AA2538" s="3"/>
      <c r="AB2538" s="3"/>
      <c r="AC2538" s="3"/>
      <c r="AD2538" s="9"/>
      <c r="AE2538" s="10"/>
      <c r="AF2538" s="9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4"/>
      <c r="T2539" s="30"/>
      <c r="U2539" s="9"/>
      <c r="V2539" s="9"/>
      <c r="W2539" s="28"/>
      <c r="X2539" s="3"/>
      <c r="Y2539" s="1"/>
      <c r="Z2539" s="9"/>
      <c r="AA2539" s="3"/>
      <c r="AB2539" s="3"/>
      <c r="AC2539" s="3"/>
      <c r="AD2539" s="9"/>
      <c r="AE2539" s="10"/>
      <c r="AF2539" s="9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4"/>
      <c r="T2540" s="30"/>
      <c r="U2540" s="9"/>
      <c r="V2540" s="9"/>
      <c r="W2540" s="28"/>
      <c r="X2540" s="3"/>
      <c r="Y2540" s="1"/>
      <c r="Z2540" s="9"/>
      <c r="AA2540" s="3"/>
      <c r="AB2540" s="3"/>
      <c r="AC2540" s="3"/>
      <c r="AD2540" s="9"/>
      <c r="AE2540" s="10"/>
      <c r="AF2540" s="9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4"/>
      <c r="T2541" s="30"/>
      <c r="U2541" s="9"/>
      <c r="V2541" s="9"/>
      <c r="W2541" s="28"/>
      <c r="X2541" s="3"/>
      <c r="Y2541" s="1"/>
      <c r="Z2541" s="9"/>
      <c r="AA2541" s="3"/>
      <c r="AB2541" s="3"/>
      <c r="AC2541" s="3"/>
      <c r="AD2541" s="9"/>
      <c r="AE2541" s="10"/>
      <c r="AF2541" s="9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4"/>
      <c r="T2542" s="30"/>
      <c r="U2542" s="9"/>
      <c r="V2542" s="9"/>
      <c r="W2542" s="28"/>
      <c r="X2542" s="3"/>
      <c r="Y2542" s="1"/>
      <c r="Z2542" s="9"/>
      <c r="AA2542" s="3"/>
      <c r="AB2542" s="3"/>
      <c r="AC2542" s="3"/>
      <c r="AD2542" s="9"/>
      <c r="AE2542" s="10"/>
      <c r="AF2542" s="9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4"/>
      <c r="T2543" s="30"/>
      <c r="U2543" s="9"/>
      <c r="V2543" s="9"/>
      <c r="W2543" s="28"/>
      <c r="X2543" s="3"/>
      <c r="Y2543" s="1"/>
      <c r="Z2543" s="9"/>
      <c r="AA2543" s="3"/>
      <c r="AB2543" s="3"/>
      <c r="AC2543" s="3"/>
      <c r="AD2543" s="9"/>
      <c r="AE2543" s="10"/>
      <c r="AF2543" s="9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4"/>
      <c r="T2544" s="30"/>
      <c r="U2544" s="9"/>
      <c r="V2544" s="9"/>
      <c r="W2544" s="28"/>
      <c r="X2544" s="3"/>
      <c r="Y2544" s="1"/>
      <c r="Z2544" s="9"/>
      <c r="AA2544" s="3"/>
      <c r="AB2544" s="3"/>
      <c r="AC2544" s="3"/>
      <c r="AD2544" s="9"/>
      <c r="AE2544" s="10"/>
      <c r="AF2544" s="9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4"/>
      <c r="T2545" s="30"/>
      <c r="U2545" s="9"/>
      <c r="V2545" s="9"/>
      <c r="W2545" s="28"/>
      <c r="X2545" s="3"/>
      <c r="Y2545" s="1"/>
      <c r="Z2545" s="9"/>
      <c r="AA2545" s="3"/>
      <c r="AB2545" s="3"/>
      <c r="AC2545" s="3"/>
      <c r="AD2545" s="9"/>
      <c r="AE2545" s="10"/>
      <c r="AF2545" s="9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4"/>
      <c r="T2546" s="30"/>
      <c r="U2546" s="9"/>
      <c r="V2546" s="9"/>
      <c r="W2546" s="28"/>
      <c r="X2546" s="3"/>
      <c r="Y2546" s="1"/>
      <c r="Z2546" s="9"/>
      <c r="AA2546" s="3"/>
      <c r="AB2546" s="3"/>
      <c r="AC2546" s="3"/>
      <c r="AD2546" s="9"/>
      <c r="AE2546" s="10"/>
      <c r="AF2546" s="9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4"/>
      <c r="T2547" s="30"/>
      <c r="U2547" s="9"/>
      <c r="V2547" s="9"/>
      <c r="W2547" s="28"/>
      <c r="X2547" s="3"/>
      <c r="Y2547" s="1"/>
      <c r="Z2547" s="9"/>
      <c r="AA2547" s="3"/>
      <c r="AB2547" s="3"/>
      <c r="AC2547" s="3"/>
      <c r="AD2547" s="9"/>
      <c r="AE2547" s="10"/>
      <c r="AF2547" s="9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4"/>
      <c r="T2548" s="30"/>
      <c r="U2548" s="9"/>
      <c r="V2548" s="9"/>
      <c r="W2548" s="28"/>
      <c r="X2548" s="3"/>
      <c r="Y2548" s="1"/>
      <c r="Z2548" s="9"/>
      <c r="AA2548" s="3"/>
      <c r="AB2548" s="3"/>
      <c r="AC2548" s="3"/>
      <c r="AD2548" s="9"/>
      <c r="AE2548" s="10"/>
      <c r="AF2548" s="9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4"/>
      <c r="T2549" s="30"/>
      <c r="U2549" s="9"/>
      <c r="V2549" s="9"/>
      <c r="W2549" s="28"/>
      <c r="X2549" s="3"/>
      <c r="Y2549" s="1"/>
      <c r="Z2549" s="9"/>
      <c r="AA2549" s="3"/>
      <c r="AB2549" s="3"/>
      <c r="AC2549" s="3"/>
      <c r="AD2549" s="9"/>
      <c r="AE2549" s="10"/>
      <c r="AF2549" s="9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4"/>
      <c r="T2550" s="30"/>
      <c r="U2550" s="9"/>
      <c r="V2550" s="9"/>
      <c r="W2550" s="28"/>
      <c r="X2550" s="3"/>
      <c r="Y2550" s="1"/>
      <c r="Z2550" s="9"/>
      <c r="AA2550" s="3"/>
      <c r="AB2550" s="3"/>
      <c r="AC2550" s="3"/>
      <c r="AD2550" s="9"/>
      <c r="AE2550" s="10"/>
      <c r="AF2550" s="9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4"/>
      <c r="T2551" s="30"/>
      <c r="U2551" s="9"/>
      <c r="V2551" s="9"/>
      <c r="W2551" s="28"/>
      <c r="X2551" s="3"/>
      <c r="Y2551" s="1"/>
      <c r="Z2551" s="9"/>
      <c r="AA2551" s="3"/>
      <c r="AB2551" s="3"/>
      <c r="AC2551" s="3"/>
      <c r="AD2551" s="9"/>
      <c r="AE2551" s="10"/>
      <c r="AF2551" s="9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4"/>
      <c r="T2552" s="30"/>
      <c r="U2552" s="9"/>
      <c r="V2552" s="9"/>
      <c r="W2552" s="28"/>
      <c r="X2552" s="3"/>
      <c r="Y2552" s="1"/>
      <c r="Z2552" s="9"/>
      <c r="AA2552" s="3"/>
      <c r="AB2552" s="3"/>
      <c r="AC2552" s="3"/>
      <c r="AD2552" s="9"/>
      <c r="AE2552" s="10"/>
      <c r="AF2552" s="9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4"/>
      <c r="T2553" s="30"/>
      <c r="U2553" s="9"/>
      <c r="V2553" s="9"/>
      <c r="W2553" s="28"/>
      <c r="X2553" s="3"/>
      <c r="Y2553" s="1"/>
      <c r="Z2553" s="9"/>
      <c r="AA2553" s="3"/>
      <c r="AB2553" s="3"/>
      <c r="AC2553" s="3"/>
      <c r="AD2553" s="9"/>
      <c r="AE2553" s="10"/>
      <c r="AF2553" s="9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4"/>
      <c r="T2554" s="30"/>
      <c r="U2554" s="9"/>
      <c r="V2554" s="9"/>
      <c r="W2554" s="28"/>
      <c r="X2554" s="3"/>
      <c r="Y2554" s="1"/>
      <c r="Z2554" s="9"/>
      <c r="AA2554" s="3"/>
      <c r="AB2554" s="3"/>
      <c r="AC2554" s="3"/>
      <c r="AD2554" s="9"/>
      <c r="AE2554" s="10"/>
      <c r="AF2554" s="9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4"/>
      <c r="T2555" s="30"/>
      <c r="U2555" s="9"/>
      <c r="V2555" s="9"/>
      <c r="W2555" s="28"/>
      <c r="X2555" s="3"/>
      <c r="Y2555" s="1"/>
      <c r="Z2555" s="9"/>
      <c r="AA2555" s="3"/>
      <c r="AB2555" s="3"/>
      <c r="AC2555" s="3"/>
      <c r="AD2555" s="9"/>
      <c r="AE2555" s="10"/>
      <c r="AF2555" s="9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4"/>
      <c r="T2556" s="30"/>
      <c r="U2556" s="9"/>
      <c r="V2556" s="9"/>
      <c r="W2556" s="28"/>
      <c r="X2556" s="3"/>
      <c r="Y2556" s="1"/>
      <c r="Z2556" s="9"/>
      <c r="AA2556" s="3"/>
      <c r="AB2556" s="3"/>
      <c r="AC2556" s="3"/>
      <c r="AD2556" s="9"/>
      <c r="AE2556" s="10"/>
      <c r="AF2556" s="9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4"/>
      <c r="T2557" s="30"/>
      <c r="U2557" s="9"/>
      <c r="V2557" s="9"/>
      <c r="W2557" s="28"/>
      <c r="X2557" s="3"/>
      <c r="Y2557" s="1"/>
      <c r="Z2557" s="9"/>
      <c r="AA2557" s="3"/>
      <c r="AB2557" s="3"/>
      <c r="AC2557" s="3"/>
      <c r="AD2557" s="9"/>
      <c r="AE2557" s="10"/>
      <c r="AF2557" s="9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4"/>
      <c r="T2558" s="30"/>
      <c r="U2558" s="9"/>
      <c r="V2558" s="9"/>
      <c r="W2558" s="28"/>
      <c r="X2558" s="3"/>
      <c r="Y2558" s="1"/>
      <c r="Z2558" s="9"/>
      <c r="AA2558" s="3"/>
      <c r="AB2558" s="3"/>
      <c r="AC2558" s="3"/>
      <c r="AD2558" s="9"/>
      <c r="AE2558" s="10"/>
      <c r="AF2558" s="9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4"/>
      <c r="T2559" s="30"/>
      <c r="U2559" s="9"/>
      <c r="V2559" s="9"/>
      <c r="W2559" s="28"/>
      <c r="X2559" s="3"/>
      <c r="Y2559" s="1"/>
      <c r="Z2559" s="9"/>
      <c r="AA2559" s="3"/>
      <c r="AB2559" s="3"/>
      <c r="AC2559" s="3"/>
      <c r="AD2559" s="9"/>
      <c r="AE2559" s="10"/>
      <c r="AF2559" s="9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4"/>
      <c r="T2560" s="30"/>
      <c r="U2560" s="9"/>
      <c r="V2560" s="9"/>
      <c r="W2560" s="28"/>
      <c r="X2560" s="3"/>
      <c r="Y2560" s="1"/>
      <c r="Z2560" s="9"/>
      <c r="AA2560" s="3"/>
      <c r="AB2560" s="3"/>
      <c r="AC2560" s="3"/>
      <c r="AD2560" s="9"/>
      <c r="AE2560" s="10"/>
      <c r="AF2560" s="9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4"/>
      <c r="T2561" s="30"/>
      <c r="U2561" s="9"/>
      <c r="V2561" s="9"/>
      <c r="W2561" s="28"/>
      <c r="X2561" s="3"/>
      <c r="Y2561" s="1"/>
      <c r="Z2561" s="9"/>
      <c r="AA2561" s="3"/>
      <c r="AB2561" s="3"/>
      <c r="AC2561" s="3"/>
      <c r="AD2561" s="9"/>
      <c r="AE2561" s="10"/>
      <c r="AF2561" s="9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4"/>
      <c r="T2562" s="30"/>
      <c r="U2562" s="9"/>
      <c r="V2562" s="9"/>
      <c r="W2562" s="28"/>
      <c r="X2562" s="3"/>
      <c r="Y2562" s="1"/>
      <c r="Z2562" s="9"/>
      <c r="AA2562" s="3"/>
      <c r="AB2562" s="3"/>
      <c r="AC2562" s="3"/>
      <c r="AD2562" s="9"/>
      <c r="AE2562" s="10"/>
      <c r="AF2562" s="9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4"/>
      <c r="T2563" s="30"/>
      <c r="U2563" s="9"/>
      <c r="V2563" s="9"/>
      <c r="W2563" s="28"/>
      <c r="X2563" s="3"/>
      <c r="Y2563" s="1"/>
      <c r="Z2563" s="9"/>
      <c r="AA2563" s="3"/>
      <c r="AB2563" s="3"/>
      <c r="AC2563" s="3"/>
      <c r="AD2563" s="9"/>
      <c r="AE2563" s="10"/>
      <c r="AF2563" s="9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4"/>
      <c r="T2564" s="30"/>
      <c r="U2564" s="9"/>
      <c r="V2564" s="9"/>
      <c r="W2564" s="28"/>
      <c r="X2564" s="3"/>
      <c r="Y2564" s="1"/>
      <c r="Z2564" s="9"/>
      <c r="AA2564" s="3"/>
      <c r="AB2564" s="3"/>
      <c r="AC2564" s="3"/>
      <c r="AD2564" s="9"/>
      <c r="AE2564" s="10"/>
      <c r="AF2564" s="9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4"/>
      <c r="T2565" s="30"/>
      <c r="U2565" s="9"/>
      <c r="V2565" s="9"/>
      <c r="W2565" s="28"/>
      <c r="X2565" s="3"/>
      <c r="Y2565" s="1"/>
      <c r="Z2565" s="9"/>
      <c r="AA2565" s="3"/>
      <c r="AB2565" s="3"/>
      <c r="AC2565" s="3"/>
      <c r="AD2565" s="9"/>
      <c r="AE2565" s="10"/>
      <c r="AF2565" s="9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4"/>
      <c r="T2566" s="30"/>
      <c r="U2566" s="9"/>
      <c r="V2566" s="9"/>
      <c r="W2566" s="28"/>
      <c r="X2566" s="3"/>
      <c r="Y2566" s="1"/>
      <c r="Z2566" s="9"/>
      <c r="AA2566" s="3"/>
      <c r="AB2566" s="3"/>
      <c r="AC2566" s="3"/>
      <c r="AD2566" s="9"/>
      <c r="AE2566" s="10"/>
      <c r="AF2566" s="9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4"/>
      <c r="T2567" s="30"/>
      <c r="U2567" s="9"/>
      <c r="V2567" s="9"/>
      <c r="W2567" s="28"/>
      <c r="X2567" s="3"/>
      <c r="Y2567" s="1"/>
      <c r="Z2567" s="9"/>
      <c r="AA2567" s="3"/>
      <c r="AB2567" s="3"/>
      <c r="AC2567" s="3"/>
      <c r="AD2567" s="9"/>
      <c r="AE2567" s="10"/>
      <c r="AF2567" s="9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4"/>
      <c r="T2568" s="30"/>
      <c r="U2568" s="27"/>
      <c r="V2568" s="27"/>
      <c r="W2568" s="32"/>
      <c r="X2568" s="20"/>
      <c r="Y2568" s="23"/>
      <c r="Z2568" s="27"/>
      <c r="AA2568" s="20"/>
      <c r="AB2568" s="20"/>
      <c r="AC2568" s="20"/>
      <c r="AD2568" s="27"/>
      <c r="AE2568" s="21"/>
      <c r="AF2568" s="27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</row>
    <row r="2569" spans="1:130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4"/>
      <c r="T2569" s="30"/>
      <c r="U2569" s="27"/>
      <c r="V2569" s="27"/>
      <c r="W2569" s="32"/>
      <c r="X2569" s="20"/>
      <c r="Y2569" s="23"/>
      <c r="Z2569" s="27"/>
      <c r="AA2569" s="20"/>
      <c r="AB2569" s="20"/>
      <c r="AC2569" s="20"/>
      <c r="AD2569" s="27"/>
      <c r="AE2569" s="21"/>
      <c r="AF2569" s="27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</row>
    <row r="2570" spans="1:130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4"/>
      <c r="T2570" s="30"/>
      <c r="U2570" s="9"/>
      <c r="V2570" s="9"/>
      <c r="W2570" s="28"/>
      <c r="X2570" s="3"/>
      <c r="Y2570" s="1"/>
      <c r="Z2570" s="9"/>
      <c r="AA2570" s="3"/>
      <c r="AB2570" s="3"/>
      <c r="AC2570" s="3"/>
      <c r="AD2570" s="9"/>
      <c r="AE2570" s="10"/>
      <c r="AF2570" s="9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4"/>
      <c r="T2571" s="30"/>
      <c r="U2571" s="9"/>
      <c r="V2571" s="9"/>
      <c r="W2571" s="28"/>
      <c r="X2571" s="3"/>
      <c r="Y2571" s="1"/>
      <c r="Z2571" s="9"/>
      <c r="AA2571" s="3"/>
      <c r="AB2571" s="3"/>
      <c r="AC2571" s="3"/>
      <c r="AD2571" s="9"/>
      <c r="AE2571" s="10"/>
      <c r="AF2571" s="9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4"/>
      <c r="T2572" s="30"/>
      <c r="U2572" s="9"/>
      <c r="V2572" s="9"/>
      <c r="W2572" s="28"/>
      <c r="X2572" s="3"/>
      <c r="Y2572" s="1"/>
      <c r="Z2572" s="9"/>
      <c r="AA2572" s="3"/>
      <c r="AB2572" s="3"/>
      <c r="AC2572" s="3"/>
      <c r="AD2572" s="9"/>
      <c r="AE2572" s="10"/>
      <c r="AF2572" s="9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4"/>
      <c r="T2573" s="30"/>
      <c r="U2573" s="9"/>
      <c r="V2573" s="9"/>
      <c r="W2573" s="28"/>
      <c r="X2573" s="3"/>
      <c r="Y2573" s="1"/>
      <c r="Z2573" s="9"/>
      <c r="AA2573" s="3"/>
      <c r="AB2573" s="3"/>
      <c r="AC2573" s="3"/>
      <c r="AD2573" s="9"/>
      <c r="AE2573" s="10"/>
      <c r="AF2573" s="9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4"/>
      <c r="T2574" s="30"/>
      <c r="U2574" s="9"/>
      <c r="V2574" s="9"/>
      <c r="W2574" s="28"/>
      <c r="X2574" s="3"/>
      <c r="Y2574" s="1"/>
      <c r="Z2574" s="9"/>
      <c r="AA2574" s="3"/>
      <c r="AB2574" s="3"/>
      <c r="AC2574" s="3"/>
      <c r="AD2574" s="9"/>
      <c r="AE2574" s="10"/>
      <c r="AF2574" s="9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4"/>
      <c r="T2575" s="30"/>
      <c r="U2575" s="9"/>
      <c r="V2575" s="9"/>
      <c r="W2575" s="28"/>
      <c r="X2575" s="3"/>
      <c r="Y2575" s="1"/>
      <c r="Z2575" s="9"/>
      <c r="AA2575" s="3"/>
      <c r="AB2575" s="3"/>
      <c r="AC2575" s="3"/>
      <c r="AD2575" s="9"/>
      <c r="AE2575" s="10"/>
      <c r="AF2575" s="9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4"/>
      <c r="T2576" s="30"/>
      <c r="U2576" s="9"/>
      <c r="V2576" s="9"/>
      <c r="W2576" s="28"/>
      <c r="X2576" s="3"/>
      <c r="Y2576" s="1"/>
      <c r="Z2576" s="9"/>
      <c r="AA2576" s="3"/>
      <c r="AB2576" s="3"/>
      <c r="AC2576" s="3"/>
      <c r="AD2576" s="9"/>
      <c r="AE2576" s="10"/>
      <c r="AF2576" s="9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4"/>
      <c r="T2577" s="30"/>
      <c r="U2577" s="9"/>
      <c r="V2577" s="9"/>
      <c r="W2577" s="28"/>
      <c r="X2577" s="3"/>
      <c r="Y2577" s="1"/>
      <c r="Z2577" s="9"/>
      <c r="AA2577" s="3"/>
      <c r="AB2577" s="3"/>
      <c r="AC2577" s="3"/>
      <c r="AD2577" s="9"/>
      <c r="AE2577" s="10"/>
      <c r="AF2577" s="9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4"/>
      <c r="T2578" s="30"/>
      <c r="U2578" s="9"/>
      <c r="V2578" s="9"/>
      <c r="W2578" s="28"/>
      <c r="X2578" s="3"/>
      <c r="Y2578" s="1"/>
      <c r="Z2578" s="9"/>
      <c r="AA2578" s="3"/>
      <c r="AB2578" s="3"/>
      <c r="AC2578" s="3"/>
      <c r="AD2578" s="9"/>
      <c r="AE2578" s="10"/>
      <c r="AF2578" s="9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4"/>
      <c r="T2579" s="30"/>
      <c r="U2579" s="9"/>
      <c r="V2579" s="9"/>
      <c r="W2579" s="28"/>
      <c r="X2579" s="3"/>
      <c r="Y2579" s="1"/>
      <c r="Z2579" s="9"/>
      <c r="AA2579" s="3"/>
      <c r="AB2579" s="3"/>
      <c r="AC2579" s="3"/>
      <c r="AD2579" s="9"/>
      <c r="AE2579" s="10"/>
      <c r="AF2579" s="9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4"/>
      <c r="T2580" s="30"/>
      <c r="U2580" s="9"/>
      <c r="V2580" s="9"/>
      <c r="W2580" s="28"/>
      <c r="X2580" s="3"/>
      <c r="Y2580" s="1"/>
      <c r="Z2580" s="9"/>
      <c r="AA2580" s="3"/>
      <c r="AB2580" s="3"/>
      <c r="AC2580" s="3"/>
      <c r="AD2580" s="9"/>
      <c r="AE2580" s="10"/>
      <c r="AF2580" s="9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4"/>
      <c r="T2581" s="30"/>
      <c r="U2581" s="9"/>
      <c r="V2581" s="9"/>
      <c r="W2581" s="28"/>
      <c r="X2581" s="3"/>
      <c r="Y2581" s="1"/>
      <c r="Z2581" s="9"/>
      <c r="AA2581" s="3"/>
      <c r="AB2581" s="3"/>
      <c r="AC2581" s="3"/>
      <c r="AD2581" s="9"/>
      <c r="AE2581" s="10"/>
      <c r="AF2581" s="9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4"/>
      <c r="T2582" s="30"/>
      <c r="U2582" s="9"/>
      <c r="V2582" s="9"/>
      <c r="W2582" s="28"/>
      <c r="X2582" s="3"/>
      <c r="Y2582" s="1"/>
      <c r="Z2582" s="9"/>
      <c r="AA2582" s="3"/>
      <c r="AB2582" s="3"/>
      <c r="AC2582" s="3"/>
      <c r="AD2582" s="9"/>
      <c r="AE2582" s="10"/>
      <c r="AF2582" s="9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4"/>
      <c r="T2583" s="30"/>
      <c r="U2583" s="9"/>
      <c r="V2583" s="9"/>
      <c r="W2583" s="28"/>
      <c r="X2583" s="3"/>
      <c r="Y2583" s="1"/>
      <c r="Z2583" s="9"/>
      <c r="AA2583" s="3"/>
      <c r="AB2583" s="3"/>
      <c r="AC2583" s="3"/>
      <c r="AD2583" s="9"/>
      <c r="AE2583" s="10"/>
      <c r="AF2583" s="9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4"/>
      <c r="T2584" s="30"/>
      <c r="U2584" s="9"/>
      <c r="V2584" s="9"/>
      <c r="W2584" s="28"/>
      <c r="X2584" s="3"/>
      <c r="Y2584" s="1"/>
      <c r="Z2584" s="9"/>
      <c r="AA2584" s="3"/>
      <c r="AB2584" s="3"/>
      <c r="AC2584" s="3"/>
      <c r="AD2584" s="9"/>
      <c r="AE2584" s="10"/>
      <c r="AF2584" s="9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4"/>
      <c r="T2585" s="30"/>
      <c r="U2585" s="9"/>
      <c r="V2585" s="9"/>
      <c r="W2585" s="28"/>
      <c r="X2585" s="3"/>
      <c r="Y2585" s="1"/>
      <c r="Z2585" s="9"/>
      <c r="AA2585" s="3"/>
      <c r="AB2585" s="3"/>
      <c r="AC2585" s="3"/>
      <c r="AD2585" s="9"/>
      <c r="AE2585" s="10"/>
      <c r="AF2585" s="9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4"/>
      <c r="T2586" s="30"/>
      <c r="U2586" s="9"/>
      <c r="V2586" s="9"/>
      <c r="W2586" s="28"/>
      <c r="X2586" s="3"/>
      <c r="Y2586" s="1"/>
      <c r="Z2586" s="9"/>
      <c r="AA2586" s="3"/>
      <c r="AB2586" s="3"/>
      <c r="AC2586" s="3"/>
      <c r="AD2586" s="9"/>
      <c r="AE2586" s="10"/>
      <c r="AF2586" s="9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4"/>
      <c r="T2587" s="30"/>
      <c r="U2587" s="9"/>
      <c r="V2587" s="9"/>
      <c r="W2587" s="28"/>
      <c r="X2587" s="3"/>
      <c r="Y2587" s="1"/>
      <c r="Z2587" s="9"/>
      <c r="AA2587" s="3"/>
      <c r="AB2587" s="3"/>
      <c r="AC2587" s="3"/>
      <c r="AD2587" s="9"/>
      <c r="AE2587" s="10"/>
      <c r="AF2587" s="9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4"/>
      <c r="T2588" s="30"/>
      <c r="U2588" s="9"/>
      <c r="V2588" s="9"/>
      <c r="W2588" s="28"/>
      <c r="X2588" s="3"/>
      <c r="Y2588" s="1"/>
      <c r="Z2588" s="9"/>
      <c r="AA2588" s="3"/>
      <c r="AB2588" s="3"/>
      <c r="AC2588" s="3"/>
      <c r="AD2588" s="9"/>
      <c r="AE2588" s="10"/>
      <c r="AF2588" s="9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4"/>
      <c r="T2589" s="30"/>
      <c r="U2589" s="9"/>
      <c r="V2589" s="9"/>
      <c r="W2589" s="28"/>
      <c r="X2589" s="3"/>
      <c r="Y2589" s="1"/>
      <c r="Z2589" s="9"/>
      <c r="AA2589" s="3"/>
      <c r="AB2589" s="3"/>
      <c r="AC2589" s="3"/>
      <c r="AD2589" s="9"/>
      <c r="AE2589" s="10"/>
      <c r="AF2589" s="9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4"/>
      <c r="T2590" s="30"/>
      <c r="U2590" s="9"/>
      <c r="V2590" s="9"/>
      <c r="W2590" s="28"/>
      <c r="X2590" s="3"/>
      <c r="Y2590" s="1"/>
      <c r="Z2590" s="9"/>
      <c r="AA2590" s="3"/>
      <c r="AB2590" s="3"/>
      <c r="AC2590" s="3"/>
      <c r="AD2590" s="9"/>
      <c r="AE2590" s="10"/>
      <c r="AF2590" s="9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4"/>
      <c r="T2591" s="30"/>
      <c r="U2591" s="9"/>
      <c r="V2591" s="9"/>
      <c r="W2591" s="28"/>
      <c r="X2591" s="3"/>
      <c r="Y2591" s="1"/>
      <c r="Z2591" s="9"/>
      <c r="AA2591" s="3"/>
      <c r="AB2591" s="3"/>
      <c r="AC2591" s="3"/>
      <c r="AD2591" s="9"/>
      <c r="AE2591" s="10"/>
      <c r="AF2591" s="9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4"/>
      <c r="T2592" s="30"/>
      <c r="U2592" s="9"/>
      <c r="V2592" s="9"/>
      <c r="W2592" s="28"/>
      <c r="X2592" s="3"/>
      <c r="Y2592" s="1"/>
      <c r="Z2592" s="9"/>
      <c r="AA2592" s="3"/>
      <c r="AB2592" s="3"/>
      <c r="AC2592" s="3"/>
      <c r="AD2592" s="9"/>
      <c r="AE2592" s="10"/>
      <c r="AF2592" s="9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4"/>
      <c r="T2593" s="30"/>
      <c r="U2593" s="9"/>
      <c r="V2593" s="9"/>
      <c r="W2593" s="28"/>
      <c r="X2593" s="3"/>
      <c r="Y2593" s="1"/>
      <c r="Z2593" s="9"/>
      <c r="AA2593" s="3"/>
      <c r="AB2593" s="3"/>
      <c r="AC2593" s="3"/>
      <c r="AD2593" s="9"/>
      <c r="AE2593" s="10"/>
      <c r="AF2593" s="9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4"/>
      <c r="T2594" s="30"/>
      <c r="U2594" s="9"/>
      <c r="V2594" s="9"/>
      <c r="W2594" s="28"/>
      <c r="X2594" s="3"/>
      <c r="Y2594" s="1"/>
      <c r="Z2594" s="9"/>
      <c r="AA2594" s="3"/>
      <c r="AB2594" s="3"/>
      <c r="AC2594" s="3"/>
      <c r="AD2594" s="9"/>
      <c r="AE2594" s="10"/>
      <c r="AF2594" s="9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4"/>
      <c r="T2595" s="30"/>
      <c r="U2595" s="9"/>
      <c r="V2595" s="9"/>
      <c r="W2595" s="28"/>
      <c r="X2595" s="3"/>
      <c r="Y2595" s="1"/>
      <c r="Z2595" s="9"/>
      <c r="AA2595" s="3"/>
      <c r="AB2595" s="3"/>
      <c r="AC2595" s="3"/>
      <c r="AD2595" s="9"/>
      <c r="AE2595" s="10"/>
      <c r="AF2595" s="9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4"/>
      <c r="T2596" s="30"/>
      <c r="U2596" s="9"/>
      <c r="V2596" s="9"/>
      <c r="W2596" s="28"/>
      <c r="X2596" s="3"/>
      <c r="Y2596" s="1"/>
      <c r="Z2596" s="9"/>
      <c r="AA2596" s="3"/>
      <c r="AB2596" s="3"/>
      <c r="AC2596" s="3"/>
      <c r="AD2596" s="9"/>
      <c r="AE2596" s="10"/>
      <c r="AF2596" s="9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4"/>
      <c r="T2597" s="30"/>
      <c r="U2597" s="9"/>
      <c r="V2597" s="9"/>
      <c r="W2597" s="28"/>
      <c r="X2597" s="3"/>
      <c r="Y2597" s="1"/>
      <c r="Z2597" s="9"/>
      <c r="AA2597" s="3"/>
      <c r="AB2597" s="3"/>
      <c r="AC2597" s="3"/>
      <c r="AD2597" s="9"/>
      <c r="AE2597" s="10"/>
      <c r="AF2597" s="9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4"/>
      <c r="T2598" s="30"/>
      <c r="U2598" s="9"/>
      <c r="V2598" s="9"/>
      <c r="W2598" s="28"/>
      <c r="X2598" s="3"/>
      <c r="Y2598" s="1"/>
      <c r="Z2598" s="9"/>
      <c r="AA2598" s="3"/>
      <c r="AB2598" s="3"/>
      <c r="AC2598" s="3"/>
      <c r="AD2598" s="9"/>
      <c r="AE2598" s="10"/>
      <c r="AF2598" s="9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4"/>
      <c r="T2599" s="30"/>
      <c r="U2599" s="9"/>
      <c r="V2599" s="9"/>
      <c r="W2599" s="28"/>
      <c r="X2599" s="3"/>
      <c r="Y2599" s="1"/>
      <c r="Z2599" s="9"/>
      <c r="AA2599" s="3"/>
      <c r="AB2599" s="3"/>
      <c r="AC2599" s="3"/>
      <c r="AD2599" s="9"/>
      <c r="AE2599" s="10"/>
      <c r="AF2599" s="9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4"/>
      <c r="T2600" s="30"/>
      <c r="U2600" s="9"/>
      <c r="V2600" s="9"/>
      <c r="W2600" s="28"/>
      <c r="X2600" s="3"/>
      <c r="Y2600" s="1"/>
      <c r="Z2600" s="9"/>
      <c r="AA2600" s="3"/>
      <c r="AB2600" s="3"/>
      <c r="AC2600" s="3"/>
      <c r="AD2600" s="9"/>
      <c r="AE2600" s="10"/>
      <c r="AF2600" s="9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4"/>
      <c r="T2601" s="30"/>
      <c r="U2601" s="9"/>
      <c r="V2601" s="9"/>
      <c r="W2601" s="28"/>
      <c r="X2601" s="3"/>
      <c r="Y2601" s="1"/>
      <c r="Z2601" s="9"/>
      <c r="AA2601" s="3"/>
      <c r="AB2601" s="3"/>
      <c r="AC2601" s="3"/>
      <c r="AD2601" s="9"/>
      <c r="AE2601" s="10"/>
      <c r="AF2601" s="9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4"/>
      <c r="T2602" s="30"/>
      <c r="U2602" s="9"/>
      <c r="V2602" s="9"/>
      <c r="W2602" s="28"/>
      <c r="X2602" s="3"/>
      <c r="Y2602" s="1"/>
      <c r="Z2602" s="9"/>
      <c r="AA2602" s="3"/>
      <c r="AB2602" s="3"/>
      <c r="AC2602" s="3"/>
      <c r="AD2602" s="9"/>
      <c r="AE2602" s="10"/>
      <c r="AF2602" s="9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4"/>
      <c r="T2603" s="30"/>
      <c r="U2603" s="9"/>
      <c r="V2603" s="9"/>
      <c r="W2603" s="28"/>
      <c r="X2603" s="3"/>
      <c r="Y2603" s="1"/>
      <c r="Z2603" s="9"/>
      <c r="AA2603" s="3"/>
      <c r="AB2603" s="3"/>
      <c r="AC2603" s="3"/>
      <c r="AD2603" s="9"/>
      <c r="AE2603" s="10"/>
      <c r="AF2603" s="9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4"/>
      <c r="T2604" s="30"/>
      <c r="U2604" s="9"/>
      <c r="V2604" s="9"/>
      <c r="W2604" s="28"/>
      <c r="X2604" s="3"/>
      <c r="Y2604" s="1"/>
      <c r="Z2604" s="9"/>
      <c r="AA2604" s="3"/>
      <c r="AB2604" s="3"/>
      <c r="AC2604" s="3"/>
      <c r="AD2604" s="9"/>
      <c r="AE2604" s="10"/>
      <c r="AF2604" s="9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4"/>
      <c r="T2605" s="30"/>
      <c r="U2605" s="9"/>
      <c r="V2605" s="9"/>
      <c r="W2605" s="28"/>
      <c r="X2605" s="3"/>
      <c r="Y2605" s="1"/>
      <c r="Z2605" s="9"/>
      <c r="AA2605" s="3"/>
      <c r="AB2605" s="3"/>
      <c r="AC2605" s="3"/>
      <c r="AD2605" s="9"/>
      <c r="AE2605" s="10"/>
      <c r="AF2605" s="9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4"/>
      <c r="T2606" s="30"/>
      <c r="U2606" s="9"/>
      <c r="V2606" s="9"/>
      <c r="W2606" s="28"/>
      <c r="X2606" s="3"/>
      <c r="Y2606" s="1"/>
      <c r="Z2606" s="9"/>
      <c r="AA2606" s="3"/>
      <c r="AB2606" s="3"/>
      <c r="AC2606" s="3"/>
      <c r="AD2606" s="9"/>
      <c r="AE2606" s="10"/>
      <c r="AF2606" s="9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4"/>
      <c r="T2607" s="30"/>
      <c r="U2607" s="9"/>
      <c r="V2607" s="9"/>
      <c r="W2607" s="28"/>
      <c r="X2607" s="3"/>
      <c r="Y2607" s="1"/>
      <c r="Z2607" s="9"/>
      <c r="AA2607" s="3"/>
      <c r="AB2607" s="3"/>
      <c r="AC2607" s="3"/>
      <c r="AD2607" s="9"/>
      <c r="AE2607" s="10"/>
      <c r="AF2607" s="9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4"/>
      <c r="T2608" s="30"/>
      <c r="U2608" s="9"/>
      <c r="V2608" s="9"/>
      <c r="W2608" s="28"/>
      <c r="X2608" s="3"/>
      <c r="Y2608" s="1"/>
      <c r="Z2608" s="9"/>
      <c r="AA2608" s="3"/>
      <c r="AB2608" s="3"/>
      <c r="AC2608" s="3"/>
      <c r="AD2608" s="9"/>
      <c r="AE2608" s="10"/>
      <c r="AF2608" s="9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4"/>
      <c r="T2609" s="30"/>
      <c r="U2609" s="9"/>
      <c r="V2609" s="9"/>
      <c r="W2609" s="28"/>
      <c r="X2609" s="3"/>
      <c r="Y2609" s="1"/>
      <c r="Z2609" s="9"/>
      <c r="AA2609" s="3"/>
      <c r="AB2609" s="3"/>
      <c r="AC2609" s="3"/>
      <c r="AD2609" s="9"/>
      <c r="AE2609" s="10"/>
      <c r="AF2609" s="9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4"/>
      <c r="T2610" s="30"/>
      <c r="U2610" s="9"/>
      <c r="V2610" s="9"/>
      <c r="W2610" s="28"/>
      <c r="X2610" s="3"/>
      <c r="Y2610" s="1"/>
      <c r="Z2610" s="9"/>
      <c r="AA2610" s="3"/>
      <c r="AB2610" s="3"/>
      <c r="AC2610" s="3"/>
      <c r="AD2610" s="9"/>
      <c r="AE2610" s="10"/>
      <c r="AF2610" s="9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4"/>
      <c r="T2611" s="30"/>
      <c r="U2611" s="9"/>
      <c r="V2611" s="9"/>
      <c r="W2611" s="28"/>
      <c r="X2611" s="3"/>
      <c r="Y2611" s="1"/>
      <c r="Z2611" s="9"/>
      <c r="AA2611" s="3"/>
      <c r="AB2611" s="3"/>
      <c r="AC2611" s="3"/>
      <c r="AD2611" s="9"/>
      <c r="AE2611" s="10"/>
      <c r="AF2611" s="9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4"/>
      <c r="T2612" s="30"/>
      <c r="U2612" s="9"/>
      <c r="V2612" s="9"/>
      <c r="W2612" s="28"/>
      <c r="X2612" s="3"/>
      <c r="Y2612" s="1"/>
      <c r="Z2612" s="9"/>
      <c r="AA2612" s="3"/>
      <c r="AB2612" s="3"/>
      <c r="AC2612" s="3"/>
      <c r="AD2612" s="9"/>
      <c r="AE2612" s="10"/>
      <c r="AF2612" s="9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4"/>
      <c r="T2613" s="30"/>
      <c r="U2613" s="9"/>
      <c r="V2613" s="9"/>
      <c r="W2613" s="28"/>
      <c r="X2613" s="3"/>
      <c r="Y2613" s="1"/>
      <c r="Z2613" s="9"/>
      <c r="AA2613" s="3"/>
      <c r="AB2613" s="3"/>
      <c r="AC2613" s="3"/>
      <c r="AD2613" s="9"/>
      <c r="AE2613" s="10"/>
      <c r="AF2613" s="9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4"/>
      <c r="T2614" s="30"/>
      <c r="U2614" s="9"/>
      <c r="V2614" s="9"/>
      <c r="W2614" s="28"/>
      <c r="X2614" s="3"/>
      <c r="Y2614" s="1"/>
      <c r="Z2614" s="9"/>
      <c r="AA2614" s="3"/>
      <c r="AB2614" s="3"/>
      <c r="AC2614" s="3"/>
      <c r="AD2614" s="9"/>
      <c r="AE2614" s="10"/>
      <c r="AF2614" s="9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4"/>
      <c r="T2615" s="30"/>
      <c r="U2615" s="9"/>
      <c r="V2615" s="9"/>
      <c r="W2615" s="28"/>
      <c r="X2615" s="3"/>
      <c r="Y2615" s="1"/>
      <c r="Z2615" s="9"/>
      <c r="AA2615" s="3"/>
      <c r="AB2615" s="3"/>
      <c r="AC2615" s="3"/>
      <c r="AD2615" s="9"/>
      <c r="AE2615" s="10"/>
      <c r="AF2615" s="9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4"/>
      <c r="T2616" s="30"/>
      <c r="U2616" s="9"/>
      <c r="V2616" s="9"/>
      <c r="W2616" s="28"/>
      <c r="X2616" s="3"/>
      <c r="Y2616" s="1"/>
      <c r="Z2616" s="9"/>
      <c r="AA2616" s="3"/>
      <c r="AB2616" s="3"/>
      <c r="AC2616" s="3"/>
      <c r="AD2616" s="9"/>
      <c r="AE2616" s="10"/>
      <c r="AF2616" s="9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4"/>
      <c r="T2617" s="30"/>
      <c r="U2617" s="9"/>
      <c r="V2617" s="9"/>
      <c r="W2617" s="28"/>
      <c r="X2617" s="3"/>
      <c r="Y2617" s="1"/>
      <c r="Z2617" s="9"/>
      <c r="AA2617" s="3"/>
      <c r="AB2617" s="3"/>
      <c r="AC2617" s="3"/>
      <c r="AD2617" s="9"/>
      <c r="AE2617" s="10"/>
      <c r="AF2617" s="9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4"/>
      <c r="T2618" s="30"/>
      <c r="U2618" s="9"/>
      <c r="V2618" s="9"/>
      <c r="W2618" s="28"/>
      <c r="X2618" s="3"/>
      <c r="Y2618" s="1"/>
      <c r="Z2618" s="9"/>
      <c r="AA2618" s="3"/>
      <c r="AB2618" s="3"/>
      <c r="AC2618" s="3"/>
      <c r="AD2618" s="9"/>
      <c r="AE2618" s="10"/>
      <c r="AF2618" s="9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4"/>
      <c r="T2619" s="30"/>
      <c r="U2619" s="9"/>
      <c r="V2619" s="9"/>
      <c r="W2619" s="28"/>
      <c r="X2619" s="3"/>
      <c r="Y2619" s="1"/>
      <c r="Z2619" s="9"/>
      <c r="AA2619" s="3"/>
      <c r="AB2619" s="3"/>
      <c r="AC2619" s="3"/>
      <c r="AD2619" s="9"/>
      <c r="AE2619" s="10"/>
      <c r="AF2619" s="9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4"/>
      <c r="T2620" s="30"/>
      <c r="U2620" s="9"/>
      <c r="V2620" s="9"/>
      <c r="W2620" s="28"/>
      <c r="X2620" s="3"/>
      <c r="Y2620" s="1"/>
      <c r="Z2620" s="9"/>
      <c r="AA2620" s="3"/>
      <c r="AB2620" s="3"/>
      <c r="AC2620" s="3"/>
      <c r="AD2620" s="9"/>
      <c r="AE2620" s="10"/>
      <c r="AF2620" s="9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4"/>
      <c r="T2621" s="30"/>
      <c r="U2621" s="9"/>
      <c r="V2621" s="9"/>
      <c r="W2621" s="28"/>
      <c r="X2621" s="3"/>
      <c r="Y2621" s="1"/>
      <c r="Z2621" s="9"/>
      <c r="AA2621" s="3"/>
      <c r="AB2621" s="3"/>
      <c r="AC2621" s="3"/>
      <c r="AD2621" s="9"/>
      <c r="AE2621" s="10"/>
      <c r="AF2621" s="9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4"/>
      <c r="T2622" s="30"/>
      <c r="U2622" s="9"/>
      <c r="V2622" s="9"/>
      <c r="W2622" s="28"/>
      <c r="X2622" s="3"/>
      <c r="Y2622" s="1"/>
      <c r="Z2622" s="9"/>
      <c r="AA2622" s="3"/>
      <c r="AB2622" s="3"/>
      <c r="AC2622" s="3"/>
      <c r="AD2622" s="9"/>
      <c r="AE2622" s="10"/>
      <c r="AF2622" s="9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4"/>
      <c r="T2623" s="30"/>
      <c r="U2623" s="9"/>
      <c r="V2623" s="9"/>
      <c r="W2623" s="28"/>
      <c r="X2623" s="3"/>
      <c r="Y2623" s="1"/>
      <c r="Z2623" s="9"/>
      <c r="AA2623" s="3"/>
      <c r="AB2623" s="3"/>
      <c r="AC2623" s="3"/>
      <c r="AD2623" s="9"/>
      <c r="AE2623" s="10"/>
      <c r="AF2623" s="9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4"/>
      <c r="T2624" s="30"/>
      <c r="U2624" s="9"/>
      <c r="V2624" s="9"/>
      <c r="W2624" s="28"/>
      <c r="X2624" s="3"/>
      <c r="Y2624" s="1"/>
      <c r="Z2624" s="9"/>
      <c r="AA2624" s="3"/>
      <c r="AB2624" s="3"/>
      <c r="AC2624" s="3"/>
      <c r="AD2624" s="9"/>
      <c r="AE2624" s="10"/>
      <c r="AF2624" s="9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4"/>
      <c r="T2625" s="30"/>
      <c r="U2625" s="9"/>
      <c r="V2625" s="9"/>
      <c r="W2625" s="28"/>
      <c r="X2625" s="3"/>
      <c r="Y2625" s="1"/>
      <c r="Z2625" s="9"/>
      <c r="AA2625" s="3"/>
      <c r="AB2625" s="3"/>
      <c r="AC2625" s="3"/>
      <c r="AD2625" s="9"/>
      <c r="AE2625" s="10"/>
      <c r="AF2625" s="9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4"/>
      <c r="T2626" s="30"/>
      <c r="U2626" s="9"/>
      <c r="V2626" s="9"/>
      <c r="W2626" s="28"/>
      <c r="X2626" s="3"/>
      <c r="Y2626" s="1"/>
      <c r="Z2626" s="9"/>
      <c r="AA2626" s="3"/>
      <c r="AB2626" s="3"/>
      <c r="AC2626" s="3"/>
      <c r="AD2626" s="9"/>
      <c r="AE2626" s="10"/>
      <c r="AF2626" s="9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4"/>
      <c r="T2627" s="30"/>
      <c r="U2627" s="9"/>
      <c r="V2627" s="9"/>
      <c r="W2627" s="28"/>
      <c r="X2627" s="3"/>
      <c r="Y2627" s="1"/>
      <c r="Z2627" s="9"/>
      <c r="AA2627" s="3"/>
      <c r="AB2627" s="3"/>
      <c r="AC2627" s="3"/>
      <c r="AD2627" s="9"/>
      <c r="AE2627" s="10"/>
      <c r="AF2627" s="9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4"/>
      <c r="T2628" s="30"/>
      <c r="U2628" s="9"/>
      <c r="V2628" s="9"/>
      <c r="W2628" s="28"/>
      <c r="X2628" s="3"/>
      <c r="Y2628" s="1"/>
      <c r="Z2628" s="9"/>
      <c r="AA2628" s="3"/>
      <c r="AB2628" s="3"/>
      <c r="AC2628" s="3"/>
      <c r="AD2628" s="9"/>
      <c r="AE2628" s="10"/>
      <c r="AF2628" s="9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4"/>
      <c r="T2629" s="30"/>
      <c r="U2629" s="9"/>
      <c r="V2629" s="9"/>
      <c r="W2629" s="28"/>
      <c r="X2629" s="3"/>
      <c r="Y2629" s="1"/>
      <c r="Z2629" s="9"/>
      <c r="AA2629" s="3"/>
      <c r="AB2629" s="3"/>
      <c r="AC2629" s="3"/>
      <c r="AD2629" s="9"/>
      <c r="AE2629" s="10"/>
      <c r="AF2629" s="9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4"/>
      <c r="T2630" s="30"/>
      <c r="U2630" s="9"/>
      <c r="V2630" s="9"/>
      <c r="W2630" s="28"/>
      <c r="X2630" s="3"/>
      <c r="Y2630" s="1"/>
      <c r="Z2630" s="9"/>
      <c r="AA2630" s="3"/>
      <c r="AB2630" s="3"/>
      <c r="AC2630" s="3"/>
      <c r="AD2630" s="9"/>
      <c r="AE2630" s="10"/>
      <c r="AF2630" s="9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4"/>
      <c r="T2631" s="30"/>
      <c r="U2631" s="9"/>
      <c r="V2631" s="9"/>
      <c r="W2631" s="28"/>
      <c r="X2631" s="3"/>
      <c r="Y2631" s="1"/>
      <c r="Z2631" s="9"/>
      <c r="AA2631" s="3"/>
      <c r="AB2631" s="3"/>
      <c r="AC2631" s="3"/>
      <c r="AD2631" s="9"/>
      <c r="AE2631" s="10"/>
      <c r="AF2631" s="9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4"/>
      <c r="T2632" s="30"/>
      <c r="U2632" s="9"/>
      <c r="V2632" s="9"/>
      <c r="W2632" s="28"/>
      <c r="X2632" s="3"/>
      <c r="Y2632" s="1"/>
      <c r="Z2632" s="9"/>
      <c r="AA2632" s="3"/>
      <c r="AB2632" s="3"/>
      <c r="AC2632" s="3"/>
      <c r="AD2632" s="9"/>
      <c r="AE2632" s="10"/>
      <c r="AF2632" s="9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4"/>
      <c r="T2633" s="30"/>
      <c r="U2633" s="9"/>
      <c r="V2633" s="9"/>
      <c r="W2633" s="28"/>
      <c r="X2633" s="3"/>
      <c r="Y2633" s="1"/>
      <c r="Z2633" s="9"/>
      <c r="AA2633" s="3"/>
      <c r="AB2633" s="3"/>
      <c r="AC2633" s="3"/>
      <c r="AD2633" s="9"/>
      <c r="AE2633" s="10"/>
      <c r="AF2633" s="9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4"/>
      <c r="T2634" s="30"/>
      <c r="U2634" s="9"/>
      <c r="V2634" s="9"/>
      <c r="W2634" s="28"/>
      <c r="X2634" s="3"/>
      <c r="Y2634" s="1"/>
      <c r="Z2634" s="9"/>
      <c r="AA2634" s="3"/>
      <c r="AB2634" s="3"/>
      <c r="AC2634" s="3"/>
      <c r="AD2634" s="9"/>
      <c r="AE2634" s="10"/>
      <c r="AF2634" s="9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4"/>
      <c r="T2635" s="30"/>
      <c r="U2635" s="9"/>
      <c r="V2635" s="9"/>
      <c r="W2635" s="28"/>
      <c r="X2635" s="3"/>
      <c r="Y2635" s="1"/>
      <c r="Z2635" s="9"/>
      <c r="AA2635" s="3"/>
      <c r="AB2635" s="3"/>
      <c r="AC2635" s="3"/>
      <c r="AD2635" s="9"/>
      <c r="AE2635" s="10"/>
      <c r="AF2635" s="9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4"/>
      <c r="T2636" s="30"/>
      <c r="U2636" s="9"/>
      <c r="V2636" s="9"/>
      <c r="W2636" s="28"/>
      <c r="X2636" s="3"/>
      <c r="Y2636" s="1"/>
      <c r="Z2636" s="9"/>
      <c r="AA2636" s="3"/>
      <c r="AB2636" s="3"/>
      <c r="AC2636" s="3"/>
      <c r="AD2636" s="9"/>
      <c r="AE2636" s="10"/>
      <c r="AF2636" s="9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4"/>
      <c r="T2637" s="30"/>
      <c r="U2637" s="9"/>
      <c r="V2637" s="9"/>
      <c r="W2637" s="28"/>
      <c r="X2637" s="3"/>
      <c r="Y2637" s="1"/>
      <c r="Z2637" s="9"/>
      <c r="AA2637" s="3"/>
      <c r="AB2637" s="3"/>
      <c r="AC2637" s="3"/>
      <c r="AD2637" s="9"/>
      <c r="AE2637" s="10"/>
      <c r="AF2637" s="9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4"/>
      <c r="T2638" s="30"/>
      <c r="U2638" s="9"/>
      <c r="V2638" s="9"/>
      <c r="W2638" s="28"/>
      <c r="X2638" s="3"/>
      <c r="Y2638" s="1"/>
      <c r="Z2638" s="9"/>
      <c r="AA2638" s="3"/>
      <c r="AB2638" s="3"/>
      <c r="AC2638" s="3"/>
      <c r="AD2638" s="9"/>
      <c r="AE2638" s="10"/>
      <c r="AF2638" s="9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4"/>
      <c r="T2639" s="30"/>
      <c r="U2639" s="9"/>
      <c r="V2639" s="9"/>
      <c r="W2639" s="28"/>
      <c r="X2639" s="3"/>
      <c r="Y2639" s="1"/>
      <c r="Z2639" s="9"/>
      <c r="AA2639" s="3"/>
      <c r="AB2639" s="3"/>
      <c r="AC2639" s="3"/>
      <c r="AD2639" s="9"/>
      <c r="AE2639" s="10"/>
      <c r="AF2639" s="9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4"/>
      <c r="T2640" s="30"/>
      <c r="U2640" s="9"/>
      <c r="V2640" s="9"/>
      <c r="W2640" s="28"/>
      <c r="X2640" s="3"/>
      <c r="Y2640" s="1"/>
      <c r="Z2640" s="9"/>
      <c r="AA2640" s="3"/>
      <c r="AB2640" s="3"/>
      <c r="AC2640" s="3"/>
      <c r="AD2640" s="9"/>
      <c r="AE2640" s="10"/>
      <c r="AF2640" s="9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4"/>
      <c r="T2641" s="30"/>
      <c r="U2641" s="9"/>
      <c r="V2641" s="9"/>
      <c r="W2641" s="28"/>
      <c r="X2641" s="3"/>
      <c r="Y2641" s="1"/>
      <c r="Z2641" s="9"/>
      <c r="AA2641" s="3"/>
      <c r="AB2641" s="3"/>
      <c r="AC2641" s="3"/>
      <c r="AD2641" s="9"/>
      <c r="AE2641" s="10"/>
      <c r="AF2641" s="9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4"/>
      <c r="T2642" s="30"/>
      <c r="U2642" s="9"/>
      <c r="V2642" s="9"/>
      <c r="W2642" s="28"/>
      <c r="X2642" s="3"/>
      <c r="Y2642" s="1"/>
      <c r="Z2642" s="9"/>
      <c r="AA2642" s="3"/>
      <c r="AB2642" s="3"/>
      <c r="AC2642" s="3"/>
      <c r="AD2642" s="9"/>
      <c r="AE2642" s="10"/>
      <c r="AF2642" s="9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4"/>
      <c r="T2643" s="30"/>
      <c r="U2643" s="9"/>
      <c r="V2643" s="9"/>
      <c r="W2643" s="28"/>
      <c r="X2643" s="3"/>
      <c r="Y2643" s="1"/>
      <c r="Z2643" s="9"/>
      <c r="AA2643" s="3"/>
      <c r="AB2643" s="3"/>
      <c r="AC2643" s="3"/>
      <c r="AD2643" s="9"/>
      <c r="AE2643" s="10"/>
      <c r="AF2643" s="9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4"/>
      <c r="T2644" s="30"/>
      <c r="U2644" s="9"/>
      <c r="V2644" s="9"/>
      <c r="W2644" s="28"/>
      <c r="X2644" s="3"/>
      <c r="Y2644" s="1"/>
      <c r="Z2644" s="9"/>
      <c r="AA2644" s="3"/>
      <c r="AB2644" s="3"/>
      <c r="AC2644" s="3"/>
      <c r="AD2644" s="9"/>
      <c r="AE2644" s="10"/>
      <c r="AF2644" s="9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4"/>
      <c r="T2645" s="30"/>
      <c r="U2645" s="9"/>
      <c r="V2645" s="9"/>
      <c r="W2645" s="28"/>
      <c r="X2645" s="3"/>
      <c r="Y2645" s="1"/>
      <c r="Z2645" s="9"/>
      <c r="AA2645" s="3"/>
      <c r="AB2645" s="3"/>
      <c r="AC2645" s="3"/>
      <c r="AD2645" s="9"/>
      <c r="AE2645" s="10"/>
      <c r="AF2645" s="9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4"/>
      <c r="T2646" s="30"/>
      <c r="U2646" s="9"/>
      <c r="V2646" s="9"/>
      <c r="W2646" s="28"/>
      <c r="X2646" s="3"/>
      <c r="Y2646" s="1"/>
      <c r="Z2646" s="9"/>
      <c r="AA2646" s="3"/>
      <c r="AB2646" s="3"/>
      <c r="AC2646" s="3"/>
      <c r="AD2646" s="9"/>
      <c r="AE2646" s="10"/>
      <c r="AF2646" s="9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4"/>
      <c r="T2647" s="30"/>
      <c r="U2647" s="9"/>
      <c r="V2647" s="9"/>
      <c r="W2647" s="28"/>
      <c r="X2647" s="3"/>
      <c r="Y2647" s="1"/>
      <c r="Z2647" s="9"/>
      <c r="AA2647" s="3"/>
      <c r="AB2647" s="3"/>
      <c r="AC2647" s="3"/>
      <c r="AD2647" s="9"/>
      <c r="AE2647" s="10"/>
      <c r="AF2647" s="9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4"/>
      <c r="T2648" s="30"/>
      <c r="U2648" s="9"/>
      <c r="V2648" s="9"/>
      <c r="W2648" s="28"/>
      <c r="X2648" s="3"/>
      <c r="Y2648" s="1"/>
      <c r="Z2648" s="9"/>
      <c r="AA2648" s="3"/>
      <c r="AB2648" s="3"/>
      <c r="AC2648" s="3"/>
      <c r="AD2648" s="9"/>
      <c r="AE2648" s="10"/>
      <c r="AF2648" s="9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4"/>
      <c r="T2649" s="30"/>
      <c r="U2649" s="9"/>
      <c r="V2649" s="9"/>
      <c r="W2649" s="28"/>
      <c r="X2649" s="3"/>
      <c r="Y2649" s="1"/>
      <c r="Z2649" s="9"/>
      <c r="AA2649" s="3"/>
      <c r="AB2649" s="3"/>
      <c r="AC2649" s="3"/>
      <c r="AD2649" s="9"/>
      <c r="AE2649" s="10"/>
      <c r="AF2649" s="9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4"/>
      <c r="T2650" s="30"/>
      <c r="U2650" s="9"/>
      <c r="V2650" s="9"/>
      <c r="W2650" s="28"/>
      <c r="X2650" s="3"/>
      <c r="Y2650" s="1"/>
      <c r="Z2650" s="9"/>
      <c r="AA2650" s="3"/>
      <c r="AB2650" s="3"/>
      <c r="AC2650" s="3"/>
      <c r="AD2650" s="9"/>
      <c r="AE2650" s="10"/>
      <c r="AF2650" s="9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4"/>
      <c r="T2651" s="30"/>
      <c r="U2651" s="9"/>
      <c r="V2651" s="9"/>
      <c r="W2651" s="28"/>
      <c r="X2651" s="3"/>
      <c r="Y2651" s="1"/>
      <c r="Z2651" s="9"/>
      <c r="AA2651" s="3"/>
      <c r="AB2651" s="3"/>
      <c r="AC2651" s="3"/>
      <c r="AD2651" s="9"/>
      <c r="AE2651" s="10"/>
      <c r="AF2651" s="9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4"/>
      <c r="T2652" s="30"/>
      <c r="U2652" s="9"/>
      <c r="V2652" s="9"/>
      <c r="W2652" s="28"/>
      <c r="X2652" s="3"/>
      <c r="Y2652" s="1"/>
      <c r="Z2652" s="9"/>
      <c r="AA2652" s="3"/>
      <c r="AB2652" s="3"/>
      <c r="AC2652" s="3"/>
      <c r="AD2652" s="9"/>
      <c r="AE2652" s="10"/>
      <c r="AF2652" s="9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4"/>
      <c r="T2653" s="30"/>
      <c r="U2653" s="9"/>
      <c r="V2653" s="9"/>
      <c r="W2653" s="28"/>
      <c r="X2653" s="3"/>
      <c r="Y2653" s="1"/>
      <c r="Z2653" s="9"/>
      <c r="AA2653" s="3"/>
      <c r="AB2653" s="3"/>
      <c r="AC2653" s="3"/>
      <c r="AD2653" s="9"/>
      <c r="AE2653" s="10"/>
      <c r="AF2653" s="9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4"/>
      <c r="T2654" s="30"/>
      <c r="U2654" s="9"/>
      <c r="V2654" s="9"/>
      <c r="W2654" s="28"/>
      <c r="X2654" s="3"/>
      <c r="Y2654" s="1"/>
      <c r="Z2654" s="9"/>
      <c r="AA2654" s="3"/>
      <c r="AB2654" s="3"/>
      <c r="AC2654" s="3"/>
      <c r="AD2654" s="9"/>
      <c r="AE2654" s="10"/>
      <c r="AF2654" s="9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4"/>
      <c r="T2655" s="30"/>
      <c r="U2655" s="9"/>
      <c r="V2655" s="9"/>
      <c r="W2655" s="28"/>
      <c r="X2655" s="3"/>
      <c r="Y2655" s="1"/>
      <c r="Z2655" s="9"/>
      <c r="AA2655" s="3"/>
      <c r="AB2655" s="3"/>
      <c r="AC2655" s="3"/>
      <c r="AD2655" s="9"/>
      <c r="AE2655" s="10"/>
      <c r="AF2655" s="9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4"/>
      <c r="T2656" s="30"/>
      <c r="U2656" s="9"/>
      <c r="V2656" s="9"/>
      <c r="W2656" s="28"/>
      <c r="X2656" s="3"/>
      <c r="Y2656" s="1"/>
      <c r="Z2656" s="9"/>
      <c r="AA2656" s="3"/>
      <c r="AB2656" s="3"/>
      <c r="AC2656" s="3"/>
      <c r="AD2656" s="9"/>
      <c r="AE2656" s="10"/>
      <c r="AF2656" s="9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4"/>
      <c r="T2657" s="30"/>
      <c r="U2657" s="9"/>
      <c r="V2657" s="9"/>
      <c r="W2657" s="28"/>
      <c r="X2657" s="3"/>
      <c r="Y2657" s="1"/>
      <c r="Z2657" s="9"/>
      <c r="AA2657" s="3"/>
      <c r="AB2657" s="3"/>
      <c r="AC2657" s="3"/>
      <c r="AD2657" s="9"/>
      <c r="AE2657" s="10"/>
      <c r="AF2657" s="9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4"/>
      <c r="T2658" s="30"/>
      <c r="U2658" s="9"/>
      <c r="V2658" s="9"/>
      <c r="W2658" s="28"/>
      <c r="X2658" s="3"/>
      <c r="Y2658" s="1"/>
      <c r="Z2658" s="9"/>
      <c r="AA2658" s="3"/>
      <c r="AB2658" s="3"/>
      <c r="AC2658" s="3"/>
      <c r="AD2658" s="9"/>
      <c r="AE2658" s="10"/>
      <c r="AF2658" s="9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4"/>
      <c r="T2659" s="30"/>
      <c r="U2659" s="9"/>
      <c r="V2659" s="9"/>
      <c r="W2659" s="28"/>
      <c r="X2659" s="3"/>
      <c r="Y2659" s="1"/>
      <c r="Z2659" s="9"/>
      <c r="AA2659" s="3"/>
      <c r="AB2659" s="3"/>
      <c r="AC2659" s="3"/>
      <c r="AD2659" s="9"/>
      <c r="AE2659" s="10"/>
      <c r="AF2659" s="9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4"/>
      <c r="T2660" s="30"/>
      <c r="U2660" s="9"/>
      <c r="V2660" s="9"/>
      <c r="W2660" s="28"/>
      <c r="X2660" s="3"/>
      <c r="Y2660" s="1"/>
      <c r="Z2660" s="9"/>
      <c r="AA2660" s="3"/>
      <c r="AB2660" s="3"/>
      <c r="AC2660" s="3"/>
      <c r="AD2660" s="9"/>
      <c r="AE2660" s="10"/>
      <c r="AF2660" s="9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4"/>
      <c r="T2661" s="30"/>
      <c r="U2661" s="9"/>
      <c r="V2661" s="9"/>
      <c r="W2661" s="28"/>
      <c r="X2661" s="3"/>
      <c r="Y2661" s="1"/>
      <c r="Z2661" s="9"/>
      <c r="AA2661" s="3"/>
      <c r="AB2661" s="3"/>
      <c r="AC2661" s="3"/>
      <c r="AD2661" s="9"/>
      <c r="AE2661" s="10"/>
      <c r="AF2661" s="9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4"/>
      <c r="T2662" s="30"/>
      <c r="U2662" s="9"/>
      <c r="V2662" s="9"/>
      <c r="W2662" s="28"/>
      <c r="X2662" s="3"/>
      <c r="Y2662" s="1"/>
      <c r="Z2662" s="9"/>
      <c r="AA2662" s="3"/>
      <c r="AB2662" s="3"/>
      <c r="AC2662" s="3"/>
      <c r="AD2662" s="9"/>
      <c r="AE2662" s="10"/>
      <c r="AF2662" s="9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4"/>
      <c r="T2663" s="30"/>
      <c r="U2663" s="9"/>
      <c r="V2663" s="9"/>
      <c r="W2663" s="28"/>
      <c r="X2663" s="3"/>
      <c r="Y2663" s="1"/>
      <c r="Z2663" s="9"/>
      <c r="AA2663" s="3"/>
      <c r="AB2663" s="3"/>
      <c r="AC2663" s="3"/>
      <c r="AD2663" s="9"/>
      <c r="AE2663" s="10"/>
      <c r="AF2663" s="9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4"/>
      <c r="T2664" s="30"/>
      <c r="U2664" s="9"/>
      <c r="V2664" s="9"/>
      <c r="W2664" s="28"/>
      <c r="X2664" s="3"/>
      <c r="Y2664" s="1"/>
      <c r="Z2664" s="9"/>
      <c r="AA2664" s="3"/>
      <c r="AB2664" s="3"/>
      <c r="AC2664" s="3"/>
      <c r="AD2664" s="9"/>
      <c r="AE2664" s="10"/>
      <c r="AF2664" s="9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4"/>
      <c r="T2665" s="30"/>
      <c r="U2665" s="9"/>
      <c r="V2665" s="9"/>
      <c r="W2665" s="28"/>
      <c r="X2665" s="3"/>
      <c r="Y2665" s="1"/>
      <c r="Z2665" s="9"/>
      <c r="AA2665" s="3"/>
      <c r="AB2665" s="3"/>
      <c r="AC2665" s="3"/>
      <c r="AD2665" s="9"/>
      <c r="AE2665" s="10"/>
      <c r="AF2665" s="9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4"/>
      <c r="T2666" s="30"/>
      <c r="U2666" s="9"/>
      <c r="V2666" s="9"/>
      <c r="W2666" s="28"/>
      <c r="X2666" s="3"/>
      <c r="Y2666" s="1"/>
      <c r="Z2666" s="9"/>
      <c r="AA2666" s="3"/>
      <c r="AB2666" s="3"/>
      <c r="AC2666" s="3"/>
      <c r="AD2666" s="9"/>
      <c r="AE2666" s="10"/>
      <c r="AF2666" s="9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4"/>
      <c r="T2667" s="30"/>
      <c r="U2667" s="9"/>
      <c r="V2667" s="9"/>
      <c r="W2667" s="28"/>
      <c r="X2667" s="3"/>
      <c r="Y2667" s="1"/>
      <c r="Z2667" s="9"/>
      <c r="AA2667" s="3"/>
      <c r="AB2667" s="3"/>
      <c r="AC2667" s="3"/>
      <c r="AD2667" s="9"/>
      <c r="AE2667" s="10"/>
      <c r="AF2667" s="9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4"/>
      <c r="T2668" s="30"/>
      <c r="U2668" s="9"/>
      <c r="V2668" s="9"/>
      <c r="W2668" s="28"/>
      <c r="X2668" s="3"/>
      <c r="Y2668" s="1"/>
      <c r="Z2668" s="9"/>
      <c r="AA2668" s="3"/>
      <c r="AB2668" s="3"/>
      <c r="AC2668" s="3"/>
      <c r="AD2668" s="9"/>
      <c r="AE2668" s="10"/>
      <c r="AF2668" s="9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4"/>
      <c r="T2669" s="30"/>
      <c r="U2669" s="9"/>
      <c r="V2669" s="9"/>
      <c r="W2669" s="28"/>
      <c r="X2669" s="3"/>
      <c r="Y2669" s="1"/>
      <c r="Z2669" s="9"/>
      <c r="AA2669" s="3"/>
      <c r="AB2669" s="3"/>
      <c r="AC2669" s="3"/>
      <c r="AD2669" s="9"/>
      <c r="AE2669" s="10"/>
      <c r="AF2669" s="9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4"/>
      <c r="T2670" s="30"/>
      <c r="U2670" s="9"/>
      <c r="V2670" s="9"/>
      <c r="W2670" s="28"/>
      <c r="X2670" s="3"/>
      <c r="Y2670" s="1"/>
      <c r="Z2670" s="9"/>
      <c r="AA2670" s="3"/>
      <c r="AB2670" s="3"/>
      <c r="AC2670" s="3"/>
      <c r="AD2670" s="9"/>
      <c r="AE2670" s="10"/>
      <c r="AF2670" s="9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4"/>
      <c r="T2671" s="30"/>
      <c r="U2671" s="9"/>
      <c r="V2671" s="9"/>
      <c r="W2671" s="28"/>
      <c r="X2671" s="3"/>
      <c r="Y2671" s="1"/>
      <c r="Z2671" s="9"/>
      <c r="AA2671" s="3"/>
      <c r="AB2671" s="3"/>
      <c r="AC2671" s="3"/>
      <c r="AD2671" s="9"/>
      <c r="AE2671" s="10"/>
      <c r="AF2671" s="9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4"/>
      <c r="T2672" s="30"/>
      <c r="U2672" s="9"/>
      <c r="V2672" s="9"/>
      <c r="W2672" s="28"/>
      <c r="X2672" s="3"/>
      <c r="Y2672" s="1"/>
      <c r="Z2672" s="9"/>
      <c r="AA2672" s="3"/>
      <c r="AB2672" s="3"/>
      <c r="AC2672" s="3"/>
      <c r="AD2672" s="9"/>
      <c r="AE2672" s="10"/>
      <c r="AF2672" s="9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4"/>
      <c r="T2673" s="30"/>
      <c r="U2673" s="9"/>
      <c r="V2673" s="9"/>
      <c r="W2673" s="28"/>
      <c r="X2673" s="3"/>
      <c r="Y2673" s="1"/>
      <c r="Z2673" s="9"/>
      <c r="AA2673" s="3"/>
      <c r="AB2673" s="3"/>
      <c r="AC2673" s="3"/>
      <c r="AD2673" s="9"/>
      <c r="AE2673" s="10"/>
      <c r="AF2673" s="9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4"/>
      <c r="T2674" s="30"/>
      <c r="U2674" s="9"/>
      <c r="V2674" s="9"/>
      <c r="W2674" s="28"/>
      <c r="X2674" s="3"/>
      <c r="Y2674" s="1"/>
      <c r="Z2674" s="9"/>
      <c r="AA2674" s="3"/>
      <c r="AB2674" s="3"/>
      <c r="AC2674" s="3"/>
      <c r="AD2674" s="9"/>
      <c r="AE2674" s="10"/>
      <c r="AF2674" s="9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4"/>
      <c r="T2675" s="30"/>
      <c r="U2675" s="9"/>
      <c r="V2675" s="9"/>
      <c r="W2675" s="28"/>
      <c r="X2675" s="3"/>
      <c r="Y2675" s="1"/>
      <c r="Z2675" s="9"/>
      <c r="AA2675" s="3"/>
      <c r="AB2675" s="3"/>
      <c r="AC2675" s="3"/>
      <c r="AD2675" s="9"/>
      <c r="AE2675" s="10"/>
      <c r="AF2675" s="9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4"/>
      <c r="T2676" s="30"/>
      <c r="U2676" s="9"/>
      <c r="V2676" s="9"/>
      <c r="W2676" s="28"/>
      <c r="X2676" s="3"/>
      <c r="Y2676" s="1"/>
      <c r="Z2676" s="9"/>
      <c r="AA2676" s="3"/>
      <c r="AB2676" s="3"/>
      <c r="AC2676" s="3"/>
      <c r="AD2676" s="9"/>
      <c r="AE2676" s="10"/>
      <c r="AF2676" s="9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4"/>
      <c r="T2677" s="30"/>
      <c r="U2677" s="9"/>
      <c r="V2677" s="9"/>
      <c r="W2677" s="28"/>
      <c r="X2677" s="3"/>
      <c r="Y2677" s="1"/>
      <c r="Z2677" s="9"/>
      <c r="AA2677" s="3"/>
      <c r="AB2677" s="3"/>
      <c r="AC2677" s="3"/>
      <c r="AD2677" s="9"/>
      <c r="AE2677" s="10"/>
      <c r="AF2677" s="9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4"/>
      <c r="T2678" s="30"/>
      <c r="U2678" s="9"/>
      <c r="V2678" s="9"/>
      <c r="W2678" s="28"/>
      <c r="X2678" s="3"/>
      <c r="Y2678" s="1"/>
      <c r="Z2678" s="9"/>
      <c r="AA2678" s="3"/>
      <c r="AB2678" s="3"/>
      <c r="AC2678" s="3"/>
      <c r="AD2678" s="9"/>
      <c r="AE2678" s="10"/>
      <c r="AF2678" s="9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4"/>
      <c r="T2679" s="30"/>
      <c r="U2679" s="9"/>
      <c r="V2679" s="9"/>
      <c r="W2679" s="28"/>
      <c r="X2679" s="3"/>
      <c r="Y2679" s="1"/>
      <c r="Z2679" s="9"/>
      <c r="AA2679" s="3"/>
      <c r="AB2679" s="3"/>
      <c r="AC2679" s="3"/>
      <c r="AD2679" s="9"/>
      <c r="AE2679" s="10"/>
      <c r="AF2679" s="9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4"/>
      <c r="T2680" s="30"/>
      <c r="U2680" s="9"/>
      <c r="V2680" s="9"/>
      <c r="W2680" s="28"/>
      <c r="X2680" s="3"/>
      <c r="Y2680" s="1"/>
      <c r="Z2680" s="9"/>
      <c r="AA2680" s="3"/>
      <c r="AB2680" s="3"/>
      <c r="AC2680" s="3"/>
      <c r="AD2680" s="9"/>
      <c r="AE2680" s="10"/>
      <c r="AF2680" s="9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4"/>
      <c r="T2681" s="30"/>
      <c r="U2681" s="9"/>
      <c r="V2681" s="9"/>
      <c r="W2681" s="28"/>
      <c r="X2681" s="3"/>
      <c r="Y2681" s="1"/>
      <c r="Z2681" s="9"/>
      <c r="AA2681" s="3"/>
      <c r="AB2681" s="3"/>
      <c r="AC2681" s="3"/>
      <c r="AD2681" s="9"/>
      <c r="AE2681" s="10"/>
      <c r="AF2681" s="9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4"/>
      <c r="T2682" s="30"/>
      <c r="U2682" s="9"/>
      <c r="V2682" s="9"/>
      <c r="W2682" s="28"/>
      <c r="X2682" s="3"/>
      <c r="Y2682" s="1"/>
      <c r="Z2682" s="9"/>
      <c r="AA2682" s="3"/>
      <c r="AB2682" s="3"/>
      <c r="AC2682" s="3"/>
      <c r="AD2682" s="9"/>
      <c r="AE2682" s="10"/>
      <c r="AF2682" s="9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4"/>
      <c r="T2683" s="30"/>
      <c r="U2683" s="9"/>
      <c r="V2683" s="9"/>
      <c r="W2683" s="28"/>
      <c r="X2683" s="3"/>
      <c r="Y2683" s="1"/>
      <c r="Z2683" s="9"/>
      <c r="AA2683" s="3"/>
      <c r="AB2683" s="3"/>
      <c r="AC2683" s="3"/>
      <c r="AD2683" s="9"/>
      <c r="AE2683" s="10"/>
      <c r="AF2683" s="9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4"/>
      <c r="T2684" s="30"/>
      <c r="U2684" s="9"/>
      <c r="V2684" s="9"/>
      <c r="W2684" s="28"/>
      <c r="X2684" s="3"/>
      <c r="Y2684" s="1"/>
      <c r="Z2684" s="9"/>
      <c r="AA2684" s="3"/>
      <c r="AB2684" s="3"/>
      <c r="AC2684" s="3"/>
      <c r="AD2684" s="9"/>
      <c r="AE2684" s="10"/>
      <c r="AF2684" s="9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4"/>
      <c r="T2685" s="30"/>
      <c r="U2685" s="9"/>
      <c r="V2685" s="9"/>
      <c r="W2685" s="28"/>
      <c r="X2685" s="3"/>
      <c r="Y2685" s="1"/>
      <c r="Z2685" s="9"/>
      <c r="AA2685" s="3"/>
      <c r="AB2685" s="3"/>
      <c r="AC2685" s="3"/>
      <c r="AD2685" s="9"/>
      <c r="AE2685" s="10"/>
      <c r="AF2685" s="9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4"/>
      <c r="T2686" s="30"/>
      <c r="U2686" s="9"/>
      <c r="V2686" s="9"/>
      <c r="W2686" s="28"/>
      <c r="X2686" s="3"/>
      <c r="Y2686" s="1"/>
      <c r="Z2686" s="9"/>
      <c r="AA2686" s="3"/>
      <c r="AB2686" s="3"/>
      <c r="AC2686" s="3"/>
      <c r="AD2686" s="9"/>
      <c r="AE2686" s="10"/>
      <c r="AF2686" s="9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4"/>
      <c r="T2687" s="30"/>
      <c r="U2687" s="9"/>
      <c r="V2687" s="9"/>
      <c r="W2687" s="28"/>
      <c r="X2687" s="3"/>
      <c r="Y2687" s="1"/>
      <c r="Z2687" s="9"/>
      <c r="AA2687" s="3"/>
      <c r="AB2687" s="3"/>
      <c r="AC2687" s="3"/>
      <c r="AD2687" s="9"/>
      <c r="AE2687" s="10"/>
      <c r="AF2687" s="9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4"/>
      <c r="T2688" s="30"/>
      <c r="U2688" s="9"/>
      <c r="V2688" s="9"/>
      <c r="W2688" s="28"/>
      <c r="X2688" s="3"/>
      <c r="Y2688" s="1"/>
      <c r="Z2688" s="9"/>
      <c r="AA2688" s="3"/>
      <c r="AB2688" s="3"/>
      <c r="AC2688" s="3"/>
      <c r="AD2688" s="9"/>
      <c r="AE2688" s="10"/>
      <c r="AF2688" s="9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4"/>
      <c r="T2689" s="30"/>
      <c r="U2689" s="9"/>
      <c r="V2689" s="9"/>
      <c r="W2689" s="28"/>
      <c r="X2689" s="3"/>
      <c r="Y2689" s="1"/>
      <c r="Z2689" s="9"/>
      <c r="AA2689" s="3"/>
      <c r="AB2689" s="3"/>
      <c r="AC2689" s="3"/>
      <c r="AD2689" s="9"/>
      <c r="AE2689" s="10"/>
      <c r="AF2689" s="9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4"/>
      <c r="T2690" s="30"/>
      <c r="U2690" s="9"/>
      <c r="V2690" s="9"/>
      <c r="W2690" s="28"/>
      <c r="X2690" s="3"/>
      <c r="Y2690" s="1"/>
      <c r="Z2690" s="9"/>
      <c r="AA2690" s="3"/>
      <c r="AB2690" s="3"/>
      <c r="AC2690" s="3"/>
      <c r="AD2690" s="9"/>
      <c r="AE2690" s="10"/>
      <c r="AF2690" s="9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4"/>
      <c r="T2691" s="30"/>
      <c r="U2691" s="9"/>
      <c r="V2691" s="9"/>
      <c r="W2691" s="28"/>
      <c r="X2691" s="3"/>
      <c r="Y2691" s="1"/>
      <c r="Z2691" s="9"/>
      <c r="AA2691" s="3"/>
      <c r="AB2691" s="3"/>
      <c r="AC2691" s="3"/>
      <c r="AD2691" s="9"/>
      <c r="AE2691" s="10"/>
      <c r="AF2691" s="9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4"/>
      <c r="T2692" s="30"/>
      <c r="U2692" s="9"/>
      <c r="V2692" s="9"/>
      <c r="W2692" s="28"/>
      <c r="X2692" s="3"/>
      <c r="Y2692" s="1"/>
      <c r="Z2692" s="9"/>
      <c r="AA2692" s="3"/>
      <c r="AB2692" s="3"/>
      <c r="AC2692" s="3"/>
      <c r="AD2692" s="9"/>
      <c r="AE2692" s="10"/>
      <c r="AF2692" s="9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4"/>
      <c r="T2693" s="30"/>
      <c r="U2693" s="9"/>
      <c r="V2693" s="9"/>
      <c r="W2693" s="28"/>
      <c r="X2693" s="3"/>
      <c r="Y2693" s="1"/>
      <c r="Z2693" s="9"/>
      <c r="AA2693" s="3"/>
      <c r="AB2693" s="3"/>
      <c r="AC2693" s="3"/>
      <c r="AD2693" s="9"/>
      <c r="AE2693" s="10"/>
      <c r="AF2693" s="9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4"/>
      <c r="T2694" s="30"/>
      <c r="U2694" s="9"/>
      <c r="V2694" s="9"/>
      <c r="W2694" s="28"/>
      <c r="X2694" s="3"/>
      <c r="Y2694" s="1"/>
      <c r="Z2694" s="9"/>
      <c r="AA2694" s="3"/>
      <c r="AB2694" s="3"/>
      <c r="AC2694" s="3"/>
      <c r="AD2694" s="9"/>
      <c r="AE2694" s="10"/>
      <c r="AF2694" s="9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4"/>
      <c r="T2695" s="30"/>
      <c r="U2695" s="9"/>
      <c r="V2695" s="9"/>
      <c r="W2695" s="28"/>
      <c r="X2695" s="3"/>
      <c r="Y2695" s="1"/>
      <c r="Z2695" s="9"/>
      <c r="AA2695" s="3"/>
      <c r="AB2695" s="3"/>
      <c r="AC2695" s="3"/>
      <c r="AD2695" s="9"/>
      <c r="AE2695" s="10"/>
      <c r="AF2695" s="9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4"/>
      <c r="T2696" s="30"/>
      <c r="U2696" s="9"/>
      <c r="V2696" s="9"/>
      <c r="W2696" s="28"/>
      <c r="X2696" s="3"/>
      <c r="Y2696" s="1"/>
      <c r="Z2696" s="9"/>
      <c r="AA2696" s="3"/>
      <c r="AB2696" s="3"/>
      <c r="AC2696" s="3"/>
      <c r="AD2696" s="9"/>
      <c r="AE2696" s="10"/>
      <c r="AF2696" s="9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4"/>
      <c r="T2697" s="30"/>
      <c r="U2697" s="9"/>
      <c r="V2697" s="9"/>
      <c r="W2697" s="28"/>
      <c r="X2697" s="3"/>
      <c r="Y2697" s="1"/>
      <c r="Z2697" s="9"/>
      <c r="AA2697" s="3"/>
      <c r="AB2697" s="3"/>
      <c r="AC2697" s="3"/>
      <c r="AD2697" s="9"/>
      <c r="AE2697" s="10"/>
      <c r="AF2697" s="9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4"/>
      <c r="T2698" s="30"/>
      <c r="U2698" s="9"/>
      <c r="V2698" s="9"/>
      <c r="W2698" s="28"/>
      <c r="X2698" s="3"/>
      <c r="Y2698" s="1"/>
      <c r="Z2698" s="9"/>
      <c r="AA2698" s="3"/>
      <c r="AB2698" s="3"/>
      <c r="AC2698" s="3"/>
      <c r="AD2698" s="9"/>
      <c r="AE2698" s="10"/>
      <c r="AF2698" s="9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4"/>
      <c r="T2699" s="30"/>
      <c r="U2699" s="9"/>
      <c r="V2699" s="9"/>
      <c r="W2699" s="28"/>
      <c r="X2699" s="3"/>
      <c r="Y2699" s="1"/>
      <c r="Z2699" s="9"/>
      <c r="AA2699" s="3"/>
      <c r="AB2699" s="3"/>
      <c r="AC2699" s="3"/>
      <c r="AD2699" s="9"/>
      <c r="AE2699" s="10"/>
      <c r="AF2699" s="9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4"/>
      <c r="T2700" s="30"/>
      <c r="U2700" s="9"/>
      <c r="V2700" s="9"/>
      <c r="W2700" s="28"/>
      <c r="X2700" s="3"/>
      <c r="Y2700" s="1"/>
      <c r="Z2700" s="9"/>
      <c r="AA2700" s="3"/>
      <c r="AB2700" s="3"/>
      <c r="AC2700" s="3"/>
      <c r="AD2700" s="9"/>
      <c r="AE2700" s="10"/>
      <c r="AF2700" s="9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4"/>
      <c r="T2701" s="30"/>
      <c r="U2701" s="9"/>
      <c r="V2701" s="9"/>
      <c r="W2701" s="28"/>
      <c r="X2701" s="3"/>
      <c r="Y2701" s="1"/>
      <c r="Z2701" s="9"/>
      <c r="AA2701" s="3"/>
      <c r="AB2701" s="3"/>
      <c r="AC2701" s="3"/>
      <c r="AD2701" s="9"/>
      <c r="AE2701" s="10"/>
      <c r="AF2701" s="9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4"/>
      <c r="T2702" s="30"/>
      <c r="U2702" s="9"/>
      <c r="V2702" s="9"/>
      <c r="W2702" s="28"/>
      <c r="X2702" s="3"/>
      <c r="Y2702" s="1"/>
      <c r="Z2702" s="9"/>
      <c r="AA2702" s="3"/>
      <c r="AB2702" s="3"/>
      <c r="AC2702" s="3"/>
      <c r="AD2702" s="9"/>
      <c r="AE2702" s="10"/>
      <c r="AF2702" s="9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4"/>
      <c r="T2703" s="30"/>
      <c r="U2703" s="9"/>
      <c r="V2703" s="9"/>
      <c r="W2703" s="28"/>
      <c r="X2703" s="3"/>
      <c r="Y2703" s="1"/>
      <c r="Z2703" s="9"/>
      <c r="AA2703" s="3"/>
      <c r="AB2703" s="3"/>
      <c r="AC2703" s="3"/>
      <c r="AD2703" s="9"/>
      <c r="AE2703" s="10"/>
      <c r="AF2703" s="9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4"/>
      <c r="T2704" s="30"/>
      <c r="U2704" s="9"/>
      <c r="V2704" s="9"/>
      <c r="W2704" s="28"/>
      <c r="X2704" s="3"/>
      <c r="Y2704" s="1"/>
      <c r="Z2704" s="9"/>
      <c r="AA2704" s="3"/>
      <c r="AB2704" s="3"/>
      <c r="AC2704" s="3"/>
      <c r="AD2704" s="9"/>
      <c r="AE2704" s="10"/>
      <c r="AF2704" s="9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4"/>
      <c r="T2705" s="30"/>
      <c r="U2705" s="9"/>
      <c r="V2705" s="9"/>
      <c r="W2705" s="28"/>
      <c r="X2705" s="3"/>
      <c r="Y2705" s="1"/>
      <c r="Z2705" s="9"/>
      <c r="AA2705" s="3"/>
      <c r="AB2705" s="3"/>
      <c r="AC2705" s="3"/>
      <c r="AD2705" s="9"/>
      <c r="AE2705" s="10"/>
      <c r="AF2705" s="9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4"/>
      <c r="T2706" s="30"/>
      <c r="U2706" s="9"/>
      <c r="V2706" s="9"/>
      <c r="W2706" s="28"/>
      <c r="X2706" s="3"/>
      <c r="Y2706" s="1"/>
      <c r="Z2706" s="9"/>
      <c r="AA2706" s="3"/>
      <c r="AB2706" s="3"/>
      <c r="AC2706" s="3"/>
      <c r="AD2706" s="9"/>
      <c r="AE2706" s="10"/>
      <c r="AF2706" s="9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4"/>
      <c r="T2707" s="30"/>
      <c r="U2707" s="9"/>
      <c r="V2707" s="9"/>
      <c r="W2707" s="28"/>
      <c r="X2707" s="3"/>
      <c r="Y2707" s="1"/>
      <c r="Z2707" s="9"/>
      <c r="AA2707" s="3"/>
      <c r="AB2707" s="3"/>
      <c r="AC2707" s="3"/>
      <c r="AD2707" s="9"/>
      <c r="AE2707" s="10"/>
      <c r="AF2707" s="9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4"/>
      <c r="T2708" s="30"/>
      <c r="U2708" s="9"/>
      <c r="V2708" s="9"/>
      <c r="W2708" s="28"/>
      <c r="X2708" s="3"/>
      <c r="Y2708" s="1"/>
      <c r="Z2708" s="9"/>
      <c r="AA2708" s="3"/>
      <c r="AB2708" s="3"/>
      <c r="AC2708" s="3"/>
      <c r="AD2708" s="9"/>
      <c r="AE2708" s="10"/>
      <c r="AF2708" s="9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4"/>
      <c r="T2709" s="30"/>
      <c r="U2709" s="9"/>
      <c r="V2709" s="9"/>
      <c r="W2709" s="28"/>
      <c r="X2709" s="3"/>
      <c r="Y2709" s="1"/>
      <c r="Z2709" s="9"/>
      <c r="AA2709" s="3"/>
      <c r="AB2709" s="3"/>
      <c r="AC2709" s="3"/>
      <c r="AD2709" s="9"/>
      <c r="AE2709" s="10"/>
      <c r="AF2709" s="9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4"/>
      <c r="T2710" s="30"/>
      <c r="U2710" s="9"/>
      <c r="V2710" s="9"/>
      <c r="W2710" s="28"/>
      <c r="X2710" s="3"/>
      <c r="Y2710" s="1"/>
      <c r="Z2710" s="9"/>
      <c r="AA2710" s="3"/>
      <c r="AB2710" s="3"/>
      <c r="AC2710" s="3"/>
      <c r="AD2710" s="9"/>
      <c r="AE2710" s="10"/>
      <c r="AF2710" s="9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4"/>
      <c r="T2711" s="30"/>
      <c r="U2711" s="9"/>
      <c r="V2711" s="9"/>
      <c r="W2711" s="28"/>
      <c r="X2711" s="3"/>
      <c r="Y2711" s="1"/>
      <c r="Z2711" s="9"/>
      <c r="AA2711" s="3"/>
      <c r="AB2711" s="3"/>
      <c r="AC2711" s="3"/>
      <c r="AD2711" s="9"/>
      <c r="AE2711" s="10"/>
      <c r="AF2711" s="9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4"/>
      <c r="T2712" s="30"/>
      <c r="U2712" s="9"/>
      <c r="V2712" s="9"/>
      <c r="W2712" s="28"/>
      <c r="X2712" s="3"/>
      <c r="Y2712" s="1"/>
      <c r="Z2712" s="9"/>
      <c r="AA2712" s="3"/>
      <c r="AB2712" s="3"/>
      <c r="AC2712" s="3"/>
      <c r="AD2712" s="9"/>
      <c r="AE2712" s="10"/>
      <c r="AF2712" s="9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4"/>
      <c r="T2713" s="30"/>
      <c r="U2713" s="9"/>
      <c r="V2713" s="9"/>
      <c r="W2713" s="28"/>
      <c r="X2713" s="3"/>
      <c r="Y2713" s="1"/>
      <c r="Z2713" s="9"/>
      <c r="AA2713" s="3"/>
      <c r="AB2713" s="3"/>
      <c r="AC2713" s="3"/>
      <c r="AD2713" s="9"/>
      <c r="AE2713" s="10"/>
      <c r="AF2713" s="9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4"/>
      <c r="T2714" s="30"/>
      <c r="U2714" s="9"/>
      <c r="V2714" s="9"/>
      <c r="W2714" s="28"/>
      <c r="X2714" s="3"/>
      <c r="Y2714" s="1"/>
      <c r="Z2714" s="9"/>
      <c r="AA2714" s="3"/>
      <c r="AB2714" s="3"/>
      <c r="AC2714" s="3"/>
      <c r="AD2714" s="9"/>
      <c r="AE2714" s="10"/>
      <c r="AF2714" s="9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4"/>
      <c r="T2715" s="30"/>
      <c r="U2715" s="9"/>
      <c r="V2715" s="9"/>
      <c r="W2715" s="28"/>
      <c r="X2715" s="3"/>
      <c r="Y2715" s="1"/>
      <c r="Z2715" s="9"/>
      <c r="AA2715" s="3"/>
      <c r="AB2715" s="3"/>
      <c r="AC2715" s="3"/>
      <c r="AD2715" s="9"/>
      <c r="AE2715" s="10"/>
      <c r="AF2715" s="9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4"/>
      <c r="T2716" s="30"/>
      <c r="U2716" s="9"/>
      <c r="V2716" s="9"/>
      <c r="W2716" s="28"/>
      <c r="X2716" s="3"/>
      <c r="Y2716" s="1"/>
      <c r="Z2716" s="9"/>
      <c r="AA2716" s="3"/>
      <c r="AB2716" s="3"/>
      <c r="AC2716" s="3"/>
      <c r="AD2716" s="9"/>
      <c r="AE2716" s="10"/>
      <c r="AF2716" s="9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4"/>
      <c r="T2717" s="30"/>
      <c r="U2717" s="9"/>
      <c r="V2717" s="9"/>
      <c r="W2717" s="28"/>
      <c r="X2717" s="3"/>
      <c r="Y2717" s="1"/>
      <c r="Z2717" s="9"/>
      <c r="AA2717" s="3"/>
      <c r="AB2717" s="3"/>
      <c r="AC2717" s="3"/>
      <c r="AD2717" s="9"/>
      <c r="AE2717" s="10"/>
      <c r="AF2717" s="9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4"/>
      <c r="T2718" s="30"/>
      <c r="U2718" s="9"/>
      <c r="V2718" s="9"/>
      <c r="W2718" s="28"/>
      <c r="X2718" s="3"/>
      <c r="Y2718" s="1"/>
      <c r="Z2718" s="9"/>
      <c r="AA2718" s="3"/>
      <c r="AB2718" s="3"/>
      <c r="AC2718" s="3"/>
      <c r="AD2718" s="9"/>
      <c r="AE2718" s="10"/>
      <c r="AF2718" s="9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4"/>
      <c r="T2719" s="30"/>
      <c r="U2719" s="9"/>
      <c r="V2719" s="9"/>
      <c r="W2719" s="28"/>
      <c r="X2719" s="3"/>
      <c r="Y2719" s="1"/>
      <c r="Z2719" s="9"/>
      <c r="AA2719" s="3"/>
      <c r="AB2719" s="3"/>
      <c r="AC2719" s="3"/>
      <c r="AD2719" s="9"/>
      <c r="AE2719" s="10"/>
      <c r="AF2719" s="9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4"/>
      <c r="T2720" s="30"/>
      <c r="U2720" s="9"/>
      <c r="V2720" s="9"/>
      <c r="W2720" s="28"/>
      <c r="X2720" s="3"/>
      <c r="Y2720" s="1"/>
      <c r="Z2720" s="9"/>
      <c r="AA2720" s="3"/>
      <c r="AB2720" s="3"/>
      <c r="AC2720" s="3"/>
      <c r="AD2720" s="9"/>
      <c r="AE2720" s="10"/>
      <c r="AF2720" s="9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4"/>
      <c r="T2721" s="30"/>
      <c r="U2721" s="9"/>
      <c r="V2721" s="9"/>
      <c r="W2721" s="28"/>
      <c r="X2721" s="3"/>
      <c r="Y2721" s="1"/>
      <c r="Z2721" s="9"/>
      <c r="AA2721" s="3"/>
      <c r="AB2721" s="3"/>
      <c r="AC2721" s="3"/>
      <c r="AD2721" s="9"/>
      <c r="AE2721" s="10"/>
      <c r="AF2721" s="9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4"/>
      <c r="T2722" s="30"/>
      <c r="U2722" s="9"/>
      <c r="V2722" s="9"/>
      <c r="W2722" s="28"/>
      <c r="X2722" s="3"/>
      <c r="Y2722" s="1"/>
      <c r="Z2722" s="9"/>
      <c r="AA2722" s="3"/>
      <c r="AB2722" s="3"/>
      <c r="AC2722" s="3"/>
      <c r="AD2722" s="9"/>
      <c r="AE2722" s="10"/>
      <c r="AF2722" s="9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4"/>
      <c r="T2723" s="30"/>
      <c r="U2723" s="9"/>
      <c r="V2723" s="9"/>
      <c r="W2723" s="28"/>
      <c r="X2723" s="3"/>
      <c r="Y2723" s="1"/>
      <c r="Z2723" s="9"/>
      <c r="AA2723" s="3"/>
      <c r="AB2723" s="3"/>
      <c r="AC2723" s="3"/>
      <c r="AD2723" s="9"/>
      <c r="AE2723" s="10"/>
      <c r="AF2723" s="9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4"/>
      <c r="T2724" s="30"/>
      <c r="U2724" s="9"/>
      <c r="V2724" s="9"/>
      <c r="W2724" s="28"/>
      <c r="X2724" s="3"/>
      <c r="Y2724" s="1"/>
      <c r="Z2724" s="9"/>
      <c r="AA2724" s="3"/>
      <c r="AB2724" s="3"/>
      <c r="AC2724" s="3"/>
      <c r="AD2724" s="9"/>
      <c r="AE2724" s="10"/>
      <c r="AF2724" s="9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4"/>
      <c r="T2725" s="30"/>
      <c r="U2725" s="9"/>
      <c r="V2725" s="9"/>
      <c r="W2725" s="28"/>
      <c r="X2725" s="3"/>
      <c r="Y2725" s="1"/>
      <c r="Z2725" s="9"/>
      <c r="AA2725" s="3"/>
      <c r="AB2725" s="3"/>
      <c r="AC2725" s="3"/>
      <c r="AD2725" s="9"/>
      <c r="AE2725" s="10"/>
      <c r="AF2725" s="9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4"/>
      <c r="T2726" s="30"/>
      <c r="U2726" s="9"/>
      <c r="V2726" s="9"/>
      <c r="W2726" s="28"/>
      <c r="X2726" s="3"/>
      <c r="Y2726" s="1"/>
      <c r="Z2726" s="9"/>
      <c r="AA2726" s="3"/>
      <c r="AB2726" s="3"/>
      <c r="AC2726" s="3"/>
      <c r="AD2726" s="9"/>
      <c r="AE2726" s="10"/>
      <c r="AF2726" s="9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4"/>
      <c r="T2727" s="30"/>
      <c r="U2727" s="9"/>
      <c r="V2727" s="9"/>
      <c r="W2727" s="28"/>
      <c r="X2727" s="3"/>
      <c r="Y2727" s="1"/>
      <c r="Z2727" s="9"/>
      <c r="AA2727" s="3"/>
      <c r="AB2727" s="3"/>
      <c r="AC2727" s="3"/>
      <c r="AD2727" s="9"/>
      <c r="AE2727" s="10"/>
      <c r="AF2727" s="9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4"/>
      <c r="T2728" s="30"/>
      <c r="U2728" s="9"/>
      <c r="V2728" s="9"/>
      <c r="W2728" s="28"/>
      <c r="X2728" s="3"/>
      <c r="Y2728" s="1"/>
      <c r="Z2728" s="9"/>
      <c r="AA2728" s="3"/>
      <c r="AB2728" s="3"/>
      <c r="AC2728" s="3"/>
      <c r="AD2728" s="9"/>
      <c r="AE2728" s="10"/>
      <c r="AF2728" s="9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4"/>
      <c r="T2729" s="30"/>
      <c r="U2729" s="9"/>
      <c r="V2729" s="9"/>
      <c r="W2729" s="28"/>
      <c r="X2729" s="3"/>
      <c r="Y2729" s="1"/>
      <c r="Z2729" s="9"/>
      <c r="AA2729" s="3"/>
      <c r="AB2729" s="3"/>
      <c r="AC2729" s="3"/>
      <c r="AD2729" s="9"/>
      <c r="AE2729" s="10"/>
      <c r="AF2729" s="9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4"/>
      <c r="T2730" s="30"/>
      <c r="U2730" s="9"/>
      <c r="V2730" s="9"/>
      <c r="W2730" s="28"/>
      <c r="X2730" s="3"/>
      <c r="Y2730" s="1"/>
      <c r="Z2730" s="9"/>
      <c r="AA2730" s="3"/>
      <c r="AB2730" s="3"/>
      <c r="AC2730" s="3"/>
      <c r="AD2730" s="9"/>
      <c r="AE2730" s="10"/>
      <c r="AF2730" s="9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4"/>
      <c r="T2731" s="30"/>
      <c r="U2731" s="9"/>
      <c r="V2731" s="9"/>
      <c r="W2731" s="28"/>
      <c r="X2731" s="3"/>
      <c r="Y2731" s="1"/>
      <c r="Z2731" s="9"/>
      <c r="AA2731" s="3"/>
      <c r="AB2731" s="3"/>
      <c r="AC2731" s="3"/>
      <c r="AD2731" s="9"/>
      <c r="AE2731" s="10"/>
      <c r="AF2731" s="9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4"/>
      <c r="T2732" s="30"/>
      <c r="U2732" s="9"/>
      <c r="V2732" s="9"/>
      <c r="W2732" s="28"/>
      <c r="X2732" s="3"/>
      <c r="Y2732" s="1"/>
      <c r="Z2732" s="9"/>
      <c r="AA2732" s="3"/>
      <c r="AB2732" s="3"/>
      <c r="AC2732" s="3"/>
      <c r="AD2732" s="9"/>
      <c r="AE2732" s="10"/>
      <c r="AF2732" s="9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4"/>
      <c r="T2733" s="30"/>
      <c r="U2733" s="9"/>
      <c r="V2733" s="9"/>
      <c r="W2733" s="28"/>
      <c r="X2733" s="3"/>
      <c r="Y2733" s="1"/>
      <c r="Z2733" s="9"/>
      <c r="AA2733" s="3"/>
      <c r="AB2733" s="3"/>
      <c r="AC2733" s="3"/>
      <c r="AD2733" s="9"/>
      <c r="AE2733" s="10"/>
      <c r="AF2733" s="9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4"/>
      <c r="T2734" s="30"/>
      <c r="U2734" s="9"/>
      <c r="V2734" s="9"/>
      <c r="W2734" s="28"/>
      <c r="X2734" s="3"/>
      <c r="Y2734" s="1"/>
      <c r="Z2734" s="9"/>
      <c r="AA2734" s="3"/>
      <c r="AB2734" s="3"/>
      <c r="AC2734" s="3"/>
      <c r="AD2734" s="9"/>
      <c r="AE2734" s="10"/>
      <c r="AF2734" s="9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4"/>
      <c r="T2735" s="30"/>
      <c r="U2735" s="9"/>
      <c r="V2735" s="9"/>
      <c r="W2735" s="28"/>
      <c r="X2735" s="3"/>
      <c r="Y2735" s="1"/>
      <c r="Z2735" s="9"/>
      <c r="AA2735" s="3"/>
      <c r="AB2735" s="3"/>
      <c r="AC2735" s="3"/>
      <c r="AD2735" s="9"/>
      <c r="AE2735" s="10"/>
      <c r="AF2735" s="9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4"/>
      <c r="T2736" s="30"/>
      <c r="U2736" s="9"/>
      <c r="V2736" s="9"/>
      <c r="W2736" s="28"/>
      <c r="X2736" s="3"/>
      <c r="Y2736" s="1"/>
      <c r="Z2736" s="9"/>
      <c r="AA2736" s="3"/>
      <c r="AB2736" s="3"/>
      <c r="AC2736" s="3"/>
      <c r="AD2736" s="9"/>
      <c r="AE2736" s="10"/>
      <c r="AF2736" s="9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4"/>
      <c r="T2737" s="30"/>
      <c r="U2737" s="9"/>
      <c r="V2737" s="9"/>
      <c r="W2737" s="28"/>
      <c r="X2737" s="3"/>
      <c r="Y2737" s="1"/>
      <c r="Z2737" s="9"/>
      <c r="AA2737" s="3"/>
      <c r="AB2737" s="3"/>
      <c r="AC2737" s="3"/>
      <c r="AD2737" s="9"/>
      <c r="AE2737" s="10"/>
      <c r="AF2737" s="9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4"/>
      <c r="T2738" s="30"/>
      <c r="U2738" s="9"/>
      <c r="V2738" s="9"/>
      <c r="W2738" s="28"/>
      <c r="X2738" s="3"/>
      <c r="Y2738" s="1"/>
      <c r="Z2738" s="9"/>
      <c r="AA2738" s="3"/>
      <c r="AB2738" s="3"/>
      <c r="AC2738" s="3"/>
      <c r="AD2738" s="9"/>
      <c r="AE2738" s="10"/>
      <c r="AF2738" s="9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4"/>
      <c r="T2739" s="30"/>
      <c r="U2739" s="9"/>
      <c r="V2739" s="9"/>
      <c r="W2739" s="28"/>
      <c r="X2739" s="3"/>
      <c r="Y2739" s="1"/>
      <c r="Z2739" s="9"/>
      <c r="AA2739" s="3"/>
      <c r="AB2739" s="3"/>
      <c r="AC2739" s="3"/>
      <c r="AD2739" s="9"/>
      <c r="AE2739" s="10"/>
      <c r="AF2739" s="9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4"/>
      <c r="T2740" s="30"/>
      <c r="U2740" s="9"/>
      <c r="V2740" s="9"/>
      <c r="W2740" s="28"/>
      <c r="X2740" s="3"/>
      <c r="Y2740" s="1"/>
      <c r="Z2740" s="9"/>
      <c r="AA2740" s="3"/>
      <c r="AB2740" s="3"/>
      <c r="AC2740" s="3"/>
      <c r="AD2740" s="9"/>
      <c r="AE2740" s="10"/>
      <c r="AF2740" s="9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4"/>
      <c r="T2741" s="30"/>
      <c r="U2741" s="9"/>
      <c r="V2741" s="9"/>
      <c r="W2741" s="28"/>
      <c r="X2741" s="3"/>
      <c r="Y2741" s="1"/>
      <c r="Z2741" s="9"/>
      <c r="AA2741" s="3"/>
      <c r="AB2741" s="3"/>
      <c r="AC2741" s="3"/>
      <c r="AD2741" s="9"/>
      <c r="AE2741" s="10"/>
      <c r="AF2741" s="9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4"/>
      <c r="T2742" s="30"/>
      <c r="U2742" s="9"/>
      <c r="V2742" s="9"/>
      <c r="W2742" s="28"/>
      <c r="X2742" s="3"/>
      <c r="Y2742" s="1"/>
      <c r="Z2742" s="9"/>
      <c r="AA2742" s="3"/>
      <c r="AB2742" s="3"/>
      <c r="AC2742" s="3"/>
      <c r="AD2742" s="9"/>
      <c r="AE2742" s="10"/>
      <c r="AF2742" s="9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4"/>
      <c r="T2743" s="30"/>
      <c r="U2743" s="9"/>
      <c r="V2743" s="9"/>
      <c r="W2743" s="28"/>
      <c r="X2743" s="3"/>
      <c r="Y2743" s="1"/>
      <c r="Z2743" s="9"/>
      <c r="AA2743" s="3"/>
      <c r="AB2743" s="3"/>
      <c r="AC2743" s="3"/>
      <c r="AD2743" s="9"/>
      <c r="AE2743" s="10"/>
      <c r="AF2743" s="9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4"/>
      <c r="T2744" s="30"/>
      <c r="U2744" s="9"/>
      <c r="V2744" s="9"/>
      <c r="W2744" s="28"/>
      <c r="X2744" s="3"/>
      <c r="Y2744" s="1"/>
      <c r="Z2744" s="9"/>
      <c r="AA2744" s="3"/>
      <c r="AB2744" s="3"/>
      <c r="AC2744" s="3"/>
      <c r="AD2744" s="9"/>
      <c r="AE2744" s="10"/>
      <c r="AF2744" s="9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4"/>
      <c r="T2745" s="30"/>
      <c r="U2745" s="9"/>
      <c r="V2745" s="9"/>
      <c r="W2745" s="28"/>
      <c r="X2745" s="3"/>
      <c r="Y2745" s="1"/>
      <c r="Z2745" s="9"/>
      <c r="AA2745" s="3"/>
      <c r="AB2745" s="3"/>
      <c r="AC2745" s="3"/>
      <c r="AD2745" s="9"/>
      <c r="AE2745" s="10"/>
      <c r="AF2745" s="9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4"/>
      <c r="T2746" s="30"/>
      <c r="U2746" s="9"/>
      <c r="V2746" s="9"/>
      <c r="W2746" s="28"/>
      <c r="X2746" s="3"/>
      <c r="Y2746" s="1"/>
      <c r="Z2746" s="9"/>
      <c r="AA2746" s="3"/>
      <c r="AB2746" s="3"/>
      <c r="AC2746" s="3"/>
      <c r="AD2746" s="9"/>
      <c r="AE2746" s="10"/>
      <c r="AF2746" s="9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4"/>
      <c r="T2747" s="30"/>
      <c r="U2747" s="9"/>
      <c r="V2747" s="9"/>
      <c r="W2747" s="28"/>
      <c r="X2747" s="3"/>
      <c r="Y2747" s="1"/>
      <c r="Z2747" s="9"/>
      <c r="AA2747" s="3"/>
      <c r="AB2747" s="3"/>
      <c r="AC2747" s="3"/>
      <c r="AD2747" s="9"/>
      <c r="AE2747" s="10"/>
      <c r="AF2747" s="9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4"/>
      <c r="T2748" s="30"/>
      <c r="U2748" s="9"/>
      <c r="V2748" s="9"/>
      <c r="W2748" s="28"/>
      <c r="X2748" s="3"/>
      <c r="Y2748" s="1"/>
      <c r="Z2748" s="9"/>
      <c r="AA2748" s="3"/>
      <c r="AB2748" s="3"/>
      <c r="AC2748" s="3"/>
      <c r="AD2748" s="9"/>
      <c r="AE2748" s="10"/>
      <c r="AF2748" s="9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4"/>
      <c r="T2749" s="30"/>
      <c r="U2749" s="9"/>
      <c r="V2749" s="9"/>
      <c r="W2749" s="28"/>
      <c r="X2749" s="3"/>
      <c r="Y2749" s="1"/>
      <c r="Z2749" s="9"/>
      <c r="AA2749" s="3"/>
      <c r="AB2749" s="3"/>
      <c r="AC2749" s="3"/>
      <c r="AD2749" s="9"/>
      <c r="AE2749" s="10"/>
      <c r="AF2749" s="9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4"/>
      <c r="T2750" s="30"/>
      <c r="U2750" s="27"/>
      <c r="V2750" s="27"/>
      <c r="W2750" s="32"/>
      <c r="X2750" s="20"/>
      <c r="Y2750" s="23"/>
      <c r="Z2750" s="27"/>
      <c r="AA2750" s="20"/>
      <c r="AB2750" s="20"/>
      <c r="AC2750" s="20"/>
      <c r="AD2750" s="27"/>
      <c r="AE2750" s="21"/>
      <c r="AF2750" s="27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</row>
    <row r="2751" spans="1:130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4"/>
      <c r="T2751" s="30"/>
      <c r="U2751" s="27"/>
      <c r="V2751" s="27"/>
      <c r="W2751" s="32"/>
      <c r="X2751" s="20"/>
      <c r="Y2751" s="23"/>
      <c r="Z2751" s="27"/>
      <c r="AA2751" s="20"/>
      <c r="AB2751" s="20"/>
      <c r="AC2751" s="20"/>
      <c r="AD2751" s="27"/>
      <c r="AE2751" s="21"/>
      <c r="AF2751" s="27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</row>
    <row r="2752" spans="1:130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4"/>
      <c r="T2752" s="30"/>
      <c r="U2752" s="9"/>
      <c r="V2752" s="9"/>
      <c r="W2752" s="28"/>
      <c r="X2752" s="3"/>
      <c r="Y2752" s="1"/>
      <c r="Z2752" s="9"/>
      <c r="AA2752" s="3"/>
      <c r="AB2752" s="3"/>
      <c r="AC2752" s="3"/>
      <c r="AD2752" s="9"/>
      <c r="AE2752" s="10"/>
      <c r="AF2752" s="9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4"/>
      <c r="T2753" s="30"/>
      <c r="U2753" s="9"/>
      <c r="V2753" s="9"/>
      <c r="W2753" s="28"/>
      <c r="X2753" s="3"/>
      <c r="Y2753" s="1"/>
      <c r="Z2753" s="9"/>
      <c r="AA2753" s="3"/>
      <c r="AB2753" s="3"/>
      <c r="AC2753" s="3"/>
      <c r="AD2753" s="9"/>
      <c r="AE2753" s="10"/>
      <c r="AF2753" s="9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4"/>
      <c r="T2754" s="30"/>
      <c r="U2754" s="27"/>
      <c r="V2754" s="27"/>
      <c r="W2754" s="32"/>
      <c r="X2754" s="20"/>
      <c r="Y2754" s="23"/>
      <c r="Z2754" s="27"/>
      <c r="AA2754" s="20"/>
      <c r="AB2754" s="20"/>
      <c r="AC2754" s="20"/>
      <c r="AD2754" s="27"/>
      <c r="AE2754" s="21"/>
      <c r="AF2754" s="27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</row>
    <row r="2755" spans="1:130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4"/>
      <c r="T2755" s="30"/>
      <c r="U2755" s="9"/>
      <c r="V2755" s="9"/>
      <c r="W2755" s="28"/>
      <c r="X2755" s="3"/>
      <c r="Y2755" s="1"/>
      <c r="Z2755" s="9"/>
      <c r="AA2755" s="3"/>
      <c r="AB2755" s="3"/>
      <c r="AC2755" s="3"/>
      <c r="AD2755" s="9"/>
      <c r="AE2755" s="10"/>
      <c r="AF2755" s="9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4"/>
      <c r="T2756" s="30"/>
      <c r="U2756" s="9"/>
      <c r="V2756" s="9"/>
      <c r="W2756" s="28"/>
      <c r="X2756" s="3"/>
      <c r="Y2756" s="1"/>
      <c r="Z2756" s="9"/>
      <c r="AA2756" s="3"/>
      <c r="AB2756" s="3"/>
      <c r="AC2756" s="3"/>
      <c r="AD2756" s="9"/>
      <c r="AE2756" s="10"/>
      <c r="AF2756" s="9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4"/>
      <c r="T2757" s="30"/>
      <c r="U2757" s="9"/>
      <c r="V2757" s="9"/>
      <c r="W2757" s="28"/>
      <c r="X2757" s="3"/>
      <c r="Y2757" s="1"/>
      <c r="Z2757" s="9"/>
      <c r="AA2757" s="3"/>
      <c r="AB2757" s="3"/>
      <c r="AC2757" s="3"/>
      <c r="AD2757" s="9"/>
      <c r="AE2757" s="10"/>
      <c r="AF2757" s="9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4"/>
      <c r="T2758" s="30"/>
      <c r="U2758" s="9"/>
      <c r="V2758" s="9"/>
      <c r="W2758" s="28"/>
      <c r="X2758" s="3"/>
      <c r="Y2758" s="1"/>
      <c r="Z2758" s="9"/>
      <c r="AA2758" s="3"/>
      <c r="AB2758" s="3"/>
      <c r="AC2758" s="3"/>
      <c r="AD2758" s="9"/>
      <c r="AE2758" s="10"/>
      <c r="AF2758" s="9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4"/>
      <c r="T2759" s="30"/>
      <c r="U2759" s="9"/>
      <c r="V2759" s="9"/>
      <c r="W2759" s="28"/>
      <c r="X2759" s="3"/>
      <c r="Y2759" s="1"/>
      <c r="Z2759" s="9"/>
      <c r="AA2759" s="3"/>
      <c r="AB2759" s="3"/>
      <c r="AC2759" s="3"/>
      <c r="AD2759" s="9"/>
      <c r="AE2759" s="10"/>
      <c r="AF2759" s="9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4"/>
      <c r="T2760" s="30"/>
      <c r="U2760" s="9"/>
      <c r="V2760" s="9"/>
      <c r="W2760" s="28"/>
      <c r="X2760" s="3"/>
      <c r="Y2760" s="1"/>
      <c r="Z2760" s="9"/>
      <c r="AA2760" s="3"/>
      <c r="AB2760" s="3"/>
      <c r="AC2760" s="3"/>
      <c r="AD2760" s="9"/>
      <c r="AE2760" s="10"/>
      <c r="AF2760" s="9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4"/>
      <c r="T2761" s="30"/>
      <c r="U2761" s="9"/>
      <c r="V2761" s="9"/>
      <c r="W2761" s="28"/>
      <c r="X2761" s="3"/>
      <c r="Y2761" s="1"/>
      <c r="Z2761" s="9"/>
      <c r="AA2761" s="3"/>
      <c r="AB2761" s="3"/>
      <c r="AC2761" s="3"/>
      <c r="AD2761" s="9"/>
      <c r="AE2761" s="10"/>
      <c r="AF2761" s="9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4"/>
      <c r="T2762" s="30"/>
      <c r="U2762" s="9"/>
      <c r="V2762" s="9"/>
      <c r="W2762" s="28"/>
      <c r="X2762" s="3"/>
      <c r="Y2762" s="1"/>
      <c r="Z2762" s="9"/>
      <c r="AA2762" s="3"/>
      <c r="AB2762" s="3"/>
      <c r="AC2762" s="3"/>
      <c r="AD2762" s="9"/>
      <c r="AE2762" s="10"/>
      <c r="AF2762" s="9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4"/>
      <c r="T2763" s="30"/>
      <c r="U2763" s="9"/>
      <c r="V2763" s="9"/>
      <c r="W2763" s="28"/>
      <c r="X2763" s="3"/>
      <c r="Y2763" s="1"/>
      <c r="Z2763" s="9"/>
      <c r="AA2763" s="3"/>
      <c r="AB2763" s="3"/>
      <c r="AC2763" s="3"/>
      <c r="AD2763" s="9"/>
      <c r="AE2763" s="10"/>
      <c r="AF2763" s="9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4"/>
      <c r="T2764" s="30"/>
      <c r="U2764" s="9"/>
      <c r="V2764" s="9"/>
      <c r="W2764" s="28"/>
      <c r="X2764" s="3"/>
      <c r="Y2764" s="1"/>
      <c r="Z2764" s="9"/>
      <c r="AA2764" s="3"/>
      <c r="AB2764" s="3"/>
      <c r="AC2764" s="3"/>
      <c r="AD2764" s="9"/>
      <c r="AE2764" s="10"/>
      <c r="AF2764" s="9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4"/>
      <c r="T2765" s="30"/>
      <c r="U2765" s="9"/>
      <c r="V2765" s="9"/>
      <c r="W2765" s="28"/>
      <c r="X2765" s="3"/>
      <c r="Y2765" s="1"/>
      <c r="Z2765" s="9"/>
      <c r="AA2765" s="3"/>
      <c r="AB2765" s="3"/>
      <c r="AC2765" s="3"/>
      <c r="AD2765" s="9"/>
      <c r="AE2765" s="10"/>
      <c r="AF2765" s="9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4"/>
      <c r="T2766" s="30"/>
      <c r="U2766" s="9"/>
      <c r="V2766" s="9"/>
      <c r="W2766" s="28"/>
      <c r="X2766" s="3"/>
      <c r="Y2766" s="1"/>
      <c r="Z2766" s="9"/>
      <c r="AA2766" s="3"/>
      <c r="AB2766" s="3"/>
      <c r="AC2766" s="3"/>
      <c r="AD2766" s="9"/>
      <c r="AE2766" s="10"/>
      <c r="AF2766" s="9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4"/>
      <c r="T2767" s="30"/>
      <c r="U2767" s="9"/>
      <c r="V2767" s="9"/>
      <c r="W2767" s="28"/>
      <c r="X2767" s="3"/>
      <c r="Y2767" s="1"/>
      <c r="Z2767" s="9"/>
      <c r="AA2767" s="3"/>
      <c r="AB2767" s="3"/>
      <c r="AC2767" s="3"/>
      <c r="AD2767" s="9"/>
      <c r="AE2767" s="10"/>
      <c r="AF2767" s="9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4"/>
      <c r="T2768" s="30"/>
      <c r="U2768" s="9"/>
      <c r="V2768" s="9"/>
      <c r="W2768" s="28"/>
      <c r="X2768" s="3"/>
      <c r="Y2768" s="1"/>
      <c r="Z2768" s="9"/>
      <c r="AA2768" s="3"/>
      <c r="AB2768" s="3"/>
      <c r="AC2768" s="3"/>
      <c r="AD2768" s="9"/>
      <c r="AE2768" s="10"/>
      <c r="AF2768" s="9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4"/>
      <c r="T2769" s="30"/>
      <c r="U2769" s="9"/>
      <c r="V2769" s="9"/>
      <c r="W2769" s="28"/>
      <c r="X2769" s="3"/>
      <c r="Y2769" s="1"/>
      <c r="Z2769" s="9"/>
      <c r="AA2769" s="3"/>
      <c r="AB2769" s="3"/>
      <c r="AC2769" s="3"/>
      <c r="AD2769" s="9"/>
      <c r="AE2769" s="10"/>
      <c r="AF2769" s="9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4"/>
      <c r="T2770" s="30"/>
      <c r="U2770" s="9"/>
      <c r="V2770" s="9"/>
      <c r="W2770" s="28"/>
      <c r="X2770" s="3"/>
      <c r="Y2770" s="1"/>
      <c r="Z2770" s="9"/>
      <c r="AA2770" s="3"/>
      <c r="AB2770" s="3"/>
      <c r="AC2770" s="3"/>
      <c r="AD2770" s="9"/>
      <c r="AE2770" s="10"/>
      <c r="AF2770" s="9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4"/>
      <c r="T2771" s="30"/>
      <c r="U2771" s="9"/>
      <c r="V2771" s="9"/>
      <c r="W2771" s="28"/>
      <c r="X2771" s="3"/>
      <c r="Y2771" s="1"/>
      <c r="Z2771" s="9"/>
      <c r="AA2771" s="3"/>
      <c r="AB2771" s="3"/>
      <c r="AC2771" s="3"/>
      <c r="AD2771" s="9"/>
      <c r="AE2771" s="10"/>
      <c r="AF2771" s="9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4"/>
      <c r="T2772" s="30"/>
      <c r="U2772" s="9"/>
      <c r="V2772" s="9"/>
      <c r="W2772" s="28"/>
      <c r="X2772" s="3"/>
      <c r="Y2772" s="1"/>
      <c r="Z2772" s="9"/>
      <c r="AA2772" s="3"/>
      <c r="AB2772" s="3"/>
      <c r="AC2772" s="3"/>
      <c r="AD2772" s="9"/>
      <c r="AE2772" s="10"/>
      <c r="AF2772" s="9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4"/>
      <c r="T2773" s="30"/>
      <c r="U2773" s="9"/>
      <c r="V2773" s="9"/>
      <c r="W2773" s="28"/>
      <c r="X2773" s="3"/>
      <c r="Y2773" s="1"/>
      <c r="Z2773" s="9"/>
      <c r="AA2773" s="3"/>
      <c r="AB2773" s="3"/>
      <c r="AC2773" s="3"/>
      <c r="AD2773" s="9"/>
      <c r="AE2773" s="10"/>
      <c r="AF2773" s="9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4"/>
      <c r="T2774" s="30"/>
      <c r="U2774" s="9"/>
      <c r="V2774" s="9"/>
      <c r="W2774" s="28"/>
      <c r="X2774" s="3"/>
      <c r="Y2774" s="1"/>
      <c r="Z2774" s="9"/>
      <c r="AA2774" s="3"/>
      <c r="AB2774" s="3"/>
      <c r="AC2774" s="3"/>
      <c r="AD2774" s="9"/>
      <c r="AE2774" s="10"/>
      <c r="AF2774" s="9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4"/>
      <c r="T2775" s="30"/>
      <c r="U2775" s="9"/>
      <c r="V2775" s="9"/>
      <c r="W2775" s="28"/>
      <c r="X2775" s="3"/>
      <c r="Y2775" s="1"/>
      <c r="Z2775" s="9"/>
      <c r="AA2775" s="3"/>
      <c r="AB2775" s="3"/>
      <c r="AC2775" s="3"/>
      <c r="AD2775" s="9"/>
      <c r="AE2775" s="10"/>
      <c r="AF2775" s="9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4"/>
      <c r="T2776" s="30"/>
      <c r="U2776" s="9"/>
      <c r="V2776" s="9"/>
      <c r="W2776" s="28"/>
      <c r="X2776" s="3"/>
      <c r="Y2776" s="1"/>
      <c r="Z2776" s="9"/>
      <c r="AA2776" s="3"/>
      <c r="AB2776" s="3"/>
      <c r="AC2776" s="3"/>
      <c r="AD2776" s="9"/>
      <c r="AE2776" s="10"/>
      <c r="AF2776" s="9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4"/>
      <c r="T2777" s="30"/>
      <c r="U2777" s="9"/>
      <c r="V2777" s="9"/>
      <c r="W2777" s="28"/>
      <c r="X2777" s="3"/>
      <c r="Y2777" s="1"/>
      <c r="Z2777" s="9"/>
      <c r="AA2777" s="3"/>
      <c r="AB2777" s="3"/>
      <c r="AC2777" s="3"/>
      <c r="AD2777" s="9"/>
      <c r="AE2777" s="10"/>
      <c r="AF2777" s="9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4"/>
      <c r="T2778" s="30"/>
      <c r="U2778" s="9"/>
      <c r="V2778" s="9"/>
      <c r="W2778" s="28"/>
      <c r="X2778" s="3"/>
      <c r="Y2778" s="1"/>
      <c r="Z2778" s="9"/>
      <c r="AA2778" s="3"/>
      <c r="AB2778" s="3"/>
      <c r="AC2778" s="3"/>
      <c r="AD2778" s="9"/>
      <c r="AE2778" s="10"/>
      <c r="AF2778" s="9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4"/>
      <c r="T2779" s="30"/>
      <c r="U2779" s="9"/>
      <c r="V2779" s="9"/>
      <c r="W2779" s="28"/>
      <c r="X2779" s="3"/>
      <c r="Y2779" s="1"/>
      <c r="Z2779" s="9"/>
      <c r="AA2779" s="3"/>
      <c r="AB2779" s="3"/>
      <c r="AC2779" s="3"/>
      <c r="AD2779" s="9"/>
      <c r="AE2779" s="10"/>
      <c r="AF2779" s="9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4"/>
      <c r="T2780" s="30"/>
      <c r="U2780" s="9"/>
      <c r="V2780" s="9"/>
      <c r="W2780" s="28"/>
      <c r="X2780" s="3"/>
      <c r="Y2780" s="1"/>
      <c r="Z2780" s="9"/>
      <c r="AA2780" s="3"/>
      <c r="AB2780" s="3"/>
      <c r="AC2780" s="3"/>
      <c r="AD2780" s="9"/>
      <c r="AE2780" s="10"/>
      <c r="AF2780" s="9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4"/>
      <c r="T2781" s="30"/>
      <c r="U2781" s="9"/>
      <c r="V2781" s="9"/>
      <c r="W2781" s="28"/>
      <c r="X2781" s="3"/>
      <c r="Y2781" s="1"/>
      <c r="Z2781" s="9"/>
      <c r="AA2781" s="3"/>
      <c r="AB2781" s="3"/>
      <c r="AC2781" s="3"/>
      <c r="AD2781" s="9"/>
      <c r="AE2781" s="10"/>
      <c r="AF2781" s="9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4"/>
      <c r="T2782" s="30"/>
      <c r="U2782" s="9"/>
      <c r="V2782" s="9"/>
      <c r="W2782" s="28"/>
      <c r="X2782" s="3"/>
      <c r="Y2782" s="1"/>
      <c r="Z2782" s="9"/>
      <c r="AA2782" s="3"/>
      <c r="AB2782" s="3"/>
      <c r="AC2782" s="3"/>
      <c r="AD2782" s="9"/>
      <c r="AE2782" s="10"/>
      <c r="AF2782" s="9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4"/>
      <c r="T2783" s="30"/>
      <c r="U2783" s="9"/>
      <c r="V2783" s="9"/>
      <c r="W2783" s="28"/>
      <c r="X2783" s="3"/>
      <c r="Y2783" s="1"/>
      <c r="Z2783" s="9"/>
      <c r="AA2783" s="3"/>
      <c r="AB2783" s="3"/>
      <c r="AC2783" s="3"/>
      <c r="AD2783" s="9"/>
      <c r="AE2783" s="10"/>
      <c r="AF2783" s="9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4"/>
      <c r="T2784" s="30"/>
      <c r="U2784" s="9"/>
      <c r="V2784" s="9"/>
      <c r="W2784" s="28"/>
      <c r="X2784" s="3"/>
      <c r="Y2784" s="1"/>
      <c r="Z2784" s="9"/>
      <c r="AA2784" s="3"/>
      <c r="AB2784" s="3"/>
      <c r="AC2784" s="3"/>
      <c r="AD2784" s="9"/>
      <c r="AE2784" s="10"/>
      <c r="AF2784" s="9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4"/>
      <c r="T2785" s="30"/>
      <c r="U2785" s="9"/>
      <c r="V2785" s="9"/>
      <c r="W2785" s="28"/>
      <c r="X2785" s="3"/>
      <c r="Y2785" s="1"/>
      <c r="Z2785" s="9"/>
      <c r="AA2785" s="3"/>
      <c r="AB2785" s="3"/>
      <c r="AC2785" s="3"/>
      <c r="AD2785" s="9"/>
      <c r="AE2785" s="10"/>
      <c r="AF2785" s="9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4"/>
      <c r="T2786" s="30"/>
      <c r="U2786" s="9"/>
      <c r="V2786" s="9"/>
      <c r="W2786" s="28"/>
      <c r="X2786" s="3"/>
      <c r="Y2786" s="1"/>
      <c r="Z2786" s="9"/>
      <c r="AA2786" s="3"/>
      <c r="AB2786" s="3"/>
      <c r="AC2786" s="3"/>
      <c r="AD2786" s="9"/>
      <c r="AE2786" s="10"/>
      <c r="AF2786" s="9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4"/>
      <c r="T2787" s="30"/>
      <c r="U2787" s="9"/>
      <c r="V2787" s="9"/>
      <c r="W2787" s="28"/>
      <c r="X2787" s="3"/>
      <c r="Y2787" s="1"/>
      <c r="Z2787" s="9"/>
      <c r="AA2787" s="3"/>
      <c r="AB2787" s="3"/>
      <c r="AC2787" s="3"/>
      <c r="AD2787" s="9"/>
      <c r="AE2787" s="10"/>
      <c r="AF2787" s="9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4"/>
      <c r="T2788" s="30"/>
      <c r="U2788" s="9"/>
      <c r="V2788" s="9"/>
      <c r="W2788" s="28"/>
      <c r="X2788" s="3"/>
      <c r="Y2788" s="1"/>
      <c r="Z2788" s="9"/>
      <c r="AA2788" s="3"/>
      <c r="AB2788" s="3"/>
      <c r="AC2788" s="3"/>
      <c r="AD2788" s="9"/>
      <c r="AE2788" s="10"/>
      <c r="AF2788" s="9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4"/>
      <c r="T2789" s="30"/>
      <c r="U2789" s="9"/>
      <c r="V2789" s="9"/>
      <c r="W2789" s="28"/>
      <c r="X2789" s="3"/>
      <c r="Y2789" s="1"/>
      <c r="Z2789" s="9"/>
      <c r="AA2789" s="3"/>
      <c r="AB2789" s="3"/>
      <c r="AC2789" s="3"/>
      <c r="AD2789" s="9"/>
      <c r="AE2789" s="10"/>
      <c r="AF2789" s="9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4"/>
      <c r="T2790" s="30"/>
      <c r="U2790" s="9"/>
      <c r="V2790" s="9"/>
      <c r="W2790" s="28"/>
      <c r="X2790" s="3"/>
      <c r="Y2790" s="1"/>
      <c r="Z2790" s="9"/>
      <c r="AA2790" s="3"/>
      <c r="AB2790" s="3"/>
      <c r="AC2790" s="3"/>
      <c r="AD2790" s="9"/>
      <c r="AE2790" s="10"/>
      <c r="AF2790" s="9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4"/>
      <c r="T2791" s="30"/>
      <c r="U2791" s="9"/>
      <c r="V2791" s="9"/>
      <c r="W2791" s="28"/>
      <c r="X2791" s="3"/>
      <c r="Y2791" s="1"/>
      <c r="Z2791" s="9"/>
      <c r="AA2791" s="3"/>
      <c r="AB2791" s="3"/>
      <c r="AC2791" s="3"/>
      <c r="AD2791" s="9"/>
      <c r="AE2791" s="10"/>
      <c r="AF2791" s="9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4"/>
      <c r="T2792" s="30"/>
      <c r="U2792" s="9"/>
      <c r="V2792" s="9"/>
      <c r="W2792" s="28"/>
      <c r="X2792" s="3"/>
      <c r="Y2792" s="1"/>
      <c r="Z2792" s="9"/>
      <c r="AA2792" s="3"/>
      <c r="AB2792" s="3"/>
      <c r="AC2792" s="3"/>
      <c r="AD2792" s="9"/>
      <c r="AE2792" s="10"/>
      <c r="AF2792" s="9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4"/>
      <c r="T2793" s="30"/>
      <c r="U2793" s="9"/>
      <c r="V2793" s="9"/>
      <c r="W2793" s="28"/>
      <c r="X2793" s="3"/>
      <c r="Y2793" s="1"/>
      <c r="Z2793" s="9"/>
      <c r="AA2793" s="3"/>
      <c r="AB2793" s="3"/>
      <c r="AC2793" s="3"/>
      <c r="AD2793" s="9"/>
      <c r="AE2793" s="10"/>
      <c r="AF2793" s="9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4"/>
      <c r="T2794" s="30"/>
      <c r="U2794" s="9"/>
      <c r="V2794" s="9"/>
      <c r="W2794" s="28"/>
      <c r="X2794" s="3"/>
      <c r="Y2794" s="1"/>
      <c r="Z2794" s="9"/>
      <c r="AA2794" s="3"/>
      <c r="AB2794" s="3"/>
      <c r="AC2794" s="3"/>
      <c r="AD2794" s="9"/>
      <c r="AE2794" s="10"/>
      <c r="AF2794" s="9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4"/>
      <c r="T2795" s="30"/>
      <c r="U2795" s="9"/>
      <c r="V2795" s="9"/>
      <c r="W2795" s="28"/>
      <c r="X2795" s="3"/>
      <c r="Y2795" s="1"/>
      <c r="Z2795" s="9"/>
      <c r="AA2795" s="3"/>
      <c r="AB2795" s="3"/>
      <c r="AC2795" s="3"/>
      <c r="AD2795" s="9"/>
      <c r="AE2795" s="10"/>
      <c r="AF2795" s="9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4"/>
      <c r="T2796" s="30"/>
      <c r="U2796" s="9"/>
      <c r="V2796" s="9"/>
      <c r="W2796" s="28"/>
      <c r="X2796" s="3"/>
      <c r="Y2796" s="1"/>
      <c r="Z2796" s="9"/>
      <c r="AA2796" s="3"/>
      <c r="AB2796" s="3"/>
      <c r="AC2796" s="3"/>
      <c r="AD2796" s="9"/>
      <c r="AE2796" s="10"/>
      <c r="AF2796" s="9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4"/>
      <c r="T2797" s="30"/>
      <c r="U2797" s="9"/>
      <c r="V2797" s="9"/>
      <c r="W2797" s="28"/>
      <c r="X2797" s="3"/>
      <c r="Y2797" s="1"/>
      <c r="Z2797" s="9"/>
      <c r="AA2797" s="3"/>
      <c r="AB2797" s="3"/>
      <c r="AC2797" s="3"/>
      <c r="AD2797" s="9"/>
      <c r="AE2797" s="10"/>
      <c r="AF2797" s="9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4"/>
      <c r="T2798" s="30"/>
      <c r="U2798" s="9"/>
      <c r="V2798" s="9"/>
      <c r="W2798" s="28"/>
      <c r="X2798" s="3"/>
      <c r="Y2798" s="1"/>
      <c r="Z2798" s="9"/>
      <c r="AA2798" s="3"/>
      <c r="AB2798" s="3"/>
      <c r="AC2798" s="3"/>
      <c r="AD2798" s="9"/>
      <c r="AE2798" s="10"/>
      <c r="AF2798" s="9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4"/>
      <c r="T2799" s="30"/>
      <c r="U2799" s="9"/>
      <c r="V2799" s="9"/>
      <c r="W2799" s="28"/>
      <c r="X2799" s="3"/>
      <c r="Y2799" s="1"/>
      <c r="Z2799" s="9"/>
      <c r="AA2799" s="3"/>
      <c r="AB2799" s="3"/>
      <c r="AC2799" s="3"/>
      <c r="AD2799" s="9"/>
      <c r="AE2799" s="10"/>
      <c r="AF2799" s="9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4"/>
      <c r="T2800" s="30"/>
      <c r="U2800" s="9"/>
      <c r="V2800" s="9"/>
      <c r="W2800" s="28"/>
      <c r="X2800" s="3"/>
      <c r="Y2800" s="1"/>
      <c r="Z2800" s="9"/>
      <c r="AA2800" s="3"/>
      <c r="AB2800" s="3"/>
      <c r="AC2800" s="3"/>
      <c r="AD2800" s="9"/>
      <c r="AE2800" s="10"/>
      <c r="AF2800" s="9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4"/>
      <c r="T2801" s="30"/>
      <c r="U2801" s="9"/>
      <c r="V2801" s="9"/>
      <c r="W2801" s="28"/>
      <c r="X2801" s="3"/>
      <c r="Y2801" s="1"/>
      <c r="Z2801" s="9"/>
      <c r="AA2801" s="3"/>
      <c r="AB2801" s="3"/>
      <c r="AC2801" s="3"/>
      <c r="AD2801" s="9"/>
      <c r="AE2801" s="10"/>
      <c r="AF2801" s="9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4"/>
      <c r="T2802" s="30"/>
      <c r="U2802" s="9"/>
      <c r="V2802" s="9"/>
      <c r="W2802" s="28"/>
      <c r="X2802" s="3"/>
      <c r="Y2802" s="1"/>
      <c r="Z2802" s="9"/>
      <c r="AA2802" s="3"/>
      <c r="AB2802" s="3"/>
      <c r="AC2802" s="3"/>
      <c r="AD2802" s="9"/>
      <c r="AE2802" s="10"/>
      <c r="AF2802" s="9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4"/>
      <c r="T2803" s="30"/>
      <c r="U2803" s="9"/>
      <c r="V2803" s="9"/>
      <c r="W2803" s="28"/>
      <c r="X2803" s="3"/>
      <c r="Y2803" s="1"/>
      <c r="Z2803" s="9"/>
      <c r="AA2803" s="3"/>
      <c r="AB2803" s="3"/>
      <c r="AC2803" s="3"/>
      <c r="AD2803" s="9"/>
      <c r="AE2803" s="10"/>
      <c r="AF2803" s="9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4"/>
      <c r="T2804" s="30"/>
      <c r="U2804" s="9"/>
      <c r="V2804" s="9"/>
      <c r="W2804" s="28"/>
      <c r="X2804" s="3"/>
      <c r="Y2804" s="1"/>
      <c r="Z2804" s="9"/>
      <c r="AA2804" s="3"/>
      <c r="AB2804" s="3"/>
      <c r="AC2804" s="3"/>
      <c r="AD2804" s="9"/>
      <c r="AE2804" s="10"/>
      <c r="AF2804" s="9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4"/>
      <c r="T2805" s="30"/>
      <c r="U2805" s="9"/>
      <c r="V2805" s="9"/>
      <c r="W2805" s="28"/>
      <c r="X2805" s="3"/>
      <c r="Y2805" s="1"/>
      <c r="Z2805" s="9"/>
      <c r="AA2805" s="3"/>
      <c r="AB2805" s="3"/>
      <c r="AC2805" s="3"/>
      <c r="AD2805" s="9"/>
      <c r="AE2805" s="10"/>
      <c r="AF2805" s="9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4"/>
      <c r="T2806" s="30"/>
      <c r="U2806" s="9"/>
      <c r="V2806" s="9"/>
      <c r="W2806" s="28"/>
      <c r="X2806" s="3"/>
      <c r="Y2806" s="1"/>
      <c r="Z2806" s="9"/>
      <c r="AA2806" s="3"/>
      <c r="AB2806" s="3"/>
      <c r="AC2806" s="3"/>
      <c r="AD2806" s="9"/>
      <c r="AE2806" s="10"/>
      <c r="AF2806" s="9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4"/>
      <c r="T2807" s="30"/>
      <c r="U2807" s="9"/>
      <c r="V2807" s="9"/>
      <c r="W2807" s="28"/>
      <c r="X2807" s="3"/>
      <c r="Y2807" s="1"/>
      <c r="Z2807" s="9"/>
      <c r="AA2807" s="3"/>
      <c r="AB2807" s="3"/>
      <c r="AC2807" s="3"/>
      <c r="AD2807" s="9"/>
      <c r="AE2807" s="10"/>
      <c r="AF2807" s="9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4"/>
      <c r="T2808" s="30"/>
      <c r="U2808" s="9"/>
      <c r="V2808" s="9"/>
      <c r="W2808" s="28"/>
      <c r="X2808" s="3"/>
      <c r="Y2808" s="1"/>
      <c r="Z2808" s="9"/>
      <c r="AA2808" s="3"/>
      <c r="AB2808" s="3"/>
      <c r="AC2808" s="3"/>
      <c r="AD2808" s="9"/>
      <c r="AE2808" s="10"/>
      <c r="AF2808" s="9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4"/>
      <c r="T2809" s="30"/>
      <c r="U2809" s="9"/>
      <c r="V2809" s="9"/>
      <c r="W2809" s="28"/>
      <c r="X2809" s="3"/>
      <c r="Y2809" s="1"/>
      <c r="Z2809" s="9"/>
      <c r="AA2809" s="3"/>
      <c r="AB2809" s="3"/>
      <c r="AC2809" s="3"/>
      <c r="AD2809" s="9"/>
      <c r="AE2809" s="10"/>
      <c r="AF2809" s="9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4"/>
      <c r="T2810" s="30"/>
      <c r="U2810" s="9"/>
      <c r="V2810" s="9"/>
      <c r="W2810" s="28"/>
      <c r="X2810" s="3"/>
      <c r="Y2810" s="1"/>
      <c r="Z2810" s="9"/>
      <c r="AA2810" s="3"/>
      <c r="AB2810" s="3"/>
      <c r="AC2810" s="3"/>
      <c r="AD2810" s="9"/>
      <c r="AE2810" s="10"/>
      <c r="AF2810" s="9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4"/>
      <c r="T2811" s="30"/>
      <c r="U2811" s="9"/>
      <c r="V2811" s="9"/>
      <c r="W2811" s="28"/>
      <c r="X2811" s="3"/>
      <c r="Y2811" s="1"/>
      <c r="Z2811" s="9"/>
      <c r="AA2811" s="3"/>
      <c r="AB2811" s="3"/>
      <c r="AC2811" s="3"/>
      <c r="AD2811" s="9"/>
      <c r="AE2811" s="10"/>
      <c r="AF2811" s="9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4"/>
      <c r="T2812" s="30"/>
      <c r="U2812" s="9"/>
      <c r="V2812" s="9"/>
      <c r="W2812" s="28"/>
      <c r="X2812" s="3"/>
      <c r="Y2812" s="1"/>
      <c r="Z2812" s="9"/>
      <c r="AA2812" s="3"/>
      <c r="AB2812" s="3"/>
      <c r="AC2812" s="3"/>
      <c r="AD2812" s="9"/>
      <c r="AE2812" s="10"/>
      <c r="AF2812" s="9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4"/>
      <c r="T2813" s="30"/>
      <c r="U2813" s="9"/>
      <c r="V2813" s="9"/>
      <c r="W2813" s="28"/>
      <c r="X2813" s="3"/>
      <c r="Y2813" s="1"/>
      <c r="Z2813" s="9"/>
      <c r="AA2813" s="3"/>
      <c r="AB2813" s="3"/>
      <c r="AC2813" s="3"/>
      <c r="AD2813" s="9"/>
      <c r="AE2813" s="10"/>
      <c r="AF2813" s="9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4"/>
      <c r="T2814" s="30"/>
      <c r="U2814" s="9"/>
      <c r="V2814" s="9"/>
      <c r="W2814" s="28"/>
      <c r="X2814" s="3"/>
      <c r="Y2814" s="1"/>
      <c r="Z2814" s="9"/>
      <c r="AA2814" s="3"/>
      <c r="AB2814" s="3"/>
      <c r="AC2814" s="3"/>
      <c r="AD2814" s="9"/>
      <c r="AE2814" s="10"/>
      <c r="AF2814" s="9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4"/>
      <c r="T2815" s="30"/>
      <c r="U2815" s="9"/>
      <c r="V2815" s="9"/>
      <c r="W2815" s="28"/>
      <c r="X2815" s="3"/>
      <c r="Y2815" s="1"/>
      <c r="Z2815" s="9"/>
      <c r="AA2815" s="3"/>
      <c r="AB2815" s="3"/>
      <c r="AC2815" s="3"/>
      <c r="AD2815" s="9"/>
      <c r="AE2815" s="10"/>
      <c r="AF2815" s="9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4"/>
      <c r="T2816" s="30"/>
      <c r="U2816" s="9"/>
      <c r="V2816" s="9"/>
      <c r="W2816" s="28"/>
      <c r="X2816" s="3"/>
      <c r="Y2816" s="1"/>
      <c r="Z2816" s="9"/>
      <c r="AA2816" s="3"/>
      <c r="AB2816" s="3"/>
      <c r="AC2816" s="3"/>
      <c r="AD2816" s="9"/>
      <c r="AE2816" s="10"/>
      <c r="AF2816" s="9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4"/>
      <c r="T2817" s="30"/>
      <c r="U2817" s="9"/>
      <c r="V2817" s="9"/>
      <c r="W2817" s="28"/>
      <c r="X2817" s="3"/>
      <c r="Y2817" s="1"/>
      <c r="Z2817" s="9"/>
      <c r="AA2817" s="3"/>
      <c r="AB2817" s="3"/>
      <c r="AC2817" s="3"/>
      <c r="AD2817" s="9"/>
      <c r="AE2817" s="10"/>
      <c r="AF2817" s="9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4"/>
      <c r="T2818" s="30"/>
      <c r="U2818" s="9"/>
      <c r="V2818" s="9"/>
      <c r="W2818" s="28"/>
      <c r="X2818" s="3"/>
      <c r="Y2818" s="1"/>
      <c r="Z2818" s="9"/>
      <c r="AA2818" s="3"/>
      <c r="AB2818" s="3"/>
      <c r="AC2818" s="3"/>
      <c r="AD2818" s="9"/>
      <c r="AE2818" s="10"/>
      <c r="AF2818" s="9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4"/>
      <c r="T2819" s="30"/>
      <c r="U2819" s="9"/>
      <c r="V2819" s="9"/>
      <c r="W2819" s="28"/>
      <c r="X2819" s="3"/>
      <c r="Y2819" s="1"/>
      <c r="Z2819" s="9"/>
      <c r="AA2819" s="3"/>
      <c r="AB2819" s="3"/>
      <c r="AC2819" s="3"/>
      <c r="AD2819" s="9"/>
      <c r="AE2819" s="10"/>
      <c r="AF2819" s="9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4"/>
      <c r="T2820" s="30"/>
      <c r="U2820" s="9"/>
      <c r="V2820" s="9"/>
      <c r="W2820" s="28"/>
      <c r="X2820" s="3"/>
      <c r="Y2820" s="1"/>
      <c r="Z2820" s="9"/>
      <c r="AA2820" s="3"/>
      <c r="AB2820" s="3"/>
      <c r="AC2820" s="3"/>
      <c r="AD2820" s="9"/>
      <c r="AE2820" s="10"/>
      <c r="AF2820" s="9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4"/>
      <c r="T2821" s="30"/>
      <c r="U2821" s="9"/>
      <c r="V2821" s="9"/>
      <c r="W2821" s="28"/>
      <c r="X2821" s="3"/>
      <c r="Y2821" s="1"/>
      <c r="Z2821" s="9"/>
      <c r="AA2821" s="3"/>
      <c r="AB2821" s="3"/>
      <c r="AC2821" s="3"/>
      <c r="AD2821" s="9"/>
      <c r="AE2821" s="10"/>
      <c r="AF2821" s="9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4"/>
      <c r="T2822" s="30"/>
      <c r="U2822" s="9"/>
      <c r="V2822" s="9"/>
      <c r="W2822" s="28"/>
      <c r="X2822" s="3"/>
      <c r="Y2822" s="1"/>
      <c r="Z2822" s="9"/>
      <c r="AA2822" s="3"/>
      <c r="AB2822" s="3"/>
      <c r="AC2822" s="3"/>
      <c r="AD2822" s="9"/>
      <c r="AE2822" s="10"/>
      <c r="AF2822" s="9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4"/>
      <c r="T2823" s="30"/>
      <c r="U2823" s="9"/>
      <c r="V2823" s="9"/>
      <c r="W2823" s="28"/>
      <c r="X2823" s="3"/>
      <c r="Y2823" s="1"/>
      <c r="Z2823" s="9"/>
      <c r="AA2823" s="3"/>
      <c r="AB2823" s="3"/>
      <c r="AC2823" s="3"/>
      <c r="AD2823" s="9"/>
      <c r="AE2823" s="10"/>
      <c r="AF2823" s="9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4"/>
      <c r="T2824" s="30"/>
      <c r="U2824" s="9"/>
      <c r="V2824" s="9"/>
      <c r="W2824" s="28"/>
      <c r="X2824" s="3"/>
      <c r="Y2824" s="1"/>
      <c r="Z2824" s="9"/>
      <c r="AA2824" s="3"/>
      <c r="AB2824" s="3"/>
      <c r="AC2824" s="3"/>
      <c r="AD2824" s="9"/>
      <c r="AE2824" s="10"/>
      <c r="AF2824" s="9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4"/>
      <c r="T2825" s="30"/>
      <c r="U2825" s="9"/>
      <c r="V2825" s="9"/>
      <c r="W2825" s="28"/>
      <c r="X2825" s="3"/>
      <c r="Y2825" s="1"/>
      <c r="Z2825" s="9"/>
      <c r="AA2825" s="3"/>
      <c r="AB2825" s="3"/>
      <c r="AC2825" s="3"/>
      <c r="AD2825" s="9"/>
      <c r="AE2825" s="10"/>
      <c r="AF2825" s="9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4"/>
      <c r="T2826" s="30"/>
      <c r="U2826" s="9"/>
      <c r="V2826" s="9"/>
      <c r="W2826" s="28"/>
      <c r="X2826" s="3"/>
      <c r="Y2826" s="1"/>
      <c r="Z2826" s="9"/>
      <c r="AA2826" s="3"/>
      <c r="AB2826" s="3"/>
      <c r="AC2826" s="3"/>
      <c r="AD2826" s="9"/>
      <c r="AE2826" s="10"/>
      <c r="AF2826" s="9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4"/>
      <c r="T2827" s="30"/>
      <c r="U2827" s="9"/>
      <c r="V2827" s="9"/>
      <c r="W2827" s="28"/>
      <c r="X2827" s="3"/>
      <c r="Y2827" s="1"/>
      <c r="Z2827" s="9"/>
      <c r="AA2827" s="3"/>
      <c r="AB2827" s="3"/>
      <c r="AC2827" s="3"/>
      <c r="AD2827" s="9"/>
      <c r="AE2827" s="10"/>
      <c r="AF2827" s="9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4"/>
      <c r="T2828" s="30"/>
      <c r="U2828" s="9"/>
      <c r="V2828" s="9"/>
      <c r="W2828" s="28"/>
      <c r="X2828" s="3"/>
      <c r="Y2828" s="1"/>
      <c r="Z2828" s="9"/>
      <c r="AA2828" s="3"/>
      <c r="AB2828" s="3"/>
      <c r="AC2828" s="3"/>
      <c r="AD2828" s="9"/>
      <c r="AE2828" s="10"/>
      <c r="AF2828" s="9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4"/>
      <c r="T2829" s="30"/>
      <c r="U2829" s="9"/>
      <c r="V2829" s="9"/>
      <c r="W2829" s="28"/>
      <c r="X2829" s="3"/>
      <c r="Y2829" s="1"/>
      <c r="Z2829" s="9"/>
      <c r="AA2829" s="3"/>
      <c r="AB2829" s="3"/>
      <c r="AC2829" s="3"/>
      <c r="AD2829" s="9"/>
      <c r="AE2829" s="10"/>
      <c r="AF2829" s="9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4"/>
      <c r="T2830" s="30"/>
      <c r="U2830" s="9"/>
      <c r="V2830" s="9"/>
      <c r="W2830" s="28"/>
      <c r="X2830" s="3"/>
      <c r="Y2830" s="1"/>
      <c r="Z2830" s="9"/>
      <c r="AA2830" s="3"/>
      <c r="AB2830" s="3"/>
      <c r="AC2830" s="3"/>
      <c r="AD2830" s="9"/>
      <c r="AE2830" s="10"/>
      <c r="AF2830" s="9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4"/>
      <c r="T2831" s="30"/>
      <c r="U2831" s="9"/>
      <c r="V2831" s="9"/>
      <c r="W2831" s="28"/>
      <c r="X2831" s="3"/>
      <c r="Y2831" s="1"/>
      <c r="Z2831" s="9"/>
      <c r="AA2831" s="3"/>
      <c r="AB2831" s="3"/>
      <c r="AC2831" s="3"/>
      <c r="AD2831" s="9"/>
      <c r="AE2831" s="10"/>
      <c r="AF2831" s="9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4"/>
      <c r="T2832" s="30"/>
      <c r="U2832" s="9"/>
      <c r="V2832" s="9"/>
      <c r="W2832" s="28"/>
      <c r="X2832" s="3"/>
      <c r="Y2832" s="1"/>
      <c r="Z2832" s="9"/>
      <c r="AA2832" s="3"/>
      <c r="AB2832" s="3"/>
      <c r="AC2832" s="3"/>
      <c r="AD2832" s="9"/>
      <c r="AE2832" s="10"/>
      <c r="AF2832" s="9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4"/>
      <c r="T2833" s="30"/>
      <c r="U2833" s="9"/>
      <c r="V2833" s="9"/>
      <c r="W2833" s="28"/>
      <c r="X2833" s="3"/>
      <c r="Y2833" s="1"/>
      <c r="Z2833" s="9"/>
      <c r="AA2833" s="3"/>
      <c r="AB2833" s="3"/>
      <c r="AC2833" s="3"/>
      <c r="AD2833" s="9"/>
      <c r="AE2833" s="10"/>
      <c r="AF2833" s="9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4"/>
      <c r="T2834" s="30"/>
      <c r="U2834" s="9"/>
      <c r="V2834" s="9"/>
      <c r="W2834" s="28"/>
      <c r="X2834" s="3"/>
      <c r="Y2834" s="1"/>
      <c r="Z2834" s="9"/>
      <c r="AA2834" s="3"/>
      <c r="AB2834" s="3"/>
      <c r="AC2834" s="3"/>
      <c r="AD2834" s="9"/>
      <c r="AE2834" s="10"/>
      <c r="AF2834" s="9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4"/>
      <c r="T2835" s="30"/>
      <c r="U2835" s="9"/>
      <c r="V2835" s="9"/>
      <c r="W2835" s="28"/>
      <c r="X2835" s="3"/>
      <c r="Y2835" s="1"/>
      <c r="Z2835" s="9"/>
      <c r="AA2835" s="3"/>
      <c r="AB2835" s="3"/>
      <c r="AC2835" s="3"/>
      <c r="AD2835" s="9"/>
      <c r="AE2835" s="10"/>
      <c r="AF2835" s="9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4"/>
      <c r="T2836" s="30"/>
      <c r="U2836" s="9"/>
      <c r="V2836" s="9"/>
      <c r="W2836" s="28"/>
      <c r="X2836" s="3"/>
      <c r="Y2836" s="1"/>
      <c r="Z2836" s="9"/>
      <c r="AA2836" s="3"/>
      <c r="AB2836" s="3"/>
      <c r="AC2836" s="3"/>
      <c r="AD2836" s="9"/>
      <c r="AE2836" s="10"/>
      <c r="AF2836" s="9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4"/>
      <c r="T2837" s="30"/>
      <c r="U2837" s="9"/>
      <c r="V2837" s="9"/>
      <c r="W2837" s="28"/>
      <c r="X2837" s="3"/>
      <c r="Y2837" s="1"/>
      <c r="Z2837" s="9"/>
      <c r="AA2837" s="3"/>
      <c r="AB2837" s="3"/>
      <c r="AC2837" s="3"/>
      <c r="AD2837" s="9"/>
      <c r="AE2837" s="10"/>
      <c r="AF2837" s="9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4"/>
      <c r="T2838" s="30"/>
      <c r="U2838" s="9"/>
      <c r="V2838" s="9"/>
      <c r="W2838" s="28"/>
      <c r="X2838" s="3"/>
      <c r="Y2838" s="1"/>
      <c r="Z2838" s="9"/>
      <c r="AA2838" s="3"/>
      <c r="AB2838" s="3"/>
      <c r="AC2838" s="3"/>
      <c r="AD2838" s="9"/>
      <c r="AE2838" s="10"/>
      <c r="AF2838" s="9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4"/>
      <c r="T2839" s="30"/>
      <c r="U2839" s="9"/>
      <c r="V2839" s="9"/>
      <c r="W2839" s="28"/>
      <c r="X2839" s="3"/>
      <c r="Y2839" s="1"/>
      <c r="Z2839" s="9"/>
      <c r="AA2839" s="3"/>
      <c r="AB2839" s="3"/>
      <c r="AC2839" s="3"/>
      <c r="AD2839" s="9"/>
      <c r="AE2839" s="10"/>
      <c r="AF2839" s="9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4"/>
      <c r="T2840" s="30"/>
      <c r="U2840" s="9"/>
      <c r="V2840" s="9"/>
      <c r="W2840" s="28"/>
      <c r="X2840" s="3"/>
      <c r="Y2840" s="1"/>
      <c r="Z2840" s="9"/>
      <c r="AA2840" s="3"/>
      <c r="AB2840" s="3"/>
      <c r="AC2840" s="3"/>
      <c r="AD2840" s="9"/>
      <c r="AE2840" s="10"/>
      <c r="AF2840" s="9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4"/>
      <c r="T2841" s="30"/>
      <c r="U2841" s="9"/>
      <c r="V2841" s="9"/>
      <c r="W2841" s="28"/>
      <c r="X2841" s="3"/>
      <c r="Y2841" s="1"/>
      <c r="Z2841" s="9"/>
      <c r="AA2841" s="3"/>
      <c r="AB2841" s="3"/>
      <c r="AC2841" s="3"/>
      <c r="AD2841" s="9"/>
      <c r="AE2841" s="10"/>
      <c r="AF2841" s="9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4"/>
      <c r="T2842" s="30"/>
      <c r="U2842" s="9"/>
      <c r="V2842" s="9"/>
      <c r="W2842" s="28"/>
      <c r="X2842" s="3"/>
      <c r="Y2842" s="1"/>
      <c r="Z2842" s="9"/>
      <c r="AA2842" s="3"/>
      <c r="AB2842" s="3"/>
      <c r="AC2842" s="3"/>
      <c r="AD2842" s="9"/>
      <c r="AE2842" s="10"/>
      <c r="AF2842" s="9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4"/>
      <c r="T2843" s="30"/>
      <c r="U2843" s="9"/>
      <c r="V2843" s="9"/>
      <c r="W2843" s="28"/>
      <c r="X2843" s="3"/>
      <c r="Y2843" s="1"/>
      <c r="Z2843" s="9"/>
      <c r="AA2843" s="3"/>
      <c r="AB2843" s="3"/>
      <c r="AC2843" s="3"/>
      <c r="AD2843" s="9"/>
      <c r="AE2843" s="10"/>
      <c r="AF2843" s="9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4"/>
      <c r="T2844" s="30"/>
      <c r="U2844" s="9"/>
      <c r="V2844" s="9"/>
      <c r="W2844" s="28"/>
      <c r="X2844" s="3"/>
      <c r="Y2844" s="1"/>
      <c r="Z2844" s="9"/>
      <c r="AA2844" s="3"/>
      <c r="AB2844" s="3"/>
      <c r="AC2844" s="3"/>
      <c r="AD2844" s="9"/>
      <c r="AE2844" s="10"/>
      <c r="AF2844" s="9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4"/>
      <c r="T2845" s="30"/>
      <c r="U2845" s="9"/>
      <c r="V2845" s="9"/>
      <c r="W2845" s="28"/>
      <c r="X2845" s="3"/>
      <c r="Y2845" s="1"/>
      <c r="Z2845" s="9"/>
      <c r="AA2845" s="3"/>
      <c r="AB2845" s="3"/>
      <c r="AC2845" s="3"/>
      <c r="AD2845" s="9"/>
      <c r="AE2845" s="10"/>
      <c r="AF2845" s="9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4"/>
      <c r="T2846" s="30"/>
      <c r="U2846" s="9"/>
      <c r="V2846" s="9"/>
      <c r="W2846" s="28"/>
      <c r="X2846" s="3"/>
      <c r="Y2846" s="1"/>
      <c r="Z2846" s="9"/>
      <c r="AA2846" s="3"/>
      <c r="AB2846" s="3"/>
      <c r="AC2846" s="3"/>
      <c r="AD2846" s="9"/>
      <c r="AE2846" s="10"/>
      <c r="AF2846" s="9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4"/>
      <c r="T2847" s="30"/>
      <c r="U2847" s="9"/>
      <c r="V2847" s="9"/>
      <c r="W2847" s="28"/>
      <c r="X2847" s="3"/>
      <c r="Y2847" s="1"/>
      <c r="Z2847" s="9"/>
      <c r="AA2847" s="3"/>
      <c r="AB2847" s="3"/>
      <c r="AC2847" s="3"/>
      <c r="AD2847" s="9"/>
      <c r="AE2847" s="10"/>
      <c r="AF2847" s="9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4"/>
      <c r="T2848" s="30"/>
      <c r="U2848" s="9"/>
      <c r="V2848" s="9"/>
      <c r="W2848" s="28"/>
      <c r="X2848" s="3"/>
      <c r="Y2848" s="1"/>
      <c r="Z2848" s="9"/>
      <c r="AA2848" s="3"/>
      <c r="AB2848" s="3"/>
      <c r="AC2848" s="3"/>
      <c r="AD2848" s="9"/>
      <c r="AE2848" s="10"/>
      <c r="AF2848" s="9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4"/>
      <c r="T2849" s="30"/>
      <c r="U2849" s="9"/>
      <c r="V2849" s="9"/>
      <c r="W2849" s="28"/>
      <c r="X2849" s="3"/>
      <c r="Y2849" s="1"/>
      <c r="Z2849" s="9"/>
      <c r="AA2849" s="3"/>
      <c r="AB2849" s="3"/>
      <c r="AC2849" s="3"/>
      <c r="AD2849" s="9"/>
      <c r="AE2849" s="10"/>
      <c r="AF2849" s="9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4"/>
      <c r="T2850" s="30"/>
      <c r="U2850" s="9"/>
      <c r="V2850" s="9"/>
      <c r="W2850" s="28"/>
      <c r="X2850" s="3"/>
      <c r="Y2850" s="1"/>
      <c r="Z2850" s="9"/>
      <c r="AA2850" s="3"/>
      <c r="AB2850" s="3"/>
      <c r="AC2850" s="3"/>
      <c r="AD2850" s="9"/>
      <c r="AE2850" s="10"/>
      <c r="AF2850" s="9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4"/>
      <c r="T2851" s="30"/>
      <c r="U2851" s="9"/>
      <c r="V2851" s="9"/>
      <c r="W2851" s="28"/>
      <c r="X2851" s="3"/>
      <c r="Y2851" s="1"/>
      <c r="Z2851" s="9"/>
      <c r="AA2851" s="3"/>
      <c r="AB2851" s="3"/>
      <c r="AC2851" s="3"/>
      <c r="AD2851" s="9"/>
      <c r="AE2851" s="10"/>
      <c r="AF2851" s="9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4"/>
      <c r="T2852" s="30"/>
      <c r="U2852" s="9"/>
      <c r="V2852" s="9"/>
      <c r="W2852" s="28"/>
      <c r="X2852" s="3"/>
      <c r="Y2852" s="1"/>
      <c r="Z2852" s="9"/>
      <c r="AA2852" s="3"/>
      <c r="AB2852" s="3"/>
      <c r="AC2852" s="3"/>
      <c r="AD2852" s="9"/>
      <c r="AE2852" s="10"/>
      <c r="AF2852" s="9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4"/>
      <c r="T2853" s="30"/>
      <c r="U2853" s="9"/>
      <c r="V2853" s="9"/>
      <c r="W2853" s="28"/>
      <c r="X2853" s="3"/>
      <c r="Y2853" s="1"/>
      <c r="Z2853" s="9"/>
      <c r="AA2853" s="3"/>
      <c r="AB2853" s="3"/>
      <c r="AC2853" s="3"/>
      <c r="AD2853" s="9"/>
      <c r="AE2853" s="10"/>
      <c r="AF2853" s="9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4"/>
      <c r="T2854" s="30"/>
      <c r="U2854" s="9"/>
      <c r="V2854" s="9"/>
      <c r="W2854" s="28"/>
      <c r="X2854" s="3"/>
      <c r="Y2854" s="1"/>
      <c r="Z2854" s="9"/>
      <c r="AA2854" s="3"/>
      <c r="AB2854" s="3"/>
      <c r="AC2854" s="3"/>
      <c r="AD2854" s="9"/>
      <c r="AE2854" s="10"/>
      <c r="AF2854" s="9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4"/>
      <c r="T2855" s="30"/>
      <c r="U2855" s="9"/>
      <c r="V2855" s="9"/>
      <c r="W2855" s="28"/>
      <c r="X2855" s="3"/>
      <c r="Y2855" s="1"/>
      <c r="Z2855" s="9"/>
      <c r="AA2855" s="3"/>
      <c r="AB2855" s="3"/>
      <c r="AC2855" s="3"/>
      <c r="AD2855" s="9"/>
      <c r="AE2855" s="10"/>
      <c r="AF2855" s="9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4"/>
      <c r="T2856" s="30"/>
      <c r="U2856" s="9"/>
      <c r="V2856" s="9"/>
      <c r="W2856" s="28"/>
      <c r="X2856" s="3"/>
      <c r="Y2856" s="1"/>
      <c r="Z2856" s="9"/>
      <c r="AA2856" s="3"/>
      <c r="AB2856" s="3"/>
      <c r="AC2856" s="3"/>
      <c r="AD2856" s="9"/>
      <c r="AE2856" s="10"/>
      <c r="AF2856" s="9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4"/>
      <c r="T2857" s="30"/>
      <c r="U2857" s="9"/>
      <c r="V2857" s="9"/>
      <c r="W2857" s="28"/>
      <c r="X2857" s="3"/>
      <c r="Y2857" s="1"/>
      <c r="Z2857" s="9"/>
      <c r="AA2857" s="3"/>
      <c r="AB2857" s="3"/>
      <c r="AC2857" s="3"/>
      <c r="AD2857" s="9"/>
      <c r="AE2857" s="10"/>
      <c r="AF2857" s="9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4"/>
      <c r="T2858" s="30"/>
      <c r="U2858" s="9"/>
      <c r="V2858" s="9"/>
      <c r="W2858" s="28"/>
      <c r="X2858" s="3"/>
      <c r="Y2858" s="1"/>
      <c r="Z2858" s="9"/>
      <c r="AA2858" s="3"/>
      <c r="AB2858" s="3"/>
      <c r="AC2858" s="3"/>
      <c r="AD2858" s="9"/>
      <c r="AE2858" s="10"/>
      <c r="AF2858" s="9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4"/>
      <c r="T2859" s="30"/>
      <c r="U2859" s="9"/>
      <c r="V2859" s="9"/>
      <c r="W2859" s="28"/>
      <c r="X2859" s="3"/>
      <c r="Y2859" s="1"/>
      <c r="Z2859" s="9"/>
      <c r="AA2859" s="3"/>
      <c r="AB2859" s="3"/>
      <c r="AC2859" s="3"/>
      <c r="AD2859" s="9"/>
      <c r="AE2859" s="10"/>
      <c r="AF2859" s="9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4"/>
      <c r="T2860" s="30"/>
      <c r="U2860" s="9"/>
      <c r="V2860" s="9"/>
      <c r="W2860" s="28"/>
      <c r="X2860" s="3"/>
      <c r="Y2860" s="1"/>
      <c r="Z2860" s="9"/>
      <c r="AA2860" s="3"/>
      <c r="AB2860" s="3"/>
      <c r="AC2860" s="3"/>
      <c r="AD2860" s="9"/>
      <c r="AE2860" s="10"/>
      <c r="AF2860" s="9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4"/>
      <c r="T2861" s="30"/>
      <c r="U2861" s="9"/>
      <c r="V2861" s="9"/>
      <c r="W2861" s="28"/>
      <c r="X2861" s="3"/>
      <c r="Y2861" s="1"/>
      <c r="Z2861" s="9"/>
      <c r="AA2861" s="3"/>
      <c r="AB2861" s="3"/>
      <c r="AC2861" s="3"/>
      <c r="AD2861" s="9"/>
      <c r="AE2861" s="10"/>
      <c r="AF2861" s="9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4"/>
      <c r="T2862" s="30"/>
      <c r="U2862" s="9"/>
      <c r="V2862" s="9"/>
      <c r="W2862" s="28"/>
      <c r="X2862" s="3"/>
      <c r="Y2862" s="1"/>
      <c r="Z2862" s="9"/>
      <c r="AA2862" s="3"/>
      <c r="AB2862" s="3"/>
      <c r="AC2862" s="3"/>
      <c r="AD2862" s="9"/>
      <c r="AE2862" s="10"/>
      <c r="AF2862" s="9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4"/>
      <c r="T2863" s="30"/>
      <c r="U2863" s="9"/>
      <c r="V2863" s="9"/>
      <c r="W2863" s="28"/>
      <c r="X2863" s="3"/>
      <c r="Y2863" s="1"/>
      <c r="Z2863" s="9"/>
      <c r="AA2863" s="3"/>
      <c r="AB2863" s="3"/>
      <c r="AC2863" s="3"/>
      <c r="AD2863" s="9"/>
      <c r="AE2863" s="10"/>
      <c r="AF2863" s="9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4"/>
      <c r="T2864" s="30"/>
      <c r="U2864" s="9"/>
      <c r="V2864" s="9"/>
      <c r="W2864" s="28"/>
      <c r="X2864" s="3"/>
      <c r="Y2864" s="1"/>
      <c r="Z2864" s="9"/>
      <c r="AA2864" s="3"/>
      <c r="AB2864" s="3"/>
      <c r="AC2864" s="3"/>
      <c r="AD2864" s="9"/>
      <c r="AE2864" s="10"/>
      <c r="AF2864" s="9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4"/>
      <c r="T2865" s="30"/>
      <c r="U2865" s="9"/>
      <c r="V2865" s="9"/>
      <c r="W2865" s="28"/>
      <c r="X2865" s="3"/>
      <c r="Y2865" s="1"/>
      <c r="Z2865" s="9"/>
      <c r="AA2865" s="3"/>
      <c r="AB2865" s="3"/>
      <c r="AC2865" s="3"/>
      <c r="AD2865" s="9"/>
      <c r="AE2865" s="10"/>
      <c r="AF2865" s="9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4"/>
      <c r="T2866" s="30"/>
      <c r="U2866" s="9"/>
      <c r="V2866" s="9"/>
      <c r="W2866" s="28"/>
      <c r="X2866" s="3"/>
      <c r="Y2866" s="1"/>
      <c r="Z2866" s="9"/>
      <c r="AA2866" s="3"/>
      <c r="AB2866" s="3"/>
      <c r="AC2866" s="3"/>
      <c r="AD2866" s="9"/>
      <c r="AE2866" s="10"/>
      <c r="AF2866" s="9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4"/>
      <c r="T2867" s="30"/>
      <c r="U2867" s="9"/>
      <c r="V2867" s="9"/>
      <c r="W2867" s="28"/>
      <c r="X2867" s="3"/>
      <c r="Y2867" s="1"/>
      <c r="Z2867" s="9"/>
      <c r="AA2867" s="3"/>
      <c r="AB2867" s="3"/>
      <c r="AC2867" s="3"/>
      <c r="AD2867" s="9"/>
      <c r="AE2867" s="10"/>
      <c r="AF2867" s="9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4"/>
      <c r="T2868" s="30"/>
      <c r="U2868" s="9"/>
      <c r="V2868" s="9"/>
      <c r="W2868" s="28"/>
      <c r="X2868" s="3"/>
      <c r="Y2868" s="1"/>
      <c r="Z2868" s="9"/>
      <c r="AA2868" s="3"/>
      <c r="AB2868" s="3"/>
      <c r="AC2868" s="3"/>
      <c r="AD2868" s="9"/>
      <c r="AE2868" s="10"/>
      <c r="AF2868" s="9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4"/>
      <c r="T2869" s="30"/>
      <c r="U2869" s="9"/>
      <c r="V2869" s="9"/>
      <c r="W2869" s="28"/>
      <c r="X2869" s="3"/>
      <c r="Y2869" s="1"/>
      <c r="Z2869" s="9"/>
      <c r="AA2869" s="3"/>
      <c r="AB2869" s="3"/>
      <c r="AC2869" s="3"/>
      <c r="AD2869" s="9"/>
      <c r="AE2869" s="10"/>
      <c r="AF2869" s="9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4"/>
      <c r="T2870" s="30"/>
      <c r="U2870" s="9"/>
      <c r="V2870" s="9"/>
      <c r="W2870" s="28"/>
      <c r="X2870" s="3"/>
      <c r="Y2870" s="1"/>
      <c r="Z2870" s="9"/>
      <c r="AA2870" s="3"/>
      <c r="AB2870" s="3"/>
      <c r="AC2870" s="3"/>
      <c r="AD2870" s="9"/>
      <c r="AE2870" s="10"/>
      <c r="AF2870" s="9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4"/>
      <c r="T2871" s="30"/>
      <c r="U2871" s="9"/>
      <c r="V2871" s="9"/>
      <c r="W2871" s="28"/>
      <c r="X2871" s="3"/>
      <c r="Y2871" s="1"/>
      <c r="Z2871" s="9"/>
      <c r="AA2871" s="3"/>
      <c r="AB2871" s="3"/>
      <c r="AC2871" s="3"/>
      <c r="AD2871" s="9"/>
      <c r="AE2871" s="10"/>
      <c r="AF2871" s="9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4"/>
      <c r="T2872" s="30"/>
      <c r="U2872" s="9"/>
      <c r="V2872" s="9"/>
      <c r="W2872" s="28"/>
      <c r="X2872" s="3"/>
      <c r="Y2872" s="1"/>
      <c r="Z2872" s="9"/>
      <c r="AA2872" s="3"/>
      <c r="AB2872" s="3"/>
      <c r="AC2872" s="3"/>
      <c r="AD2872" s="9"/>
      <c r="AE2872" s="10"/>
      <c r="AF2872" s="9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4"/>
      <c r="T2873" s="30"/>
      <c r="U2873" s="9"/>
      <c r="V2873" s="9"/>
      <c r="W2873" s="28"/>
      <c r="X2873" s="3"/>
      <c r="Y2873" s="1"/>
      <c r="Z2873" s="9"/>
      <c r="AA2873" s="3"/>
      <c r="AB2873" s="3"/>
      <c r="AC2873" s="3"/>
      <c r="AD2873" s="9"/>
      <c r="AE2873" s="10"/>
      <c r="AF2873" s="9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4"/>
      <c r="T2874" s="30"/>
      <c r="U2874" s="9"/>
      <c r="V2874" s="9"/>
      <c r="W2874" s="28"/>
      <c r="X2874" s="3"/>
      <c r="Y2874" s="1"/>
      <c r="Z2874" s="9"/>
      <c r="AA2874" s="3"/>
      <c r="AB2874" s="3"/>
      <c r="AC2874" s="3"/>
      <c r="AD2874" s="9"/>
      <c r="AE2874" s="10"/>
      <c r="AF2874" s="9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4"/>
      <c r="T2875" s="30"/>
      <c r="U2875" s="9"/>
      <c r="V2875" s="9"/>
      <c r="W2875" s="28"/>
      <c r="X2875" s="3"/>
      <c r="Y2875" s="1"/>
      <c r="Z2875" s="9"/>
      <c r="AA2875" s="3"/>
      <c r="AB2875" s="3"/>
      <c r="AC2875" s="3"/>
      <c r="AD2875" s="9"/>
      <c r="AE2875" s="10"/>
      <c r="AF2875" s="9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4"/>
      <c r="T2876" s="30"/>
      <c r="U2876" s="9"/>
      <c r="V2876" s="9"/>
      <c r="W2876" s="28"/>
      <c r="X2876" s="3"/>
      <c r="Y2876" s="1"/>
      <c r="Z2876" s="9"/>
      <c r="AA2876" s="3"/>
      <c r="AB2876" s="3"/>
      <c r="AC2876" s="3"/>
      <c r="AD2876" s="9"/>
      <c r="AE2876" s="10"/>
      <c r="AF2876" s="9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4"/>
      <c r="T2877" s="30"/>
      <c r="U2877" s="9"/>
      <c r="V2877" s="9"/>
      <c r="W2877" s="28"/>
      <c r="X2877" s="3"/>
      <c r="Y2877" s="1"/>
      <c r="Z2877" s="9"/>
      <c r="AA2877" s="3"/>
      <c r="AB2877" s="3"/>
      <c r="AC2877" s="3"/>
      <c r="AD2877" s="9"/>
      <c r="AE2877" s="10"/>
      <c r="AF2877" s="9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4"/>
      <c r="T2878" s="30"/>
      <c r="U2878" s="9"/>
      <c r="V2878" s="9"/>
      <c r="W2878" s="28"/>
      <c r="X2878" s="3"/>
      <c r="Y2878" s="1"/>
      <c r="Z2878" s="9"/>
      <c r="AA2878" s="3"/>
      <c r="AB2878" s="3"/>
      <c r="AC2878" s="3"/>
      <c r="AD2878" s="9"/>
      <c r="AE2878" s="10"/>
      <c r="AF2878" s="9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4"/>
      <c r="T2879" s="30"/>
      <c r="U2879" s="9"/>
      <c r="V2879" s="9"/>
      <c r="W2879" s="28"/>
      <c r="X2879" s="3"/>
      <c r="Y2879" s="1"/>
      <c r="Z2879" s="9"/>
      <c r="AA2879" s="3"/>
      <c r="AB2879" s="3"/>
      <c r="AC2879" s="3"/>
      <c r="AD2879" s="9"/>
      <c r="AE2879" s="10"/>
      <c r="AF2879" s="9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4"/>
      <c r="T2880" s="30"/>
      <c r="U2880" s="9"/>
      <c r="V2880" s="9"/>
      <c r="W2880" s="28"/>
      <c r="X2880" s="3"/>
      <c r="Y2880" s="1"/>
      <c r="Z2880" s="9"/>
      <c r="AA2880" s="3"/>
      <c r="AB2880" s="3"/>
      <c r="AC2880" s="3"/>
      <c r="AD2880" s="9"/>
      <c r="AE2880" s="10"/>
      <c r="AF2880" s="9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4"/>
      <c r="T2881" s="30"/>
      <c r="U2881" s="9"/>
      <c r="V2881" s="9"/>
      <c r="W2881" s="28"/>
      <c r="X2881" s="3"/>
      <c r="Y2881" s="1"/>
      <c r="Z2881" s="9"/>
      <c r="AA2881" s="3"/>
      <c r="AB2881" s="3"/>
      <c r="AC2881" s="3"/>
      <c r="AD2881" s="9"/>
      <c r="AE2881" s="10"/>
      <c r="AF2881" s="9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4"/>
      <c r="T2882" s="30"/>
      <c r="U2882" s="9"/>
      <c r="V2882" s="9"/>
      <c r="W2882" s="28"/>
      <c r="X2882" s="3"/>
      <c r="Y2882" s="1"/>
      <c r="Z2882" s="9"/>
      <c r="AA2882" s="3"/>
      <c r="AB2882" s="3"/>
      <c r="AC2882" s="3"/>
      <c r="AD2882" s="9"/>
      <c r="AE2882" s="10"/>
      <c r="AF2882" s="9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4"/>
      <c r="T2883" s="30"/>
      <c r="U2883" s="9"/>
      <c r="V2883" s="9"/>
      <c r="W2883" s="28"/>
      <c r="X2883" s="3"/>
      <c r="Y2883" s="1"/>
      <c r="Z2883" s="9"/>
      <c r="AA2883" s="3"/>
      <c r="AB2883" s="3"/>
      <c r="AC2883" s="3"/>
      <c r="AD2883" s="9"/>
      <c r="AE2883" s="10"/>
      <c r="AF2883" s="9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4"/>
      <c r="T2884" s="30"/>
      <c r="U2884" s="9"/>
      <c r="V2884" s="9"/>
      <c r="W2884" s="28"/>
      <c r="X2884" s="3"/>
      <c r="Y2884" s="1"/>
      <c r="Z2884" s="9"/>
      <c r="AA2884" s="3"/>
      <c r="AB2884" s="3"/>
      <c r="AC2884" s="3"/>
      <c r="AD2884" s="9"/>
      <c r="AE2884" s="10"/>
      <c r="AF2884" s="9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4"/>
      <c r="T2885" s="30"/>
      <c r="U2885" s="9"/>
      <c r="V2885" s="9"/>
      <c r="W2885" s="28"/>
      <c r="X2885" s="3"/>
      <c r="Y2885" s="1"/>
      <c r="Z2885" s="9"/>
      <c r="AA2885" s="3"/>
      <c r="AB2885" s="3"/>
      <c r="AC2885" s="3"/>
      <c r="AD2885" s="9"/>
      <c r="AE2885" s="10"/>
      <c r="AF2885" s="9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4"/>
      <c r="T2886" s="30"/>
      <c r="U2886" s="9"/>
      <c r="V2886" s="9"/>
      <c r="W2886" s="28"/>
      <c r="X2886" s="3"/>
      <c r="Y2886" s="1"/>
      <c r="Z2886" s="9"/>
      <c r="AA2886" s="3"/>
      <c r="AB2886" s="3"/>
      <c r="AC2886" s="3"/>
      <c r="AD2886" s="9"/>
      <c r="AE2886" s="10"/>
      <c r="AF2886" s="9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4"/>
      <c r="T2887" s="30"/>
      <c r="U2887" s="9"/>
      <c r="V2887" s="9"/>
      <c r="W2887" s="28"/>
      <c r="X2887" s="3"/>
      <c r="Y2887" s="1"/>
      <c r="Z2887" s="9"/>
      <c r="AA2887" s="3"/>
      <c r="AB2887" s="3"/>
      <c r="AC2887" s="3"/>
      <c r="AD2887" s="9"/>
      <c r="AE2887" s="10"/>
      <c r="AF2887" s="9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4"/>
      <c r="T2888" s="30"/>
      <c r="U2888" s="9"/>
      <c r="V2888" s="9"/>
      <c r="W2888" s="28"/>
      <c r="X2888" s="3"/>
      <c r="Y2888" s="1"/>
      <c r="Z2888" s="9"/>
      <c r="AA2888" s="3"/>
      <c r="AB2888" s="3"/>
      <c r="AC2888" s="3"/>
      <c r="AD2888" s="9"/>
      <c r="AE2888" s="10"/>
      <c r="AF2888" s="9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4"/>
      <c r="T2889" s="30"/>
      <c r="U2889" s="9"/>
      <c r="V2889" s="9"/>
      <c r="W2889" s="28"/>
      <c r="X2889" s="3"/>
      <c r="Y2889" s="1"/>
      <c r="Z2889" s="9"/>
      <c r="AA2889" s="3"/>
      <c r="AB2889" s="3"/>
      <c r="AC2889" s="3"/>
      <c r="AD2889" s="9"/>
      <c r="AE2889" s="10"/>
      <c r="AF2889" s="9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4"/>
      <c r="T2890" s="30"/>
      <c r="U2890" s="9"/>
      <c r="V2890" s="9"/>
      <c r="W2890" s="28"/>
      <c r="X2890" s="3"/>
      <c r="Y2890" s="1"/>
      <c r="Z2890" s="9"/>
      <c r="AA2890" s="3"/>
      <c r="AB2890" s="3"/>
      <c r="AC2890" s="3"/>
      <c r="AD2890" s="9"/>
      <c r="AE2890" s="10"/>
      <c r="AF2890" s="9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4"/>
      <c r="T2891" s="30"/>
      <c r="U2891" s="9"/>
      <c r="V2891" s="9"/>
      <c r="W2891" s="28"/>
      <c r="X2891" s="3"/>
      <c r="Y2891" s="1"/>
      <c r="Z2891" s="9"/>
      <c r="AA2891" s="3"/>
      <c r="AB2891" s="3"/>
      <c r="AC2891" s="3"/>
      <c r="AD2891" s="9"/>
      <c r="AE2891" s="10"/>
      <c r="AF2891" s="9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4"/>
      <c r="T2892" s="30"/>
      <c r="U2892" s="9"/>
      <c r="V2892" s="9"/>
      <c r="W2892" s="28"/>
      <c r="X2892" s="3"/>
      <c r="Y2892" s="1"/>
      <c r="Z2892" s="9"/>
      <c r="AA2892" s="3"/>
      <c r="AB2892" s="3"/>
      <c r="AC2892" s="3"/>
      <c r="AD2892" s="9"/>
      <c r="AE2892" s="10"/>
      <c r="AF2892" s="9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4"/>
      <c r="T2893" s="30"/>
      <c r="U2893" s="9"/>
      <c r="V2893" s="9"/>
      <c r="W2893" s="28"/>
      <c r="X2893" s="3"/>
      <c r="Y2893" s="1"/>
      <c r="Z2893" s="9"/>
      <c r="AA2893" s="3"/>
      <c r="AB2893" s="3"/>
      <c r="AC2893" s="3"/>
      <c r="AD2893" s="9"/>
      <c r="AE2893" s="10"/>
      <c r="AF2893" s="9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4"/>
      <c r="T2894" s="30"/>
      <c r="U2894" s="9"/>
      <c r="V2894" s="9"/>
      <c r="W2894" s="28"/>
      <c r="X2894" s="3"/>
      <c r="Y2894" s="1"/>
      <c r="Z2894" s="9"/>
      <c r="AA2894" s="3"/>
      <c r="AB2894" s="3"/>
      <c r="AC2894" s="3"/>
      <c r="AD2894" s="9"/>
      <c r="AE2894" s="10"/>
      <c r="AF2894" s="9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4"/>
      <c r="T2895" s="30"/>
      <c r="U2895" s="9"/>
      <c r="V2895" s="9"/>
      <c r="W2895" s="28"/>
      <c r="X2895" s="3"/>
      <c r="Y2895" s="1"/>
      <c r="Z2895" s="9"/>
      <c r="AA2895" s="3"/>
      <c r="AB2895" s="3"/>
      <c r="AC2895" s="3"/>
      <c r="AD2895" s="9"/>
      <c r="AE2895" s="10"/>
      <c r="AF2895" s="9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4"/>
      <c r="T2896" s="30"/>
      <c r="U2896" s="9"/>
      <c r="V2896" s="9"/>
      <c r="W2896" s="28"/>
      <c r="X2896" s="3"/>
      <c r="Y2896" s="1"/>
      <c r="Z2896" s="9"/>
      <c r="AA2896" s="3"/>
      <c r="AB2896" s="3"/>
      <c r="AC2896" s="3"/>
      <c r="AD2896" s="9"/>
      <c r="AE2896" s="10"/>
      <c r="AF2896" s="9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4"/>
      <c r="T2897" s="30"/>
      <c r="U2897" s="9"/>
      <c r="V2897" s="9"/>
      <c r="W2897" s="28"/>
      <c r="X2897" s="3"/>
      <c r="Y2897" s="1"/>
      <c r="Z2897" s="9"/>
      <c r="AA2897" s="3"/>
      <c r="AB2897" s="3"/>
      <c r="AC2897" s="3"/>
      <c r="AD2897" s="9"/>
      <c r="AE2897" s="10"/>
      <c r="AF2897" s="9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4"/>
      <c r="T2898" s="30"/>
      <c r="U2898" s="9"/>
      <c r="V2898" s="9"/>
      <c r="W2898" s="28"/>
      <c r="X2898" s="3"/>
      <c r="Y2898" s="1"/>
      <c r="Z2898" s="9"/>
      <c r="AA2898" s="3"/>
      <c r="AB2898" s="3"/>
      <c r="AC2898" s="3"/>
      <c r="AD2898" s="9"/>
      <c r="AE2898" s="10"/>
      <c r="AF2898" s="9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4"/>
      <c r="T2899" s="30"/>
      <c r="U2899" s="9"/>
      <c r="V2899" s="9"/>
      <c r="W2899" s="28"/>
      <c r="X2899" s="3"/>
      <c r="Y2899" s="1"/>
      <c r="Z2899" s="9"/>
      <c r="AA2899" s="3"/>
      <c r="AB2899" s="3"/>
      <c r="AC2899" s="3"/>
      <c r="AD2899" s="9"/>
      <c r="AE2899" s="10"/>
      <c r="AF2899" s="9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4"/>
      <c r="T2900" s="30"/>
      <c r="U2900" s="9"/>
      <c r="V2900" s="9"/>
      <c r="W2900" s="28"/>
      <c r="X2900" s="3"/>
      <c r="Y2900" s="1"/>
      <c r="Z2900" s="9"/>
      <c r="AA2900" s="3"/>
      <c r="AB2900" s="3"/>
      <c r="AC2900" s="3"/>
      <c r="AD2900" s="9"/>
      <c r="AE2900" s="10"/>
      <c r="AF2900" s="9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4"/>
      <c r="T2901" s="30"/>
      <c r="U2901" s="9"/>
      <c r="V2901" s="9"/>
      <c r="W2901" s="28"/>
      <c r="X2901" s="3"/>
      <c r="Y2901" s="1"/>
      <c r="Z2901" s="9"/>
      <c r="AA2901" s="3"/>
      <c r="AB2901" s="3"/>
      <c r="AC2901" s="3"/>
      <c r="AD2901" s="9"/>
      <c r="AE2901" s="10"/>
      <c r="AF2901" s="9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4"/>
      <c r="T2902" s="30"/>
      <c r="U2902" s="9"/>
      <c r="V2902" s="9"/>
      <c r="W2902" s="28"/>
      <c r="X2902" s="3"/>
      <c r="Y2902" s="1"/>
      <c r="Z2902" s="9"/>
      <c r="AA2902" s="3"/>
      <c r="AB2902" s="3"/>
      <c r="AC2902" s="3"/>
      <c r="AD2902" s="9"/>
      <c r="AE2902" s="10"/>
      <c r="AF2902" s="9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4"/>
      <c r="T2903" s="30"/>
      <c r="U2903" s="9"/>
      <c r="V2903" s="9"/>
      <c r="W2903" s="28"/>
      <c r="X2903" s="3"/>
      <c r="Y2903" s="1"/>
      <c r="Z2903" s="9"/>
      <c r="AA2903" s="3"/>
      <c r="AB2903" s="3"/>
      <c r="AC2903" s="3"/>
      <c r="AD2903" s="9"/>
      <c r="AE2903" s="10"/>
      <c r="AF2903" s="9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4"/>
      <c r="T2904" s="30"/>
      <c r="U2904" s="9"/>
      <c r="V2904" s="9"/>
      <c r="W2904" s="28"/>
      <c r="X2904" s="3"/>
      <c r="Y2904" s="1"/>
      <c r="Z2904" s="9"/>
      <c r="AA2904" s="3"/>
      <c r="AB2904" s="3"/>
      <c r="AC2904" s="3"/>
      <c r="AD2904" s="9"/>
      <c r="AE2904" s="10"/>
      <c r="AF2904" s="9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4"/>
      <c r="T2905" s="30"/>
      <c r="U2905" s="9"/>
      <c r="V2905" s="9"/>
      <c r="W2905" s="28"/>
      <c r="X2905" s="3"/>
      <c r="Y2905" s="1"/>
      <c r="Z2905" s="9"/>
      <c r="AA2905" s="3"/>
      <c r="AB2905" s="3"/>
      <c r="AC2905" s="3"/>
      <c r="AD2905" s="9"/>
      <c r="AE2905" s="10"/>
      <c r="AF2905" s="9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4"/>
      <c r="T2906" s="30"/>
      <c r="U2906" s="9"/>
      <c r="V2906" s="9"/>
      <c r="W2906" s="28"/>
      <c r="X2906" s="3"/>
      <c r="Y2906" s="1"/>
      <c r="Z2906" s="9"/>
      <c r="AA2906" s="3"/>
      <c r="AB2906" s="3"/>
      <c r="AC2906" s="3"/>
      <c r="AD2906" s="9"/>
      <c r="AE2906" s="10"/>
      <c r="AF2906" s="9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4"/>
      <c r="T2907" s="30"/>
      <c r="U2907" s="9"/>
      <c r="V2907" s="9"/>
      <c r="W2907" s="28"/>
      <c r="X2907" s="3"/>
      <c r="Y2907" s="1"/>
      <c r="Z2907" s="9"/>
      <c r="AA2907" s="3"/>
      <c r="AB2907" s="3"/>
      <c r="AC2907" s="3"/>
      <c r="AD2907" s="9"/>
      <c r="AE2907" s="10"/>
      <c r="AF2907" s="9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4"/>
      <c r="T2908" s="30"/>
      <c r="U2908" s="9"/>
      <c r="V2908" s="9"/>
      <c r="W2908" s="28"/>
      <c r="X2908" s="3"/>
      <c r="Y2908" s="1"/>
      <c r="Z2908" s="9"/>
      <c r="AA2908" s="3"/>
      <c r="AB2908" s="3"/>
      <c r="AC2908" s="3"/>
      <c r="AD2908" s="9"/>
      <c r="AE2908" s="10"/>
      <c r="AF2908" s="9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4"/>
      <c r="T2909" s="30"/>
      <c r="U2909" s="9"/>
      <c r="V2909" s="9"/>
      <c r="W2909" s="28"/>
      <c r="X2909" s="3"/>
      <c r="Y2909" s="1"/>
      <c r="Z2909" s="9"/>
      <c r="AA2909" s="3"/>
      <c r="AB2909" s="3"/>
      <c r="AC2909" s="3"/>
      <c r="AD2909" s="9"/>
      <c r="AE2909" s="10"/>
      <c r="AF2909" s="9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4"/>
      <c r="T2910" s="30"/>
      <c r="U2910" s="9"/>
      <c r="V2910" s="9"/>
      <c r="W2910" s="28"/>
      <c r="X2910" s="3"/>
      <c r="Y2910" s="1"/>
      <c r="Z2910" s="9"/>
      <c r="AA2910" s="3"/>
      <c r="AB2910" s="3"/>
      <c r="AC2910" s="3"/>
      <c r="AD2910" s="9"/>
      <c r="AE2910" s="10"/>
      <c r="AF2910" s="9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4"/>
      <c r="T2911" s="30"/>
      <c r="U2911" s="9"/>
      <c r="V2911" s="9"/>
      <c r="W2911" s="28"/>
      <c r="X2911" s="3"/>
      <c r="Y2911" s="1"/>
      <c r="Z2911" s="9"/>
      <c r="AA2911" s="3"/>
      <c r="AB2911" s="3"/>
      <c r="AC2911" s="3"/>
      <c r="AD2911" s="9"/>
      <c r="AE2911" s="10"/>
      <c r="AF2911" s="9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4"/>
      <c r="T2912" s="30"/>
      <c r="U2912" s="9"/>
      <c r="V2912" s="9"/>
      <c r="W2912" s="28"/>
      <c r="X2912" s="3"/>
      <c r="Y2912" s="1"/>
      <c r="Z2912" s="9"/>
      <c r="AA2912" s="3"/>
      <c r="AB2912" s="3"/>
      <c r="AC2912" s="3"/>
      <c r="AD2912" s="9"/>
      <c r="AE2912" s="10"/>
      <c r="AF2912" s="9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4"/>
      <c r="T2913" s="30"/>
      <c r="U2913" s="9"/>
      <c r="V2913" s="9"/>
      <c r="W2913" s="28"/>
      <c r="X2913" s="3"/>
      <c r="Y2913" s="1"/>
      <c r="Z2913" s="9"/>
      <c r="AA2913" s="3"/>
      <c r="AB2913" s="3"/>
      <c r="AC2913" s="3"/>
      <c r="AD2913" s="9"/>
      <c r="AE2913" s="10"/>
      <c r="AF2913" s="9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4"/>
      <c r="T2914" s="30"/>
      <c r="U2914" s="9"/>
      <c r="V2914" s="9"/>
      <c r="W2914" s="28"/>
      <c r="X2914" s="3"/>
      <c r="Y2914" s="1"/>
      <c r="Z2914" s="9"/>
      <c r="AA2914" s="3"/>
      <c r="AB2914" s="3"/>
      <c r="AC2914" s="3"/>
      <c r="AD2914" s="9"/>
      <c r="AE2914" s="10"/>
      <c r="AF2914" s="9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4"/>
      <c r="T2915" s="30"/>
      <c r="U2915" s="9"/>
      <c r="V2915" s="9"/>
      <c r="W2915" s="28"/>
      <c r="X2915" s="3"/>
      <c r="Y2915" s="1"/>
      <c r="Z2915" s="9"/>
      <c r="AA2915" s="3"/>
      <c r="AB2915" s="3"/>
      <c r="AC2915" s="3"/>
      <c r="AD2915" s="9"/>
      <c r="AE2915" s="10"/>
      <c r="AF2915" s="9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4"/>
      <c r="T2916" s="30"/>
      <c r="U2916" s="9"/>
      <c r="V2916" s="9"/>
      <c r="W2916" s="28"/>
      <c r="X2916" s="3"/>
      <c r="Y2916" s="1"/>
      <c r="Z2916" s="9"/>
      <c r="AA2916" s="3"/>
      <c r="AB2916" s="3"/>
      <c r="AC2916" s="3"/>
      <c r="AD2916" s="9"/>
      <c r="AE2916" s="10"/>
      <c r="AF2916" s="9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4"/>
      <c r="T2917" s="30"/>
      <c r="U2917" s="9"/>
      <c r="V2917" s="9"/>
      <c r="W2917" s="28"/>
      <c r="X2917" s="3"/>
      <c r="Y2917" s="1"/>
      <c r="Z2917" s="9"/>
      <c r="AA2917" s="3"/>
      <c r="AB2917" s="3"/>
      <c r="AC2917" s="3"/>
      <c r="AD2917" s="9"/>
      <c r="AE2917" s="10"/>
      <c r="AF2917" s="9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4"/>
      <c r="T2918" s="30"/>
      <c r="U2918" s="9"/>
      <c r="V2918" s="9"/>
      <c r="W2918" s="28"/>
      <c r="X2918" s="3"/>
      <c r="Y2918" s="1"/>
      <c r="Z2918" s="9"/>
      <c r="AA2918" s="3"/>
      <c r="AB2918" s="3"/>
      <c r="AC2918" s="3"/>
      <c r="AD2918" s="9"/>
      <c r="AE2918" s="10"/>
      <c r="AF2918" s="9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4"/>
      <c r="T2919" s="30"/>
      <c r="U2919" s="9"/>
      <c r="V2919" s="9"/>
      <c r="W2919" s="28"/>
      <c r="X2919" s="3"/>
      <c r="Y2919" s="1"/>
      <c r="Z2919" s="9"/>
      <c r="AA2919" s="3"/>
      <c r="AB2919" s="3"/>
      <c r="AC2919" s="3"/>
      <c r="AD2919" s="9"/>
      <c r="AE2919" s="10"/>
      <c r="AF2919" s="9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4"/>
      <c r="T2920" s="30"/>
      <c r="U2920" s="9"/>
      <c r="V2920" s="9"/>
      <c r="W2920" s="28"/>
      <c r="X2920" s="3"/>
      <c r="Y2920" s="1"/>
      <c r="Z2920" s="9"/>
      <c r="AA2920" s="3"/>
      <c r="AB2920" s="3"/>
      <c r="AC2920" s="3"/>
      <c r="AD2920" s="9"/>
      <c r="AE2920" s="10"/>
      <c r="AF2920" s="9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4"/>
      <c r="T2921" s="30"/>
      <c r="U2921" s="9"/>
      <c r="V2921" s="9"/>
      <c r="W2921" s="28"/>
      <c r="X2921" s="3"/>
      <c r="Y2921" s="1"/>
      <c r="Z2921" s="9"/>
      <c r="AA2921" s="3"/>
      <c r="AB2921" s="3"/>
      <c r="AC2921" s="3"/>
      <c r="AD2921" s="9"/>
      <c r="AE2921" s="10"/>
      <c r="AF2921" s="9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4"/>
      <c r="T2922" s="30"/>
      <c r="U2922" s="9"/>
      <c r="V2922" s="9"/>
      <c r="W2922" s="28"/>
      <c r="X2922" s="3"/>
      <c r="Y2922" s="1"/>
      <c r="Z2922" s="9"/>
      <c r="AA2922" s="3"/>
      <c r="AB2922" s="3"/>
      <c r="AC2922" s="3"/>
      <c r="AD2922" s="9"/>
      <c r="AE2922" s="10"/>
      <c r="AF2922" s="9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4"/>
      <c r="T2923" s="30"/>
      <c r="U2923" s="9"/>
      <c r="V2923" s="9"/>
      <c r="W2923" s="28"/>
      <c r="X2923" s="3"/>
      <c r="Y2923" s="1"/>
      <c r="Z2923" s="9"/>
      <c r="AA2923" s="3"/>
      <c r="AB2923" s="3"/>
      <c r="AC2923" s="3"/>
      <c r="AD2923" s="9"/>
      <c r="AE2923" s="10"/>
      <c r="AF2923" s="9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4"/>
      <c r="T2924" s="30"/>
      <c r="U2924" s="9"/>
      <c r="V2924" s="9"/>
      <c r="W2924" s="28"/>
      <c r="X2924" s="3"/>
      <c r="Y2924" s="1"/>
      <c r="Z2924" s="9"/>
      <c r="AA2924" s="3"/>
      <c r="AB2924" s="3"/>
      <c r="AC2924" s="3"/>
      <c r="AD2924" s="9"/>
      <c r="AE2924" s="10"/>
      <c r="AF2924" s="9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4"/>
      <c r="T2925" s="30"/>
      <c r="U2925" s="9"/>
      <c r="V2925" s="9"/>
      <c r="W2925" s="28"/>
      <c r="X2925" s="3"/>
      <c r="Y2925" s="1"/>
      <c r="Z2925" s="9"/>
      <c r="AA2925" s="3"/>
      <c r="AB2925" s="3"/>
      <c r="AC2925" s="3"/>
      <c r="AD2925" s="9"/>
      <c r="AE2925" s="10"/>
      <c r="AF2925" s="9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4"/>
      <c r="T2926" s="30"/>
      <c r="U2926" s="9"/>
      <c r="V2926" s="9"/>
      <c r="W2926" s="28"/>
      <c r="X2926" s="3"/>
      <c r="Y2926" s="1"/>
      <c r="Z2926" s="9"/>
      <c r="AA2926" s="3"/>
      <c r="AB2926" s="3"/>
      <c r="AC2926" s="3"/>
      <c r="AD2926" s="9"/>
      <c r="AE2926" s="10"/>
      <c r="AF2926" s="9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4"/>
      <c r="T2927" s="30"/>
      <c r="U2927" s="9"/>
      <c r="V2927" s="9"/>
      <c r="W2927" s="28"/>
      <c r="X2927" s="3"/>
      <c r="Y2927" s="1"/>
      <c r="Z2927" s="9"/>
      <c r="AA2927" s="3"/>
      <c r="AB2927" s="3"/>
      <c r="AC2927" s="3"/>
      <c r="AD2927" s="9"/>
      <c r="AE2927" s="10"/>
      <c r="AF2927" s="9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4"/>
      <c r="T2928" s="30"/>
      <c r="U2928" s="9"/>
      <c r="V2928" s="9"/>
      <c r="W2928" s="28"/>
      <c r="X2928" s="3"/>
      <c r="Y2928" s="1"/>
      <c r="Z2928" s="9"/>
      <c r="AA2928" s="3"/>
      <c r="AB2928" s="3"/>
      <c r="AC2928" s="3"/>
      <c r="AD2928" s="9"/>
      <c r="AE2928" s="10"/>
      <c r="AF2928" s="9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4"/>
      <c r="T2929" s="30"/>
      <c r="U2929" s="9"/>
      <c r="V2929" s="9"/>
      <c r="W2929" s="28"/>
      <c r="X2929" s="3"/>
      <c r="Y2929" s="1"/>
      <c r="Z2929" s="9"/>
      <c r="AA2929" s="3"/>
      <c r="AB2929" s="3"/>
      <c r="AC2929" s="3"/>
      <c r="AD2929" s="9"/>
      <c r="AE2929" s="10"/>
      <c r="AF2929" s="9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4"/>
      <c r="T2930" s="30"/>
      <c r="U2930" s="9"/>
      <c r="V2930" s="9"/>
      <c r="W2930" s="28"/>
      <c r="X2930" s="3"/>
      <c r="Y2930" s="1"/>
      <c r="Z2930" s="9"/>
      <c r="AA2930" s="3"/>
      <c r="AB2930" s="3"/>
      <c r="AC2930" s="3"/>
      <c r="AD2930" s="9"/>
      <c r="AE2930" s="10"/>
      <c r="AF2930" s="9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4"/>
      <c r="T2931" s="30"/>
      <c r="U2931" s="9"/>
      <c r="V2931" s="9"/>
      <c r="W2931" s="28"/>
      <c r="X2931" s="3"/>
      <c r="Y2931" s="1"/>
      <c r="Z2931" s="9"/>
      <c r="AA2931" s="3"/>
      <c r="AB2931" s="3"/>
      <c r="AC2931" s="3"/>
      <c r="AD2931" s="9"/>
      <c r="AE2931" s="10"/>
      <c r="AF2931" s="9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4"/>
      <c r="T2932" s="30"/>
      <c r="U2932" s="9"/>
      <c r="V2932" s="9"/>
      <c r="W2932" s="28"/>
      <c r="X2932" s="3"/>
      <c r="Y2932" s="1"/>
      <c r="Z2932" s="9"/>
      <c r="AA2932" s="3"/>
      <c r="AB2932" s="3"/>
      <c r="AC2932" s="3"/>
      <c r="AD2932" s="9"/>
      <c r="AE2932" s="10"/>
      <c r="AF2932" s="9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4"/>
      <c r="T2933" s="30"/>
      <c r="U2933" s="9"/>
      <c r="V2933" s="9"/>
      <c r="W2933" s="28"/>
      <c r="X2933" s="3"/>
      <c r="Y2933" s="1"/>
      <c r="Z2933" s="9"/>
      <c r="AA2933" s="3"/>
      <c r="AB2933" s="3"/>
      <c r="AC2933" s="3"/>
      <c r="AD2933" s="9"/>
      <c r="AE2933" s="10"/>
      <c r="AF2933" s="9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4"/>
      <c r="T2934" s="30"/>
      <c r="U2934" s="27"/>
      <c r="V2934" s="27"/>
      <c r="W2934" s="32"/>
      <c r="X2934" s="20"/>
      <c r="Y2934" s="23"/>
      <c r="Z2934" s="27"/>
      <c r="AA2934" s="20"/>
      <c r="AB2934" s="20"/>
      <c r="AC2934" s="20"/>
      <c r="AD2934" s="27"/>
      <c r="AE2934" s="21"/>
      <c r="AF2934" s="27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</row>
    <row r="2935" spans="1:130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4"/>
      <c r="T2935" s="30"/>
      <c r="U2935" s="9"/>
      <c r="V2935" s="9"/>
      <c r="W2935" s="28"/>
      <c r="X2935" s="3"/>
      <c r="Y2935" s="1"/>
      <c r="Z2935" s="9"/>
      <c r="AA2935" s="3"/>
      <c r="AB2935" s="3"/>
      <c r="AC2935" s="3"/>
      <c r="AD2935" s="9"/>
      <c r="AE2935" s="10"/>
      <c r="AF2935" s="9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4"/>
      <c r="T2936" s="30"/>
      <c r="U2936" s="27"/>
      <c r="V2936" s="27"/>
      <c r="W2936" s="32"/>
      <c r="X2936" s="20"/>
      <c r="Y2936" s="23"/>
      <c r="Z2936" s="27"/>
      <c r="AA2936" s="20"/>
      <c r="AB2936" s="20"/>
      <c r="AC2936" s="20"/>
      <c r="AD2936" s="27"/>
      <c r="AE2936" s="21"/>
      <c r="AF2936" s="27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</row>
    <row r="2937" spans="1:130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4"/>
      <c r="T2937" s="30"/>
      <c r="U2937" s="9"/>
      <c r="V2937" s="9"/>
      <c r="W2937" s="28"/>
      <c r="X2937" s="3"/>
      <c r="Y2937" s="1"/>
      <c r="Z2937" s="9"/>
      <c r="AA2937" s="3"/>
      <c r="AB2937" s="3"/>
      <c r="AC2937" s="3"/>
      <c r="AD2937" s="9"/>
      <c r="AE2937" s="10"/>
      <c r="AF2937" s="9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4"/>
      <c r="T2938" s="30"/>
      <c r="U2938" s="9"/>
      <c r="V2938" s="9"/>
      <c r="W2938" s="28"/>
      <c r="X2938" s="3"/>
      <c r="Y2938" s="1"/>
      <c r="Z2938" s="9"/>
      <c r="AA2938" s="3"/>
      <c r="AB2938" s="3"/>
      <c r="AC2938" s="3"/>
      <c r="AD2938" s="9"/>
      <c r="AE2938" s="10"/>
      <c r="AF2938" s="9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4"/>
      <c r="T2939" s="30"/>
      <c r="U2939" s="9"/>
      <c r="V2939" s="9"/>
      <c r="W2939" s="28"/>
      <c r="X2939" s="3"/>
      <c r="Y2939" s="1"/>
      <c r="Z2939" s="9"/>
      <c r="AA2939" s="3"/>
      <c r="AB2939" s="3"/>
      <c r="AC2939" s="3"/>
      <c r="AD2939" s="9"/>
      <c r="AE2939" s="10"/>
      <c r="AF2939" s="9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4"/>
      <c r="T2940" s="30"/>
      <c r="U2940" s="9"/>
      <c r="V2940" s="9"/>
      <c r="W2940" s="28"/>
      <c r="X2940" s="3"/>
      <c r="Y2940" s="1"/>
      <c r="Z2940" s="9"/>
      <c r="AA2940" s="3"/>
      <c r="AB2940" s="3"/>
      <c r="AC2940" s="3"/>
      <c r="AD2940" s="9"/>
      <c r="AE2940" s="10"/>
      <c r="AF2940" s="9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4"/>
      <c r="T2941" s="30"/>
      <c r="U2941" s="9"/>
      <c r="V2941" s="9"/>
      <c r="W2941" s="28"/>
      <c r="X2941" s="3"/>
      <c r="Y2941" s="1"/>
      <c r="Z2941" s="9"/>
      <c r="AA2941" s="3"/>
      <c r="AB2941" s="3"/>
      <c r="AC2941" s="3"/>
      <c r="AD2941" s="9"/>
      <c r="AE2941" s="10"/>
      <c r="AF2941" s="9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4"/>
      <c r="T2942" s="30"/>
      <c r="U2942" s="9"/>
      <c r="V2942" s="9"/>
      <c r="W2942" s="28"/>
      <c r="X2942" s="3"/>
      <c r="Y2942" s="1"/>
      <c r="Z2942" s="9"/>
      <c r="AA2942" s="3"/>
      <c r="AB2942" s="3"/>
      <c r="AC2942" s="3"/>
      <c r="AD2942" s="9"/>
      <c r="AE2942" s="10"/>
      <c r="AF2942" s="9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4"/>
      <c r="T2943" s="30"/>
      <c r="U2943" s="9"/>
      <c r="V2943" s="9"/>
      <c r="W2943" s="28"/>
      <c r="X2943" s="3"/>
      <c r="Y2943" s="1"/>
      <c r="Z2943" s="9"/>
      <c r="AA2943" s="3"/>
      <c r="AB2943" s="3"/>
      <c r="AC2943" s="3"/>
      <c r="AD2943" s="9"/>
      <c r="AE2943" s="10"/>
      <c r="AF2943" s="9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4"/>
      <c r="T2944" s="30"/>
      <c r="U2944" s="9"/>
      <c r="V2944" s="9"/>
      <c r="W2944" s="28"/>
      <c r="X2944" s="3"/>
      <c r="Y2944" s="1"/>
      <c r="Z2944" s="9"/>
      <c r="AA2944" s="3"/>
      <c r="AB2944" s="3"/>
      <c r="AC2944" s="3"/>
      <c r="AD2944" s="9"/>
      <c r="AE2944" s="10"/>
      <c r="AF2944" s="9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4"/>
      <c r="T2945" s="30"/>
      <c r="U2945" s="9"/>
      <c r="V2945" s="9"/>
      <c r="W2945" s="28"/>
      <c r="X2945" s="3"/>
      <c r="Y2945" s="1"/>
      <c r="Z2945" s="9"/>
      <c r="AA2945" s="3"/>
      <c r="AB2945" s="3"/>
      <c r="AC2945" s="3"/>
      <c r="AD2945" s="9"/>
      <c r="AE2945" s="10"/>
      <c r="AF2945" s="9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4"/>
      <c r="T2946" s="30"/>
      <c r="U2946" s="9"/>
      <c r="V2946" s="9"/>
      <c r="W2946" s="28"/>
      <c r="X2946" s="3"/>
      <c r="Y2946" s="1"/>
      <c r="Z2946" s="9"/>
      <c r="AA2946" s="3"/>
      <c r="AB2946" s="3"/>
      <c r="AC2946" s="3"/>
      <c r="AD2946" s="9"/>
      <c r="AE2946" s="10"/>
      <c r="AF2946" s="9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4"/>
      <c r="T2947" s="30"/>
      <c r="U2947" s="9"/>
      <c r="V2947" s="9"/>
      <c r="W2947" s="28"/>
      <c r="X2947" s="3"/>
      <c r="Y2947" s="1"/>
      <c r="Z2947" s="9"/>
      <c r="AA2947" s="3"/>
      <c r="AB2947" s="3"/>
      <c r="AC2947" s="3"/>
      <c r="AD2947" s="9"/>
      <c r="AE2947" s="10"/>
      <c r="AF2947" s="9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4"/>
      <c r="T2948" s="30"/>
      <c r="U2948" s="9"/>
      <c r="V2948" s="9"/>
      <c r="W2948" s="28"/>
      <c r="X2948" s="3"/>
      <c r="Y2948" s="1"/>
      <c r="Z2948" s="9"/>
      <c r="AA2948" s="3"/>
      <c r="AB2948" s="3"/>
      <c r="AC2948" s="3"/>
      <c r="AD2948" s="9"/>
      <c r="AE2948" s="10"/>
      <c r="AF2948" s="9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4"/>
      <c r="T2949" s="30"/>
      <c r="U2949" s="9"/>
      <c r="V2949" s="9"/>
      <c r="W2949" s="28"/>
      <c r="X2949" s="3"/>
      <c r="Y2949" s="1"/>
      <c r="Z2949" s="9"/>
      <c r="AA2949" s="3"/>
      <c r="AB2949" s="3"/>
      <c r="AC2949" s="3"/>
      <c r="AD2949" s="9"/>
      <c r="AE2949" s="10"/>
      <c r="AF2949" s="9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4"/>
      <c r="T2950" s="30"/>
      <c r="U2950" s="9"/>
      <c r="V2950" s="9"/>
      <c r="W2950" s="28"/>
      <c r="X2950" s="3"/>
      <c r="Y2950" s="1"/>
      <c r="Z2950" s="9"/>
      <c r="AA2950" s="3"/>
      <c r="AB2950" s="3"/>
      <c r="AC2950" s="3"/>
      <c r="AD2950" s="9"/>
      <c r="AE2950" s="10"/>
      <c r="AF2950" s="9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4"/>
      <c r="T2951" s="30"/>
      <c r="U2951" s="9"/>
      <c r="V2951" s="9"/>
      <c r="W2951" s="28"/>
      <c r="X2951" s="3"/>
      <c r="Y2951" s="1"/>
      <c r="Z2951" s="9"/>
      <c r="AA2951" s="3"/>
      <c r="AB2951" s="3"/>
      <c r="AC2951" s="3"/>
      <c r="AD2951" s="9"/>
      <c r="AE2951" s="10"/>
      <c r="AF2951" s="9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4"/>
      <c r="T2952" s="30"/>
      <c r="U2952" s="9"/>
      <c r="V2952" s="9"/>
      <c r="W2952" s="28"/>
      <c r="X2952" s="3"/>
      <c r="Y2952" s="1"/>
      <c r="Z2952" s="9"/>
      <c r="AA2952" s="3"/>
      <c r="AB2952" s="3"/>
      <c r="AC2952" s="3"/>
      <c r="AD2952" s="9"/>
      <c r="AE2952" s="10"/>
      <c r="AF2952" s="9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4"/>
      <c r="T2953" s="30"/>
      <c r="U2953" s="9"/>
      <c r="V2953" s="9"/>
      <c r="W2953" s="28"/>
      <c r="X2953" s="3"/>
      <c r="Y2953" s="1"/>
      <c r="Z2953" s="9"/>
      <c r="AA2953" s="3"/>
      <c r="AB2953" s="3"/>
      <c r="AC2953" s="3"/>
      <c r="AD2953" s="9"/>
      <c r="AE2953" s="10"/>
      <c r="AF2953" s="9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4"/>
      <c r="T2954" s="30"/>
      <c r="U2954" s="9"/>
      <c r="V2954" s="9"/>
      <c r="W2954" s="28"/>
      <c r="X2954" s="3"/>
      <c r="Y2954" s="1"/>
      <c r="Z2954" s="9"/>
      <c r="AA2954" s="3"/>
      <c r="AB2954" s="3"/>
      <c r="AC2954" s="3"/>
      <c r="AD2954" s="9"/>
      <c r="AE2954" s="10"/>
      <c r="AF2954" s="9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4"/>
      <c r="T2955" s="30"/>
      <c r="U2955" s="9"/>
      <c r="V2955" s="9"/>
      <c r="W2955" s="28"/>
      <c r="X2955" s="3"/>
      <c r="Y2955" s="1"/>
      <c r="Z2955" s="9"/>
      <c r="AA2955" s="3"/>
      <c r="AB2955" s="3"/>
      <c r="AC2955" s="3"/>
      <c r="AD2955" s="9"/>
      <c r="AE2955" s="10"/>
      <c r="AF2955" s="9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4"/>
      <c r="T2956" s="30"/>
      <c r="U2956" s="9"/>
      <c r="V2956" s="9"/>
      <c r="W2956" s="28"/>
      <c r="X2956" s="3"/>
      <c r="Y2956" s="1"/>
      <c r="Z2956" s="9"/>
      <c r="AA2956" s="3"/>
      <c r="AB2956" s="3"/>
      <c r="AC2956" s="3"/>
      <c r="AD2956" s="9"/>
      <c r="AE2956" s="10"/>
      <c r="AF2956" s="9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4"/>
      <c r="T2957" s="30"/>
      <c r="U2957" s="9"/>
      <c r="V2957" s="9"/>
      <c r="W2957" s="28"/>
      <c r="X2957" s="3"/>
      <c r="Y2957" s="1"/>
      <c r="Z2957" s="9"/>
      <c r="AA2957" s="3"/>
      <c r="AB2957" s="3"/>
      <c r="AC2957" s="3"/>
      <c r="AD2957" s="9"/>
      <c r="AE2957" s="10"/>
      <c r="AF2957" s="9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4"/>
      <c r="T2958" s="30"/>
      <c r="U2958" s="9"/>
      <c r="V2958" s="9"/>
      <c r="W2958" s="28"/>
      <c r="X2958" s="3"/>
      <c r="Y2958" s="1"/>
      <c r="Z2958" s="9"/>
      <c r="AA2958" s="3"/>
      <c r="AB2958" s="3"/>
      <c r="AC2958" s="3"/>
      <c r="AD2958" s="9"/>
      <c r="AE2958" s="10"/>
      <c r="AF2958" s="9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4"/>
      <c r="T2959" s="30"/>
      <c r="U2959" s="9"/>
      <c r="V2959" s="9"/>
      <c r="W2959" s="28"/>
      <c r="X2959" s="3"/>
      <c r="Y2959" s="1"/>
      <c r="Z2959" s="9"/>
      <c r="AA2959" s="3"/>
      <c r="AB2959" s="3"/>
      <c r="AC2959" s="3"/>
      <c r="AD2959" s="9"/>
      <c r="AE2959" s="10"/>
      <c r="AF2959" s="9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4"/>
      <c r="T2960" s="30"/>
      <c r="U2960" s="9"/>
      <c r="V2960" s="9"/>
      <c r="W2960" s="28"/>
      <c r="X2960" s="3"/>
      <c r="Y2960" s="1"/>
      <c r="Z2960" s="9"/>
      <c r="AA2960" s="3"/>
      <c r="AB2960" s="3"/>
      <c r="AC2960" s="3"/>
      <c r="AD2960" s="9"/>
      <c r="AE2960" s="10"/>
      <c r="AF2960" s="9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4"/>
      <c r="T2961" s="30"/>
      <c r="U2961" s="9"/>
      <c r="V2961" s="9"/>
      <c r="W2961" s="28"/>
      <c r="X2961" s="3"/>
      <c r="Y2961" s="1"/>
      <c r="Z2961" s="9"/>
      <c r="AA2961" s="3"/>
      <c r="AB2961" s="3"/>
      <c r="AC2961" s="3"/>
      <c r="AD2961" s="9"/>
      <c r="AE2961" s="10"/>
      <c r="AF2961" s="9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4"/>
      <c r="T2962" s="30"/>
      <c r="U2962" s="9"/>
      <c r="V2962" s="9"/>
      <c r="W2962" s="28"/>
      <c r="X2962" s="3"/>
      <c r="Y2962" s="1"/>
      <c r="Z2962" s="9"/>
      <c r="AA2962" s="3"/>
      <c r="AB2962" s="3"/>
      <c r="AC2962" s="3"/>
      <c r="AD2962" s="9"/>
      <c r="AE2962" s="10"/>
      <c r="AF2962" s="9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4"/>
      <c r="T2963" s="30"/>
      <c r="U2963" s="9"/>
      <c r="V2963" s="9"/>
      <c r="W2963" s="28"/>
      <c r="X2963" s="3"/>
      <c r="Y2963" s="1"/>
      <c r="Z2963" s="9"/>
      <c r="AA2963" s="3"/>
      <c r="AB2963" s="3"/>
      <c r="AC2963" s="3"/>
      <c r="AD2963" s="9"/>
      <c r="AE2963" s="10"/>
      <c r="AF2963" s="9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4"/>
      <c r="T2964" s="30"/>
      <c r="U2964" s="9"/>
      <c r="V2964" s="9"/>
      <c r="W2964" s="28"/>
      <c r="X2964" s="3"/>
      <c r="Y2964" s="1"/>
      <c r="Z2964" s="9"/>
      <c r="AA2964" s="3"/>
      <c r="AB2964" s="3"/>
      <c r="AC2964" s="3"/>
      <c r="AD2964" s="9"/>
      <c r="AE2964" s="10"/>
      <c r="AF2964" s="9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4"/>
      <c r="T2965" s="30"/>
      <c r="U2965" s="9"/>
      <c r="V2965" s="9"/>
      <c r="W2965" s="28"/>
      <c r="X2965" s="3"/>
      <c r="Y2965" s="1"/>
      <c r="Z2965" s="9"/>
      <c r="AA2965" s="3"/>
      <c r="AB2965" s="3"/>
      <c r="AC2965" s="3"/>
      <c r="AD2965" s="9"/>
      <c r="AE2965" s="10"/>
      <c r="AF2965" s="9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4"/>
      <c r="T2966" s="30"/>
      <c r="U2966" s="9"/>
      <c r="V2966" s="9"/>
      <c r="W2966" s="28"/>
      <c r="X2966" s="3"/>
      <c r="Y2966" s="1"/>
      <c r="Z2966" s="9"/>
      <c r="AA2966" s="3"/>
      <c r="AB2966" s="3"/>
      <c r="AC2966" s="3"/>
      <c r="AD2966" s="9"/>
      <c r="AE2966" s="10"/>
      <c r="AF2966" s="9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4"/>
      <c r="T2967" s="30"/>
      <c r="U2967" s="9"/>
      <c r="V2967" s="9"/>
      <c r="W2967" s="28"/>
      <c r="X2967" s="3"/>
      <c r="Y2967" s="1"/>
      <c r="Z2967" s="9"/>
      <c r="AA2967" s="3"/>
      <c r="AB2967" s="3"/>
      <c r="AC2967" s="3"/>
      <c r="AD2967" s="9"/>
      <c r="AE2967" s="10"/>
      <c r="AF2967" s="9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4"/>
      <c r="T2968" s="30"/>
      <c r="U2968" s="9"/>
      <c r="V2968" s="9"/>
      <c r="W2968" s="28"/>
      <c r="X2968" s="3"/>
      <c r="Y2968" s="1"/>
      <c r="Z2968" s="9"/>
      <c r="AA2968" s="3"/>
      <c r="AB2968" s="3"/>
      <c r="AC2968" s="3"/>
      <c r="AD2968" s="9"/>
      <c r="AE2968" s="10"/>
      <c r="AF2968" s="9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4"/>
      <c r="T2969" s="30"/>
      <c r="U2969" s="9"/>
      <c r="V2969" s="9"/>
      <c r="W2969" s="28"/>
      <c r="X2969" s="3"/>
      <c r="Y2969" s="1"/>
      <c r="Z2969" s="9"/>
      <c r="AA2969" s="3"/>
      <c r="AB2969" s="3"/>
      <c r="AC2969" s="3"/>
      <c r="AD2969" s="9"/>
      <c r="AE2969" s="10"/>
      <c r="AF2969" s="9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4"/>
      <c r="T2970" s="30"/>
      <c r="U2970" s="9"/>
      <c r="V2970" s="9"/>
      <c r="W2970" s="28"/>
      <c r="X2970" s="3"/>
      <c r="Y2970" s="1"/>
      <c r="Z2970" s="9"/>
      <c r="AA2970" s="3"/>
      <c r="AB2970" s="3"/>
      <c r="AC2970" s="3"/>
      <c r="AD2970" s="9"/>
      <c r="AE2970" s="10"/>
      <c r="AF2970" s="9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4"/>
      <c r="T2971" s="30"/>
      <c r="U2971" s="9"/>
      <c r="V2971" s="9"/>
      <c r="W2971" s="28"/>
      <c r="X2971" s="3"/>
      <c r="Y2971" s="1"/>
      <c r="Z2971" s="9"/>
      <c r="AA2971" s="3"/>
      <c r="AB2971" s="3"/>
      <c r="AC2971" s="3"/>
      <c r="AD2971" s="9"/>
      <c r="AE2971" s="10"/>
      <c r="AF2971" s="9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4"/>
      <c r="T2972" s="30"/>
      <c r="U2972" s="9"/>
      <c r="V2972" s="9"/>
      <c r="W2972" s="28"/>
      <c r="X2972" s="3"/>
      <c r="Y2972" s="1"/>
      <c r="Z2972" s="9"/>
      <c r="AA2972" s="3"/>
      <c r="AB2972" s="3"/>
      <c r="AC2972" s="3"/>
      <c r="AD2972" s="9"/>
      <c r="AE2972" s="10"/>
      <c r="AF2972" s="9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4"/>
      <c r="T2973" s="30"/>
      <c r="U2973" s="9"/>
      <c r="V2973" s="9"/>
      <c r="W2973" s="28"/>
      <c r="X2973" s="3"/>
      <c r="Y2973" s="1"/>
      <c r="Z2973" s="9"/>
      <c r="AA2973" s="3"/>
      <c r="AB2973" s="3"/>
      <c r="AC2973" s="3"/>
      <c r="AD2973" s="9"/>
      <c r="AE2973" s="10"/>
      <c r="AF2973" s="9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4"/>
      <c r="T2974" s="30"/>
      <c r="U2974" s="9"/>
      <c r="V2974" s="9"/>
      <c r="W2974" s="28"/>
      <c r="X2974" s="3"/>
      <c r="Y2974" s="1"/>
      <c r="Z2974" s="9"/>
      <c r="AA2974" s="3"/>
      <c r="AB2974" s="3"/>
      <c r="AC2974" s="3"/>
      <c r="AD2974" s="9"/>
      <c r="AE2974" s="10"/>
      <c r="AF2974" s="9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4"/>
      <c r="T2975" s="30"/>
      <c r="U2975" s="9"/>
      <c r="V2975" s="9"/>
      <c r="W2975" s="28"/>
      <c r="X2975" s="3"/>
      <c r="Y2975" s="1"/>
      <c r="Z2975" s="9"/>
      <c r="AA2975" s="3"/>
      <c r="AB2975" s="3"/>
      <c r="AC2975" s="3"/>
      <c r="AD2975" s="9"/>
      <c r="AE2975" s="10"/>
      <c r="AF2975" s="9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4"/>
      <c r="T2976" s="30"/>
      <c r="U2976" s="9"/>
      <c r="V2976" s="9"/>
      <c r="W2976" s="28"/>
      <c r="X2976" s="3"/>
      <c r="Y2976" s="1"/>
      <c r="Z2976" s="9"/>
      <c r="AA2976" s="3"/>
      <c r="AB2976" s="3"/>
      <c r="AC2976" s="3"/>
      <c r="AD2976" s="9"/>
      <c r="AE2976" s="10"/>
      <c r="AF2976" s="9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4"/>
      <c r="T2977" s="30"/>
      <c r="U2977" s="9"/>
      <c r="V2977" s="9"/>
      <c r="W2977" s="28"/>
      <c r="X2977" s="3"/>
      <c r="Y2977" s="1"/>
      <c r="Z2977" s="9"/>
      <c r="AA2977" s="3"/>
      <c r="AB2977" s="3"/>
      <c r="AC2977" s="3"/>
      <c r="AD2977" s="9"/>
      <c r="AE2977" s="10"/>
      <c r="AF2977" s="9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4"/>
      <c r="T2978" s="30"/>
      <c r="U2978" s="9"/>
      <c r="V2978" s="9"/>
      <c r="W2978" s="28"/>
      <c r="X2978" s="3"/>
      <c r="Y2978" s="1"/>
      <c r="Z2978" s="9"/>
      <c r="AA2978" s="3"/>
      <c r="AB2978" s="3"/>
      <c r="AC2978" s="3"/>
      <c r="AD2978" s="9"/>
      <c r="AE2978" s="10"/>
      <c r="AF2978" s="9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4"/>
      <c r="T2979" s="30"/>
      <c r="U2979" s="9"/>
      <c r="V2979" s="9"/>
      <c r="W2979" s="28"/>
      <c r="X2979" s="3"/>
      <c r="Y2979" s="1"/>
      <c r="Z2979" s="9"/>
      <c r="AA2979" s="3"/>
      <c r="AB2979" s="3"/>
      <c r="AC2979" s="3"/>
      <c r="AD2979" s="9"/>
      <c r="AE2979" s="10"/>
      <c r="AF2979" s="9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4"/>
      <c r="T2980" s="30"/>
      <c r="U2980" s="9"/>
      <c r="V2980" s="9"/>
      <c r="W2980" s="28"/>
      <c r="X2980" s="3"/>
      <c r="Y2980" s="1"/>
      <c r="Z2980" s="9"/>
      <c r="AA2980" s="3"/>
      <c r="AB2980" s="3"/>
      <c r="AC2980" s="3"/>
      <c r="AD2980" s="9"/>
      <c r="AE2980" s="10"/>
      <c r="AF2980" s="9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4"/>
      <c r="T2981" s="30"/>
      <c r="U2981" s="9"/>
      <c r="V2981" s="9"/>
      <c r="W2981" s="28"/>
      <c r="X2981" s="3"/>
      <c r="Y2981" s="1"/>
      <c r="Z2981" s="9"/>
      <c r="AA2981" s="3"/>
      <c r="AB2981" s="3"/>
      <c r="AC2981" s="3"/>
      <c r="AD2981" s="9"/>
      <c r="AE2981" s="10"/>
      <c r="AF2981" s="9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4"/>
      <c r="T2982" s="30"/>
      <c r="U2982" s="9"/>
      <c r="V2982" s="9"/>
      <c r="W2982" s="28"/>
      <c r="X2982" s="3"/>
      <c r="Y2982" s="1"/>
      <c r="Z2982" s="9"/>
      <c r="AA2982" s="3"/>
      <c r="AB2982" s="3"/>
      <c r="AC2982" s="3"/>
      <c r="AD2982" s="9"/>
      <c r="AE2982" s="10"/>
      <c r="AF2982" s="9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4"/>
      <c r="T2983" s="30"/>
      <c r="U2983" s="9"/>
      <c r="V2983" s="9"/>
      <c r="W2983" s="28"/>
      <c r="X2983" s="3"/>
      <c r="Y2983" s="1"/>
      <c r="Z2983" s="9"/>
      <c r="AA2983" s="3"/>
      <c r="AB2983" s="3"/>
      <c r="AC2983" s="3"/>
      <c r="AD2983" s="9"/>
      <c r="AE2983" s="10"/>
      <c r="AF2983" s="9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4"/>
      <c r="T2984" s="30"/>
      <c r="U2984" s="9"/>
      <c r="V2984" s="9"/>
      <c r="W2984" s="28"/>
      <c r="X2984" s="3"/>
      <c r="Y2984" s="1"/>
      <c r="Z2984" s="9"/>
      <c r="AA2984" s="3"/>
      <c r="AB2984" s="3"/>
      <c r="AC2984" s="3"/>
      <c r="AD2984" s="9"/>
      <c r="AE2984" s="10"/>
      <c r="AF2984" s="9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4"/>
      <c r="T2985" s="30"/>
      <c r="U2985" s="9"/>
      <c r="V2985" s="9"/>
      <c r="W2985" s="28"/>
      <c r="X2985" s="3"/>
      <c r="Y2985" s="1"/>
      <c r="Z2985" s="9"/>
      <c r="AA2985" s="3"/>
      <c r="AB2985" s="3"/>
      <c r="AC2985" s="3"/>
      <c r="AD2985" s="9"/>
      <c r="AE2985" s="10"/>
      <c r="AF2985" s="9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4"/>
      <c r="T2986" s="30"/>
      <c r="U2986" s="9"/>
      <c r="V2986" s="9"/>
      <c r="W2986" s="28"/>
      <c r="X2986" s="3"/>
      <c r="Y2986" s="1"/>
      <c r="Z2986" s="9"/>
      <c r="AA2986" s="3"/>
      <c r="AB2986" s="3"/>
      <c r="AC2986" s="3"/>
      <c r="AD2986" s="9"/>
      <c r="AE2986" s="10"/>
      <c r="AF2986" s="9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4"/>
      <c r="T2987" s="30"/>
      <c r="U2987" s="9"/>
      <c r="V2987" s="9"/>
      <c r="W2987" s="28"/>
      <c r="X2987" s="3"/>
      <c r="Y2987" s="1"/>
      <c r="Z2987" s="9"/>
      <c r="AA2987" s="3"/>
      <c r="AB2987" s="3"/>
      <c r="AC2987" s="3"/>
      <c r="AD2987" s="9"/>
      <c r="AE2987" s="10"/>
      <c r="AF2987" s="9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4"/>
      <c r="T2988" s="30"/>
      <c r="U2988" s="9"/>
      <c r="V2988" s="9"/>
      <c r="W2988" s="28"/>
      <c r="X2988" s="3"/>
      <c r="Y2988" s="1"/>
      <c r="Z2988" s="9"/>
      <c r="AA2988" s="3"/>
      <c r="AB2988" s="3"/>
      <c r="AC2988" s="3"/>
      <c r="AD2988" s="9"/>
      <c r="AE2988" s="10"/>
      <c r="AF2988" s="9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4"/>
      <c r="T2989" s="30"/>
      <c r="U2989" s="9"/>
      <c r="V2989" s="9"/>
      <c r="W2989" s="28"/>
      <c r="X2989" s="3"/>
      <c r="Y2989" s="1"/>
      <c r="Z2989" s="9"/>
      <c r="AA2989" s="3"/>
      <c r="AB2989" s="3"/>
      <c r="AC2989" s="3"/>
      <c r="AD2989" s="9"/>
      <c r="AE2989" s="10"/>
      <c r="AF2989" s="9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4"/>
      <c r="T2990" s="30"/>
      <c r="U2990" s="9"/>
      <c r="V2990" s="9"/>
      <c r="W2990" s="28"/>
      <c r="X2990" s="3"/>
      <c r="Y2990" s="1"/>
      <c r="Z2990" s="9"/>
      <c r="AA2990" s="3"/>
      <c r="AB2990" s="3"/>
      <c r="AC2990" s="3"/>
      <c r="AD2990" s="9"/>
      <c r="AE2990" s="10"/>
      <c r="AF2990" s="9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4"/>
      <c r="T2991" s="30"/>
      <c r="U2991" s="9"/>
      <c r="V2991" s="9"/>
      <c r="W2991" s="28"/>
      <c r="X2991" s="3"/>
      <c r="Y2991" s="1"/>
      <c r="Z2991" s="9"/>
      <c r="AA2991" s="3"/>
      <c r="AB2991" s="3"/>
      <c r="AC2991" s="3"/>
      <c r="AD2991" s="9"/>
      <c r="AE2991" s="10"/>
      <c r="AF2991" s="9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4"/>
      <c r="T2992" s="30"/>
      <c r="U2992" s="9"/>
      <c r="V2992" s="9"/>
      <c r="W2992" s="28"/>
      <c r="X2992" s="3"/>
      <c r="Y2992" s="1"/>
      <c r="Z2992" s="9"/>
      <c r="AA2992" s="3"/>
      <c r="AB2992" s="3"/>
      <c r="AC2992" s="3"/>
      <c r="AD2992" s="9"/>
      <c r="AE2992" s="10"/>
      <c r="AF2992" s="9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4"/>
      <c r="T2993" s="30"/>
      <c r="U2993" s="9"/>
      <c r="V2993" s="9"/>
      <c r="W2993" s="28"/>
      <c r="X2993" s="3"/>
      <c r="Y2993" s="1"/>
      <c r="Z2993" s="9"/>
      <c r="AA2993" s="3"/>
      <c r="AB2993" s="3"/>
      <c r="AC2993" s="3"/>
      <c r="AD2993" s="9"/>
      <c r="AE2993" s="10"/>
      <c r="AF2993" s="9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4"/>
      <c r="T2994" s="30"/>
      <c r="U2994" s="9"/>
      <c r="V2994" s="9"/>
      <c r="W2994" s="28"/>
      <c r="X2994" s="3"/>
      <c r="Y2994" s="1"/>
      <c r="Z2994" s="9"/>
      <c r="AA2994" s="3"/>
      <c r="AB2994" s="3"/>
      <c r="AC2994" s="3"/>
      <c r="AD2994" s="9"/>
      <c r="AE2994" s="10"/>
      <c r="AF2994" s="9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4"/>
      <c r="T2995" s="30"/>
      <c r="U2995" s="9"/>
      <c r="V2995" s="9"/>
      <c r="W2995" s="28"/>
      <c r="X2995" s="3"/>
      <c r="Y2995" s="1"/>
      <c r="Z2995" s="9"/>
      <c r="AA2995" s="3"/>
      <c r="AB2995" s="3"/>
      <c r="AC2995" s="3"/>
      <c r="AD2995" s="9"/>
      <c r="AE2995" s="10"/>
      <c r="AF2995" s="9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4"/>
      <c r="T2996" s="30"/>
      <c r="U2996" s="9"/>
      <c r="V2996" s="9"/>
      <c r="W2996" s="28"/>
      <c r="X2996" s="3"/>
      <c r="Y2996" s="1"/>
      <c r="Z2996" s="9"/>
      <c r="AA2996" s="3"/>
      <c r="AB2996" s="3"/>
      <c r="AC2996" s="3"/>
      <c r="AD2996" s="9"/>
      <c r="AE2996" s="10"/>
      <c r="AF2996" s="9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4"/>
      <c r="T2997" s="30"/>
      <c r="U2997" s="9"/>
      <c r="V2997" s="9"/>
      <c r="W2997" s="28"/>
      <c r="X2997" s="3"/>
      <c r="Y2997" s="1"/>
      <c r="Z2997" s="9"/>
      <c r="AA2997" s="3"/>
      <c r="AB2997" s="3"/>
      <c r="AC2997" s="3"/>
      <c r="AD2997" s="9"/>
      <c r="AE2997" s="10"/>
      <c r="AF2997" s="9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4"/>
      <c r="T2998" s="30"/>
      <c r="U2998" s="9"/>
      <c r="V2998" s="9"/>
      <c r="W2998" s="28"/>
      <c r="X2998" s="3"/>
      <c r="Y2998" s="1"/>
      <c r="Z2998" s="9"/>
      <c r="AA2998" s="3"/>
      <c r="AB2998" s="3"/>
      <c r="AC2998" s="3"/>
      <c r="AD2998" s="9"/>
      <c r="AE2998" s="10"/>
      <c r="AF2998" s="9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4"/>
      <c r="T2999" s="30"/>
      <c r="U2999" s="9"/>
      <c r="V2999" s="9"/>
      <c r="W2999" s="28"/>
      <c r="X2999" s="3"/>
      <c r="Y2999" s="1"/>
      <c r="Z2999" s="9"/>
      <c r="AA2999" s="3"/>
      <c r="AB2999" s="3"/>
      <c r="AC2999" s="3"/>
      <c r="AD2999" s="9"/>
      <c r="AE2999" s="10"/>
      <c r="AF2999" s="9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4"/>
      <c r="T3000" s="30"/>
      <c r="U3000" s="9"/>
      <c r="V3000" s="9"/>
      <c r="W3000" s="28"/>
      <c r="X3000" s="3"/>
      <c r="Y3000" s="1"/>
      <c r="Z3000" s="9"/>
      <c r="AA3000" s="3"/>
      <c r="AB3000" s="3"/>
      <c r="AC3000" s="3"/>
      <c r="AD3000" s="9"/>
      <c r="AE3000" s="10"/>
      <c r="AF3000" s="9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4"/>
      <c r="T3001" s="30"/>
      <c r="U3001" s="9"/>
      <c r="V3001" s="9"/>
      <c r="W3001" s="28"/>
      <c r="X3001" s="3"/>
      <c r="Y3001" s="1"/>
      <c r="Z3001" s="9"/>
      <c r="AA3001" s="3"/>
      <c r="AB3001" s="3"/>
      <c r="AC3001" s="3"/>
      <c r="AD3001" s="9"/>
      <c r="AE3001" s="10"/>
      <c r="AF3001" s="9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4"/>
      <c r="T3002" s="30"/>
      <c r="U3002" s="9"/>
      <c r="V3002" s="9"/>
      <c r="W3002" s="28"/>
      <c r="X3002" s="3"/>
      <c r="Y3002" s="1"/>
      <c r="Z3002" s="9"/>
      <c r="AA3002" s="3"/>
      <c r="AB3002" s="3"/>
      <c r="AC3002" s="3"/>
      <c r="AD3002" s="9"/>
      <c r="AE3002" s="10"/>
      <c r="AF3002" s="9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4"/>
      <c r="T3003" s="30"/>
      <c r="U3003" s="9"/>
      <c r="V3003" s="9"/>
      <c r="W3003" s="28"/>
      <c r="X3003" s="3"/>
      <c r="Y3003" s="1"/>
      <c r="Z3003" s="9"/>
      <c r="AA3003" s="3"/>
      <c r="AB3003" s="3"/>
      <c r="AC3003" s="3"/>
      <c r="AD3003" s="9"/>
      <c r="AE3003" s="10"/>
      <c r="AF3003" s="9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4"/>
      <c r="T3004" s="30"/>
      <c r="U3004" s="9"/>
      <c r="V3004" s="9"/>
      <c r="W3004" s="28"/>
      <c r="X3004" s="3"/>
      <c r="Y3004" s="1"/>
      <c r="Z3004" s="9"/>
      <c r="AA3004" s="3"/>
      <c r="AB3004" s="3"/>
      <c r="AC3004" s="3"/>
      <c r="AD3004" s="9"/>
      <c r="AE3004" s="10"/>
      <c r="AF3004" s="9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4"/>
      <c r="T3005" s="30"/>
      <c r="U3005" s="9"/>
      <c r="V3005" s="9"/>
      <c r="W3005" s="28"/>
      <c r="X3005" s="3"/>
      <c r="Y3005" s="1"/>
      <c r="Z3005" s="9"/>
      <c r="AA3005" s="3"/>
      <c r="AB3005" s="3"/>
      <c r="AC3005" s="3"/>
      <c r="AD3005" s="9"/>
      <c r="AE3005" s="10"/>
      <c r="AF3005" s="9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4"/>
      <c r="T3006" s="30"/>
      <c r="U3006" s="9"/>
      <c r="V3006" s="9"/>
      <c r="W3006" s="28"/>
      <c r="X3006" s="3"/>
      <c r="Y3006" s="1"/>
      <c r="Z3006" s="9"/>
      <c r="AA3006" s="3"/>
      <c r="AB3006" s="3"/>
      <c r="AC3006" s="3"/>
      <c r="AD3006" s="9"/>
      <c r="AE3006" s="10"/>
      <c r="AF3006" s="9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4"/>
      <c r="T3007" s="30"/>
      <c r="U3007" s="9"/>
      <c r="V3007" s="9"/>
      <c r="W3007" s="28"/>
      <c r="X3007" s="3"/>
      <c r="Y3007" s="1"/>
      <c r="Z3007" s="9"/>
      <c r="AA3007" s="3"/>
      <c r="AB3007" s="3"/>
      <c r="AC3007" s="3"/>
      <c r="AD3007" s="9"/>
      <c r="AE3007" s="10"/>
      <c r="AF3007" s="9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4"/>
      <c r="T3008" s="30"/>
      <c r="U3008" s="9"/>
      <c r="V3008" s="9"/>
      <c r="W3008" s="28"/>
      <c r="X3008" s="3"/>
      <c r="Y3008" s="1"/>
      <c r="Z3008" s="9"/>
      <c r="AA3008" s="3"/>
      <c r="AB3008" s="3"/>
      <c r="AC3008" s="3"/>
      <c r="AD3008" s="9"/>
      <c r="AE3008" s="10"/>
      <c r="AF3008" s="9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4"/>
      <c r="T3009" s="30"/>
      <c r="U3009" s="9"/>
      <c r="V3009" s="9"/>
      <c r="W3009" s="28"/>
      <c r="X3009" s="3"/>
      <c r="Y3009" s="1"/>
      <c r="Z3009" s="9"/>
      <c r="AA3009" s="3"/>
      <c r="AB3009" s="3"/>
      <c r="AC3009" s="3"/>
      <c r="AD3009" s="9"/>
      <c r="AE3009" s="10"/>
      <c r="AF3009" s="9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4"/>
      <c r="T3010" s="30"/>
      <c r="U3010" s="9"/>
      <c r="V3010" s="9"/>
      <c r="W3010" s="28"/>
      <c r="X3010" s="3"/>
      <c r="Y3010" s="1"/>
      <c r="Z3010" s="9"/>
      <c r="AA3010" s="3"/>
      <c r="AB3010" s="3"/>
      <c r="AC3010" s="3"/>
      <c r="AD3010" s="9"/>
      <c r="AE3010" s="10"/>
      <c r="AF3010" s="9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4"/>
      <c r="T3011" s="30"/>
      <c r="U3011" s="9"/>
      <c r="V3011" s="9"/>
      <c r="W3011" s="28"/>
      <c r="X3011" s="3"/>
      <c r="Y3011" s="1"/>
      <c r="Z3011" s="9"/>
      <c r="AA3011" s="3"/>
      <c r="AB3011" s="3"/>
      <c r="AC3011" s="3"/>
      <c r="AD3011" s="9"/>
      <c r="AE3011" s="10"/>
      <c r="AF3011" s="9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4"/>
      <c r="T3012" s="30"/>
      <c r="U3012" s="9"/>
      <c r="V3012" s="9"/>
      <c r="W3012" s="28"/>
      <c r="X3012" s="3"/>
      <c r="Y3012" s="1"/>
      <c r="Z3012" s="9"/>
      <c r="AA3012" s="3"/>
      <c r="AB3012" s="3"/>
      <c r="AC3012" s="3"/>
      <c r="AD3012" s="9"/>
      <c r="AE3012" s="10"/>
      <c r="AF3012" s="9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4"/>
      <c r="T3013" s="30"/>
      <c r="U3013" s="9"/>
      <c r="V3013" s="9"/>
      <c r="W3013" s="28"/>
      <c r="X3013" s="3"/>
      <c r="Y3013" s="1"/>
      <c r="Z3013" s="9"/>
      <c r="AA3013" s="3"/>
      <c r="AB3013" s="3"/>
      <c r="AC3013" s="3"/>
      <c r="AD3013" s="9"/>
      <c r="AE3013" s="10"/>
      <c r="AF3013" s="9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4"/>
      <c r="T3014" s="30"/>
      <c r="U3014" s="9"/>
      <c r="V3014" s="9"/>
      <c r="W3014" s="28"/>
      <c r="X3014" s="3"/>
      <c r="Y3014" s="1"/>
      <c r="Z3014" s="9"/>
      <c r="AA3014" s="3"/>
      <c r="AB3014" s="3"/>
      <c r="AC3014" s="3"/>
      <c r="AD3014" s="9"/>
      <c r="AE3014" s="10"/>
      <c r="AF3014" s="9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4"/>
      <c r="T3015" s="30"/>
      <c r="U3015" s="9"/>
      <c r="V3015" s="9"/>
      <c r="W3015" s="28"/>
      <c r="X3015" s="3"/>
      <c r="Y3015" s="1"/>
      <c r="Z3015" s="9"/>
      <c r="AA3015" s="3"/>
      <c r="AB3015" s="3"/>
      <c r="AC3015" s="3"/>
      <c r="AD3015" s="9"/>
      <c r="AE3015" s="10"/>
      <c r="AF3015" s="9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4"/>
      <c r="T3016" s="30"/>
      <c r="U3016" s="9"/>
      <c r="V3016" s="9"/>
      <c r="W3016" s="28"/>
      <c r="X3016" s="3"/>
      <c r="Y3016" s="1"/>
      <c r="Z3016" s="9"/>
      <c r="AA3016" s="3"/>
      <c r="AB3016" s="3"/>
      <c r="AC3016" s="3"/>
      <c r="AD3016" s="9"/>
      <c r="AE3016" s="10"/>
      <c r="AF3016" s="9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4"/>
      <c r="T3017" s="30"/>
      <c r="U3017" s="9"/>
      <c r="V3017" s="9"/>
      <c r="W3017" s="28"/>
      <c r="X3017" s="3"/>
      <c r="Y3017" s="1"/>
      <c r="Z3017" s="9"/>
      <c r="AA3017" s="3"/>
      <c r="AB3017" s="3"/>
      <c r="AC3017" s="3"/>
      <c r="AD3017" s="9"/>
      <c r="AE3017" s="10"/>
      <c r="AF3017" s="9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4"/>
      <c r="T3018" s="30"/>
      <c r="U3018" s="9"/>
      <c r="V3018" s="9"/>
      <c r="W3018" s="28"/>
      <c r="X3018" s="3"/>
      <c r="Y3018" s="1"/>
      <c r="Z3018" s="9"/>
      <c r="AA3018" s="3"/>
      <c r="AB3018" s="3"/>
      <c r="AC3018" s="3"/>
      <c r="AD3018" s="9"/>
      <c r="AE3018" s="10"/>
      <c r="AF3018" s="9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4"/>
      <c r="T3019" s="30"/>
      <c r="U3019" s="9"/>
      <c r="V3019" s="9"/>
      <c r="W3019" s="28"/>
      <c r="X3019" s="3"/>
      <c r="Y3019" s="1"/>
      <c r="Z3019" s="9"/>
      <c r="AA3019" s="3"/>
      <c r="AB3019" s="3"/>
      <c r="AC3019" s="3"/>
      <c r="AD3019" s="9"/>
      <c r="AE3019" s="10"/>
      <c r="AF3019" s="9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4"/>
      <c r="T3020" s="30"/>
      <c r="U3020" s="9"/>
      <c r="V3020" s="9"/>
      <c r="W3020" s="28"/>
      <c r="X3020" s="3"/>
      <c r="Y3020" s="1"/>
      <c r="Z3020" s="9"/>
      <c r="AA3020" s="3"/>
      <c r="AB3020" s="3"/>
      <c r="AC3020" s="3"/>
      <c r="AD3020" s="9"/>
      <c r="AE3020" s="10"/>
      <c r="AF3020" s="9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4"/>
      <c r="T3021" s="30"/>
      <c r="U3021" s="9"/>
      <c r="V3021" s="9"/>
      <c r="W3021" s="28"/>
      <c r="X3021" s="3"/>
      <c r="Y3021" s="1"/>
      <c r="Z3021" s="9"/>
      <c r="AA3021" s="3"/>
      <c r="AB3021" s="3"/>
      <c r="AC3021" s="3"/>
      <c r="AD3021" s="9"/>
      <c r="AE3021" s="10"/>
      <c r="AF3021" s="9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4"/>
      <c r="T3022" s="30"/>
      <c r="U3022" s="9"/>
      <c r="V3022" s="9"/>
      <c r="W3022" s="28"/>
      <c r="X3022" s="3"/>
      <c r="Y3022" s="1"/>
      <c r="Z3022" s="9"/>
      <c r="AA3022" s="3"/>
      <c r="AB3022" s="3"/>
      <c r="AC3022" s="3"/>
      <c r="AD3022" s="9"/>
      <c r="AE3022" s="10"/>
      <c r="AF3022" s="9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4"/>
      <c r="T3023" s="30"/>
      <c r="U3023" s="9"/>
      <c r="V3023" s="9"/>
      <c r="W3023" s="28"/>
      <c r="X3023" s="3"/>
      <c r="Y3023" s="1"/>
      <c r="Z3023" s="9"/>
      <c r="AA3023" s="3"/>
      <c r="AB3023" s="3"/>
      <c r="AC3023" s="3"/>
      <c r="AD3023" s="9"/>
      <c r="AE3023" s="10"/>
      <c r="AF3023" s="9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4"/>
      <c r="T3024" s="30"/>
      <c r="U3024" s="9"/>
      <c r="V3024" s="9"/>
      <c r="W3024" s="28"/>
      <c r="X3024" s="3"/>
      <c r="Y3024" s="1"/>
      <c r="Z3024" s="9"/>
      <c r="AA3024" s="3"/>
      <c r="AB3024" s="3"/>
      <c r="AC3024" s="3"/>
      <c r="AD3024" s="9"/>
      <c r="AE3024" s="10"/>
      <c r="AF3024" s="9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4"/>
      <c r="T3025" s="30"/>
      <c r="U3025" s="9"/>
      <c r="V3025" s="9"/>
      <c r="W3025" s="28"/>
      <c r="X3025" s="3"/>
      <c r="Y3025" s="1"/>
      <c r="Z3025" s="9"/>
      <c r="AA3025" s="3"/>
      <c r="AB3025" s="3"/>
      <c r="AC3025" s="3"/>
      <c r="AD3025" s="9"/>
      <c r="AE3025" s="10"/>
      <c r="AF3025" s="9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4"/>
      <c r="T3026" s="30"/>
      <c r="U3026" s="9"/>
      <c r="V3026" s="9"/>
      <c r="W3026" s="28"/>
      <c r="X3026" s="3"/>
      <c r="Y3026" s="1"/>
      <c r="Z3026" s="9"/>
      <c r="AA3026" s="3"/>
      <c r="AB3026" s="3"/>
      <c r="AC3026" s="3"/>
      <c r="AD3026" s="9"/>
      <c r="AE3026" s="10"/>
      <c r="AF3026" s="9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4"/>
      <c r="T3027" s="30"/>
      <c r="U3027" s="9"/>
      <c r="V3027" s="9"/>
      <c r="W3027" s="28"/>
      <c r="X3027" s="3"/>
      <c r="Y3027" s="1"/>
      <c r="Z3027" s="9"/>
      <c r="AA3027" s="3"/>
      <c r="AB3027" s="3"/>
      <c r="AC3027" s="3"/>
      <c r="AD3027" s="9"/>
      <c r="AE3027" s="10"/>
      <c r="AF3027" s="9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4"/>
      <c r="T3028" s="30"/>
      <c r="U3028" s="9"/>
      <c r="V3028" s="9"/>
      <c r="W3028" s="28"/>
      <c r="X3028" s="3"/>
      <c r="Y3028" s="1"/>
      <c r="Z3028" s="9"/>
      <c r="AA3028" s="3"/>
      <c r="AB3028" s="3"/>
      <c r="AC3028" s="3"/>
      <c r="AD3028" s="9"/>
      <c r="AE3028" s="10"/>
      <c r="AF3028" s="9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4"/>
      <c r="T3029" s="30"/>
      <c r="U3029" s="9"/>
      <c r="V3029" s="9"/>
      <c r="W3029" s="28"/>
      <c r="X3029" s="3"/>
      <c r="Y3029" s="1"/>
      <c r="Z3029" s="9"/>
      <c r="AA3029" s="3"/>
      <c r="AB3029" s="3"/>
      <c r="AC3029" s="3"/>
      <c r="AD3029" s="9"/>
      <c r="AE3029" s="10"/>
      <c r="AF3029" s="9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4"/>
      <c r="T3030" s="30"/>
      <c r="U3030" s="9"/>
      <c r="V3030" s="9"/>
      <c r="W3030" s="28"/>
      <c r="X3030" s="3"/>
      <c r="Y3030" s="1"/>
      <c r="Z3030" s="9"/>
      <c r="AA3030" s="3"/>
      <c r="AB3030" s="3"/>
      <c r="AC3030" s="3"/>
      <c r="AD3030" s="9"/>
      <c r="AE3030" s="10"/>
      <c r="AF3030" s="9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4"/>
      <c r="T3031" s="30"/>
      <c r="U3031" s="9"/>
      <c r="V3031" s="9"/>
      <c r="W3031" s="28"/>
      <c r="X3031" s="3"/>
      <c r="Y3031" s="1"/>
      <c r="Z3031" s="9"/>
      <c r="AA3031" s="3"/>
      <c r="AB3031" s="3"/>
      <c r="AC3031" s="3"/>
      <c r="AD3031" s="9"/>
      <c r="AE3031" s="10"/>
      <c r="AF3031" s="9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4"/>
      <c r="T3032" s="30"/>
      <c r="U3032" s="9"/>
      <c r="V3032" s="9"/>
      <c r="W3032" s="28"/>
      <c r="X3032" s="3"/>
      <c r="Y3032" s="1"/>
      <c r="Z3032" s="9"/>
      <c r="AA3032" s="3"/>
      <c r="AB3032" s="3"/>
      <c r="AC3032" s="3"/>
      <c r="AD3032" s="9"/>
      <c r="AE3032" s="10"/>
      <c r="AF3032" s="9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4"/>
      <c r="T3033" s="30"/>
      <c r="U3033" s="9"/>
      <c r="V3033" s="9"/>
      <c r="W3033" s="28"/>
      <c r="X3033" s="3"/>
      <c r="Y3033" s="1"/>
      <c r="Z3033" s="9"/>
      <c r="AA3033" s="3"/>
      <c r="AB3033" s="3"/>
      <c r="AC3033" s="3"/>
      <c r="AD3033" s="9"/>
      <c r="AE3033" s="10"/>
      <c r="AF3033" s="9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4"/>
      <c r="T3034" s="30"/>
      <c r="U3034" s="9"/>
      <c r="V3034" s="9"/>
      <c r="W3034" s="28"/>
      <c r="X3034" s="3"/>
      <c r="Y3034" s="1"/>
      <c r="Z3034" s="9"/>
      <c r="AA3034" s="3"/>
      <c r="AB3034" s="3"/>
      <c r="AC3034" s="3"/>
      <c r="AD3034" s="9"/>
      <c r="AE3034" s="10"/>
      <c r="AF3034" s="9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4"/>
      <c r="T3035" s="30"/>
      <c r="U3035" s="9"/>
      <c r="V3035" s="9"/>
      <c r="W3035" s="28"/>
      <c r="X3035" s="3"/>
      <c r="Y3035" s="1"/>
      <c r="Z3035" s="9"/>
      <c r="AA3035" s="3"/>
      <c r="AB3035" s="3"/>
      <c r="AC3035" s="3"/>
      <c r="AD3035" s="9"/>
      <c r="AE3035" s="10"/>
      <c r="AF3035" s="9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4"/>
      <c r="T3036" s="30"/>
      <c r="U3036" s="9"/>
      <c r="V3036" s="9"/>
      <c r="W3036" s="28"/>
      <c r="X3036" s="3"/>
      <c r="Y3036" s="1"/>
      <c r="Z3036" s="9"/>
      <c r="AA3036" s="3"/>
      <c r="AB3036" s="3"/>
      <c r="AC3036" s="3"/>
      <c r="AD3036" s="9"/>
      <c r="AE3036" s="10"/>
      <c r="AF3036" s="9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4"/>
      <c r="T3037" s="30"/>
      <c r="U3037" s="9"/>
      <c r="V3037" s="9"/>
      <c r="W3037" s="28"/>
      <c r="X3037" s="3"/>
      <c r="Y3037" s="1"/>
      <c r="Z3037" s="9"/>
      <c r="AA3037" s="3"/>
      <c r="AB3037" s="3"/>
      <c r="AC3037" s="3"/>
      <c r="AD3037" s="9"/>
      <c r="AE3037" s="10"/>
      <c r="AF3037" s="9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4"/>
      <c r="T3038" s="30"/>
      <c r="U3038" s="9"/>
      <c r="V3038" s="9"/>
      <c r="W3038" s="28"/>
      <c r="X3038" s="3"/>
      <c r="Y3038" s="1"/>
      <c r="Z3038" s="9"/>
      <c r="AA3038" s="3"/>
      <c r="AB3038" s="3"/>
      <c r="AC3038" s="3"/>
      <c r="AD3038" s="9"/>
      <c r="AE3038" s="10"/>
      <c r="AF3038" s="9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4"/>
      <c r="T3039" s="30"/>
      <c r="U3039" s="9"/>
      <c r="V3039" s="9"/>
      <c r="W3039" s="28"/>
      <c r="X3039" s="3"/>
      <c r="Y3039" s="1"/>
      <c r="Z3039" s="9"/>
      <c r="AA3039" s="3"/>
      <c r="AB3039" s="3"/>
      <c r="AC3039" s="3"/>
      <c r="AD3039" s="9"/>
      <c r="AE3039" s="10"/>
      <c r="AF3039" s="9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4"/>
      <c r="T3040" s="30"/>
      <c r="U3040" s="9"/>
      <c r="V3040" s="9"/>
      <c r="W3040" s="28"/>
      <c r="X3040" s="3"/>
      <c r="Y3040" s="1"/>
      <c r="Z3040" s="9"/>
      <c r="AA3040" s="3"/>
      <c r="AB3040" s="3"/>
      <c r="AC3040" s="3"/>
      <c r="AD3040" s="9"/>
      <c r="AE3040" s="10"/>
      <c r="AF3040" s="9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4"/>
      <c r="T3041" s="30"/>
      <c r="U3041" s="9"/>
      <c r="V3041" s="9"/>
      <c r="W3041" s="28"/>
      <c r="X3041" s="3"/>
      <c r="Y3041" s="1"/>
      <c r="Z3041" s="9"/>
      <c r="AA3041" s="3"/>
      <c r="AB3041" s="3"/>
      <c r="AC3041" s="3"/>
      <c r="AD3041" s="9"/>
      <c r="AE3041" s="10"/>
      <c r="AF3041" s="9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4"/>
      <c r="T3042" s="30"/>
      <c r="U3042" s="9"/>
      <c r="V3042" s="9"/>
      <c r="W3042" s="28"/>
      <c r="X3042" s="3"/>
      <c r="Y3042" s="1"/>
      <c r="Z3042" s="9"/>
      <c r="AA3042" s="3"/>
      <c r="AB3042" s="3"/>
      <c r="AC3042" s="3"/>
      <c r="AD3042" s="9"/>
      <c r="AE3042" s="10"/>
      <c r="AF3042" s="9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4"/>
      <c r="T3043" s="30"/>
      <c r="U3043" s="9"/>
      <c r="V3043" s="9"/>
      <c r="W3043" s="28"/>
      <c r="X3043" s="3"/>
      <c r="Y3043" s="1"/>
      <c r="Z3043" s="9"/>
      <c r="AA3043" s="3"/>
      <c r="AB3043" s="3"/>
      <c r="AC3043" s="3"/>
      <c r="AD3043" s="9"/>
      <c r="AE3043" s="10"/>
      <c r="AF3043" s="9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4"/>
      <c r="T3044" s="30"/>
      <c r="U3044" s="9"/>
      <c r="V3044" s="9"/>
      <c r="W3044" s="28"/>
      <c r="X3044" s="3"/>
      <c r="Y3044" s="1"/>
      <c r="Z3044" s="9"/>
      <c r="AA3044" s="3"/>
      <c r="AB3044" s="3"/>
      <c r="AC3044" s="3"/>
      <c r="AD3044" s="9"/>
      <c r="AE3044" s="10"/>
      <c r="AF3044" s="9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4"/>
      <c r="T3045" s="30"/>
      <c r="U3045" s="9"/>
      <c r="V3045" s="9"/>
      <c r="W3045" s="28"/>
      <c r="X3045" s="3"/>
      <c r="Y3045" s="1"/>
      <c r="Z3045" s="9"/>
      <c r="AA3045" s="3"/>
      <c r="AB3045" s="3"/>
      <c r="AC3045" s="3"/>
      <c r="AD3045" s="9"/>
      <c r="AE3045" s="10"/>
      <c r="AF3045" s="9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4"/>
      <c r="T3046" s="30"/>
      <c r="U3046" s="9"/>
      <c r="V3046" s="9"/>
      <c r="W3046" s="28"/>
      <c r="X3046" s="3"/>
      <c r="Y3046" s="1"/>
      <c r="Z3046" s="9"/>
      <c r="AA3046" s="3"/>
      <c r="AB3046" s="3"/>
      <c r="AC3046" s="3"/>
      <c r="AD3046" s="9"/>
      <c r="AE3046" s="10"/>
      <c r="AF3046" s="9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4"/>
      <c r="T3047" s="30"/>
      <c r="U3047" s="9"/>
      <c r="V3047" s="9"/>
      <c r="W3047" s="28"/>
      <c r="X3047" s="3"/>
      <c r="Y3047" s="1"/>
      <c r="Z3047" s="9"/>
      <c r="AA3047" s="3"/>
      <c r="AB3047" s="3"/>
      <c r="AC3047" s="3"/>
      <c r="AD3047" s="9"/>
      <c r="AE3047" s="10"/>
      <c r="AF3047" s="9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4"/>
      <c r="T3048" s="30"/>
      <c r="U3048" s="9"/>
      <c r="V3048" s="9"/>
      <c r="W3048" s="28"/>
      <c r="X3048" s="3"/>
      <c r="Y3048" s="1"/>
      <c r="Z3048" s="9"/>
      <c r="AA3048" s="3"/>
      <c r="AB3048" s="3"/>
      <c r="AC3048" s="3"/>
      <c r="AD3048" s="9"/>
      <c r="AE3048" s="10"/>
      <c r="AF3048" s="9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4"/>
      <c r="T3049" s="30"/>
      <c r="U3049" s="9"/>
      <c r="V3049" s="9"/>
      <c r="W3049" s="28"/>
      <c r="X3049" s="3"/>
      <c r="Y3049" s="1"/>
      <c r="Z3049" s="9"/>
      <c r="AA3049" s="3"/>
      <c r="AB3049" s="3"/>
      <c r="AC3049" s="3"/>
      <c r="AD3049" s="9"/>
      <c r="AE3049" s="10"/>
      <c r="AF3049" s="9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4"/>
      <c r="T3050" s="30"/>
      <c r="U3050" s="9"/>
      <c r="V3050" s="9"/>
      <c r="W3050" s="28"/>
      <c r="X3050" s="3"/>
      <c r="Y3050" s="1"/>
      <c r="Z3050" s="9"/>
      <c r="AA3050" s="3"/>
      <c r="AB3050" s="3"/>
      <c r="AC3050" s="3"/>
      <c r="AD3050" s="9"/>
      <c r="AE3050" s="10"/>
      <c r="AF3050" s="9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4"/>
      <c r="T3051" s="30"/>
      <c r="U3051" s="9"/>
      <c r="V3051" s="9"/>
      <c r="W3051" s="28"/>
      <c r="X3051" s="3"/>
      <c r="Y3051" s="1"/>
      <c r="Z3051" s="9"/>
      <c r="AA3051" s="3"/>
      <c r="AB3051" s="3"/>
      <c r="AC3051" s="3"/>
      <c r="AD3051" s="9"/>
      <c r="AE3051" s="10"/>
      <c r="AF3051" s="9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4"/>
      <c r="T3052" s="30"/>
      <c r="U3052" s="9"/>
      <c r="V3052" s="9"/>
      <c r="W3052" s="28"/>
      <c r="X3052" s="3"/>
      <c r="Y3052" s="1"/>
      <c r="Z3052" s="9"/>
      <c r="AA3052" s="3"/>
      <c r="AB3052" s="3"/>
      <c r="AC3052" s="3"/>
      <c r="AD3052" s="9"/>
      <c r="AE3052" s="10"/>
      <c r="AF3052" s="9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4"/>
      <c r="T3053" s="30"/>
      <c r="U3053" s="9"/>
      <c r="V3053" s="9"/>
      <c r="W3053" s="28"/>
      <c r="X3053" s="3"/>
      <c r="Y3053" s="1"/>
      <c r="Z3053" s="9"/>
      <c r="AA3053" s="3"/>
      <c r="AB3053" s="3"/>
      <c r="AC3053" s="3"/>
      <c r="AD3053" s="9"/>
      <c r="AE3053" s="10"/>
      <c r="AF3053" s="9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4"/>
      <c r="T3054" s="30"/>
      <c r="U3054" s="9"/>
      <c r="V3054" s="9"/>
      <c r="W3054" s="28"/>
      <c r="X3054" s="3"/>
      <c r="Y3054" s="1"/>
      <c r="Z3054" s="9"/>
      <c r="AA3054" s="3"/>
      <c r="AB3054" s="3"/>
      <c r="AC3054" s="3"/>
      <c r="AD3054" s="9"/>
      <c r="AE3054" s="10"/>
      <c r="AF3054" s="9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4"/>
      <c r="T3055" s="30"/>
      <c r="U3055" s="9"/>
      <c r="V3055" s="9"/>
      <c r="W3055" s="28"/>
      <c r="X3055" s="3"/>
      <c r="Y3055" s="1"/>
      <c r="Z3055" s="9"/>
      <c r="AA3055" s="3"/>
      <c r="AB3055" s="3"/>
      <c r="AC3055" s="3"/>
      <c r="AD3055" s="9"/>
      <c r="AE3055" s="10"/>
      <c r="AF3055" s="9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4"/>
      <c r="T3056" s="30"/>
      <c r="U3056" s="9"/>
      <c r="V3056" s="9"/>
      <c r="W3056" s="28"/>
      <c r="X3056" s="3"/>
      <c r="Y3056" s="1"/>
      <c r="Z3056" s="9"/>
      <c r="AA3056" s="3"/>
      <c r="AB3056" s="3"/>
      <c r="AC3056" s="3"/>
      <c r="AD3056" s="9"/>
      <c r="AE3056" s="10"/>
      <c r="AF3056" s="9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4"/>
      <c r="T3057" s="30"/>
      <c r="U3057" s="9"/>
      <c r="V3057" s="9"/>
      <c r="W3057" s="28"/>
      <c r="X3057" s="3"/>
      <c r="Y3057" s="1"/>
      <c r="Z3057" s="9"/>
      <c r="AA3057" s="3"/>
      <c r="AB3057" s="3"/>
      <c r="AC3057" s="3"/>
      <c r="AD3057" s="9"/>
      <c r="AE3057" s="10"/>
      <c r="AF3057" s="9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4"/>
      <c r="T3058" s="30"/>
      <c r="U3058" s="9"/>
      <c r="V3058" s="9"/>
      <c r="W3058" s="28"/>
      <c r="X3058" s="3"/>
      <c r="Y3058" s="1"/>
      <c r="Z3058" s="9"/>
      <c r="AA3058" s="3"/>
      <c r="AB3058" s="3"/>
      <c r="AC3058" s="3"/>
      <c r="AD3058" s="9"/>
      <c r="AE3058" s="10"/>
      <c r="AF3058" s="9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4"/>
      <c r="T3059" s="30"/>
      <c r="U3059" s="9"/>
      <c r="V3059" s="9"/>
      <c r="W3059" s="28"/>
      <c r="X3059" s="3"/>
      <c r="Y3059" s="1"/>
      <c r="Z3059" s="9"/>
      <c r="AA3059" s="3"/>
      <c r="AB3059" s="3"/>
      <c r="AC3059" s="3"/>
      <c r="AD3059" s="9"/>
      <c r="AE3059" s="10"/>
      <c r="AF3059" s="9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4"/>
      <c r="T3060" s="30"/>
      <c r="U3060" s="9"/>
      <c r="V3060" s="9"/>
      <c r="W3060" s="28"/>
      <c r="X3060" s="3"/>
      <c r="Y3060" s="1"/>
      <c r="Z3060" s="9"/>
      <c r="AA3060" s="3"/>
      <c r="AB3060" s="3"/>
      <c r="AC3060" s="3"/>
      <c r="AD3060" s="9"/>
      <c r="AE3060" s="10"/>
      <c r="AF3060" s="9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4"/>
      <c r="T3061" s="30"/>
      <c r="U3061" s="9"/>
      <c r="V3061" s="9"/>
      <c r="W3061" s="28"/>
      <c r="X3061" s="3"/>
      <c r="Y3061" s="1"/>
      <c r="Z3061" s="9"/>
      <c r="AA3061" s="3"/>
      <c r="AB3061" s="3"/>
      <c r="AC3061" s="3"/>
      <c r="AD3061" s="9"/>
      <c r="AE3061" s="10"/>
      <c r="AF3061" s="9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4"/>
      <c r="T3062" s="30"/>
      <c r="U3062" s="9"/>
      <c r="V3062" s="9"/>
      <c r="W3062" s="28"/>
      <c r="X3062" s="3"/>
      <c r="Y3062" s="1"/>
      <c r="Z3062" s="9"/>
      <c r="AA3062" s="3"/>
      <c r="AB3062" s="3"/>
      <c r="AC3062" s="3"/>
      <c r="AD3062" s="9"/>
      <c r="AE3062" s="10"/>
      <c r="AF3062" s="9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4"/>
      <c r="T3063" s="30"/>
      <c r="U3063" s="9"/>
      <c r="V3063" s="9"/>
      <c r="W3063" s="28"/>
      <c r="X3063" s="3"/>
      <c r="Y3063" s="1"/>
      <c r="Z3063" s="9"/>
      <c r="AA3063" s="3"/>
      <c r="AB3063" s="3"/>
      <c r="AC3063" s="3"/>
      <c r="AD3063" s="9"/>
      <c r="AE3063" s="10"/>
      <c r="AF3063" s="9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4"/>
      <c r="T3064" s="30"/>
      <c r="U3064" s="9"/>
      <c r="V3064" s="9"/>
      <c r="W3064" s="28"/>
      <c r="X3064" s="3"/>
      <c r="Y3064" s="1"/>
      <c r="Z3064" s="9"/>
      <c r="AA3064" s="3"/>
      <c r="AB3064" s="3"/>
      <c r="AC3064" s="3"/>
      <c r="AD3064" s="9"/>
      <c r="AE3064" s="10"/>
      <c r="AF3064" s="9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4"/>
      <c r="T3065" s="30"/>
      <c r="U3065" s="9"/>
      <c r="V3065" s="9"/>
      <c r="W3065" s="28"/>
      <c r="X3065" s="3"/>
      <c r="Y3065" s="1"/>
      <c r="Z3065" s="9"/>
      <c r="AA3065" s="3"/>
      <c r="AB3065" s="3"/>
      <c r="AC3065" s="3"/>
      <c r="AD3065" s="9"/>
      <c r="AE3065" s="10"/>
      <c r="AF3065" s="9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4"/>
      <c r="T3066" s="30"/>
      <c r="U3066" s="9"/>
      <c r="V3066" s="9"/>
      <c r="W3066" s="28"/>
      <c r="X3066" s="3"/>
      <c r="Y3066" s="1"/>
      <c r="Z3066" s="9"/>
      <c r="AA3066" s="3"/>
      <c r="AB3066" s="3"/>
      <c r="AC3066" s="3"/>
      <c r="AD3066" s="9"/>
      <c r="AE3066" s="10"/>
      <c r="AF3066" s="9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4"/>
      <c r="T3067" s="30"/>
      <c r="U3067" s="9"/>
      <c r="V3067" s="9"/>
      <c r="W3067" s="28"/>
      <c r="X3067" s="3"/>
      <c r="Y3067" s="1"/>
      <c r="Z3067" s="9"/>
      <c r="AA3067" s="3"/>
      <c r="AB3067" s="3"/>
      <c r="AC3067" s="3"/>
      <c r="AD3067" s="9"/>
      <c r="AE3067" s="10"/>
      <c r="AF3067" s="9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4"/>
      <c r="T3068" s="30"/>
      <c r="U3068" s="9"/>
      <c r="V3068" s="9"/>
      <c r="W3068" s="28"/>
      <c r="X3068" s="3"/>
      <c r="Y3068" s="1"/>
      <c r="Z3068" s="9"/>
      <c r="AA3068" s="3"/>
      <c r="AB3068" s="3"/>
      <c r="AC3068" s="3"/>
      <c r="AD3068" s="9"/>
      <c r="AE3068" s="10"/>
      <c r="AF3068" s="9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4"/>
      <c r="T3069" s="30"/>
      <c r="U3069" s="9"/>
      <c r="V3069" s="9"/>
      <c r="W3069" s="28"/>
      <c r="X3069" s="3"/>
      <c r="Y3069" s="1"/>
      <c r="Z3069" s="9"/>
      <c r="AA3069" s="3"/>
      <c r="AB3069" s="3"/>
      <c r="AC3069" s="3"/>
      <c r="AD3069" s="9"/>
      <c r="AE3069" s="10"/>
      <c r="AF3069" s="9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4"/>
      <c r="T3070" s="30"/>
      <c r="U3070" s="9"/>
      <c r="V3070" s="9"/>
      <c r="W3070" s="28"/>
      <c r="X3070" s="3"/>
      <c r="Y3070" s="1"/>
      <c r="Z3070" s="9"/>
      <c r="AA3070" s="3"/>
      <c r="AB3070" s="3"/>
      <c r="AC3070" s="3"/>
      <c r="AD3070" s="9"/>
      <c r="AE3070" s="10"/>
      <c r="AF3070" s="9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4"/>
      <c r="T3071" s="30"/>
      <c r="U3071" s="9"/>
      <c r="V3071" s="9"/>
      <c r="W3071" s="28"/>
      <c r="X3071" s="3"/>
      <c r="Y3071" s="1"/>
      <c r="Z3071" s="9"/>
      <c r="AA3071" s="3"/>
      <c r="AB3071" s="3"/>
      <c r="AC3071" s="3"/>
      <c r="AD3071" s="9"/>
      <c r="AE3071" s="10"/>
      <c r="AF3071" s="9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4"/>
      <c r="T3072" s="30"/>
      <c r="U3072" s="9"/>
      <c r="V3072" s="9"/>
      <c r="W3072" s="28"/>
      <c r="X3072" s="3"/>
      <c r="Y3072" s="1"/>
      <c r="Z3072" s="9"/>
      <c r="AA3072" s="3"/>
      <c r="AB3072" s="3"/>
      <c r="AC3072" s="3"/>
      <c r="AD3072" s="9"/>
      <c r="AE3072" s="10"/>
      <c r="AF3072" s="9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4"/>
      <c r="T3073" s="30"/>
      <c r="U3073" s="9"/>
      <c r="V3073" s="9"/>
      <c r="W3073" s="28"/>
      <c r="X3073" s="3"/>
      <c r="Y3073" s="1"/>
      <c r="Z3073" s="9"/>
      <c r="AA3073" s="3"/>
      <c r="AB3073" s="3"/>
      <c r="AC3073" s="3"/>
      <c r="AD3073" s="9"/>
      <c r="AE3073" s="10"/>
      <c r="AF3073" s="9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4"/>
      <c r="T3074" s="30"/>
      <c r="U3074" s="9"/>
      <c r="V3074" s="9"/>
      <c r="W3074" s="28"/>
      <c r="X3074" s="3"/>
      <c r="Y3074" s="1"/>
      <c r="Z3074" s="9"/>
      <c r="AA3074" s="3"/>
      <c r="AB3074" s="3"/>
      <c r="AC3074" s="3"/>
      <c r="AD3074" s="9"/>
      <c r="AE3074" s="10"/>
      <c r="AF3074" s="9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4"/>
      <c r="T3075" s="30"/>
      <c r="U3075" s="9"/>
      <c r="V3075" s="9"/>
      <c r="W3075" s="28"/>
      <c r="X3075" s="3"/>
      <c r="Y3075" s="1"/>
      <c r="Z3075" s="9"/>
      <c r="AA3075" s="3"/>
      <c r="AB3075" s="3"/>
      <c r="AC3075" s="3"/>
      <c r="AD3075" s="9"/>
      <c r="AE3075" s="10"/>
      <c r="AF3075" s="9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4"/>
      <c r="T3076" s="30"/>
      <c r="U3076" s="9"/>
      <c r="V3076" s="9"/>
      <c r="W3076" s="28"/>
      <c r="X3076" s="3"/>
      <c r="Y3076" s="1"/>
      <c r="Z3076" s="9"/>
      <c r="AA3076" s="3"/>
      <c r="AB3076" s="3"/>
      <c r="AC3076" s="3"/>
      <c r="AD3076" s="9"/>
      <c r="AE3076" s="10"/>
      <c r="AF3076" s="9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4"/>
      <c r="T3077" s="30"/>
      <c r="U3077" s="9"/>
      <c r="V3077" s="9"/>
      <c r="W3077" s="28"/>
      <c r="X3077" s="3"/>
      <c r="Y3077" s="1"/>
      <c r="Z3077" s="9"/>
      <c r="AA3077" s="3"/>
      <c r="AB3077" s="3"/>
      <c r="AC3077" s="3"/>
      <c r="AD3077" s="9"/>
      <c r="AE3077" s="10"/>
      <c r="AF3077" s="9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4"/>
      <c r="T3078" s="30"/>
      <c r="U3078" s="9"/>
      <c r="V3078" s="9"/>
      <c r="W3078" s="28"/>
      <c r="X3078" s="3"/>
      <c r="Y3078" s="1"/>
      <c r="Z3078" s="9"/>
      <c r="AA3078" s="3"/>
      <c r="AB3078" s="3"/>
      <c r="AC3078" s="3"/>
      <c r="AD3078" s="9"/>
      <c r="AE3078" s="10"/>
      <c r="AF3078" s="9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4"/>
      <c r="T3079" s="30"/>
      <c r="U3079" s="9"/>
      <c r="V3079" s="9"/>
      <c r="W3079" s="28"/>
      <c r="X3079" s="3"/>
      <c r="Y3079" s="1"/>
      <c r="Z3079" s="9"/>
      <c r="AA3079" s="3"/>
      <c r="AB3079" s="3"/>
      <c r="AC3079" s="3"/>
      <c r="AD3079" s="9"/>
      <c r="AE3079" s="10"/>
      <c r="AF3079" s="9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4"/>
      <c r="T3080" s="30"/>
      <c r="U3080" s="9"/>
      <c r="V3080" s="9"/>
      <c r="W3080" s="28"/>
      <c r="X3080" s="3"/>
      <c r="Y3080" s="1"/>
      <c r="Z3080" s="9"/>
      <c r="AA3080" s="3"/>
      <c r="AB3080" s="3"/>
      <c r="AC3080" s="3"/>
      <c r="AD3080" s="9"/>
      <c r="AE3080" s="10"/>
      <c r="AF3080" s="9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4"/>
      <c r="T3081" s="30"/>
      <c r="U3081" s="9"/>
      <c r="V3081" s="9"/>
      <c r="W3081" s="28"/>
      <c r="X3081" s="3"/>
      <c r="Y3081" s="1"/>
      <c r="Z3081" s="9"/>
      <c r="AA3081" s="3"/>
      <c r="AB3081" s="3"/>
      <c r="AC3081" s="3"/>
      <c r="AD3081" s="9"/>
      <c r="AE3081" s="10"/>
      <c r="AF3081" s="9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4"/>
      <c r="T3082" s="30"/>
      <c r="U3082" s="9"/>
      <c r="V3082" s="9"/>
      <c r="W3082" s="28"/>
      <c r="X3082" s="3"/>
      <c r="Y3082" s="1"/>
      <c r="Z3082" s="9"/>
      <c r="AA3082" s="3"/>
      <c r="AB3082" s="3"/>
      <c r="AC3082" s="3"/>
      <c r="AD3082" s="9"/>
      <c r="AE3082" s="10"/>
      <c r="AF3082" s="9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4"/>
      <c r="T3083" s="30"/>
      <c r="U3083" s="9"/>
      <c r="V3083" s="9"/>
      <c r="W3083" s="28"/>
      <c r="X3083" s="3"/>
      <c r="Y3083" s="1"/>
      <c r="Z3083" s="9"/>
      <c r="AA3083" s="3"/>
      <c r="AB3083" s="3"/>
      <c r="AC3083" s="3"/>
      <c r="AD3083" s="9"/>
      <c r="AE3083" s="10"/>
      <c r="AF3083" s="9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4"/>
      <c r="T3084" s="30"/>
      <c r="U3084" s="9"/>
      <c r="V3084" s="9"/>
      <c r="W3084" s="28"/>
      <c r="X3084" s="3"/>
      <c r="Y3084" s="1"/>
      <c r="Z3084" s="9"/>
      <c r="AA3084" s="3"/>
      <c r="AB3084" s="3"/>
      <c r="AC3084" s="3"/>
      <c r="AD3084" s="9"/>
      <c r="AE3084" s="10"/>
      <c r="AF3084" s="9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4"/>
      <c r="T3085" s="30"/>
      <c r="U3085" s="9"/>
      <c r="V3085" s="9"/>
      <c r="W3085" s="28"/>
      <c r="X3085" s="3"/>
      <c r="Y3085" s="1"/>
      <c r="Z3085" s="9"/>
      <c r="AA3085" s="3"/>
      <c r="AB3085" s="3"/>
      <c r="AC3085" s="3"/>
      <c r="AD3085" s="9"/>
      <c r="AE3085" s="10"/>
      <c r="AF3085" s="9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4"/>
      <c r="T3086" s="30"/>
      <c r="U3086" s="9"/>
      <c r="V3086" s="9"/>
      <c r="W3086" s="28"/>
      <c r="X3086" s="3"/>
      <c r="Y3086" s="1"/>
      <c r="Z3086" s="9"/>
      <c r="AA3086" s="3"/>
      <c r="AB3086" s="3"/>
      <c r="AC3086" s="3"/>
      <c r="AD3086" s="9"/>
      <c r="AE3086" s="10"/>
      <c r="AF3086" s="9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4"/>
      <c r="T3087" s="30"/>
      <c r="U3087" s="9"/>
      <c r="V3087" s="9"/>
      <c r="W3087" s="28"/>
      <c r="X3087" s="3"/>
      <c r="Y3087" s="1"/>
      <c r="Z3087" s="9"/>
      <c r="AA3087" s="3"/>
      <c r="AB3087" s="3"/>
      <c r="AC3087" s="3"/>
      <c r="AD3087" s="9"/>
      <c r="AE3087" s="10"/>
      <c r="AF3087" s="9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4"/>
      <c r="T3088" s="30"/>
      <c r="U3088" s="9"/>
      <c r="V3088" s="9"/>
      <c r="W3088" s="28"/>
      <c r="X3088" s="3"/>
      <c r="Y3088" s="1"/>
      <c r="Z3088" s="9"/>
      <c r="AA3088" s="3"/>
      <c r="AB3088" s="3"/>
      <c r="AC3088" s="3"/>
      <c r="AD3088" s="9"/>
      <c r="AE3088" s="10"/>
      <c r="AF3088" s="9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4"/>
      <c r="T3089" s="30"/>
      <c r="U3089" s="9"/>
      <c r="V3089" s="9"/>
      <c r="W3089" s="28"/>
      <c r="X3089" s="3"/>
      <c r="Y3089" s="1"/>
      <c r="Z3089" s="9"/>
      <c r="AA3089" s="3"/>
      <c r="AB3089" s="3"/>
      <c r="AC3089" s="3"/>
      <c r="AD3089" s="9"/>
      <c r="AE3089" s="10"/>
      <c r="AF3089" s="9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4"/>
      <c r="T3090" s="30"/>
      <c r="U3090" s="9"/>
      <c r="V3090" s="9"/>
      <c r="W3090" s="28"/>
      <c r="X3090" s="3"/>
      <c r="Y3090" s="1"/>
      <c r="Z3090" s="9"/>
      <c r="AA3090" s="3"/>
      <c r="AB3090" s="3"/>
      <c r="AC3090" s="3"/>
      <c r="AD3090" s="9"/>
      <c r="AE3090" s="10"/>
      <c r="AF3090" s="9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4"/>
      <c r="T3091" s="30"/>
      <c r="U3091" s="9"/>
      <c r="V3091" s="9"/>
      <c r="W3091" s="28"/>
      <c r="X3091" s="3"/>
      <c r="Y3091" s="1"/>
      <c r="Z3091" s="9"/>
      <c r="AA3091" s="3"/>
      <c r="AB3091" s="3"/>
      <c r="AC3091" s="3"/>
      <c r="AD3091" s="9"/>
      <c r="AE3091" s="10"/>
      <c r="AF3091" s="9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4"/>
      <c r="T3092" s="30"/>
      <c r="U3092" s="9"/>
      <c r="V3092" s="9"/>
      <c r="W3092" s="28"/>
      <c r="X3092" s="3"/>
      <c r="Y3092" s="1"/>
      <c r="Z3092" s="9"/>
      <c r="AA3092" s="3"/>
      <c r="AB3092" s="3"/>
      <c r="AC3092" s="3"/>
      <c r="AD3092" s="9"/>
      <c r="AE3092" s="10"/>
      <c r="AF3092" s="9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4"/>
      <c r="T3093" s="30"/>
      <c r="U3093" s="9"/>
      <c r="V3093" s="9"/>
      <c r="W3093" s="28"/>
      <c r="X3093" s="3"/>
      <c r="Y3093" s="1"/>
      <c r="Z3093" s="9"/>
      <c r="AA3093" s="3"/>
      <c r="AB3093" s="3"/>
      <c r="AC3093" s="3"/>
      <c r="AD3093" s="9"/>
      <c r="AE3093" s="10"/>
      <c r="AF3093" s="9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4"/>
      <c r="T3094" s="30"/>
      <c r="U3094" s="9"/>
      <c r="V3094" s="9"/>
      <c r="W3094" s="28"/>
      <c r="X3094" s="3"/>
      <c r="Y3094" s="1"/>
      <c r="Z3094" s="9"/>
      <c r="AA3094" s="3"/>
      <c r="AB3094" s="3"/>
      <c r="AC3094" s="3"/>
      <c r="AD3094" s="9"/>
      <c r="AE3094" s="10"/>
      <c r="AF3094" s="9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4"/>
      <c r="T3095" s="30"/>
      <c r="U3095" s="9"/>
      <c r="V3095" s="9"/>
      <c r="W3095" s="28"/>
      <c r="X3095" s="3"/>
      <c r="Y3095" s="1"/>
      <c r="Z3095" s="9"/>
      <c r="AA3095" s="3"/>
      <c r="AB3095" s="3"/>
      <c r="AC3095" s="3"/>
      <c r="AD3095" s="9"/>
      <c r="AE3095" s="10"/>
      <c r="AF3095" s="9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4"/>
      <c r="T3096" s="30"/>
      <c r="U3096" s="9"/>
      <c r="V3096" s="9"/>
      <c r="W3096" s="28"/>
      <c r="X3096" s="3"/>
      <c r="Y3096" s="1"/>
      <c r="Z3096" s="9"/>
      <c r="AA3096" s="3"/>
      <c r="AB3096" s="3"/>
      <c r="AC3096" s="3"/>
      <c r="AD3096" s="9"/>
      <c r="AE3096" s="10"/>
      <c r="AF3096" s="9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4"/>
      <c r="T3097" s="30"/>
      <c r="U3097" s="9"/>
      <c r="V3097" s="9"/>
      <c r="W3097" s="28"/>
      <c r="X3097" s="3"/>
      <c r="Y3097" s="1"/>
      <c r="Z3097" s="9"/>
      <c r="AA3097" s="3"/>
      <c r="AB3097" s="3"/>
      <c r="AC3097" s="3"/>
      <c r="AD3097" s="9"/>
      <c r="AE3097" s="10"/>
      <c r="AF3097" s="9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4"/>
      <c r="T3098" s="30"/>
      <c r="U3098" s="9"/>
      <c r="V3098" s="9"/>
      <c r="W3098" s="28"/>
      <c r="X3098" s="3"/>
      <c r="Y3098" s="1"/>
      <c r="Z3098" s="9"/>
      <c r="AA3098" s="3"/>
      <c r="AB3098" s="3"/>
      <c r="AC3098" s="3"/>
      <c r="AD3098" s="9"/>
      <c r="AE3098" s="10"/>
      <c r="AF3098" s="9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4"/>
      <c r="T3099" s="30"/>
      <c r="U3099" s="9"/>
      <c r="V3099" s="9"/>
      <c r="W3099" s="28"/>
      <c r="X3099" s="3"/>
      <c r="Y3099" s="1"/>
      <c r="Z3099" s="9"/>
      <c r="AA3099" s="3"/>
      <c r="AB3099" s="3"/>
      <c r="AC3099" s="3"/>
      <c r="AD3099" s="9"/>
      <c r="AE3099" s="10"/>
      <c r="AF3099" s="9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4"/>
      <c r="T3100" s="30"/>
      <c r="U3100" s="9"/>
      <c r="V3100" s="9"/>
      <c r="W3100" s="28"/>
      <c r="X3100" s="3"/>
      <c r="Y3100" s="1"/>
      <c r="Z3100" s="9"/>
      <c r="AA3100" s="3"/>
      <c r="AB3100" s="3"/>
      <c r="AC3100" s="3"/>
      <c r="AD3100" s="9"/>
      <c r="AE3100" s="10"/>
      <c r="AF3100" s="9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4"/>
      <c r="T3101" s="30"/>
      <c r="U3101" s="9"/>
      <c r="V3101" s="9"/>
      <c r="W3101" s="28"/>
      <c r="X3101" s="3"/>
      <c r="Y3101" s="1"/>
      <c r="Z3101" s="9"/>
      <c r="AA3101" s="3"/>
      <c r="AB3101" s="3"/>
      <c r="AC3101" s="3"/>
      <c r="AD3101" s="9"/>
      <c r="AE3101" s="10"/>
      <c r="AF3101" s="9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4"/>
      <c r="T3102" s="30"/>
      <c r="U3102" s="9"/>
      <c r="V3102" s="9"/>
      <c r="W3102" s="28"/>
      <c r="X3102" s="3"/>
      <c r="Y3102" s="1"/>
      <c r="Z3102" s="9"/>
      <c r="AA3102" s="3"/>
      <c r="AB3102" s="3"/>
      <c r="AC3102" s="3"/>
      <c r="AD3102" s="9"/>
      <c r="AE3102" s="10"/>
      <c r="AF3102" s="9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4"/>
      <c r="T3103" s="30"/>
      <c r="U3103" s="9"/>
      <c r="V3103" s="9"/>
      <c r="W3103" s="28"/>
      <c r="X3103" s="3"/>
      <c r="Y3103" s="1"/>
      <c r="Z3103" s="9"/>
      <c r="AA3103" s="3"/>
      <c r="AB3103" s="3"/>
      <c r="AC3103" s="3"/>
      <c r="AD3103" s="9"/>
      <c r="AE3103" s="10"/>
      <c r="AF3103" s="9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4"/>
      <c r="T3104" s="30"/>
      <c r="U3104" s="9"/>
      <c r="V3104" s="9"/>
      <c r="W3104" s="28"/>
      <c r="X3104" s="3"/>
      <c r="Y3104" s="1"/>
      <c r="Z3104" s="9"/>
      <c r="AA3104" s="3"/>
      <c r="AB3104" s="3"/>
      <c r="AC3104" s="3"/>
      <c r="AD3104" s="9"/>
      <c r="AE3104" s="10"/>
      <c r="AF3104" s="9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4"/>
      <c r="T3105" s="30"/>
      <c r="U3105" s="9"/>
      <c r="V3105" s="9"/>
      <c r="W3105" s="28"/>
      <c r="X3105" s="3"/>
      <c r="Y3105" s="1"/>
      <c r="Z3105" s="9"/>
      <c r="AA3105" s="3"/>
      <c r="AB3105" s="3"/>
      <c r="AC3105" s="3"/>
      <c r="AD3105" s="9"/>
      <c r="AE3105" s="10"/>
      <c r="AF3105" s="9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4"/>
      <c r="T3106" s="30"/>
      <c r="U3106" s="9"/>
      <c r="V3106" s="9"/>
      <c r="W3106" s="28"/>
      <c r="X3106" s="3"/>
      <c r="Y3106" s="1"/>
      <c r="Z3106" s="9"/>
      <c r="AA3106" s="3"/>
      <c r="AB3106" s="3"/>
      <c r="AC3106" s="3"/>
      <c r="AD3106" s="9"/>
      <c r="AE3106" s="10"/>
      <c r="AF3106" s="9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4"/>
      <c r="T3107" s="30"/>
      <c r="U3107" s="9"/>
      <c r="V3107" s="9"/>
      <c r="W3107" s="28"/>
      <c r="X3107" s="3"/>
      <c r="Y3107" s="1"/>
      <c r="Z3107" s="9"/>
      <c r="AA3107" s="3"/>
      <c r="AB3107" s="3"/>
      <c r="AC3107" s="3"/>
      <c r="AD3107" s="9"/>
      <c r="AE3107" s="10"/>
      <c r="AF3107" s="9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4"/>
      <c r="T3108" s="30"/>
      <c r="U3108" s="9"/>
      <c r="V3108" s="9"/>
      <c r="W3108" s="28"/>
      <c r="X3108" s="3"/>
      <c r="Y3108" s="1"/>
      <c r="Z3108" s="9"/>
      <c r="AA3108" s="3"/>
      <c r="AB3108" s="3"/>
      <c r="AC3108" s="3"/>
      <c r="AD3108" s="9"/>
      <c r="AE3108" s="10"/>
      <c r="AF3108" s="9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4"/>
      <c r="T3109" s="30"/>
      <c r="U3109" s="9"/>
      <c r="V3109" s="9"/>
      <c r="W3109" s="28"/>
      <c r="X3109" s="3"/>
      <c r="Y3109" s="1"/>
      <c r="Z3109" s="9"/>
      <c r="AA3109" s="3"/>
      <c r="AB3109" s="3"/>
      <c r="AC3109" s="3"/>
      <c r="AD3109" s="9"/>
      <c r="AE3109" s="10"/>
      <c r="AF3109" s="9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4"/>
      <c r="T3110" s="30"/>
      <c r="U3110" s="9"/>
      <c r="V3110" s="9"/>
      <c r="W3110" s="28"/>
      <c r="X3110" s="3"/>
      <c r="Y3110" s="1"/>
      <c r="Z3110" s="9"/>
      <c r="AA3110" s="3"/>
      <c r="AB3110" s="3"/>
      <c r="AC3110" s="3"/>
      <c r="AD3110" s="9"/>
      <c r="AE3110" s="10"/>
      <c r="AF3110" s="9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4"/>
      <c r="T3111" s="30"/>
      <c r="U3111" s="9"/>
      <c r="V3111" s="9"/>
      <c r="W3111" s="28"/>
      <c r="X3111" s="3"/>
      <c r="Y3111" s="1"/>
      <c r="Z3111" s="9"/>
      <c r="AA3111" s="3"/>
      <c r="AB3111" s="3"/>
      <c r="AC3111" s="3"/>
      <c r="AD3111" s="9"/>
      <c r="AE3111" s="10"/>
      <c r="AF3111" s="9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4"/>
      <c r="T3112" s="30"/>
      <c r="U3112" s="9"/>
      <c r="V3112" s="9"/>
      <c r="W3112" s="28"/>
      <c r="X3112" s="3"/>
      <c r="Y3112" s="1"/>
      <c r="Z3112" s="9"/>
      <c r="AA3112" s="3"/>
      <c r="AB3112" s="3"/>
      <c r="AC3112" s="3"/>
      <c r="AD3112" s="9"/>
      <c r="AE3112" s="10"/>
      <c r="AF3112" s="9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4"/>
      <c r="T3113" s="30"/>
      <c r="U3113" s="9"/>
      <c r="V3113" s="9"/>
      <c r="W3113" s="28"/>
      <c r="X3113" s="3"/>
      <c r="Y3113" s="1"/>
      <c r="Z3113" s="9"/>
      <c r="AA3113" s="3"/>
      <c r="AB3113" s="3"/>
      <c r="AC3113" s="3"/>
      <c r="AD3113" s="9"/>
      <c r="AE3113" s="10"/>
      <c r="AF3113" s="9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4"/>
      <c r="T3114" s="30"/>
      <c r="U3114" s="9"/>
      <c r="V3114" s="9"/>
      <c r="W3114" s="28"/>
      <c r="X3114" s="3"/>
      <c r="Y3114" s="1"/>
      <c r="Z3114" s="9"/>
      <c r="AA3114" s="3"/>
      <c r="AB3114" s="3"/>
      <c r="AC3114" s="3"/>
      <c r="AD3114" s="9"/>
      <c r="AE3114" s="10"/>
      <c r="AF3114" s="9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4"/>
      <c r="T3115" s="30"/>
      <c r="U3115" s="9"/>
      <c r="V3115" s="9"/>
      <c r="W3115" s="28"/>
      <c r="X3115" s="3"/>
      <c r="Y3115" s="1"/>
      <c r="Z3115" s="9"/>
      <c r="AA3115" s="3"/>
      <c r="AB3115" s="3"/>
      <c r="AC3115" s="3"/>
      <c r="AD3115" s="9"/>
      <c r="AE3115" s="10"/>
      <c r="AF3115" s="9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4"/>
      <c r="T3116" s="30"/>
      <c r="U3116" s="27"/>
      <c r="V3116" s="27"/>
      <c r="W3116" s="32"/>
      <c r="X3116" s="20"/>
      <c r="Y3116" s="23"/>
      <c r="Z3116" s="27"/>
      <c r="AA3116" s="20"/>
      <c r="AB3116" s="20"/>
      <c r="AC3116" s="20"/>
      <c r="AD3116" s="27"/>
      <c r="AE3116" s="21"/>
      <c r="AF3116" s="27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</row>
    <row r="3117" spans="1:130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4"/>
      <c r="T3117" s="30"/>
      <c r="U3117" s="9"/>
      <c r="V3117" s="9"/>
      <c r="W3117" s="28"/>
      <c r="X3117" s="3"/>
      <c r="Y3117" s="1"/>
      <c r="Z3117" s="9"/>
      <c r="AA3117" s="3"/>
      <c r="AB3117" s="3"/>
      <c r="AC3117" s="3"/>
      <c r="AD3117" s="9"/>
      <c r="AE3117" s="10"/>
      <c r="AF3117" s="9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4"/>
      <c r="T3118" s="30"/>
      <c r="U3118" s="27"/>
      <c r="V3118" s="27"/>
      <c r="W3118" s="32"/>
      <c r="X3118" s="20"/>
      <c r="Y3118" s="23"/>
      <c r="Z3118" s="27"/>
      <c r="AA3118" s="20"/>
      <c r="AB3118" s="20"/>
      <c r="AC3118" s="20"/>
      <c r="AD3118" s="27"/>
      <c r="AE3118" s="21"/>
      <c r="AF3118" s="27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</row>
    <row r="3119" spans="1:130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4"/>
      <c r="T3119" s="30"/>
      <c r="U3119" s="9"/>
      <c r="V3119" s="9"/>
      <c r="W3119" s="28"/>
      <c r="X3119" s="3"/>
      <c r="Y3119" s="1"/>
      <c r="Z3119" s="9"/>
      <c r="AA3119" s="3"/>
      <c r="AB3119" s="3"/>
      <c r="AC3119" s="3"/>
      <c r="AD3119" s="9"/>
      <c r="AE3119" s="10"/>
      <c r="AF3119" s="9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4"/>
      <c r="T3120" s="30"/>
      <c r="U3120" s="9"/>
      <c r="V3120" s="9"/>
      <c r="W3120" s="28"/>
      <c r="X3120" s="3"/>
      <c r="Y3120" s="1"/>
      <c r="Z3120" s="9"/>
      <c r="AA3120" s="3"/>
      <c r="AB3120" s="3"/>
      <c r="AC3120" s="3"/>
      <c r="AD3120" s="9"/>
      <c r="AE3120" s="10"/>
      <c r="AF3120" s="9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4"/>
      <c r="T3121" s="30"/>
      <c r="U3121" s="9"/>
      <c r="V3121" s="9"/>
      <c r="W3121" s="28"/>
      <c r="X3121" s="3"/>
      <c r="Y3121" s="1"/>
      <c r="Z3121" s="9"/>
      <c r="AA3121" s="3"/>
      <c r="AB3121" s="3"/>
      <c r="AC3121" s="3"/>
      <c r="AD3121" s="9"/>
      <c r="AE3121" s="10"/>
      <c r="AF3121" s="9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4"/>
      <c r="T3122" s="30"/>
      <c r="U3122" s="9"/>
      <c r="V3122" s="9"/>
      <c r="W3122" s="28"/>
      <c r="X3122" s="3"/>
      <c r="Y3122" s="1"/>
      <c r="Z3122" s="9"/>
      <c r="AA3122" s="3"/>
      <c r="AB3122" s="3"/>
      <c r="AC3122" s="3"/>
      <c r="AD3122" s="9"/>
      <c r="AE3122" s="10"/>
      <c r="AF3122" s="9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4"/>
      <c r="T3123" s="30"/>
      <c r="U3123" s="9"/>
      <c r="V3123" s="9"/>
      <c r="W3123" s="28"/>
      <c r="X3123" s="3"/>
      <c r="Y3123" s="1"/>
      <c r="Z3123" s="9"/>
      <c r="AA3123" s="3"/>
      <c r="AB3123" s="3"/>
      <c r="AC3123" s="3"/>
      <c r="AD3123" s="9"/>
      <c r="AE3123" s="10"/>
      <c r="AF3123" s="9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4"/>
      <c r="T3124" s="30"/>
      <c r="U3124" s="9"/>
      <c r="V3124" s="9"/>
      <c r="W3124" s="28"/>
      <c r="X3124" s="3"/>
      <c r="Y3124" s="1"/>
      <c r="Z3124" s="9"/>
      <c r="AA3124" s="3"/>
      <c r="AB3124" s="3"/>
      <c r="AC3124" s="3"/>
      <c r="AD3124" s="9"/>
      <c r="AE3124" s="10"/>
      <c r="AF3124" s="9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4"/>
      <c r="T3125" s="30"/>
      <c r="U3125" s="9"/>
      <c r="V3125" s="9"/>
      <c r="W3125" s="28"/>
      <c r="X3125" s="3"/>
      <c r="Y3125" s="1"/>
      <c r="Z3125" s="9"/>
      <c r="AA3125" s="3"/>
      <c r="AB3125" s="3"/>
      <c r="AC3125" s="3"/>
      <c r="AD3125" s="9"/>
      <c r="AE3125" s="10"/>
      <c r="AF3125" s="9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4"/>
      <c r="T3126" s="30"/>
      <c r="U3126" s="9"/>
      <c r="V3126" s="9"/>
      <c r="W3126" s="28"/>
      <c r="X3126" s="3"/>
      <c r="Y3126" s="1"/>
      <c r="Z3126" s="9"/>
      <c r="AA3126" s="3"/>
      <c r="AB3126" s="3"/>
      <c r="AC3126" s="3"/>
      <c r="AD3126" s="9"/>
      <c r="AE3126" s="10"/>
      <c r="AF3126" s="9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4"/>
      <c r="T3127" s="30"/>
      <c r="U3127" s="9"/>
      <c r="V3127" s="9"/>
      <c r="W3127" s="28"/>
      <c r="X3127" s="3"/>
      <c r="Y3127" s="1"/>
      <c r="Z3127" s="9"/>
      <c r="AA3127" s="3"/>
      <c r="AB3127" s="3"/>
      <c r="AC3127" s="3"/>
      <c r="AD3127" s="9"/>
      <c r="AE3127" s="10"/>
      <c r="AF3127" s="9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4"/>
      <c r="T3128" s="30"/>
      <c r="U3128" s="9"/>
      <c r="V3128" s="9"/>
      <c r="W3128" s="28"/>
      <c r="X3128" s="3"/>
      <c r="Y3128" s="1"/>
      <c r="Z3128" s="9"/>
      <c r="AA3128" s="3"/>
      <c r="AB3128" s="3"/>
      <c r="AC3128" s="3"/>
      <c r="AD3128" s="9"/>
      <c r="AE3128" s="10"/>
      <c r="AF3128" s="9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4"/>
      <c r="T3129" s="30"/>
      <c r="U3129" s="9"/>
      <c r="V3129" s="9"/>
      <c r="W3129" s="28"/>
      <c r="X3129" s="3"/>
      <c r="Y3129" s="1"/>
      <c r="Z3129" s="9"/>
      <c r="AA3129" s="3"/>
      <c r="AB3129" s="3"/>
      <c r="AC3129" s="3"/>
      <c r="AD3129" s="9"/>
      <c r="AE3129" s="10"/>
      <c r="AF3129" s="9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4"/>
      <c r="T3130" s="30"/>
      <c r="U3130" s="9"/>
      <c r="V3130" s="9"/>
      <c r="W3130" s="28"/>
      <c r="X3130" s="3"/>
      <c r="Y3130" s="1"/>
      <c r="Z3130" s="9"/>
      <c r="AA3130" s="3"/>
      <c r="AB3130" s="3"/>
      <c r="AC3130" s="3"/>
      <c r="AD3130" s="9"/>
      <c r="AE3130" s="10"/>
      <c r="AF3130" s="9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4"/>
      <c r="T3131" s="30"/>
      <c r="U3131" s="9"/>
      <c r="V3131" s="9"/>
      <c r="W3131" s="28"/>
      <c r="X3131" s="3"/>
      <c r="Y3131" s="1"/>
      <c r="Z3131" s="9"/>
      <c r="AA3131" s="3"/>
      <c r="AB3131" s="3"/>
      <c r="AC3131" s="3"/>
      <c r="AD3131" s="9"/>
      <c r="AE3131" s="10"/>
      <c r="AF3131" s="9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4"/>
      <c r="T3132" s="30"/>
      <c r="U3132" s="9"/>
      <c r="V3132" s="9"/>
      <c r="W3132" s="28"/>
      <c r="X3132" s="3"/>
      <c r="Y3132" s="1"/>
      <c r="Z3132" s="9"/>
      <c r="AA3132" s="3"/>
      <c r="AB3132" s="3"/>
      <c r="AC3132" s="3"/>
      <c r="AD3132" s="9"/>
      <c r="AE3132" s="10"/>
      <c r="AF3132" s="9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4"/>
      <c r="T3133" s="30"/>
      <c r="U3133" s="9"/>
      <c r="V3133" s="9"/>
      <c r="W3133" s="28"/>
      <c r="X3133" s="3"/>
      <c r="Y3133" s="1"/>
      <c r="Z3133" s="9"/>
      <c r="AA3133" s="3"/>
      <c r="AB3133" s="3"/>
      <c r="AC3133" s="3"/>
      <c r="AD3133" s="9"/>
      <c r="AE3133" s="10"/>
      <c r="AF3133" s="9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4"/>
      <c r="T3134" s="30"/>
      <c r="U3134" s="9"/>
      <c r="V3134" s="9"/>
      <c r="W3134" s="28"/>
      <c r="X3134" s="3"/>
      <c r="Y3134" s="1"/>
      <c r="Z3134" s="9"/>
      <c r="AA3134" s="3"/>
      <c r="AB3134" s="3"/>
      <c r="AC3134" s="3"/>
      <c r="AD3134" s="9"/>
      <c r="AE3134" s="10"/>
      <c r="AF3134" s="9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4"/>
      <c r="T3135" s="30"/>
      <c r="U3135" s="9"/>
      <c r="V3135" s="9"/>
      <c r="W3135" s="28"/>
      <c r="X3135" s="3"/>
      <c r="Y3135" s="1"/>
      <c r="Z3135" s="9"/>
      <c r="AA3135" s="3"/>
      <c r="AB3135" s="3"/>
      <c r="AC3135" s="3"/>
      <c r="AD3135" s="9"/>
      <c r="AE3135" s="10"/>
      <c r="AF3135" s="9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4"/>
      <c r="T3136" s="30"/>
      <c r="U3136" s="9"/>
      <c r="V3136" s="9"/>
      <c r="W3136" s="28"/>
      <c r="X3136" s="3"/>
      <c r="Y3136" s="1"/>
      <c r="Z3136" s="9"/>
      <c r="AA3136" s="3"/>
      <c r="AB3136" s="3"/>
      <c r="AC3136" s="3"/>
      <c r="AD3136" s="9"/>
      <c r="AE3136" s="10"/>
      <c r="AF3136" s="9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4"/>
      <c r="T3137" s="30"/>
      <c r="U3137" s="9"/>
      <c r="V3137" s="9"/>
      <c r="W3137" s="28"/>
      <c r="X3137" s="3"/>
      <c r="Y3137" s="1"/>
      <c r="Z3137" s="9"/>
      <c r="AA3137" s="3"/>
      <c r="AB3137" s="3"/>
      <c r="AC3137" s="3"/>
      <c r="AD3137" s="9"/>
      <c r="AE3137" s="10"/>
      <c r="AF3137" s="9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4"/>
      <c r="T3138" s="30"/>
      <c r="U3138" s="9"/>
      <c r="V3138" s="9"/>
      <c r="W3138" s="28"/>
      <c r="X3138" s="3"/>
      <c r="Y3138" s="1"/>
      <c r="Z3138" s="9"/>
      <c r="AA3138" s="3"/>
      <c r="AB3138" s="3"/>
      <c r="AC3138" s="3"/>
      <c r="AD3138" s="9"/>
      <c r="AE3138" s="10"/>
      <c r="AF3138" s="9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4"/>
      <c r="T3139" s="30"/>
      <c r="U3139" s="9"/>
      <c r="V3139" s="9"/>
      <c r="W3139" s="28"/>
      <c r="X3139" s="3"/>
      <c r="Y3139" s="1"/>
      <c r="Z3139" s="9"/>
      <c r="AA3139" s="3"/>
      <c r="AB3139" s="3"/>
      <c r="AC3139" s="3"/>
      <c r="AD3139" s="9"/>
      <c r="AE3139" s="10"/>
      <c r="AF3139" s="9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4"/>
      <c r="T3140" s="30"/>
      <c r="U3140" s="9"/>
      <c r="V3140" s="9"/>
      <c r="W3140" s="28"/>
      <c r="X3140" s="3"/>
      <c r="Y3140" s="1"/>
      <c r="Z3140" s="9"/>
      <c r="AA3140" s="3"/>
      <c r="AB3140" s="3"/>
      <c r="AC3140" s="3"/>
      <c r="AD3140" s="9"/>
      <c r="AE3140" s="10"/>
      <c r="AF3140" s="9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4"/>
      <c r="T3141" s="30"/>
      <c r="U3141" s="9"/>
      <c r="V3141" s="9"/>
      <c r="W3141" s="28"/>
      <c r="X3141" s="3"/>
      <c r="Y3141" s="1"/>
      <c r="Z3141" s="9"/>
      <c r="AA3141" s="3"/>
      <c r="AB3141" s="3"/>
      <c r="AC3141" s="3"/>
      <c r="AD3141" s="9"/>
      <c r="AE3141" s="10"/>
      <c r="AF3141" s="9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4"/>
      <c r="T3142" s="30"/>
      <c r="U3142" s="9"/>
      <c r="V3142" s="9"/>
      <c r="W3142" s="28"/>
      <c r="X3142" s="3"/>
      <c r="Y3142" s="1"/>
      <c r="Z3142" s="9"/>
      <c r="AA3142" s="3"/>
      <c r="AB3142" s="3"/>
      <c r="AC3142" s="3"/>
      <c r="AD3142" s="9"/>
      <c r="AE3142" s="10"/>
      <c r="AF3142" s="9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4"/>
      <c r="T3143" s="30"/>
      <c r="U3143" s="9"/>
      <c r="V3143" s="9"/>
      <c r="W3143" s="28"/>
      <c r="X3143" s="3"/>
      <c r="Y3143" s="1"/>
      <c r="Z3143" s="9"/>
      <c r="AA3143" s="3"/>
      <c r="AB3143" s="3"/>
      <c r="AC3143" s="3"/>
      <c r="AD3143" s="9"/>
      <c r="AE3143" s="10"/>
      <c r="AF3143" s="9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4"/>
      <c r="T3144" s="30"/>
      <c r="U3144" s="9"/>
      <c r="V3144" s="9"/>
      <c r="W3144" s="28"/>
      <c r="X3144" s="3"/>
      <c r="Y3144" s="1"/>
      <c r="Z3144" s="9"/>
      <c r="AA3144" s="3"/>
      <c r="AB3144" s="3"/>
      <c r="AC3144" s="3"/>
      <c r="AD3144" s="9"/>
      <c r="AE3144" s="10"/>
      <c r="AF3144" s="9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4"/>
      <c r="T3145" s="30"/>
      <c r="U3145" s="9"/>
      <c r="V3145" s="9"/>
      <c r="W3145" s="28"/>
      <c r="X3145" s="3"/>
      <c r="Y3145" s="1"/>
      <c r="Z3145" s="9"/>
      <c r="AA3145" s="3"/>
      <c r="AB3145" s="3"/>
      <c r="AC3145" s="3"/>
      <c r="AD3145" s="9"/>
      <c r="AE3145" s="10"/>
      <c r="AF3145" s="9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4"/>
      <c r="T3146" s="30"/>
      <c r="U3146" s="9"/>
      <c r="V3146" s="9"/>
      <c r="W3146" s="28"/>
      <c r="X3146" s="3"/>
      <c r="Y3146" s="1"/>
      <c r="Z3146" s="9"/>
      <c r="AA3146" s="3"/>
      <c r="AB3146" s="3"/>
      <c r="AC3146" s="3"/>
      <c r="AD3146" s="9"/>
      <c r="AE3146" s="10"/>
      <c r="AF3146" s="9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4"/>
      <c r="T3147" s="30"/>
      <c r="U3147" s="9"/>
      <c r="V3147" s="9"/>
      <c r="W3147" s="28"/>
      <c r="X3147" s="3"/>
      <c r="Y3147" s="1"/>
      <c r="Z3147" s="9"/>
      <c r="AA3147" s="3"/>
      <c r="AB3147" s="3"/>
      <c r="AC3147" s="3"/>
      <c r="AD3147" s="9"/>
      <c r="AE3147" s="10"/>
      <c r="AF3147" s="9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4"/>
      <c r="T3148" s="30"/>
      <c r="U3148" s="9"/>
      <c r="V3148" s="9"/>
      <c r="W3148" s="28"/>
      <c r="X3148" s="3"/>
      <c r="Y3148" s="1"/>
      <c r="Z3148" s="9"/>
      <c r="AA3148" s="3"/>
      <c r="AB3148" s="3"/>
      <c r="AC3148" s="3"/>
      <c r="AD3148" s="9"/>
      <c r="AE3148" s="10"/>
      <c r="AF3148" s="9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4"/>
      <c r="T3149" s="30"/>
      <c r="U3149" s="9"/>
      <c r="V3149" s="9"/>
      <c r="W3149" s="28"/>
      <c r="X3149" s="3"/>
      <c r="Y3149" s="1"/>
      <c r="Z3149" s="9"/>
      <c r="AA3149" s="3"/>
      <c r="AB3149" s="3"/>
      <c r="AC3149" s="3"/>
      <c r="AD3149" s="9"/>
      <c r="AE3149" s="10"/>
      <c r="AF3149" s="9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4"/>
      <c r="T3150" s="30"/>
      <c r="U3150" s="9"/>
      <c r="V3150" s="9"/>
      <c r="W3150" s="28"/>
      <c r="X3150" s="3"/>
      <c r="Y3150" s="1"/>
      <c r="Z3150" s="9"/>
      <c r="AA3150" s="3"/>
      <c r="AB3150" s="3"/>
      <c r="AC3150" s="3"/>
      <c r="AD3150" s="9"/>
      <c r="AE3150" s="10"/>
      <c r="AF3150" s="9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4"/>
      <c r="T3151" s="30"/>
      <c r="U3151" s="9"/>
      <c r="V3151" s="9"/>
      <c r="W3151" s="28"/>
      <c r="X3151" s="3"/>
      <c r="Y3151" s="1"/>
      <c r="Z3151" s="9"/>
      <c r="AA3151" s="3"/>
      <c r="AB3151" s="3"/>
      <c r="AC3151" s="3"/>
      <c r="AD3151" s="9"/>
      <c r="AE3151" s="10"/>
      <c r="AF3151" s="9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4"/>
      <c r="T3152" s="30"/>
      <c r="U3152" s="9"/>
      <c r="V3152" s="9"/>
      <c r="W3152" s="28"/>
      <c r="X3152" s="3"/>
      <c r="Y3152" s="1"/>
      <c r="Z3152" s="9"/>
      <c r="AA3152" s="3"/>
      <c r="AB3152" s="3"/>
      <c r="AC3152" s="3"/>
      <c r="AD3152" s="9"/>
      <c r="AE3152" s="10"/>
      <c r="AF3152" s="9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4"/>
      <c r="T3153" s="30"/>
      <c r="U3153" s="9"/>
      <c r="V3153" s="9"/>
      <c r="W3153" s="28"/>
      <c r="X3153" s="3"/>
      <c r="Y3153" s="1"/>
      <c r="Z3153" s="9"/>
      <c r="AA3153" s="3"/>
      <c r="AB3153" s="3"/>
      <c r="AC3153" s="3"/>
      <c r="AD3153" s="9"/>
      <c r="AE3153" s="10"/>
      <c r="AF3153" s="9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4"/>
      <c r="T3154" s="30"/>
      <c r="U3154" s="9"/>
      <c r="V3154" s="9"/>
      <c r="W3154" s="28"/>
      <c r="X3154" s="3"/>
      <c r="Y3154" s="1"/>
      <c r="Z3154" s="9"/>
      <c r="AA3154" s="3"/>
      <c r="AB3154" s="3"/>
      <c r="AC3154" s="3"/>
      <c r="AD3154" s="9"/>
      <c r="AE3154" s="10"/>
      <c r="AF3154" s="9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4"/>
      <c r="T3155" s="30"/>
      <c r="U3155" s="9"/>
      <c r="V3155" s="9"/>
      <c r="W3155" s="28"/>
      <c r="X3155" s="3"/>
      <c r="Y3155" s="1"/>
      <c r="Z3155" s="9"/>
      <c r="AA3155" s="3"/>
      <c r="AB3155" s="3"/>
      <c r="AC3155" s="3"/>
      <c r="AD3155" s="9"/>
      <c r="AE3155" s="10"/>
      <c r="AF3155" s="9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4"/>
      <c r="T3156" s="30"/>
      <c r="U3156" s="9"/>
      <c r="V3156" s="9"/>
      <c r="W3156" s="28"/>
      <c r="X3156" s="3"/>
      <c r="Y3156" s="1"/>
      <c r="Z3156" s="9"/>
      <c r="AA3156" s="3"/>
      <c r="AB3156" s="3"/>
      <c r="AC3156" s="3"/>
      <c r="AD3156" s="9"/>
      <c r="AE3156" s="10"/>
      <c r="AF3156" s="9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4"/>
      <c r="T3157" s="30"/>
      <c r="U3157" s="9"/>
      <c r="V3157" s="9"/>
      <c r="W3157" s="28"/>
      <c r="X3157" s="3"/>
      <c r="Y3157" s="1"/>
      <c r="Z3157" s="9"/>
      <c r="AA3157" s="3"/>
      <c r="AB3157" s="3"/>
      <c r="AC3157" s="3"/>
      <c r="AD3157" s="9"/>
      <c r="AE3157" s="10"/>
      <c r="AF3157" s="9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4"/>
      <c r="T3158" s="30"/>
      <c r="U3158" s="9"/>
      <c r="V3158" s="9"/>
      <c r="W3158" s="28"/>
      <c r="X3158" s="3"/>
      <c r="Y3158" s="1"/>
      <c r="Z3158" s="9"/>
      <c r="AA3158" s="3"/>
      <c r="AB3158" s="3"/>
      <c r="AC3158" s="3"/>
      <c r="AD3158" s="9"/>
      <c r="AE3158" s="10"/>
      <c r="AF3158" s="9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4"/>
      <c r="T3159" s="30"/>
      <c r="U3159" s="9"/>
      <c r="V3159" s="9"/>
      <c r="W3159" s="28"/>
      <c r="X3159" s="3"/>
      <c r="Y3159" s="1"/>
      <c r="Z3159" s="9"/>
      <c r="AA3159" s="3"/>
      <c r="AB3159" s="3"/>
      <c r="AC3159" s="3"/>
      <c r="AD3159" s="9"/>
      <c r="AE3159" s="10"/>
      <c r="AF3159" s="9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4"/>
      <c r="T3160" s="30"/>
      <c r="U3160" s="9"/>
      <c r="V3160" s="9"/>
      <c r="W3160" s="28"/>
      <c r="X3160" s="3"/>
      <c r="Y3160" s="1"/>
      <c r="Z3160" s="9"/>
      <c r="AA3160" s="3"/>
      <c r="AB3160" s="3"/>
      <c r="AC3160" s="3"/>
      <c r="AD3160" s="9"/>
      <c r="AE3160" s="10"/>
      <c r="AF3160" s="9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4"/>
      <c r="T3161" s="30"/>
      <c r="U3161" s="9"/>
      <c r="V3161" s="9"/>
      <c r="W3161" s="28"/>
      <c r="X3161" s="3"/>
      <c r="Y3161" s="1"/>
      <c r="Z3161" s="9"/>
      <c r="AA3161" s="3"/>
      <c r="AB3161" s="3"/>
      <c r="AC3161" s="3"/>
      <c r="AD3161" s="9"/>
      <c r="AE3161" s="10"/>
      <c r="AF3161" s="9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4"/>
      <c r="T3162" s="30"/>
      <c r="U3162" s="9"/>
      <c r="V3162" s="9"/>
      <c r="W3162" s="28"/>
      <c r="X3162" s="3"/>
      <c r="Y3162" s="1"/>
      <c r="Z3162" s="9"/>
      <c r="AA3162" s="3"/>
      <c r="AB3162" s="3"/>
      <c r="AC3162" s="3"/>
      <c r="AD3162" s="9"/>
      <c r="AE3162" s="10"/>
      <c r="AF3162" s="9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4"/>
      <c r="T3163" s="30"/>
      <c r="U3163" s="9"/>
      <c r="V3163" s="9"/>
      <c r="W3163" s="28"/>
      <c r="X3163" s="3"/>
      <c r="Y3163" s="1"/>
      <c r="Z3163" s="9"/>
      <c r="AA3163" s="3"/>
      <c r="AB3163" s="3"/>
      <c r="AC3163" s="3"/>
      <c r="AD3163" s="9"/>
      <c r="AE3163" s="10"/>
      <c r="AF3163" s="9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4"/>
      <c r="T3164" s="30"/>
      <c r="U3164" s="9"/>
      <c r="V3164" s="9"/>
      <c r="W3164" s="28"/>
      <c r="X3164" s="3"/>
      <c r="Y3164" s="1"/>
      <c r="Z3164" s="9"/>
      <c r="AA3164" s="3"/>
      <c r="AB3164" s="3"/>
      <c r="AC3164" s="3"/>
      <c r="AD3164" s="9"/>
      <c r="AE3164" s="10"/>
      <c r="AF3164" s="9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4"/>
      <c r="T3165" s="30"/>
      <c r="U3165" s="9"/>
      <c r="V3165" s="9"/>
      <c r="W3165" s="28"/>
      <c r="X3165" s="3"/>
      <c r="Y3165" s="1"/>
      <c r="Z3165" s="9"/>
      <c r="AA3165" s="3"/>
      <c r="AB3165" s="3"/>
      <c r="AC3165" s="3"/>
      <c r="AD3165" s="9"/>
      <c r="AE3165" s="10"/>
      <c r="AF3165" s="9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4"/>
      <c r="T3166" s="30"/>
      <c r="U3166" s="9"/>
      <c r="V3166" s="9"/>
      <c r="W3166" s="28"/>
      <c r="X3166" s="3"/>
      <c r="Y3166" s="1"/>
      <c r="Z3166" s="9"/>
      <c r="AA3166" s="3"/>
      <c r="AB3166" s="3"/>
      <c r="AC3166" s="3"/>
      <c r="AD3166" s="9"/>
      <c r="AE3166" s="10"/>
      <c r="AF3166" s="9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4"/>
      <c r="T3167" s="30"/>
      <c r="U3167" s="9"/>
      <c r="V3167" s="9"/>
      <c r="W3167" s="28"/>
      <c r="X3167" s="3"/>
      <c r="Y3167" s="1"/>
      <c r="Z3167" s="9"/>
      <c r="AA3167" s="3"/>
      <c r="AB3167" s="3"/>
      <c r="AC3167" s="3"/>
      <c r="AD3167" s="9"/>
      <c r="AE3167" s="10"/>
      <c r="AF3167" s="9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4"/>
      <c r="T3168" s="30"/>
      <c r="U3168" s="9"/>
      <c r="V3168" s="9"/>
      <c r="W3168" s="28"/>
      <c r="X3168" s="3"/>
      <c r="Y3168" s="1"/>
      <c r="Z3168" s="9"/>
      <c r="AA3168" s="3"/>
      <c r="AB3168" s="3"/>
      <c r="AC3168" s="3"/>
      <c r="AD3168" s="9"/>
      <c r="AE3168" s="10"/>
      <c r="AF3168" s="9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4"/>
      <c r="T3169" s="30"/>
      <c r="U3169" s="9"/>
      <c r="V3169" s="9"/>
      <c r="W3169" s="28"/>
      <c r="X3169" s="3"/>
      <c r="Y3169" s="1"/>
      <c r="Z3169" s="9"/>
      <c r="AA3169" s="3"/>
      <c r="AB3169" s="3"/>
      <c r="AC3169" s="3"/>
      <c r="AD3169" s="9"/>
      <c r="AE3169" s="10"/>
      <c r="AF3169" s="9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4"/>
      <c r="T3170" s="30"/>
      <c r="U3170" s="9"/>
      <c r="V3170" s="9"/>
      <c r="W3170" s="28"/>
      <c r="X3170" s="3"/>
      <c r="Y3170" s="1"/>
      <c r="Z3170" s="9"/>
      <c r="AA3170" s="3"/>
      <c r="AB3170" s="3"/>
      <c r="AC3170" s="3"/>
      <c r="AD3170" s="9"/>
      <c r="AE3170" s="10"/>
      <c r="AF3170" s="9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4"/>
      <c r="T3171" s="30"/>
      <c r="U3171" s="9"/>
      <c r="V3171" s="9"/>
      <c r="W3171" s="28"/>
      <c r="X3171" s="3"/>
      <c r="Y3171" s="1"/>
      <c r="Z3171" s="9"/>
      <c r="AA3171" s="3"/>
      <c r="AB3171" s="3"/>
      <c r="AC3171" s="3"/>
      <c r="AD3171" s="9"/>
      <c r="AE3171" s="10"/>
      <c r="AF3171" s="9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4"/>
      <c r="T3172" s="30"/>
      <c r="U3172" s="9"/>
      <c r="V3172" s="9"/>
      <c r="W3172" s="28"/>
      <c r="X3172" s="3"/>
      <c r="Y3172" s="1"/>
      <c r="Z3172" s="9"/>
      <c r="AA3172" s="3"/>
      <c r="AB3172" s="3"/>
      <c r="AC3172" s="3"/>
      <c r="AD3172" s="9"/>
      <c r="AE3172" s="10"/>
      <c r="AF3172" s="9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4"/>
      <c r="T3173" s="30"/>
      <c r="U3173" s="9"/>
      <c r="V3173" s="9"/>
      <c r="W3173" s="28"/>
      <c r="X3173" s="3"/>
      <c r="Y3173" s="1"/>
      <c r="Z3173" s="9"/>
      <c r="AA3173" s="3"/>
      <c r="AB3173" s="3"/>
      <c r="AC3173" s="3"/>
      <c r="AD3173" s="9"/>
      <c r="AE3173" s="10"/>
      <c r="AF3173" s="9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4"/>
      <c r="T3174" s="30"/>
      <c r="U3174" s="9"/>
      <c r="V3174" s="9"/>
      <c r="W3174" s="28"/>
      <c r="X3174" s="3"/>
      <c r="Y3174" s="1"/>
      <c r="Z3174" s="9"/>
      <c r="AA3174" s="3"/>
      <c r="AB3174" s="3"/>
      <c r="AC3174" s="3"/>
      <c r="AD3174" s="9"/>
      <c r="AE3174" s="10"/>
      <c r="AF3174" s="9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4"/>
      <c r="T3175" s="30"/>
      <c r="U3175" s="9"/>
      <c r="V3175" s="9"/>
      <c r="W3175" s="28"/>
      <c r="X3175" s="3"/>
      <c r="Y3175" s="1"/>
      <c r="Z3175" s="9"/>
      <c r="AA3175" s="3"/>
      <c r="AB3175" s="3"/>
      <c r="AC3175" s="3"/>
      <c r="AD3175" s="9"/>
      <c r="AE3175" s="10"/>
      <c r="AF3175" s="9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4"/>
      <c r="T3176" s="30"/>
      <c r="U3176" s="9"/>
      <c r="V3176" s="9"/>
      <c r="W3176" s="28"/>
      <c r="X3176" s="3"/>
      <c r="Y3176" s="1"/>
      <c r="Z3176" s="9"/>
      <c r="AA3176" s="3"/>
      <c r="AB3176" s="3"/>
      <c r="AC3176" s="3"/>
      <c r="AD3176" s="9"/>
      <c r="AE3176" s="10"/>
      <c r="AF3176" s="9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4"/>
      <c r="T3177" s="30"/>
      <c r="U3177" s="9"/>
      <c r="V3177" s="9"/>
      <c r="W3177" s="28"/>
      <c r="X3177" s="3"/>
      <c r="Y3177" s="1"/>
      <c r="Z3177" s="9"/>
      <c r="AA3177" s="3"/>
      <c r="AB3177" s="3"/>
      <c r="AC3177" s="3"/>
      <c r="AD3177" s="9"/>
      <c r="AE3177" s="10"/>
      <c r="AF3177" s="9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4"/>
      <c r="T3178" s="30"/>
      <c r="U3178" s="9"/>
      <c r="V3178" s="9"/>
      <c r="W3178" s="28"/>
      <c r="X3178" s="3"/>
      <c r="Y3178" s="1"/>
      <c r="Z3178" s="9"/>
      <c r="AA3178" s="3"/>
      <c r="AB3178" s="3"/>
      <c r="AC3178" s="3"/>
      <c r="AD3178" s="9"/>
      <c r="AE3178" s="10"/>
      <c r="AF3178" s="9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4"/>
      <c r="T3179" s="30"/>
      <c r="U3179" s="9"/>
      <c r="V3179" s="9"/>
      <c r="W3179" s="28"/>
      <c r="X3179" s="3"/>
      <c r="Y3179" s="1"/>
      <c r="Z3179" s="9"/>
      <c r="AA3179" s="3"/>
      <c r="AB3179" s="3"/>
      <c r="AC3179" s="3"/>
      <c r="AD3179" s="9"/>
      <c r="AE3179" s="10"/>
      <c r="AF3179" s="9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4"/>
      <c r="T3180" s="30"/>
      <c r="U3180" s="9"/>
      <c r="V3180" s="9"/>
      <c r="W3180" s="28"/>
      <c r="X3180" s="3"/>
      <c r="Y3180" s="1"/>
      <c r="Z3180" s="9"/>
      <c r="AA3180" s="3"/>
      <c r="AB3180" s="3"/>
      <c r="AC3180" s="3"/>
      <c r="AD3180" s="9"/>
      <c r="AE3180" s="10"/>
      <c r="AF3180" s="9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4"/>
      <c r="T3181" s="30"/>
      <c r="U3181" s="9"/>
      <c r="V3181" s="9"/>
      <c r="W3181" s="28"/>
      <c r="X3181" s="3"/>
      <c r="Y3181" s="1"/>
      <c r="Z3181" s="9"/>
      <c r="AA3181" s="3"/>
      <c r="AB3181" s="3"/>
      <c r="AC3181" s="3"/>
      <c r="AD3181" s="9"/>
      <c r="AE3181" s="10"/>
      <c r="AF3181" s="9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4"/>
      <c r="T3182" s="30"/>
      <c r="U3182" s="9"/>
      <c r="V3182" s="9"/>
      <c r="W3182" s="28"/>
      <c r="X3182" s="3"/>
      <c r="Y3182" s="1"/>
      <c r="Z3182" s="9"/>
      <c r="AA3182" s="3"/>
      <c r="AB3182" s="3"/>
      <c r="AC3182" s="3"/>
      <c r="AD3182" s="9"/>
      <c r="AE3182" s="10"/>
      <c r="AF3182" s="9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4"/>
      <c r="T3183" s="30"/>
      <c r="U3183" s="9"/>
      <c r="V3183" s="9"/>
      <c r="W3183" s="28"/>
      <c r="X3183" s="3"/>
      <c r="Y3183" s="1"/>
      <c r="Z3183" s="9"/>
      <c r="AA3183" s="3"/>
      <c r="AB3183" s="3"/>
      <c r="AC3183" s="3"/>
      <c r="AD3183" s="9"/>
      <c r="AE3183" s="10"/>
      <c r="AF3183" s="9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4"/>
      <c r="T3184" s="30"/>
      <c r="U3184" s="9"/>
      <c r="V3184" s="9"/>
      <c r="W3184" s="28"/>
      <c r="X3184" s="3"/>
      <c r="Y3184" s="1"/>
      <c r="Z3184" s="9"/>
      <c r="AA3184" s="3"/>
      <c r="AB3184" s="3"/>
      <c r="AC3184" s="3"/>
      <c r="AD3184" s="9"/>
      <c r="AE3184" s="10"/>
      <c r="AF3184" s="9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4"/>
      <c r="T3185" s="30"/>
      <c r="U3185" s="9"/>
      <c r="V3185" s="9"/>
      <c r="W3185" s="28"/>
      <c r="X3185" s="3"/>
      <c r="Y3185" s="1"/>
      <c r="Z3185" s="9"/>
      <c r="AA3185" s="3"/>
      <c r="AB3185" s="3"/>
      <c r="AC3185" s="3"/>
      <c r="AD3185" s="9"/>
      <c r="AE3185" s="10"/>
      <c r="AF3185" s="9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4"/>
      <c r="T3186" s="30"/>
      <c r="U3186" s="9"/>
      <c r="V3186" s="9"/>
      <c r="W3186" s="28"/>
      <c r="X3186" s="3"/>
      <c r="Y3186" s="1"/>
      <c r="Z3186" s="9"/>
      <c r="AA3186" s="3"/>
      <c r="AB3186" s="3"/>
      <c r="AC3186" s="3"/>
      <c r="AD3186" s="9"/>
      <c r="AE3186" s="10"/>
      <c r="AF3186" s="9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4"/>
      <c r="T3187" s="30"/>
      <c r="U3187" s="9"/>
      <c r="V3187" s="9"/>
      <c r="W3187" s="28"/>
      <c r="X3187" s="3"/>
      <c r="Y3187" s="1"/>
      <c r="Z3187" s="9"/>
      <c r="AA3187" s="3"/>
      <c r="AB3187" s="3"/>
      <c r="AC3187" s="3"/>
      <c r="AD3187" s="9"/>
      <c r="AE3187" s="10"/>
      <c r="AF3187" s="9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4"/>
      <c r="T3188" s="30"/>
      <c r="U3188" s="9"/>
      <c r="V3188" s="9"/>
      <c r="W3188" s="28"/>
      <c r="X3188" s="3"/>
      <c r="Y3188" s="1"/>
      <c r="Z3188" s="9"/>
      <c r="AA3188" s="3"/>
      <c r="AB3188" s="3"/>
      <c r="AC3188" s="3"/>
      <c r="AD3188" s="9"/>
      <c r="AE3188" s="10"/>
      <c r="AF3188" s="9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4"/>
      <c r="T3189" s="30"/>
      <c r="U3189" s="9"/>
      <c r="V3189" s="9"/>
      <c r="W3189" s="28"/>
      <c r="X3189" s="3"/>
      <c r="Y3189" s="1"/>
      <c r="Z3189" s="9"/>
      <c r="AA3189" s="3"/>
      <c r="AB3189" s="3"/>
      <c r="AC3189" s="3"/>
      <c r="AD3189" s="9"/>
      <c r="AE3189" s="10"/>
      <c r="AF3189" s="9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4"/>
      <c r="T3190" s="30"/>
      <c r="U3190" s="9"/>
      <c r="V3190" s="9"/>
      <c r="W3190" s="28"/>
      <c r="X3190" s="3"/>
      <c r="Y3190" s="1"/>
      <c r="Z3190" s="9"/>
      <c r="AA3190" s="3"/>
      <c r="AB3190" s="3"/>
      <c r="AC3190" s="3"/>
      <c r="AD3190" s="9"/>
      <c r="AE3190" s="10"/>
      <c r="AF3190" s="9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4"/>
      <c r="T3191" s="30"/>
      <c r="U3191" s="9"/>
      <c r="V3191" s="9"/>
      <c r="W3191" s="28"/>
      <c r="X3191" s="3"/>
      <c r="Y3191" s="1"/>
      <c r="Z3191" s="9"/>
      <c r="AA3191" s="3"/>
      <c r="AB3191" s="3"/>
      <c r="AC3191" s="3"/>
      <c r="AD3191" s="9"/>
      <c r="AE3191" s="10"/>
      <c r="AF3191" s="9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4"/>
      <c r="T3192" s="30"/>
      <c r="U3192" s="9"/>
      <c r="V3192" s="9"/>
      <c r="W3192" s="28"/>
      <c r="X3192" s="3"/>
      <c r="Y3192" s="1"/>
      <c r="Z3192" s="9"/>
      <c r="AA3192" s="3"/>
      <c r="AB3192" s="3"/>
      <c r="AC3192" s="3"/>
      <c r="AD3192" s="9"/>
      <c r="AE3192" s="10"/>
      <c r="AF3192" s="9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4"/>
      <c r="T3193" s="30"/>
      <c r="U3193" s="9"/>
      <c r="V3193" s="9"/>
      <c r="W3193" s="28"/>
      <c r="X3193" s="3"/>
      <c r="Y3193" s="1"/>
      <c r="Z3193" s="9"/>
      <c r="AA3193" s="3"/>
      <c r="AB3193" s="3"/>
      <c r="AC3193" s="3"/>
      <c r="AD3193" s="9"/>
      <c r="AE3193" s="10"/>
      <c r="AF3193" s="9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4"/>
      <c r="T3194" s="30"/>
      <c r="U3194" s="9"/>
      <c r="V3194" s="9"/>
      <c r="W3194" s="28"/>
      <c r="X3194" s="3"/>
      <c r="Y3194" s="1"/>
      <c r="Z3194" s="9"/>
      <c r="AA3194" s="3"/>
      <c r="AB3194" s="3"/>
      <c r="AC3194" s="3"/>
      <c r="AD3194" s="9"/>
      <c r="AE3194" s="10"/>
      <c r="AF3194" s="9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4"/>
      <c r="T3195" s="30"/>
      <c r="U3195" s="9"/>
      <c r="V3195" s="9"/>
      <c r="W3195" s="28"/>
      <c r="X3195" s="3"/>
      <c r="Y3195" s="1"/>
      <c r="Z3195" s="9"/>
      <c r="AA3195" s="3"/>
      <c r="AB3195" s="3"/>
      <c r="AC3195" s="3"/>
      <c r="AD3195" s="9"/>
      <c r="AE3195" s="10"/>
      <c r="AF3195" s="9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4"/>
      <c r="T3196" s="30"/>
      <c r="U3196" s="9"/>
      <c r="V3196" s="9"/>
      <c r="W3196" s="28"/>
      <c r="X3196" s="3"/>
      <c r="Y3196" s="1"/>
      <c r="Z3196" s="9"/>
      <c r="AA3196" s="3"/>
      <c r="AB3196" s="3"/>
      <c r="AC3196" s="3"/>
      <c r="AD3196" s="9"/>
      <c r="AE3196" s="10"/>
      <c r="AF3196" s="9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4"/>
      <c r="T3197" s="30"/>
      <c r="U3197" s="9"/>
      <c r="V3197" s="9"/>
      <c r="W3197" s="28"/>
      <c r="X3197" s="3"/>
      <c r="Y3197" s="1"/>
      <c r="Z3197" s="9"/>
      <c r="AA3197" s="3"/>
      <c r="AB3197" s="3"/>
      <c r="AC3197" s="3"/>
      <c r="AD3197" s="9"/>
      <c r="AE3197" s="10"/>
      <c r="AF3197" s="9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4"/>
      <c r="T3198" s="30"/>
      <c r="U3198" s="9"/>
      <c r="V3198" s="9"/>
      <c r="W3198" s="28"/>
      <c r="X3198" s="3"/>
      <c r="Y3198" s="1"/>
      <c r="Z3198" s="9"/>
      <c r="AA3198" s="3"/>
      <c r="AB3198" s="3"/>
      <c r="AC3198" s="3"/>
      <c r="AD3198" s="9"/>
      <c r="AE3198" s="10"/>
      <c r="AF3198" s="9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4"/>
      <c r="T3199" s="30"/>
      <c r="U3199" s="9"/>
      <c r="V3199" s="9"/>
      <c r="W3199" s="28"/>
      <c r="X3199" s="3"/>
      <c r="Y3199" s="1"/>
      <c r="Z3199" s="9"/>
      <c r="AA3199" s="3"/>
      <c r="AB3199" s="3"/>
      <c r="AC3199" s="3"/>
      <c r="AD3199" s="9"/>
      <c r="AE3199" s="10"/>
      <c r="AF3199" s="9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4"/>
      <c r="T3200" s="30"/>
      <c r="U3200" s="9"/>
      <c r="V3200" s="9"/>
      <c r="W3200" s="28"/>
      <c r="X3200" s="3"/>
      <c r="Y3200" s="1"/>
      <c r="Z3200" s="9"/>
      <c r="AA3200" s="3"/>
      <c r="AB3200" s="3"/>
      <c r="AC3200" s="3"/>
      <c r="AD3200" s="9"/>
      <c r="AE3200" s="10"/>
      <c r="AF3200" s="9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4"/>
      <c r="T3201" s="30"/>
      <c r="U3201" s="9"/>
      <c r="V3201" s="9"/>
      <c r="W3201" s="28"/>
      <c r="X3201" s="3"/>
      <c r="Y3201" s="1"/>
      <c r="Z3201" s="9"/>
      <c r="AA3201" s="3"/>
      <c r="AB3201" s="3"/>
      <c r="AC3201" s="3"/>
      <c r="AD3201" s="9"/>
      <c r="AE3201" s="10"/>
      <c r="AF3201" s="9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4"/>
      <c r="T3202" s="30"/>
      <c r="U3202" s="9"/>
      <c r="V3202" s="9"/>
      <c r="W3202" s="28"/>
      <c r="X3202" s="3"/>
      <c r="Y3202" s="1"/>
      <c r="Z3202" s="9"/>
      <c r="AA3202" s="3"/>
      <c r="AB3202" s="3"/>
      <c r="AC3202" s="3"/>
      <c r="AD3202" s="9"/>
      <c r="AE3202" s="10"/>
      <c r="AF3202" s="9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4"/>
      <c r="T3203" s="30"/>
      <c r="U3203" s="9"/>
      <c r="V3203" s="9"/>
      <c r="W3203" s="28"/>
      <c r="X3203" s="3"/>
      <c r="Y3203" s="1"/>
      <c r="Z3203" s="9"/>
      <c r="AA3203" s="3"/>
      <c r="AB3203" s="3"/>
      <c r="AC3203" s="3"/>
      <c r="AD3203" s="9"/>
      <c r="AE3203" s="10"/>
      <c r="AF3203" s="9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4"/>
      <c r="T3204" s="30"/>
      <c r="U3204" s="9"/>
      <c r="V3204" s="9"/>
      <c r="W3204" s="28"/>
      <c r="X3204" s="3"/>
      <c r="Y3204" s="1"/>
      <c r="Z3204" s="9"/>
      <c r="AA3204" s="3"/>
      <c r="AB3204" s="3"/>
      <c r="AC3204" s="3"/>
      <c r="AD3204" s="9"/>
      <c r="AE3204" s="10"/>
      <c r="AF3204" s="9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4"/>
      <c r="T3205" s="30"/>
      <c r="U3205" s="9"/>
      <c r="V3205" s="9"/>
      <c r="W3205" s="28"/>
      <c r="X3205" s="3"/>
      <c r="Y3205" s="1"/>
      <c r="Z3205" s="9"/>
      <c r="AA3205" s="3"/>
      <c r="AB3205" s="3"/>
      <c r="AC3205" s="3"/>
      <c r="AD3205" s="9"/>
      <c r="AE3205" s="10"/>
      <c r="AF3205" s="9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4"/>
      <c r="T3206" s="30"/>
      <c r="U3206" s="9"/>
      <c r="V3206" s="9"/>
      <c r="W3206" s="28"/>
      <c r="X3206" s="3"/>
      <c r="Y3206" s="1"/>
      <c r="Z3206" s="9"/>
      <c r="AA3206" s="3"/>
      <c r="AB3206" s="3"/>
      <c r="AC3206" s="3"/>
      <c r="AD3206" s="9"/>
      <c r="AE3206" s="10"/>
      <c r="AF3206" s="9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4"/>
      <c r="T3207" s="30"/>
      <c r="U3207" s="9"/>
      <c r="V3207" s="9"/>
      <c r="W3207" s="28"/>
      <c r="X3207" s="3"/>
      <c r="Y3207" s="1"/>
      <c r="Z3207" s="9"/>
      <c r="AA3207" s="3"/>
      <c r="AB3207" s="3"/>
      <c r="AC3207" s="3"/>
      <c r="AD3207" s="9"/>
      <c r="AE3207" s="10"/>
      <c r="AF3207" s="9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4"/>
      <c r="T3208" s="30"/>
      <c r="U3208" s="9"/>
      <c r="V3208" s="9"/>
      <c r="W3208" s="28"/>
      <c r="X3208" s="3"/>
      <c r="Y3208" s="1"/>
      <c r="Z3208" s="9"/>
      <c r="AA3208" s="3"/>
      <c r="AB3208" s="3"/>
      <c r="AC3208" s="3"/>
      <c r="AD3208" s="9"/>
      <c r="AE3208" s="10"/>
      <c r="AF3208" s="9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4"/>
      <c r="T3209" s="30"/>
      <c r="U3209" s="9"/>
      <c r="V3209" s="9"/>
      <c r="W3209" s="28"/>
      <c r="X3209" s="3"/>
      <c r="Y3209" s="1"/>
      <c r="Z3209" s="9"/>
      <c r="AA3209" s="3"/>
      <c r="AB3209" s="3"/>
      <c r="AC3209" s="3"/>
      <c r="AD3209" s="9"/>
      <c r="AE3209" s="10"/>
      <c r="AF3209" s="9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4"/>
      <c r="T3210" s="30"/>
      <c r="U3210" s="9"/>
      <c r="V3210" s="9"/>
      <c r="W3210" s="28"/>
      <c r="X3210" s="3"/>
      <c r="Y3210" s="1"/>
      <c r="Z3210" s="9"/>
      <c r="AA3210" s="3"/>
      <c r="AB3210" s="3"/>
      <c r="AC3210" s="3"/>
      <c r="AD3210" s="9"/>
      <c r="AE3210" s="10"/>
      <c r="AF3210" s="9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4"/>
      <c r="T3211" s="30"/>
      <c r="U3211" s="9"/>
      <c r="V3211" s="9"/>
      <c r="W3211" s="28"/>
      <c r="X3211" s="3"/>
      <c r="Y3211" s="1"/>
      <c r="Z3211" s="9"/>
      <c r="AA3211" s="3"/>
      <c r="AB3211" s="3"/>
      <c r="AC3211" s="3"/>
      <c r="AD3211" s="9"/>
      <c r="AE3211" s="10"/>
      <c r="AF3211" s="9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4"/>
      <c r="T3212" s="30"/>
      <c r="U3212" s="9"/>
      <c r="V3212" s="9"/>
      <c r="W3212" s="28"/>
      <c r="X3212" s="3"/>
      <c r="Y3212" s="1"/>
      <c r="Z3212" s="9"/>
      <c r="AA3212" s="3"/>
      <c r="AB3212" s="3"/>
      <c r="AC3212" s="3"/>
      <c r="AD3212" s="9"/>
      <c r="AE3212" s="10"/>
      <c r="AF3212" s="9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4"/>
      <c r="T3213" s="30"/>
      <c r="U3213" s="9"/>
      <c r="V3213" s="9"/>
      <c r="W3213" s="28"/>
      <c r="X3213" s="3"/>
      <c r="Y3213" s="1"/>
      <c r="Z3213" s="9"/>
      <c r="AA3213" s="3"/>
      <c r="AB3213" s="3"/>
      <c r="AC3213" s="3"/>
      <c r="AD3213" s="9"/>
      <c r="AE3213" s="10"/>
      <c r="AF3213" s="9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4"/>
      <c r="T3214" s="30"/>
      <c r="U3214" s="9"/>
      <c r="V3214" s="9"/>
      <c r="W3214" s="28"/>
      <c r="X3214" s="3"/>
      <c r="Y3214" s="1"/>
      <c r="Z3214" s="9"/>
      <c r="AA3214" s="3"/>
      <c r="AB3214" s="3"/>
      <c r="AC3214" s="3"/>
      <c r="AD3214" s="9"/>
      <c r="AE3214" s="10"/>
      <c r="AF3214" s="9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4"/>
      <c r="T3215" s="30"/>
      <c r="U3215" s="9"/>
      <c r="V3215" s="9"/>
      <c r="W3215" s="28"/>
      <c r="X3215" s="3"/>
      <c r="Y3215" s="1"/>
      <c r="Z3215" s="9"/>
      <c r="AA3215" s="3"/>
      <c r="AB3215" s="3"/>
      <c r="AC3215" s="3"/>
      <c r="AD3215" s="9"/>
      <c r="AE3215" s="10"/>
      <c r="AF3215" s="9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4"/>
      <c r="T3216" s="30"/>
      <c r="U3216" s="9"/>
      <c r="V3216" s="9"/>
      <c r="W3216" s="28"/>
      <c r="X3216" s="3"/>
      <c r="Y3216" s="1"/>
      <c r="Z3216" s="9"/>
      <c r="AA3216" s="3"/>
      <c r="AB3216" s="3"/>
      <c r="AC3216" s="3"/>
      <c r="AD3216" s="9"/>
      <c r="AE3216" s="10"/>
      <c r="AF3216" s="9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4"/>
      <c r="T3217" s="30"/>
      <c r="U3217" s="9"/>
      <c r="V3217" s="9"/>
      <c r="W3217" s="28"/>
      <c r="X3217" s="3"/>
      <c r="Y3217" s="1"/>
      <c r="Z3217" s="9"/>
      <c r="AA3217" s="3"/>
      <c r="AB3217" s="3"/>
      <c r="AC3217" s="3"/>
      <c r="AD3217" s="9"/>
      <c r="AE3217" s="10"/>
      <c r="AF3217" s="9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4"/>
      <c r="T3218" s="30"/>
      <c r="U3218" s="9"/>
      <c r="V3218" s="9"/>
      <c r="W3218" s="28"/>
      <c r="X3218" s="3"/>
      <c r="Y3218" s="1"/>
      <c r="Z3218" s="9"/>
      <c r="AA3218" s="3"/>
      <c r="AB3218" s="3"/>
      <c r="AC3218" s="3"/>
      <c r="AD3218" s="9"/>
      <c r="AE3218" s="10"/>
      <c r="AF3218" s="9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4"/>
      <c r="T3219" s="30"/>
      <c r="U3219" s="9"/>
      <c r="V3219" s="9"/>
      <c r="W3219" s="28"/>
      <c r="X3219" s="3"/>
      <c r="Y3219" s="1"/>
      <c r="Z3219" s="9"/>
      <c r="AA3219" s="3"/>
      <c r="AB3219" s="3"/>
      <c r="AC3219" s="3"/>
      <c r="AD3219" s="9"/>
      <c r="AE3219" s="10"/>
      <c r="AF3219" s="9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4"/>
      <c r="T3220" s="30"/>
      <c r="U3220" s="9"/>
      <c r="V3220" s="9"/>
      <c r="W3220" s="28"/>
      <c r="X3220" s="3"/>
      <c r="Y3220" s="1"/>
      <c r="Z3220" s="9"/>
      <c r="AA3220" s="3"/>
      <c r="AB3220" s="3"/>
      <c r="AC3220" s="3"/>
      <c r="AD3220" s="9"/>
      <c r="AE3220" s="10"/>
      <c r="AF3220" s="9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4"/>
      <c r="T3221" s="30"/>
      <c r="U3221" s="9"/>
      <c r="V3221" s="9"/>
      <c r="W3221" s="28"/>
      <c r="X3221" s="3"/>
      <c r="Y3221" s="1"/>
      <c r="Z3221" s="9"/>
      <c r="AA3221" s="3"/>
      <c r="AB3221" s="3"/>
      <c r="AC3221" s="3"/>
      <c r="AD3221" s="9"/>
      <c r="AE3221" s="10"/>
      <c r="AF3221" s="9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4"/>
      <c r="T3222" s="30"/>
      <c r="U3222" s="9"/>
      <c r="V3222" s="9"/>
      <c r="W3222" s="28"/>
      <c r="X3222" s="3"/>
      <c r="Y3222" s="1"/>
      <c r="Z3222" s="9"/>
      <c r="AA3222" s="3"/>
      <c r="AB3222" s="3"/>
      <c r="AC3222" s="3"/>
      <c r="AD3222" s="9"/>
      <c r="AE3222" s="10"/>
      <c r="AF3222" s="9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4"/>
      <c r="T3223" s="30"/>
      <c r="U3223" s="9"/>
      <c r="V3223" s="9"/>
      <c r="W3223" s="28"/>
      <c r="X3223" s="3"/>
      <c r="Y3223" s="1"/>
      <c r="Z3223" s="9"/>
      <c r="AA3223" s="3"/>
      <c r="AB3223" s="3"/>
      <c r="AC3223" s="3"/>
      <c r="AD3223" s="9"/>
      <c r="AE3223" s="10"/>
      <c r="AF3223" s="9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4"/>
      <c r="T3224" s="30"/>
      <c r="U3224" s="9"/>
      <c r="V3224" s="9"/>
      <c r="W3224" s="28"/>
      <c r="X3224" s="3"/>
      <c r="Y3224" s="1"/>
      <c r="Z3224" s="9"/>
      <c r="AA3224" s="3"/>
      <c r="AB3224" s="3"/>
      <c r="AC3224" s="3"/>
      <c r="AD3224" s="9"/>
      <c r="AE3224" s="10"/>
      <c r="AF3224" s="9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4"/>
      <c r="T3225" s="30"/>
      <c r="U3225" s="9"/>
      <c r="V3225" s="9"/>
      <c r="W3225" s="28"/>
      <c r="X3225" s="3"/>
      <c r="Y3225" s="1"/>
      <c r="Z3225" s="9"/>
      <c r="AA3225" s="3"/>
      <c r="AB3225" s="3"/>
      <c r="AC3225" s="3"/>
      <c r="AD3225" s="9"/>
      <c r="AE3225" s="10"/>
      <c r="AF3225" s="9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4"/>
      <c r="T3226" s="30"/>
      <c r="U3226" s="9"/>
      <c r="V3226" s="9"/>
      <c r="W3226" s="28"/>
      <c r="X3226" s="3"/>
      <c r="Y3226" s="1"/>
      <c r="Z3226" s="9"/>
      <c r="AA3226" s="3"/>
      <c r="AB3226" s="3"/>
      <c r="AC3226" s="3"/>
      <c r="AD3226" s="9"/>
      <c r="AE3226" s="10"/>
      <c r="AF3226" s="9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4"/>
      <c r="T3227" s="30"/>
      <c r="U3227" s="9"/>
      <c r="V3227" s="9"/>
      <c r="W3227" s="28"/>
      <c r="X3227" s="3"/>
      <c r="Y3227" s="1"/>
      <c r="Z3227" s="9"/>
      <c r="AA3227" s="3"/>
      <c r="AB3227" s="3"/>
      <c r="AC3227" s="3"/>
      <c r="AD3227" s="9"/>
      <c r="AE3227" s="10"/>
      <c r="AF3227" s="9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4"/>
      <c r="T3228" s="30"/>
      <c r="U3228" s="9"/>
      <c r="V3228" s="9"/>
      <c r="W3228" s="28"/>
      <c r="X3228" s="3"/>
      <c r="Y3228" s="1"/>
      <c r="Z3228" s="9"/>
      <c r="AA3228" s="3"/>
      <c r="AB3228" s="3"/>
      <c r="AC3228" s="3"/>
      <c r="AD3228" s="9"/>
      <c r="AE3228" s="10"/>
      <c r="AF3228" s="9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4"/>
      <c r="T3229" s="30"/>
      <c r="U3229" s="9"/>
      <c r="V3229" s="9"/>
      <c r="W3229" s="28"/>
      <c r="X3229" s="3"/>
      <c r="Y3229" s="1"/>
      <c r="Z3229" s="9"/>
      <c r="AA3229" s="3"/>
      <c r="AB3229" s="3"/>
      <c r="AC3229" s="3"/>
      <c r="AD3229" s="9"/>
      <c r="AE3229" s="10"/>
      <c r="AF3229" s="9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4"/>
      <c r="T3230" s="30"/>
      <c r="U3230" s="9"/>
      <c r="V3230" s="9"/>
      <c r="W3230" s="28"/>
      <c r="X3230" s="3"/>
      <c r="Y3230" s="1"/>
      <c r="Z3230" s="9"/>
      <c r="AA3230" s="3"/>
      <c r="AB3230" s="3"/>
      <c r="AC3230" s="3"/>
      <c r="AD3230" s="9"/>
      <c r="AE3230" s="10"/>
      <c r="AF3230" s="9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4"/>
      <c r="T3231" s="30"/>
      <c r="U3231" s="9"/>
      <c r="V3231" s="9"/>
      <c r="W3231" s="28"/>
      <c r="X3231" s="3"/>
      <c r="Y3231" s="1"/>
      <c r="Z3231" s="9"/>
      <c r="AA3231" s="3"/>
      <c r="AB3231" s="3"/>
      <c r="AC3231" s="3"/>
      <c r="AD3231" s="9"/>
      <c r="AE3231" s="10"/>
      <c r="AF3231" s="9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4"/>
      <c r="T3232" s="30"/>
      <c r="U3232" s="9"/>
      <c r="V3232" s="9"/>
      <c r="W3232" s="28"/>
      <c r="X3232" s="3"/>
      <c r="Y3232" s="1"/>
      <c r="Z3232" s="9"/>
      <c r="AA3232" s="3"/>
      <c r="AB3232" s="3"/>
      <c r="AC3232" s="3"/>
      <c r="AD3232" s="9"/>
      <c r="AE3232" s="10"/>
      <c r="AF3232" s="9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4"/>
      <c r="T3233" s="30"/>
      <c r="U3233" s="9"/>
      <c r="V3233" s="9"/>
      <c r="W3233" s="28"/>
      <c r="X3233" s="3"/>
      <c r="Y3233" s="1"/>
      <c r="Z3233" s="9"/>
      <c r="AA3233" s="3"/>
      <c r="AB3233" s="3"/>
      <c r="AC3233" s="3"/>
      <c r="AD3233" s="9"/>
      <c r="AE3233" s="10"/>
      <c r="AF3233" s="9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4"/>
      <c r="T3234" s="30"/>
      <c r="U3234" s="9"/>
      <c r="V3234" s="9"/>
      <c r="W3234" s="28"/>
      <c r="X3234" s="3"/>
      <c r="Y3234" s="1"/>
      <c r="Z3234" s="9"/>
      <c r="AA3234" s="3"/>
      <c r="AB3234" s="3"/>
      <c r="AC3234" s="3"/>
      <c r="AD3234" s="9"/>
      <c r="AE3234" s="10"/>
      <c r="AF3234" s="9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4"/>
      <c r="T3235" s="30"/>
      <c r="U3235" s="9"/>
      <c r="V3235" s="9"/>
      <c r="W3235" s="28"/>
      <c r="X3235" s="3"/>
      <c r="Y3235" s="1"/>
      <c r="Z3235" s="9"/>
      <c r="AA3235" s="3"/>
      <c r="AB3235" s="3"/>
      <c r="AC3235" s="3"/>
      <c r="AD3235" s="9"/>
      <c r="AE3235" s="10"/>
      <c r="AF3235" s="9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4"/>
      <c r="T3236" s="30"/>
      <c r="U3236" s="9"/>
      <c r="V3236" s="9"/>
      <c r="W3236" s="28"/>
      <c r="X3236" s="3"/>
      <c r="Y3236" s="1"/>
      <c r="Z3236" s="9"/>
      <c r="AA3236" s="3"/>
      <c r="AB3236" s="3"/>
      <c r="AC3236" s="3"/>
      <c r="AD3236" s="9"/>
      <c r="AE3236" s="10"/>
      <c r="AF3236" s="9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4"/>
      <c r="T3237" s="30"/>
      <c r="U3237" s="9"/>
      <c r="V3237" s="9"/>
      <c r="W3237" s="28"/>
      <c r="X3237" s="3"/>
      <c r="Y3237" s="1"/>
      <c r="Z3237" s="9"/>
      <c r="AA3237" s="3"/>
      <c r="AB3237" s="3"/>
      <c r="AC3237" s="3"/>
      <c r="AD3237" s="9"/>
      <c r="AE3237" s="10"/>
      <c r="AF3237" s="9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4"/>
      <c r="T3238" s="30"/>
      <c r="U3238" s="9"/>
      <c r="V3238" s="9"/>
      <c r="W3238" s="28"/>
      <c r="X3238" s="3"/>
      <c r="Y3238" s="1"/>
      <c r="Z3238" s="9"/>
      <c r="AA3238" s="3"/>
      <c r="AB3238" s="3"/>
      <c r="AC3238" s="3"/>
      <c r="AD3238" s="9"/>
      <c r="AE3238" s="10"/>
      <c r="AF3238" s="9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4"/>
      <c r="T3239" s="30"/>
      <c r="U3239" s="9"/>
      <c r="V3239" s="9"/>
      <c r="W3239" s="28"/>
      <c r="X3239" s="3"/>
      <c r="Y3239" s="1"/>
      <c r="Z3239" s="9"/>
      <c r="AA3239" s="3"/>
      <c r="AB3239" s="3"/>
      <c r="AC3239" s="3"/>
      <c r="AD3239" s="9"/>
      <c r="AE3239" s="10"/>
      <c r="AF3239" s="9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4"/>
      <c r="T3240" s="30"/>
      <c r="U3240" s="9"/>
      <c r="V3240" s="9"/>
      <c r="W3240" s="28"/>
      <c r="X3240" s="3"/>
      <c r="Y3240" s="1"/>
      <c r="Z3240" s="9"/>
      <c r="AA3240" s="3"/>
      <c r="AB3240" s="3"/>
      <c r="AC3240" s="3"/>
      <c r="AD3240" s="9"/>
      <c r="AE3240" s="10"/>
      <c r="AF3240" s="9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4"/>
      <c r="T3241" s="30"/>
      <c r="U3241" s="9"/>
      <c r="V3241" s="9"/>
      <c r="W3241" s="28"/>
      <c r="X3241" s="3"/>
      <c r="Y3241" s="1"/>
      <c r="Z3241" s="9"/>
      <c r="AA3241" s="3"/>
      <c r="AB3241" s="3"/>
      <c r="AC3241" s="3"/>
      <c r="AD3241" s="9"/>
      <c r="AE3241" s="10"/>
      <c r="AF3241" s="9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4"/>
      <c r="T3242" s="30"/>
      <c r="U3242" s="9"/>
      <c r="V3242" s="9"/>
      <c r="W3242" s="28"/>
      <c r="X3242" s="3"/>
      <c r="Y3242" s="1"/>
      <c r="Z3242" s="9"/>
      <c r="AA3242" s="3"/>
      <c r="AB3242" s="3"/>
      <c r="AC3242" s="3"/>
      <c r="AD3242" s="9"/>
      <c r="AE3242" s="10"/>
      <c r="AF3242" s="9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4"/>
      <c r="T3243" s="30"/>
      <c r="U3243" s="9"/>
      <c r="V3243" s="9"/>
      <c r="W3243" s="28"/>
      <c r="X3243" s="3"/>
      <c r="Y3243" s="1"/>
      <c r="Z3243" s="9"/>
      <c r="AA3243" s="3"/>
      <c r="AB3243" s="3"/>
      <c r="AC3243" s="3"/>
      <c r="AD3243" s="9"/>
      <c r="AE3243" s="10"/>
      <c r="AF3243" s="9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4"/>
      <c r="T3244" s="30"/>
      <c r="U3244" s="9"/>
      <c r="V3244" s="9"/>
      <c r="W3244" s="28"/>
      <c r="X3244" s="3"/>
      <c r="Y3244" s="1"/>
      <c r="Z3244" s="9"/>
      <c r="AA3244" s="3"/>
      <c r="AB3244" s="3"/>
      <c r="AC3244" s="3"/>
      <c r="AD3244" s="9"/>
      <c r="AE3244" s="10"/>
      <c r="AF3244" s="9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4"/>
      <c r="T3245" s="30"/>
      <c r="U3245" s="9"/>
      <c r="V3245" s="9"/>
      <c r="W3245" s="28"/>
      <c r="X3245" s="3"/>
      <c r="Y3245" s="1"/>
      <c r="Z3245" s="9"/>
      <c r="AA3245" s="3"/>
      <c r="AB3245" s="3"/>
      <c r="AC3245" s="3"/>
      <c r="AD3245" s="9"/>
      <c r="AE3245" s="10"/>
      <c r="AF3245" s="9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4"/>
      <c r="T3246" s="30"/>
      <c r="U3246" s="9"/>
      <c r="V3246" s="9"/>
      <c r="W3246" s="28"/>
      <c r="X3246" s="3"/>
      <c r="Y3246" s="1"/>
      <c r="Z3246" s="9"/>
      <c r="AA3246" s="3"/>
      <c r="AB3246" s="3"/>
      <c r="AC3246" s="3"/>
      <c r="AD3246" s="9"/>
      <c r="AE3246" s="10"/>
      <c r="AF3246" s="9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4"/>
      <c r="T3247" s="30"/>
      <c r="U3247" s="9"/>
      <c r="V3247" s="9"/>
      <c r="W3247" s="28"/>
      <c r="X3247" s="3"/>
      <c r="Y3247" s="1"/>
      <c r="Z3247" s="9"/>
      <c r="AA3247" s="3"/>
      <c r="AB3247" s="3"/>
      <c r="AC3247" s="3"/>
      <c r="AD3247" s="9"/>
      <c r="AE3247" s="10"/>
      <c r="AF3247" s="9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4"/>
      <c r="T3248" s="30"/>
      <c r="U3248" s="9"/>
      <c r="V3248" s="9"/>
      <c r="W3248" s="28"/>
      <c r="X3248" s="3"/>
      <c r="Y3248" s="1"/>
      <c r="Z3248" s="9"/>
      <c r="AA3248" s="3"/>
      <c r="AB3248" s="3"/>
      <c r="AC3248" s="3"/>
      <c r="AD3248" s="9"/>
      <c r="AE3248" s="10"/>
      <c r="AF3248" s="9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4"/>
      <c r="T3249" s="30"/>
      <c r="U3249" s="9"/>
      <c r="V3249" s="9"/>
      <c r="W3249" s="28"/>
      <c r="X3249" s="3"/>
      <c r="Y3249" s="1"/>
      <c r="Z3249" s="9"/>
      <c r="AA3249" s="3"/>
      <c r="AB3249" s="3"/>
      <c r="AC3249" s="3"/>
      <c r="AD3249" s="9"/>
      <c r="AE3249" s="10"/>
      <c r="AF3249" s="9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4"/>
      <c r="T3250" s="30"/>
      <c r="U3250" s="9"/>
      <c r="V3250" s="9"/>
      <c r="W3250" s="28"/>
      <c r="X3250" s="3"/>
      <c r="Y3250" s="1"/>
      <c r="Z3250" s="9"/>
      <c r="AA3250" s="3"/>
      <c r="AB3250" s="3"/>
      <c r="AC3250" s="3"/>
      <c r="AD3250" s="9"/>
      <c r="AE3250" s="10"/>
      <c r="AF3250" s="9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4"/>
      <c r="T3251" s="30"/>
      <c r="U3251" s="9"/>
      <c r="V3251" s="9"/>
      <c r="W3251" s="28"/>
      <c r="X3251" s="3"/>
      <c r="Y3251" s="1"/>
      <c r="Z3251" s="9"/>
      <c r="AA3251" s="3"/>
      <c r="AB3251" s="3"/>
      <c r="AC3251" s="3"/>
      <c r="AD3251" s="9"/>
      <c r="AE3251" s="10"/>
      <c r="AF3251" s="9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4"/>
      <c r="T3252" s="30"/>
      <c r="U3252" s="9"/>
      <c r="V3252" s="9"/>
      <c r="W3252" s="28"/>
      <c r="X3252" s="3"/>
      <c r="Y3252" s="1"/>
      <c r="Z3252" s="9"/>
      <c r="AA3252" s="3"/>
      <c r="AB3252" s="3"/>
      <c r="AC3252" s="3"/>
      <c r="AD3252" s="9"/>
      <c r="AE3252" s="10"/>
      <c r="AF3252" s="9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4"/>
      <c r="T3253" s="30"/>
      <c r="U3253" s="9"/>
      <c r="V3253" s="9"/>
      <c r="W3253" s="28"/>
      <c r="X3253" s="3"/>
      <c r="Y3253" s="1"/>
      <c r="Z3253" s="9"/>
      <c r="AA3253" s="3"/>
      <c r="AB3253" s="3"/>
      <c r="AC3253" s="3"/>
      <c r="AD3253" s="9"/>
      <c r="AE3253" s="10"/>
      <c r="AF3253" s="9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4"/>
      <c r="T3254" s="30"/>
      <c r="U3254" s="9"/>
      <c r="V3254" s="9"/>
      <c r="W3254" s="28"/>
      <c r="X3254" s="3"/>
      <c r="Y3254" s="1"/>
      <c r="Z3254" s="9"/>
      <c r="AA3254" s="3"/>
      <c r="AB3254" s="3"/>
      <c r="AC3254" s="3"/>
      <c r="AD3254" s="9"/>
      <c r="AE3254" s="10"/>
      <c r="AF3254" s="9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4"/>
      <c r="T3255" s="30"/>
      <c r="U3255" s="9"/>
      <c r="V3255" s="9"/>
      <c r="W3255" s="28"/>
      <c r="X3255" s="3"/>
      <c r="Y3255" s="1"/>
      <c r="Z3255" s="9"/>
      <c r="AA3255" s="3"/>
      <c r="AB3255" s="3"/>
      <c r="AC3255" s="3"/>
      <c r="AD3255" s="9"/>
      <c r="AE3255" s="10"/>
      <c r="AF3255" s="9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4"/>
      <c r="T3256" s="30"/>
      <c r="U3256" s="9"/>
      <c r="V3256" s="9"/>
      <c r="W3256" s="28"/>
      <c r="X3256" s="3"/>
      <c r="Y3256" s="1"/>
      <c r="Z3256" s="9"/>
      <c r="AA3256" s="3"/>
      <c r="AB3256" s="3"/>
      <c r="AC3256" s="3"/>
      <c r="AD3256" s="9"/>
      <c r="AE3256" s="10"/>
      <c r="AF3256" s="9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4"/>
      <c r="T3257" s="30"/>
      <c r="U3257" s="9"/>
      <c r="V3257" s="9"/>
      <c r="W3257" s="28"/>
      <c r="X3257" s="3"/>
      <c r="Y3257" s="1"/>
      <c r="Z3257" s="9"/>
      <c r="AA3257" s="3"/>
      <c r="AB3257" s="3"/>
      <c r="AC3257" s="3"/>
      <c r="AD3257" s="9"/>
      <c r="AE3257" s="10"/>
      <c r="AF3257" s="9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4"/>
      <c r="T3258" s="30"/>
      <c r="U3258" s="9"/>
      <c r="V3258" s="9"/>
      <c r="W3258" s="28"/>
      <c r="X3258" s="3"/>
      <c r="Y3258" s="1"/>
      <c r="Z3258" s="9"/>
      <c r="AA3258" s="3"/>
      <c r="AB3258" s="3"/>
      <c r="AC3258" s="3"/>
      <c r="AD3258" s="9"/>
      <c r="AE3258" s="10"/>
      <c r="AF3258" s="9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4"/>
      <c r="T3259" s="30"/>
      <c r="U3259" s="9"/>
      <c r="V3259" s="9"/>
      <c r="W3259" s="28"/>
      <c r="X3259" s="3"/>
      <c r="Y3259" s="1"/>
      <c r="Z3259" s="9"/>
      <c r="AA3259" s="3"/>
      <c r="AB3259" s="3"/>
      <c r="AC3259" s="3"/>
      <c r="AD3259" s="9"/>
      <c r="AE3259" s="10"/>
      <c r="AF3259" s="9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4"/>
      <c r="T3260" s="30"/>
      <c r="U3260" s="9"/>
      <c r="V3260" s="9"/>
      <c r="W3260" s="28"/>
      <c r="X3260" s="3"/>
      <c r="Y3260" s="1"/>
      <c r="Z3260" s="9"/>
      <c r="AA3260" s="3"/>
      <c r="AB3260" s="3"/>
      <c r="AC3260" s="3"/>
      <c r="AD3260" s="9"/>
      <c r="AE3260" s="10"/>
      <c r="AF3260" s="9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4"/>
      <c r="T3261" s="30"/>
      <c r="U3261" s="9"/>
      <c r="V3261" s="9"/>
      <c r="W3261" s="28"/>
      <c r="X3261" s="3"/>
      <c r="Y3261" s="1"/>
      <c r="Z3261" s="9"/>
      <c r="AA3261" s="3"/>
      <c r="AB3261" s="3"/>
      <c r="AC3261" s="3"/>
      <c r="AD3261" s="9"/>
      <c r="AE3261" s="10"/>
      <c r="AF3261" s="9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4"/>
      <c r="T3262" s="30"/>
      <c r="U3262" s="9"/>
      <c r="V3262" s="9"/>
      <c r="W3262" s="28"/>
      <c r="X3262" s="3"/>
      <c r="Y3262" s="1"/>
      <c r="Z3262" s="9"/>
      <c r="AA3262" s="3"/>
      <c r="AB3262" s="3"/>
      <c r="AC3262" s="3"/>
      <c r="AD3262" s="9"/>
      <c r="AE3262" s="10"/>
      <c r="AF3262" s="9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4"/>
      <c r="T3263" s="30"/>
      <c r="U3263" s="9"/>
      <c r="V3263" s="9"/>
      <c r="W3263" s="28"/>
      <c r="X3263" s="3"/>
      <c r="Y3263" s="1"/>
      <c r="Z3263" s="9"/>
      <c r="AA3263" s="3"/>
      <c r="AB3263" s="3"/>
      <c r="AC3263" s="3"/>
      <c r="AD3263" s="9"/>
      <c r="AE3263" s="10"/>
      <c r="AF3263" s="9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4"/>
      <c r="T3264" s="30"/>
      <c r="U3264" s="9"/>
      <c r="V3264" s="9"/>
      <c r="W3264" s="28"/>
      <c r="X3264" s="3"/>
      <c r="Y3264" s="1"/>
      <c r="Z3264" s="9"/>
      <c r="AA3264" s="3"/>
      <c r="AB3264" s="3"/>
      <c r="AC3264" s="3"/>
      <c r="AD3264" s="9"/>
      <c r="AE3264" s="10"/>
      <c r="AF3264" s="9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4"/>
      <c r="T3265" s="30"/>
      <c r="U3265" s="9"/>
      <c r="V3265" s="9"/>
      <c r="W3265" s="28"/>
      <c r="X3265" s="3"/>
      <c r="Y3265" s="1"/>
      <c r="Z3265" s="9"/>
      <c r="AA3265" s="3"/>
      <c r="AB3265" s="3"/>
      <c r="AC3265" s="3"/>
      <c r="AD3265" s="9"/>
      <c r="AE3265" s="10"/>
      <c r="AF3265" s="9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4"/>
      <c r="T3266" s="30"/>
      <c r="U3266" s="9"/>
      <c r="V3266" s="9"/>
      <c r="W3266" s="28"/>
      <c r="X3266" s="3"/>
      <c r="Y3266" s="1"/>
      <c r="Z3266" s="9"/>
      <c r="AA3266" s="3"/>
      <c r="AB3266" s="3"/>
      <c r="AC3266" s="3"/>
      <c r="AD3266" s="9"/>
      <c r="AE3266" s="10"/>
      <c r="AF3266" s="9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4"/>
      <c r="T3267" s="30"/>
      <c r="U3267" s="9"/>
      <c r="V3267" s="9"/>
      <c r="W3267" s="28"/>
      <c r="X3267" s="3"/>
      <c r="Y3267" s="1"/>
      <c r="Z3267" s="9"/>
      <c r="AA3267" s="3"/>
      <c r="AB3267" s="3"/>
      <c r="AC3267" s="3"/>
      <c r="AD3267" s="9"/>
      <c r="AE3267" s="10"/>
      <c r="AF3267" s="9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4"/>
      <c r="T3268" s="30"/>
      <c r="U3268" s="9"/>
      <c r="V3268" s="9"/>
      <c r="W3268" s="28"/>
      <c r="X3268" s="3"/>
      <c r="Y3268" s="1"/>
      <c r="Z3268" s="9"/>
      <c r="AA3268" s="3"/>
      <c r="AB3268" s="3"/>
      <c r="AC3268" s="3"/>
      <c r="AD3268" s="9"/>
      <c r="AE3268" s="10"/>
      <c r="AF3268" s="9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4"/>
      <c r="T3269" s="30"/>
      <c r="U3269" s="9"/>
      <c r="V3269" s="9"/>
      <c r="W3269" s="28"/>
      <c r="X3269" s="3"/>
      <c r="Y3269" s="1"/>
      <c r="Z3269" s="9"/>
      <c r="AA3269" s="3"/>
      <c r="AB3269" s="3"/>
      <c r="AC3269" s="3"/>
      <c r="AD3269" s="9"/>
      <c r="AE3269" s="10"/>
      <c r="AF3269" s="9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4"/>
      <c r="T3270" s="30"/>
      <c r="U3270" s="9"/>
      <c r="V3270" s="9"/>
      <c r="W3270" s="28"/>
      <c r="X3270" s="3"/>
      <c r="Y3270" s="1"/>
      <c r="Z3270" s="9"/>
      <c r="AA3270" s="3"/>
      <c r="AB3270" s="3"/>
      <c r="AC3270" s="3"/>
      <c r="AD3270" s="9"/>
      <c r="AE3270" s="10"/>
      <c r="AF3270" s="9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4"/>
      <c r="T3271" s="30"/>
      <c r="U3271" s="9"/>
      <c r="V3271" s="9"/>
      <c r="W3271" s="28"/>
      <c r="X3271" s="3"/>
      <c r="Y3271" s="1"/>
      <c r="Z3271" s="9"/>
      <c r="AA3271" s="3"/>
      <c r="AB3271" s="3"/>
      <c r="AC3271" s="3"/>
      <c r="AD3271" s="9"/>
      <c r="AE3271" s="10"/>
      <c r="AF3271" s="9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4"/>
      <c r="T3272" s="30"/>
      <c r="U3272" s="9"/>
      <c r="V3272" s="9"/>
      <c r="W3272" s="28"/>
      <c r="X3272" s="3"/>
      <c r="Y3272" s="1"/>
      <c r="Z3272" s="9"/>
      <c r="AA3272" s="3"/>
      <c r="AB3272" s="3"/>
      <c r="AC3272" s="3"/>
      <c r="AD3272" s="9"/>
      <c r="AE3272" s="10"/>
      <c r="AF3272" s="9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4"/>
      <c r="T3273" s="30"/>
      <c r="U3273" s="9"/>
      <c r="V3273" s="9"/>
      <c r="W3273" s="28"/>
      <c r="X3273" s="3"/>
      <c r="Y3273" s="1"/>
      <c r="Z3273" s="9"/>
      <c r="AA3273" s="3"/>
      <c r="AB3273" s="3"/>
      <c r="AC3273" s="3"/>
      <c r="AD3273" s="9"/>
      <c r="AE3273" s="10"/>
      <c r="AF3273" s="9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4"/>
      <c r="T3274" s="30"/>
      <c r="U3274" s="9"/>
      <c r="V3274" s="9"/>
      <c r="W3274" s="28"/>
      <c r="X3274" s="3"/>
      <c r="Y3274" s="1"/>
      <c r="Z3274" s="9"/>
      <c r="AA3274" s="3"/>
      <c r="AB3274" s="3"/>
      <c r="AC3274" s="3"/>
      <c r="AD3274" s="9"/>
      <c r="AE3274" s="10"/>
      <c r="AF3274" s="9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4"/>
      <c r="T3275" s="30"/>
      <c r="U3275" s="9"/>
      <c r="V3275" s="9"/>
      <c r="W3275" s="28"/>
      <c r="X3275" s="3"/>
      <c r="Y3275" s="1"/>
      <c r="Z3275" s="9"/>
      <c r="AA3275" s="3"/>
      <c r="AB3275" s="3"/>
      <c r="AC3275" s="3"/>
      <c r="AD3275" s="9"/>
      <c r="AE3275" s="10"/>
      <c r="AF3275" s="9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4"/>
      <c r="T3276" s="30"/>
      <c r="U3276" s="9"/>
      <c r="V3276" s="9"/>
      <c r="W3276" s="28"/>
      <c r="X3276" s="3"/>
      <c r="Y3276" s="1"/>
      <c r="Z3276" s="9"/>
      <c r="AA3276" s="3"/>
      <c r="AB3276" s="3"/>
      <c r="AC3276" s="3"/>
      <c r="AD3276" s="9"/>
      <c r="AE3276" s="10"/>
      <c r="AF3276" s="9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4"/>
      <c r="T3277" s="30"/>
      <c r="U3277" s="9"/>
      <c r="V3277" s="9"/>
      <c r="W3277" s="28"/>
      <c r="X3277" s="3"/>
      <c r="Y3277" s="1"/>
      <c r="Z3277" s="9"/>
      <c r="AA3277" s="3"/>
      <c r="AB3277" s="3"/>
      <c r="AC3277" s="3"/>
      <c r="AD3277" s="9"/>
      <c r="AE3277" s="10"/>
      <c r="AF3277" s="9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4"/>
      <c r="T3278" s="30"/>
      <c r="U3278" s="9"/>
      <c r="V3278" s="9"/>
      <c r="W3278" s="28"/>
      <c r="X3278" s="3"/>
      <c r="Y3278" s="1"/>
      <c r="Z3278" s="9"/>
      <c r="AA3278" s="3"/>
      <c r="AB3278" s="3"/>
      <c r="AC3278" s="3"/>
      <c r="AD3278" s="9"/>
      <c r="AE3278" s="10"/>
      <c r="AF3278" s="9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4"/>
      <c r="T3279" s="30"/>
      <c r="U3279" s="9"/>
      <c r="V3279" s="9"/>
      <c r="W3279" s="28"/>
      <c r="X3279" s="3"/>
      <c r="Y3279" s="1"/>
      <c r="Z3279" s="9"/>
      <c r="AA3279" s="3"/>
      <c r="AB3279" s="3"/>
      <c r="AC3279" s="3"/>
      <c r="AD3279" s="9"/>
      <c r="AE3279" s="10"/>
      <c r="AF3279" s="9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4"/>
      <c r="T3280" s="30"/>
      <c r="U3280" s="9"/>
      <c r="V3280" s="9"/>
      <c r="W3280" s="28"/>
      <c r="X3280" s="3"/>
      <c r="Y3280" s="1"/>
      <c r="Z3280" s="9"/>
      <c r="AA3280" s="3"/>
      <c r="AB3280" s="3"/>
      <c r="AC3280" s="3"/>
      <c r="AD3280" s="9"/>
      <c r="AE3280" s="10"/>
      <c r="AF3280" s="9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4"/>
      <c r="T3281" s="30"/>
      <c r="U3281" s="9"/>
      <c r="V3281" s="9"/>
      <c r="W3281" s="28"/>
      <c r="X3281" s="3"/>
      <c r="Y3281" s="1"/>
      <c r="Z3281" s="9"/>
      <c r="AA3281" s="3"/>
      <c r="AB3281" s="3"/>
      <c r="AC3281" s="3"/>
      <c r="AD3281" s="9"/>
      <c r="AE3281" s="10"/>
      <c r="AF3281" s="9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4"/>
      <c r="T3282" s="30"/>
      <c r="U3282" s="9"/>
      <c r="V3282" s="9"/>
      <c r="W3282" s="28"/>
      <c r="X3282" s="3"/>
      <c r="Y3282" s="1"/>
      <c r="Z3282" s="9"/>
      <c r="AA3282" s="3"/>
      <c r="AB3282" s="3"/>
      <c r="AC3282" s="3"/>
      <c r="AD3282" s="9"/>
      <c r="AE3282" s="10"/>
      <c r="AF3282" s="9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4"/>
      <c r="T3283" s="30"/>
      <c r="U3283" s="9"/>
      <c r="V3283" s="9"/>
      <c r="W3283" s="28"/>
      <c r="X3283" s="3"/>
      <c r="Y3283" s="1"/>
      <c r="Z3283" s="9"/>
      <c r="AA3283" s="3"/>
      <c r="AB3283" s="3"/>
      <c r="AC3283" s="3"/>
      <c r="AD3283" s="9"/>
      <c r="AE3283" s="10"/>
      <c r="AF3283" s="9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4"/>
      <c r="T3284" s="30"/>
      <c r="U3284" s="9"/>
      <c r="V3284" s="9"/>
      <c r="W3284" s="28"/>
      <c r="X3284" s="3"/>
      <c r="Y3284" s="1"/>
      <c r="Z3284" s="9"/>
      <c r="AA3284" s="3"/>
      <c r="AB3284" s="3"/>
      <c r="AC3284" s="3"/>
      <c r="AD3284" s="9"/>
      <c r="AE3284" s="10"/>
      <c r="AF3284" s="9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4"/>
      <c r="T3285" s="30"/>
      <c r="U3285" s="9"/>
      <c r="V3285" s="9"/>
      <c r="W3285" s="28"/>
      <c r="X3285" s="3"/>
      <c r="Y3285" s="1"/>
      <c r="Z3285" s="9"/>
      <c r="AA3285" s="3"/>
      <c r="AB3285" s="3"/>
      <c r="AC3285" s="3"/>
      <c r="AD3285" s="9"/>
      <c r="AE3285" s="10"/>
      <c r="AF3285" s="9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4"/>
      <c r="T3286" s="30"/>
      <c r="U3286" s="9"/>
      <c r="V3286" s="9"/>
      <c r="W3286" s="28"/>
      <c r="X3286" s="3"/>
      <c r="Y3286" s="1"/>
      <c r="Z3286" s="9"/>
      <c r="AA3286" s="3"/>
      <c r="AB3286" s="3"/>
      <c r="AC3286" s="3"/>
      <c r="AD3286" s="9"/>
      <c r="AE3286" s="10"/>
      <c r="AF3286" s="9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4"/>
      <c r="T3287" s="30"/>
      <c r="U3287" s="9"/>
      <c r="V3287" s="9"/>
      <c r="W3287" s="28"/>
      <c r="X3287" s="3"/>
      <c r="Y3287" s="1"/>
      <c r="Z3287" s="9"/>
      <c r="AA3287" s="3"/>
      <c r="AB3287" s="3"/>
      <c r="AC3287" s="3"/>
      <c r="AD3287" s="9"/>
      <c r="AE3287" s="10"/>
      <c r="AF3287" s="9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4"/>
      <c r="T3288" s="30"/>
      <c r="U3288" s="9"/>
      <c r="V3288" s="9"/>
      <c r="W3288" s="28"/>
      <c r="X3288" s="3"/>
      <c r="Y3288" s="1"/>
      <c r="Z3288" s="9"/>
      <c r="AA3288" s="3"/>
      <c r="AB3288" s="3"/>
      <c r="AC3288" s="3"/>
      <c r="AD3288" s="9"/>
      <c r="AE3288" s="10"/>
      <c r="AF3288" s="9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4"/>
      <c r="T3289" s="30"/>
      <c r="U3289" s="9"/>
      <c r="V3289" s="9"/>
      <c r="W3289" s="28"/>
      <c r="X3289" s="3"/>
      <c r="Y3289" s="1"/>
      <c r="Z3289" s="9"/>
      <c r="AA3289" s="3"/>
      <c r="AB3289" s="3"/>
      <c r="AC3289" s="3"/>
      <c r="AD3289" s="9"/>
      <c r="AE3289" s="10"/>
      <c r="AF3289" s="9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4"/>
      <c r="T3290" s="30"/>
      <c r="U3290" s="9"/>
      <c r="V3290" s="9"/>
      <c r="W3290" s="28"/>
      <c r="X3290" s="3"/>
      <c r="Y3290" s="1"/>
      <c r="Z3290" s="9"/>
      <c r="AA3290" s="3"/>
      <c r="AB3290" s="3"/>
      <c r="AC3290" s="3"/>
      <c r="AD3290" s="9"/>
      <c r="AE3290" s="10"/>
      <c r="AF3290" s="9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4"/>
      <c r="T3291" s="30"/>
      <c r="U3291" s="9"/>
      <c r="V3291" s="9"/>
      <c r="W3291" s="28"/>
      <c r="X3291" s="3"/>
      <c r="Y3291" s="1"/>
      <c r="Z3291" s="9"/>
      <c r="AA3291" s="3"/>
      <c r="AB3291" s="3"/>
      <c r="AC3291" s="3"/>
      <c r="AD3291" s="9"/>
      <c r="AE3291" s="10"/>
      <c r="AF3291" s="9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4"/>
      <c r="T3292" s="30"/>
      <c r="U3292" s="9"/>
      <c r="V3292" s="9"/>
      <c r="W3292" s="28"/>
      <c r="X3292" s="3"/>
      <c r="Y3292" s="1"/>
      <c r="Z3292" s="9"/>
      <c r="AA3292" s="3"/>
      <c r="AB3292" s="3"/>
      <c r="AC3292" s="3"/>
      <c r="AD3292" s="9"/>
      <c r="AE3292" s="10"/>
      <c r="AF3292" s="9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4"/>
      <c r="T3293" s="30"/>
      <c r="U3293" s="9"/>
      <c r="V3293" s="9"/>
      <c r="W3293" s="28"/>
      <c r="X3293" s="3"/>
      <c r="Y3293" s="1"/>
      <c r="Z3293" s="9"/>
      <c r="AA3293" s="3"/>
      <c r="AB3293" s="3"/>
      <c r="AC3293" s="3"/>
      <c r="AD3293" s="9"/>
      <c r="AE3293" s="10"/>
      <c r="AF3293" s="9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4"/>
      <c r="T3294" s="30"/>
      <c r="U3294" s="9"/>
      <c r="V3294" s="9"/>
      <c r="W3294" s="28"/>
      <c r="X3294" s="3"/>
      <c r="Y3294" s="1"/>
      <c r="Z3294" s="9"/>
      <c r="AA3294" s="3"/>
      <c r="AB3294" s="3"/>
      <c r="AC3294" s="3"/>
      <c r="AD3294" s="9"/>
      <c r="AE3294" s="10"/>
      <c r="AF3294" s="9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4"/>
      <c r="T3295" s="30"/>
      <c r="U3295" s="9"/>
      <c r="V3295" s="9"/>
      <c r="W3295" s="28"/>
      <c r="X3295" s="3"/>
      <c r="Y3295" s="1"/>
      <c r="Z3295" s="9"/>
      <c r="AA3295" s="3"/>
      <c r="AB3295" s="3"/>
      <c r="AC3295" s="3"/>
      <c r="AD3295" s="9"/>
      <c r="AE3295" s="10"/>
      <c r="AF3295" s="9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4"/>
      <c r="T3296" s="30"/>
      <c r="U3296" s="9"/>
      <c r="V3296" s="9"/>
      <c r="W3296" s="28"/>
      <c r="X3296" s="3"/>
      <c r="Y3296" s="1"/>
      <c r="Z3296" s="9"/>
      <c r="AA3296" s="3"/>
      <c r="AB3296" s="3"/>
      <c r="AC3296" s="3"/>
      <c r="AD3296" s="9"/>
      <c r="AE3296" s="10"/>
      <c r="AF3296" s="9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4"/>
      <c r="T3297" s="30"/>
      <c r="U3297" s="9"/>
      <c r="V3297" s="9"/>
      <c r="W3297" s="28"/>
      <c r="X3297" s="3"/>
      <c r="Y3297" s="1"/>
      <c r="Z3297" s="9"/>
      <c r="AA3297" s="3"/>
      <c r="AB3297" s="3"/>
      <c r="AC3297" s="3"/>
      <c r="AD3297" s="9"/>
      <c r="AE3297" s="10"/>
      <c r="AF3297" s="9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4"/>
      <c r="T3298" s="30"/>
      <c r="U3298" s="9"/>
      <c r="V3298" s="9"/>
      <c r="W3298" s="28"/>
      <c r="X3298" s="3"/>
      <c r="Y3298" s="1"/>
      <c r="Z3298" s="9"/>
      <c r="AA3298" s="3"/>
      <c r="AB3298" s="3"/>
      <c r="AC3298" s="3"/>
      <c r="AD3298" s="9"/>
      <c r="AE3298" s="10"/>
      <c r="AF3298" s="9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4"/>
      <c r="T3299" s="30"/>
      <c r="U3299" s="9"/>
      <c r="V3299" s="9"/>
      <c r="W3299" s="28"/>
      <c r="X3299" s="3"/>
      <c r="Y3299" s="1"/>
      <c r="Z3299" s="9"/>
      <c r="AA3299" s="3"/>
      <c r="AB3299" s="3"/>
      <c r="AC3299" s="3"/>
      <c r="AD3299" s="9"/>
      <c r="AE3299" s="10"/>
      <c r="AF3299" s="9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4"/>
      <c r="T3300" s="30"/>
      <c r="U3300" s="27"/>
      <c r="V3300" s="27"/>
      <c r="W3300" s="32"/>
      <c r="X3300" s="20"/>
      <c r="Y3300" s="23"/>
      <c r="Z3300" s="27"/>
      <c r="AA3300" s="20"/>
      <c r="AB3300" s="20"/>
      <c r="AC3300" s="20"/>
      <c r="AD3300" s="27"/>
      <c r="AE3300" s="21"/>
      <c r="AF3300" s="27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</row>
    <row r="3301" spans="1:130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4"/>
      <c r="T3301" s="30"/>
      <c r="U3301" s="9"/>
      <c r="V3301" s="9"/>
      <c r="W3301" s="28"/>
      <c r="X3301" s="3"/>
      <c r="Y3301" s="1"/>
      <c r="Z3301" s="9"/>
      <c r="AA3301" s="3"/>
      <c r="AB3301" s="3"/>
      <c r="AC3301" s="3"/>
      <c r="AD3301" s="9"/>
      <c r="AE3301" s="10"/>
      <c r="AF3301" s="9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4"/>
      <c r="T3302" s="30"/>
      <c r="U3302" s="27"/>
      <c r="V3302" s="27"/>
      <c r="W3302" s="32"/>
      <c r="X3302" s="20"/>
      <c r="Y3302" s="23"/>
      <c r="Z3302" s="27"/>
      <c r="AA3302" s="20"/>
      <c r="AB3302" s="20"/>
      <c r="AC3302" s="20"/>
      <c r="AD3302" s="27"/>
      <c r="AE3302" s="21"/>
      <c r="AF3302" s="27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</row>
    <row r="3303" spans="1:130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4"/>
      <c r="T3303" s="30"/>
      <c r="U3303" s="9"/>
      <c r="V3303" s="9"/>
      <c r="W3303" s="28"/>
      <c r="X3303" s="3"/>
      <c r="Y3303" s="1"/>
      <c r="Z3303" s="9"/>
      <c r="AA3303" s="3"/>
      <c r="AB3303" s="3"/>
      <c r="AC3303" s="3"/>
      <c r="AD3303" s="9"/>
      <c r="AE3303" s="10"/>
      <c r="AF3303" s="9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4"/>
      <c r="T3304" s="30"/>
      <c r="U3304" s="9"/>
      <c r="V3304" s="9"/>
      <c r="W3304" s="28"/>
      <c r="X3304" s="3"/>
      <c r="Y3304" s="1"/>
      <c r="Z3304" s="9"/>
      <c r="AA3304" s="3"/>
      <c r="AB3304" s="3"/>
      <c r="AC3304" s="3"/>
      <c r="AD3304" s="9"/>
      <c r="AE3304" s="10"/>
      <c r="AF3304" s="9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4"/>
      <c r="T3305" s="30"/>
      <c r="U3305" s="9"/>
      <c r="V3305" s="9"/>
      <c r="W3305" s="28"/>
      <c r="X3305" s="3"/>
      <c r="Y3305" s="1"/>
      <c r="Z3305" s="9"/>
      <c r="AA3305" s="3"/>
      <c r="AB3305" s="3"/>
      <c r="AC3305" s="3"/>
      <c r="AD3305" s="9"/>
      <c r="AE3305" s="10"/>
      <c r="AF3305" s="9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4"/>
      <c r="T3306" s="30"/>
      <c r="U3306" s="9"/>
      <c r="V3306" s="9"/>
      <c r="W3306" s="28"/>
      <c r="X3306" s="3"/>
      <c r="Y3306" s="1"/>
      <c r="Z3306" s="9"/>
      <c r="AA3306" s="3"/>
      <c r="AB3306" s="3"/>
      <c r="AC3306" s="3"/>
      <c r="AD3306" s="9"/>
      <c r="AE3306" s="10"/>
      <c r="AF3306" s="9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4"/>
      <c r="T3307" s="30"/>
      <c r="U3307" s="9"/>
      <c r="V3307" s="9"/>
      <c r="W3307" s="28"/>
      <c r="X3307" s="3"/>
      <c r="Y3307" s="1"/>
      <c r="Z3307" s="9"/>
      <c r="AA3307" s="3"/>
      <c r="AB3307" s="3"/>
      <c r="AC3307" s="3"/>
      <c r="AD3307" s="9"/>
      <c r="AE3307" s="10"/>
      <c r="AF3307" s="9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4"/>
      <c r="T3308" s="30"/>
      <c r="U3308" s="9"/>
      <c r="V3308" s="9"/>
      <c r="W3308" s="28"/>
      <c r="X3308" s="3"/>
      <c r="Y3308" s="1"/>
      <c r="Z3308" s="9"/>
      <c r="AA3308" s="3"/>
      <c r="AB3308" s="3"/>
      <c r="AC3308" s="3"/>
      <c r="AD3308" s="9"/>
      <c r="AE3308" s="10"/>
      <c r="AF3308" s="9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4"/>
      <c r="T3309" s="30"/>
      <c r="U3309" s="9"/>
      <c r="V3309" s="9"/>
      <c r="W3309" s="28"/>
      <c r="X3309" s="3"/>
      <c r="Y3309" s="1"/>
      <c r="Z3309" s="9"/>
      <c r="AA3309" s="3"/>
      <c r="AB3309" s="3"/>
      <c r="AC3309" s="3"/>
      <c r="AD3309" s="9"/>
      <c r="AE3309" s="10"/>
      <c r="AF3309" s="9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4"/>
      <c r="T3310" s="30"/>
      <c r="U3310" s="9"/>
      <c r="V3310" s="9"/>
      <c r="W3310" s="28"/>
      <c r="X3310" s="3"/>
      <c r="Y3310" s="1"/>
      <c r="Z3310" s="9"/>
      <c r="AA3310" s="3"/>
      <c r="AB3310" s="3"/>
      <c r="AC3310" s="3"/>
      <c r="AD3310" s="9"/>
      <c r="AE3310" s="10"/>
      <c r="AF3310" s="9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4"/>
      <c r="T3311" s="30"/>
      <c r="U3311" s="9"/>
      <c r="V3311" s="9"/>
      <c r="W3311" s="28"/>
      <c r="X3311" s="3"/>
      <c r="Y3311" s="1"/>
      <c r="Z3311" s="9"/>
      <c r="AA3311" s="3"/>
      <c r="AB3311" s="3"/>
      <c r="AC3311" s="3"/>
      <c r="AD3311" s="9"/>
      <c r="AE3311" s="10"/>
      <c r="AF3311" s="9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4"/>
      <c r="T3312" s="30"/>
      <c r="U3312" s="9"/>
      <c r="V3312" s="9"/>
      <c r="W3312" s="28"/>
      <c r="X3312" s="3"/>
      <c r="Y3312" s="1"/>
      <c r="Z3312" s="9"/>
      <c r="AA3312" s="3"/>
      <c r="AB3312" s="3"/>
      <c r="AC3312" s="3"/>
      <c r="AD3312" s="9"/>
      <c r="AE3312" s="10"/>
      <c r="AF3312" s="9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4"/>
      <c r="T3313" s="30"/>
      <c r="U3313" s="9"/>
      <c r="V3313" s="9"/>
      <c r="W3313" s="28"/>
      <c r="X3313" s="3"/>
      <c r="Y3313" s="1"/>
      <c r="Z3313" s="9"/>
      <c r="AA3313" s="3"/>
      <c r="AB3313" s="3"/>
      <c r="AC3313" s="3"/>
      <c r="AD3313" s="9"/>
      <c r="AE3313" s="10"/>
      <c r="AF3313" s="9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4"/>
      <c r="T3314" s="30"/>
      <c r="U3314" s="9"/>
      <c r="V3314" s="9"/>
      <c r="W3314" s="28"/>
      <c r="X3314" s="3"/>
      <c r="Y3314" s="1"/>
      <c r="Z3314" s="9"/>
      <c r="AA3314" s="3"/>
      <c r="AB3314" s="3"/>
      <c r="AC3314" s="3"/>
      <c r="AD3314" s="9"/>
      <c r="AE3314" s="10"/>
      <c r="AF3314" s="9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4"/>
      <c r="T3315" s="30"/>
      <c r="U3315" s="9"/>
      <c r="V3315" s="9"/>
      <c r="W3315" s="28"/>
      <c r="X3315" s="3"/>
      <c r="Y3315" s="1"/>
      <c r="Z3315" s="9"/>
      <c r="AA3315" s="3"/>
      <c r="AB3315" s="3"/>
      <c r="AC3315" s="3"/>
      <c r="AD3315" s="9"/>
      <c r="AE3315" s="10"/>
      <c r="AF3315" s="9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4"/>
      <c r="T3316" s="30"/>
      <c r="U3316" s="9"/>
      <c r="V3316" s="9"/>
      <c r="W3316" s="28"/>
      <c r="X3316" s="3"/>
      <c r="Y3316" s="1"/>
      <c r="Z3316" s="9"/>
      <c r="AA3316" s="3"/>
      <c r="AB3316" s="3"/>
      <c r="AC3316" s="3"/>
      <c r="AD3316" s="9"/>
      <c r="AE3316" s="10"/>
      <c r="AF3316" s="9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4"/>
      <c r="T3317" s="30"/>
      <c r="U3317" s="9"/>
      <c r="V3317" s="9"/>
      <c r="W3317" s="28"/>
      <c r="X3317" s="3"/>
      <c r="Y3317" s="1"/>
      <c r="Z3317" s="9"/>
      <c r="AA3317" s="3"/>
      <c r="AB3317" s="3"/>
      <c r="AC3317" s="3"/>
      <c r="AD3317" s="9"/>
      <c r="AE3317" s="10"/>
      <c r="AF3317" s="9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4"/>
      <c r="T3318" s="30"/>
      <c r="U3318" s="9"/>
      <c r="V3318" s="9"/>
      <c r="W3318" s="28"/>
      <c r="X3318" s="3"/>
      <c r="Y3318" s="1"/>
      <c r="Z3318" s="9"/>
      <c r="AA3318" s="3"/>
      <c r="AB3318" s="3"/>
      <c r="AC3318" s="3"/>
      <c r="AD3318" s="9"/>
      <c r="AE3318" s="10"/>
      <c r="AF3318" s="9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4"/>
      <c r="T3319" s="30"/>
      <c r="U3319" s="9"/>
      <c r="V3319" s="9"/>
      <c r="W3319" s="28"/>
      <c r="X3319" s="3"/>
      <c r="Y3319" s="1"/>
      <c r="Z3319" s="9"/>
      <c r="AA3319" s="3"/>
      <c r="AB3319" s="3"/>
      <c r="AC3319" s="3"/>
      <c r="AD3319" s="9"/>
      <c r="AE3319" s="10"/>
      <c r="AF3319" s="9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4"/>
      <c r="T3320" s="30"/>
      <c r="U3320" s="9"/>
      <c r="V3320" s="9"/>
      <c r="W3320" s="28"/>
      <c r="X3320" s="3"/>
      <c r="Y3320" s="1"/>
      <c r="Z3320" s="9"/>
      <c r="AA3320" s="3"/>
      <c r="AB3320" s="3"/>
      <c r="AC3320" s="3"/>
      <c r="AD3320" s="9"/>
      <c r="AE3320" s="10"/>
      <c r="AF3320" s="9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4"/>
      <c r="T3321" s="30"/>
      <c r="U3321" s="9"/>
      <c r="V3321" s="9"/>
      <c r="W3321" s="28"/>
      <c r="X3321" s="3"/>
      <c r="Y3321" s="1"/>
      <c r="Z3321" s="9"/>
      <c r="AA3321" s="3"/>
      <c r="AB3321" s="3"/>
      <c r="AC3321" s="3"/>
      <c r="AD3321" s="9"/>
      <c r="AE3321" s="10"/>
      <c r="AF3321" s="9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4"/>
      <c r="T3322" s="30"/>
      <c r="U3322" s="9"/>
      <c r="V3322" s="9"/>
      <c r="W3322" s="28"/>
      <c r="X3322" s="3"/>
      <c r="Y3322" s="1"/>
      <c r="Z3322" s="9"/>
      <c r="AA3322" s="3"/>
      <c r="AB3322" s="3"/>
      <c r="AC3322" s="3"/>
      <c r="AD3322" s="9"/>
      <c r="AE3322" s="10"/>
      <c r="AF3322" s="9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4"/>
      <c r="T3323" s="30"/>
      <c r="U3323" s="9"/>
      <c r="V3323" s="9"/>
      <c r="W3323" s="28"/>
      <c r="X3323" s="3"/>
      <c r="Y3323" s="1"/>
      <c r="Z3323" s="9"/>
      <c r="AA3323" s="3"/>
      <c r="AB3323" s="3"/>
      <c r="AC3323" s="3"/>
      <c r="AD3323" s="9"/>
      <c r="AE3323" s="10"/>
      <c r="AF3323" s="9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4"/>
      <c r="T3324" s="30"/>
      <c r="U3324" s="9"/>
      <c r="V3324" s="9"/>
      <c r="W3324" s="28"/>
      <c r="X3324" s="3"/>
      <c r="Y3324" s="1"/>
      <c r="Z3324" s="9"/>
      <c r="AA3324" s="3"/>
      <c r="AB3324" s="3"/>
      <c r="AC3324" s="3"/>
      <c r="AD3324" s="9"/>
      <c r="AE3324" s="10"/>
      <c r="AF3324" s="9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4"/>
      <c r="T3325" s="30"/>
      <c r="U3325" s="9"/>
      <c r="V3325" s="9"/>
      <c r="W3325" s="28"/>
      <c r="X3325" s="3"/>
      <c r="Y3325" s="1"/>
      <c r="Z3325" s="9"/>
      <c r="AA3325" s="3"/>
      <c r="AB3325" s="3"/>
      <c r="AC3325" s="3"/>
      <c r="AD3325" s="9"/>
      <c r="AE3325" s="10"/>
      <c r="AF3325" s="9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4"/>
      <c r="T3326" s="30"/>
      <c r="U3326" s="9"/>
      <c r="V3326" s="9"/>
      <c r="W3326" s="28"/>
      <c r="X3326" s="3"/>
      <c r="Y3326" s="1"/>
      <c r="Z3326" s="9"/>
      <c r="AA3326" s="3"/>
      <c r="AB3326" s="3"/>
      <c r="AC3326" s="3"/>
      <c r="AD3326" s="9"/>
      <c r="AE3326" s="10"/>
      <c r="AF3326" s="9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4"/>
      <c r="T3327" s="30"/>
      <c r="U3327" s="9"/>
      <c r="V3327" s="9"/>
      <c r="W3327" s="28"/>
      <c r="X3327" s="3"/>
      <c r="Y3327" s="1"/>
      <c r="Z3327" s="9"/>
      <c r="AA3327" s="3"/>
      <c r="AB3327" s="3"/>
      <c r="AC3327" s="3"/>
      <c r="AD3327" s="9"/>
      <c r="AE3327" s="10"/>
      <c r="AF3327" s="9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4"/>
      <c r="T3328" s="30"/>
      <c r="U3328" s="9"/>
      <c r="V3328" s="9"/>
      <c r="W3328" s="28"/>
      <c r="X3328" s="3"/>
      <c r="Y3328" s="1"/>
      <c r="Z3328" s="9"/>
      <c r="AA3328" s="3"/>
      <c r="AB3328" s="3"/>
      <c r="AC3328" s="3"/>
      <c r="AD3328" s="9"/>
      <c r="AE3328" s="10"/>
      <c r="AF3328" s="9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4"/>
      <c r="T3329" s="30"/>
      <c r="U3329" s="9"/>
      <c r="V3329" s="9"/>
      <c r="W3329" s="28"/>
      <c r="X3329" s="3"/>
      <c r="Y3329" s="1"/>
      <c r="Z3329" s="9"/>
      <c r="AA3329" s="3"/>
      <c r="AB3329" s="3"/>
      <c r="AC3329" s="3"/>
      <c r="AD3329" s="9"/>
      <c r="AE3329" s="10"/>
      <c r="AF3329" s="9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4"/>
      <c r="T3330" s="30"/>
      <c r="U3330" s="9"/>
      <c r="V3330" s="9"/>
      <c r="W3330" s="28"/>
      <c r="X3330" s="3"/>
      <c r="Y3330" s="1"/>
      <c r="Z3330" s="9"/>
      <c r="AA3330" s="3"/>
      <c r="AB3330" s="3"/>
      <c r="AC3330" s="3"/>
      <c r="AD3330" s="9"/>
      <c r="AE3330" s="10"/>
      <c r="AF3330" s="9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4"/>
      <c r="T3331" s="30"/>
      <c r="U3331" s="9"/>
      <c r="V3331" s="9"/>
      <c r="W3331" s="28"/>
      <c r="X3331" s="3"/>
      <c r="Y3331" s="1"/>
      <c r="Z3331" s="9"/>
      <c r="AA3331" s="3"/>
      <c r="AB3331" s="3"/>
      <c r="AC3331" s="3"/>
      <c r="AD3331" s="9"/>
      <c r="AE3331" s="10"/>
      <c r="AF3331" s="9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4"/>
      <c r="T3332" s="30"/>
      <c r="U3332" s="9"/>
      <c r="V3332" s="9"/>
      <c r="W3332" s="28"/>
      <c r="X3332" s="3"/>
      <c r="Y3332" s="1"/>
      <c r="Z3332" s="9"/>
      <c r="AA3332" s="3"/>
      <c r="AB3332" s="3"/>
      <c r="AC3332" s="3"/>
      <c r="AD3332" s="9"/>
      <c r="AE3332" s="10"/>
      <c r="AF3332" s="9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4"/>
      <c r="T3333" s="30"/>
      <c r="U3333" s="9"/>
      <c r="V3333" s="9"/>
      <c r="W3333" s="28"/>
      <c r="X3333" s="3"/>
      <c r="Y3333" s="1"/>
      <c r="Z3333" s="9"/>
      <c r="AA3333" s="3"/>
      <c r="AB3333" s="3"/>
      <c r="AC3333" s="3"/>
      <c r="AD3333" s="9"/>
      <c r="AE3333" s="10"/>
      <c r="AF3333" s="9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4"/>
      <c r="T3334" s="30"/>
      <c r="U3334" s="9"/>
      <c r="V3334" s="9"/>
      <c r="W3334" s="28"/>
      <c r="X3334" s="3"/>
      <c r="Y3334" s="1"/>
      <c r="Z3334" s="9"/>
      <c r="AA3334" s="3"/>
      <c r="AB3334" s="3"/>
      <c r="AC3334" s="3"/>
      <c r="AD3334" s="9"/>
      <c r="AE3334" s="10"/>
      <c r="AF3334" s="9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4"/>
      <c r="T3335" s="30"/>
      <c r="U3335" s="9"/>
      <c r="V3335" s="9"/>
      <c r="W3335" s="28"/>
      <c r="X3335" s="3"/>
      <c r="Y3335" s="1"/>
      <c r="Z3335" s="9"/>
      <c r="AA3335" s="3"/>
      <c r="AB3335" s="3"/>
      <c r="AC3335" s="3"/>
      <c r="AD3335" s="9"/>
      <c r="AE3335" s="10"/>
      <c r="AF3335" s="9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4"/>
      <c r="T3336" s="30"/>
      <c r="U3336" s="9"/>
      <c r="V3336" s="9"/>
      <c r="W3336" s="28"/>
      <c r="X3336" s="3"/>
      <c r="Y3336" s="1"/>
      <c r="Z3336" s="9"/>
      <c r="AA3336" s="3"/>
      <c r="AB3336" s="3"/>
      <c r="AC3336" s="3"/>
      <c r="AD3336" s="9"/>
      <c r="AE3336" s="10"/>
      <c r="AF3336" s="9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4"/>
      <c r="T3337" s="30"/>
      <c r="U3337" s="9"/>
      <c r="V3337" s="9"/>
      <c r="W3337" s="28"/>
      <c r="X3337" s="3"/>
      <c r="Y3337" s="1"/>
      <c r="Z3337" s="9"/>
      <c r="AA3337" s="3"/>
      <c r="AB3337" s="3"/>
      <c r="AC3337" s="3"/>
      <c r="AD3337" s="9"/>
      <c r="AE3337" s="10"/>
      <c r="AF3337" s="9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4"/>
      <c r="T3338" s="30"/>
      <c r="U3338" s="9"/>
      <c r="V3338" s="9"/>
      <c r="W3338" s="28"/>
      <c r="X3338" s="3"/>
      <c r="Y3338" s="1"/>
      <c r="Z3338" s="9"/>
      <c r="AA3338" s="3"/>
      <c r="AB3338" s="3"/>
      <c r="AC3338" s="3"/>
      <c r="AD3338" s="9"/>
      <c r="AE3338" s="10"/>
      <c r="AF3338" s="9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4"/>
      <c r="T3339" s="30"/>
      <c r="U3339" s="9"/>
      <c r="V3339" s="9"/>
      <c r="W3339" s="28"/>
      <c r="X3339" s="3"/>
      <c r="Y3339" s="1"/>
      <c r="Z3339" s="9"/>
      <c r="AA3339" s="3"/>
      <c r="AB3339" s="3"/>
      <c r="AC3339" s="3"/>
      <c r="AD3339" s="9"/>
      <c r="AE3339" s="10"/>
      <c r="AF3339" s="9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4"/>
      <c r="T3340" s="30"/>
      <c r="U3340" s="9"/>
      <c r="V3340" s="9"/>
      <c r="W3340" s="28"/>
      <c r="X3340" s="3"/>
      <c r="Y3340" s="1"/>
      <c r="Z3340" s="9"/>
      <c r="AA3340" s="3"/>
      <c r="AB3340" s="3"/>
      <c r="AC3340" s="3"/>
      <c r="AD3340" s="9"/>
      <c r="AE3340" s="10"/>
      <c r="AF3340" s="9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4"/>
      <c r="T3341" s="30"/>
      <c r="U3341" s="9"/>
      <c r="V3341" s="9"/>
      <c r="W3341" s="28"/>
      <c r="X3341" s="3"/>
      <c r="Y3341" s="1"/>
      <c r="Z3341" s="9"/>
      <c r="AA3341" s="3"/>
      <c r="AB3341" s="3"/>
      <c r="AC3341" s="3"/>
      <c r="AD3341" s="9"/>
      <c r="AE3341" s="10"/>
      <c r="AF3341" s="9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4"/>
      <c r="T3342" s="30"/>
      <c r="U3342" s="9"/>
      <c r="V3342" s="9"/>
      <c r="W3342" s="28"/>
      <c r="X3342" s="3"/>
      <c r="Y3342" s="1"/>
      <c r="Z3342" s="9"/>
      <c r="AA3342" s="3"/>
      <c r="AB3342" s="3"/>
      <c r="AC3342" s="3"/>
      <c r="AD3342" s="9"/>
      <c r="AE3342" s="10"/>
      <c r="AF3342" s="9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4"/>
      <c r="T3343" s="30"/>
      <c r="U3343" s="9"/>
      <c r="V3343" s="9"/>
      <c r="W3343" s="28"/>
      <c r="X3343" s="3"/>
      <c r="Y3343" s="1"/>
      <c r="Z3343" s="9"/>
      <c r="AA3343" s="3"/>
      <c r="AB3343" s="3"/>
      <c r="AC3343" s="3"/>
      <c r="AD3343" s="9"/>
      <c r="AE3343" s="10"/>
      <c r="AF3343" s="9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4"/>
      <c r="T3344" s="30"/>
      <c r="U3344" s="9"/>
      <c r="V3344" s="9"/>
      <c r="W3344" s="28"/>
      <c r="X3344" s="3"/>
      <c r="Y3344" s="1"/>
      <c r="Z3344" s="9"/>
      <c r="AA3344" s="3"/>
      <c r="AB3344" s="3"/>
      <c r="AC3344" s="3"/>
      <c r="AD3344" s="9"/>
      <c r="AE3344" s="10"/>
      <c r="AF3344" s="9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4"/>
      <c r="T3345" s="30"/>
      <c r="U3345" s="9"/>
      <c r="V3345" s="9"/>
      <c r="W3345" s="28"/>
      <c r="X3345" s="3"/>
      <c r="Y3345" s="1"/>
      <c r="Z3345" s="9"/>
      <c r="AA3345" s="3"/>
      <c r="AB3345" s="3"/>
      <c r="AC3345" s="3"/>
      <c r="AD3345" s="9"/>
      <c r="AE3345" s="10"/>
      <c r="AF3345" s="9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4"/>
      <c r="T3346" s="30"/>
      <c r="U3346" s="9"/>
      <c r="V3346" s="9"/>
      <c r="W3346" s="28"/>
      <c r="X3346" s="3"/>
      <c r="Y3346" s="1"/>
      <c r="Z3346" s="9"/>
      <c r="AA3346" s="3"/>
      <c r="AB3346" s="3"/>
      <c r="AC3346" s="3"/>
      <c r="AD3346" s="9"/>
      <c r="AE3346" s="10"/>
      <c r="AF3346" s="9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4"/>
      <c r="T3347" s="30"/>
      <c r="U3347" s="9"/>
      <c r="V3347" s="9"/>
      <c r="W3347" s="28"/>
      <c r="X3347" s="3"/>
      <c r="Y3347" s="1"/>
      <c r="Z3347" s="9"/>
      <c r="AA3347" s="3"/>
      <c r="AB3347" s="3"/>
      <c r="AC3347" s="3"/>
      <c r="AD3347" s="9"/>
      <c r="AE3347" s="10"/>
      <c r="AF3347" s="9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4"/>
      <c r="T3348" s="30"/>
      <c r="U3348" s="9"/>
      <c r="V3348" s="9"/>
      <c r="W3348" s="28"/>
      <c r="X3348" s="3"/>
      <c r="Y3348" s="1"/>
      <c r="Z3348" s="9"/>
      <c r="AA3348" s="3"/>
      <c r="AB3348" s="3"/>
      <c r="AC3348" s="3"/>
      <c r="AD3348" s="9"/>
      <c r="AE3348" s="10"/>
      <c r="AF3348" s="9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4"/>
      <c r="T3349" s="30"/>
      <c r="U3349" s="9"/>
      <c r="V3349" s="9"/>
      <c r="W3349" s="28"/>
      <c r="X3349" s="3"/>
      <c r="Y3349" s="1"/>
      <c r="Z3349" s="9"/>
      <c r="AA3349" s="3"/>
      <c r="AB3349" s="3"/>
      <c r="AC3349" s="3"/>
      <c r="AD3349" s="9"/>
      <c r="AE3349" s="10"/>
      <c r="AF3349" s="9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4"/>
      <c r="T3350" s="30"/>
      <c r="U3350" s="9"/>
      <c r="V3350" s="9"/>
      <c r="W3350" s="28"/>
      <c r="X3350" s="3"/>
      <c r="Y3350" s="1"/>
      <c r="Z3350" s="9"/>
      <c r="AA3350" s="3"/>
      <c r="AB3350" s="3"/>
      <c r="AC3350" s="3"/>
      <c r="AD3350" s="9"/>
      <c r="AE3350" s="10"/>
      <c r="AF3350" s="9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4"/>
      <c r="T3351" s="30"/>
      <c r="U3351" s="9"/>
      <c r="V3351" s="9"/>
      <c r="W3351" s="28"/>
      <c r="X3351" s="3"/>
      <c r="Y3351" s="1"/>
      <c r="Z3351" s="9"/>
      <c r="AA3351" s="3"/>
      <c r="AB3351" s="3"/>
      <c r="AC3351" s="3"/>
      <c r="AD3351" s="9"/>
      <c r="AE3351" s="10"/>
      <c r="AF3351" s="9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4"/>
      <c r="T3352" s="30"/>
      <c r="U3352" s="9"/>
      <c r="V3352" s="9"/>
      <c r="W3352" s="28"/>
      <c r="X3352" s="3"/>
      <c r="Y3352" s="1"/>
      <c r="Z3352" s="9"/>
      <c r="AA3352" s="3"/>
      <c r="AB3352" s="3"/>
      <c r="AC3352" s="3"/>
      <c r="AD3352" s="9"/>
      <c r="AE3352" s="10"/>
      <c r="AF3352" s="9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4"/>
      <c r="T3353" s="30"/>
      <c r="U3353" s="9"/>
      <c r="V3353" s="9"/>
      <c r="W3353" s="28"/>
      <c r="X3353" s="3"/>
      <c r="Y3353" s="1"/>
      <c r="Z3353" s="9"/>
      <c r="AA3353" s="3"/>
      <c r="AB3353" s="3"/>
      <c r="AC3353" s="3"/>
      <c r="AD3353" s="9"/>
      <c r="AE3353" s="10"/>
      <c r="AF3353" s="9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4"/>
      <c r="T3354" s="30"/>
      <c r="U3354" s="9"/>
      <c r="V3354" s="9"/>
      <c r="W3354" s="28"/>
      <c r="X3354" s="3"/>
      <c r="Y3354" s="1"/>
      <c r="Z3354" s="9"/>
      <c r="AA3354" s="3"/>
      <c r="AB3354" s="3"/>
      <c r="AC3354" s="3"/>
      <c r="AD3354" s="9"/>
      <c r="AE3354" s="10"/>
      <c r="AF3354" s="9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4"/>
      <c r="T3355" s="30"/>
      <c r="U3355" s="9"/>
      <c r="V3355" s="9"/>
      <c r="W3355" s="28"/>
      <c r="X3355" s="3"/>
      <c r="Y3355" s="1"/>
      <c r="Z3355" s="9"/>
      <c r="AA3355" s="3"/>
      <c r="AB3355" s="3"/>
      <c r="AC3355" s="3"/>
      <c r="AD3355" s="9"/>
      <c r="AE3355" s="10"/>
      <c r="AF3355" s="9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4"/>
      <c r="T3356" s="30"/>
      <c r="U3356" s="9"/>
      <c r="V3356" s="9"/>
      <c r="W3356" s="28"/>
      <c r="X3356" s="3"/>
      <c r="Y3356" s="1"/>
      <c r="Z3356" s="9"/>
      <c r="AA3356" s="3"/>
      <c r="AB3356" s="3"/>
      <c r="AC3356" s="3"/>
      <c r="AD3356" s="9"/>
      <c r="AE3356" s="10"/>
      <c r="AF3356" s="9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4"/>
      <c r="T3357" s="30"/>
      <c r="U3357" s="9"/>
      <c r="V3357" s="9"/>
      <c r="W3357" s="28"/>
      <c r="X3357" s="3"/>
      <c r="Y3357" s="1"/>
      <c r="Z3357" s="9"/>
      <c r="AA3357" s="3"/>
      <c r="AB3357" s="3"/>
      <c r="AC3357" s="3"/>
      <c r="AD3357" s="9"/>
      <c r="AE3357" s="10"/>
      <c r="AF3357" s="9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4"/>
      <c r="T3358" s="30"/>
      <c r="U3358" s="9"/>
      <c r="V3358" s="9"/>
      <c r="W3358" s="28"/>
      <c r="X3358" s="3"/>
      <c r="Y3358" s="1"/>
      <c r="Z3358" s="9"/>
      <c r="AA3358" s="3"/>
      <c r="AB3358" s="3"/>
      <c r="AC3358" s="3"/>
      <c r="AD3358" s="9"/>
      <c r="AE3358" s="10"/>
      <c r="AF3358" s="9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4"/>
      <c r="T3359" s="30"/>
      <c r="U3359" s="9"/>
      <c r="V3359" s="9"/>
      <c r="W3359" s="28"/>
      <c r="X3359" s="3"/>
      <c r="Y3359" s="1"/>
      <c r="Z3359" s="9"/>
      <c r="AA3359" s="3"/>
      <c r="AB3359" s="3"/>
      <c r="AC3359" s="3"/>
      <c r="AD3359" s="9"/>
      <c r="AE3359" s="10"/>
      <c r="AF3359" s="9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4"/>
      <c r="T3360" s="30"/>
      <c r="U3360" s="9"/>
      <c r="V3360" s="9"/>
      <c r="W3360" s="28"/>
      <c r="X3360" s="3"/>
      <c r="Y3360" s="1"/>
      <c r="Z3360" s="9"/>
      <c r="AA3360" s="3"/>
      <c r="AB3360" s="3"/>
      <c r="AC3360" s="3"/>
      <c r="AD3360" s="9"/>
      <c r="AE3360" s="10"/>
      <c r="AF3360" s="9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4"/>
      <c r="T3361" s="30"/>
      <c r="U3361" s="9"/>
      <c r="V3361" s="9"/>
      <c r="W3361" s="28"/>
      <c r="X3361" s="3"/>
      <c r="Y3361" s="1"/>
      <c r="Z3361" s="9"/>
      <c r="AA3361" s="3"/>
      <c r="AB3361" s="3"/>
      <c r="AC3361" s="3"/>
      <c r="AD3361" s="9"/>
      <c r="AE3361" s="10"/>
      <c r="AF3361" s="9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4"/>
      <c r="T3362" s="30"/>
      <c r="U3362" s="9"/>
      <c r="V3362" s="9"/>
      <c r="W3362" s="28"/>
      <c r="X3362" s="3"/>
      <c r="Y3362" s="1"/>
      <c r="Z3362" s="9"/>
      <c r="AA3362" s="3"/>
      <c r="AB3362" s="3"/>
      <c r="AC3362" s="3"/>
      <c r="AD3362" s="9"/>
      <c r="AE3362" s="10"/>
      <c r="AF3362" s="9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4"/>
      <c r="T3363" s="30"/>
      <c r="U3363" s="9"/>
      <c r="V3363" s="9"/>
      <c r="W3363" s="28"/>
      <c r="X3363" s="3"/>
      <c r="Y3363" s="1"/>
      <c r="Z3363" s="9"/>
      <c r="AA3363" s="3"/>
      <c r="AB3363" s="3"/>
      <c r="AC3363" s="3"/>
      <c r="AD3363" s="9"/>
      <c r="AE3363" s="10"/>
      <c r="AF3363" s="9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4"/>
      <c r="T3364" s="30"/>
      <c r="U3364" s="9"/>
      <c r="V3364" s="9"/>
      <c r="W3364" s="28"/>
      <c r="X3364" s="3"/>
      <c r="Y3364" s="1"/>
      <c r="Z3364" s="9"/>
      <c r="AA3364" s="3"/>
      <c r="AB3364" s="3"/>
      <c r="AC3364" s="3"/>
      <c r="AD3364" s="9"/>
      <c r="AE3364" s="10"/>
      <c r="AF3364" s="9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4"/>
      <c r="T3365" s="30"/>
      <c r="U3365" s="9"/>
      <c r="V3365" s="9"/>
      <c r="W3365" s="28"/>
      <c r="X3365" s="3"/>
      <c r="Y3365" s="1"/>
      <c r="Z3365" s="9"/>
      <c r="AA3365" s="3"/>
      <c r="AB3365" s="3"/>
      <c r="AC3365" s="3"/>
      <c r="AD3365" s="9"/>
      <c r="AE3365" s="10"/>
      <c r="AF3365" s="9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4"/>
      <c r="T3366" s="30"/>
      <c r="U3366" s="9"/>
      <c r="V3366" s="9"/>
      <c r="W3366" s="28"/>
      <c r="X3366" s="3"/>
      <c r="Y3366" s="1"/>
      <c r="Z3366" s="9"/>
      <c r="AA3366" s="3"/>
      <c r="AB3366" s="3"/>
      <c r="AC3366" s="3"/>
      <c r="AD3366" s="9"/>
      <c r="AE3366" s="10"/>
      <c r="AF3366" s="9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4"/>
      <c r="T3367" s="30"/>
      <c r="U3367" s="9"/>
      <c r="V3367" s="9"/>
      <c r="W3367" s="28"/>
      <c r="X3367" s="3"/>
      <c r="Y3367" s="1"/>
      <c r="Z3367" s="9"/>
      <c r="AA3367" s="3"/>
      <c r="AB3367" s="3"/>
      <c r="AC3367" s="3"/>
      <c r="AD3367" s="9"/>
      <c r="AE3367" s="10"/>
      <c r="AF3367" s="9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4"/>
      <c r="T3368" s="30"/>
      <c r="U3368" s="9"/>
      <c r="V3368" s="9"/>
      <c r="W3368" s="28"/>
      <c r="X3368" s="3"/>
      <c r="Y3368" s="1"/>
      <c r="Z3368" s="9"/>
      <c r="AA3368" s="3"/>
      <c r="AB3368" s="3"/>
      <c r="AC3368" s="3"/>
      <c r="AD3368" s="9"/>
      <c r="AE3368" s="10"/>
      <c r="AF3368" s="9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4"/>
      <c r="T3369" s="30"/>
      <c r="U3369" s="9"/>
      <c r="V3369" s="9"/>
      <c r="W3369" s="28"/>
      <c r="X3369" s="3"/>
      <c r="Y3369" s="1"/>
      <c r="Z3369" s="9"/>
      <c r="AA3369" s="3"/>
      <c r="AB3369" s="3"/>
      <c r="AC3369" s="3"/>
      <c r="AD3369" s="9"/>
      <c r="AE3369" s="10"/>
      <c r="AF3369" s="9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4"/>
      <c r="T3370" s="30"/>
      <c r="U3370" s="9"/>
      <c r="V3370" s="9"/>
      <c r="W3370" s="28"/>
      <c r="X3370" s="3"/>
      <c r="Y3370" s="1"/>
      <c r="Z3370" s="9"/>
      <c r="AA3370" s="3"/>
      <c r="AB3370" s="3"/>
      <c r="AC3370" s="3"/>
      <c r="AD3370" s="9"/>
      <c r="AE3370" s="10"/>
      <c r="AF3370" s="9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4"/>
      <c r="T3371" s="30"/>
      <c r="U3371" s="9"/>
      <c r="V3371" s="9"/>
      <c r="W3371" s="28"/>
      <c r="X3371" s="3"/>
      <c r="Y3371" s="1"/>
      <c r="Z3371" s="9"/>
      <c r="AA3371" s="3"/>
      <c r="AB3371" s="3"/>
      <c r="AC3371" s="3"/>
      <c r="AD3371" s="9"/>
      <c r="AE3371" s="10"/>
      <c r="AF3371" s="9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4"/>
      <c r="T3372" s="30"/>
      <c r="U3372" s="9"/>
      <c r="V3372" s="9"/>
      <c r="W3372" s="28"/>
      <c r="X3372" s="3"/>
      <c r="Y3372" s="1"/>
      <c r="Z3372" s="9"/>
      <c r="AA3372" s="3"/>
      <c r="AB3372" s="3"/>
      <c r="AC3372" s="3"/>
      <c r="AD3372" s="9"/>
      <c r="AE3372" s="10"/>
      <c r="AF3372" s="9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4"/>
      <c r="T3373" s="30"/>
      <c r="U3373" s="9"/>
      <c r="V3373" s="9"/>
      <c r="W3373" s="28"/>
      <c r="X3373" s="3"/>
      <c r="Y3373" s="1"/>
      <c r="Z3373" s="9"/>
      <c r="AA3373" s="3"/>
      <c r="AB3373" s="3"/>
      <c r="AC3373" s="3"/>
      <c r="AD3373" s="9"/>
      <c r="AE3373" s="10"/>
      <c r="AF3373" s="9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4"/>
      <c r="T3374" s="30"/>
      <c r="U3374" s="9"/>
      <c r="V3374" s="9"/>
      <c r="W3374" s="28"/>
      <c r="X3374" s="3"/>
      <c r="Y3374" s="1"/>
      <c r="Z3374" s="9"/>
      <c r="AA3374" s="3"/>
      <c r="AB3374" s="3"/>
      <c r="AC3374" s="3"/>
      <c r="AD3374" s="9"/>
      <c r="AE3374" s="10"/>
      <c r="AF3374" s="9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4"/>
      <c r="T3375" s="30"/>
      <c r="U3375" s="9"/>
      <c r="V3375" s="9"/>
      <c r="W3375" s="28"/>
      <c r="X3375" s="3"/>
      <c r="Y3375" s="1"/>
      <c r="Z3375" s="9"/>
      <c r="AA3375" s="3"/>
      <c r="AB3375" s="3"/>
      <c r="AC3375" s="3"/>
      <c r="AD3375" s="9"/>
      <c r="AE3375" s="10"/>
      <c r="AF3375" s="9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4"/>
      <c r="T3376" s="30"/>
      <c r="U3376" s="9"/>
      <c r="V3376" s="9"/>
      <c r="W3376" s="28"/>
      <c r="X3376" s="3"/>
      <c r="Y3376" s="1"/>
      <c r="Z3376" s="9"/>
      <c r="AA3376" s="3"/>
      <c r="AB3376" s="3"/>
      <c r="AC3376" s="3"/>
      <c r="AD3376" s="9"/>
      <c r="AE3376" s="10"/>
      <c r="AF3376" s="9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4"/>
      <c r="T3377" s="30"/>
      <c r="U3377" s="9"/>
      <c r="V3377" s="9"/>
      <c r="W3377" s="28"/>
      <c r="X3377" s="3"/>
      <c r="Y3377" s="1"/>
      <c r="Z3377" s="9"/>
      <c r="AA3377" s="3"/>
      <c r="AB3377" s="3"/>
      <c r="AC3377" s="3"/>
      <c r="AD3377" s="9"/>
      <c r="AE3377" s="10"/>
      <c r="AF3377" s="9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4"/>
      <c r="T3378" s="30"/>
      <c r="U3378" s="9"/>
      <c r="V3378" s="9"/>
      <c r="W3378" s="28"/>
      <c r="X3378" s="3"/>
      <c r="Y3378" s="1"/>
      <c r="Z3378" s="9"/>
      <c r="AA3378" s="3"/>
      <c r="AB3378" s="3"/>
      <c r="AC3378" s="3"/>
      <c r="AD3378" s="9"/>
      <c r="AE3378" s="10"/>
      <c r="AF3378" s="9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4"/>
      <c r="T3379" s="30"/>
      <c r="U3379" s="9"/>
      <c r="V3379" s="9"/>
      <c r="W3379" s="28"/>
      <c r="X3379" s="3"/>
      <c r="Y3379" s="1"/>
      <c r="Z3379" s="9"/>
      <c r="AA3379" s="3"/>
      <c r="AB3379" s="3"/>
      <c r="AC3379" s="3"/>
      <c r="AD3379" s="9"/>
      <c r="AE3379" s="10"/>
      <c r="AF3379" s="9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4"/>
      <c r="T3380" s="30"/>
      <c r="U3380" s="9"/>
      <c r="V3380" s="9"/>
      <c r="W3380" s="28"/>
      <c r="X3380" s="3"/>
      <c r="Y3380" s="1"/>
      <c r="Z3380" s="9"/>
      <c r="AA3380" s="3"/>
      <c r="AB3380" s="3"/>
      <c r="AC3380" s="3"/>
      <c r="AD3380" s="9"/>
      <c r="AE3380" s="10"/>
      <c r="AF3380" s="9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4"/>
      <c r="T3381" s="30"/>
      <c r="U3381" s="9"/>
      <c r="V3381" s="9"/>
      <c r="W3381" s="28"/>
      <c r="X3381" s="3"/>
      <c r="Y3381" s="1"/>
      <c r="Z3381" s="9"/>
      <c r="AA3381" s="3"/>
      <c r="AB3381" s="3"/>
      <c r="AC3381" s="3"/>
      <c r="AD3381" s="9"/>
      <c r="AE3381" s="10"/>
      <c r="AF3381" s="9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4"/>
      <c r="T3382" s="30"/>
      <c r="U3382" s="9"/>
      <c r="V3382" s="9"/>
      <c r="W3382" s="28"/>
      <c r="X3382" s="3"/>
      <c r="Y3382" s="1"/>
      <c r="Z3382" s="9"/>
      <c r="AA3382" s="3"/>
      <c r="AB3382" s="3"/>
      <c r="AC3382" s="3"/>
      <c r="AD3382" s="9"/>
      <c r="AE3382" s="10"/>
      <c r="AF3382" s="9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4"/>
      <c r="T3383" s="30"/>
      <c r="U3383" s="9"/>
      <c r="V3383" s="9"/>
      <c r="W3383" s="28"/>
      <c r="X3383" s="3"/>
      <c r="Y3383" s="1"/>
      <c r="Z3383" s="9"/>
      <c r="AA3383" s="3"/>
      <c r="AB3383" s="3"/>
      <c r="AC3383" s="3"/>
      <c r="AD3383" s="9"/>
      <c r="AE3383" s="10"/>
      <c r="AF3383" s="9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4"/>
      <c r="T3384" s="30"/>
      <c r="U3384" s="9"/>
      <c r="V3384" s="9"/>
      <c r="W3384" s="28"/>
      <c r="X3384" s="3"/>
      <c r="Y3384" s="1"/>
      <c r="Z3384" s="9"/>
      <c r="AA3384" s="3"/>
      <c r="AB3384" s="3"/>
      <c r="AC3384" s="3"/>
      <c r="AD3384" s="9"/>
      <c r="AE3384" s="10"/>
      <c r="AF3384" s="9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4"/>
      <c r="T3385" s="30"/>
      <c r="U3385" s="9"/>
      <c r="V3385" s="9"/>
      <c r="W3385" s="28"/>
      <c r="X3385" s="3"/>
      <c r="Y3385" s="1"/>
      <c r="Z3385" s="9"/>
      <c r="AA3385" s="3"/>
      <c r="AB3385" s="3"/>
      <c r="AC3385" s="3"/>
      <c r="AD3385" s="9"/>
      <c r="AE3385" s="10"/>
      <c r="AF3385" s="9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4"/>
      <c r="T3386" s="30"/>
      <c r="U3386" s="9"/>
      <c r="V3386" s="9"/>
      <c r="W3386" s="28"/>
      <c r="X3386" s="3"/>
      <c r="Y3386" s="1"/>
      <c r="Z3386" s="9"/>
      <c r="AA3386" s="3"/>
      <c r="AB3386" s="3"/>
      <c r="AC3386" s="3"/>
      <c r="AD3386" s="9"/>
      <c r="AE3386" s="10"/>
      <c r="AF3386" s="9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4"/>
      <c r="T3387" s="30"/>
      <c r="U3387" s="9"/>
      <c r="V3387" s="9"/>
      <c r="W3387" s="28"/>
      <c r="X3387" s="3"/>
      <c r="Y3387" s="1"/>
      <c r="Z3387" s="9"/>
      <c r="AA3387" s="3"/>
      <c r="AB3387" s="3"/>
      <c r="AC3387" s="3"/>
      <c r="AD3387" s="9"/>
      <c r="AE3387" s="10"/>
      <c r="AF3387" s="9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4"/>
      <c r="T3388" s="30"/>
      <c r="U3388" s="9"/>
      <c r="V3388" s="9"/>
      <c r="W3388" s="28"/>
      <c r="X3388" s="3"/>
      <c r="Y3388" s="1"/>
      <c r="Z3388" s="9"/>
      <c r="AA3388" s="3"/>
      <c r="AB3388" s="3"/>
      <c r="AC3388" s="3"/>
      <c r="AD3388" s="9"/>
      <c r="AE3388" s="10"/>
      <c r="AF3388" s="9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4"/>
      <c r="T3389" s="30"/>
      <c r="U3389" s="9"/>
      <c r="V3389" s="9"/>
      <c r="W3389" s="28"/>
      <c r="X3389" s="3"/>
      <c r="Y3389" s="1"/>
      <c r="Z3389" s="9"/>
      <c r="AA3389" s="3"/>
      <c r="AB3389" s="3"/>
      <c r="AC3389" s="3"/>
      <c r="AD3389" s="9"/>
      <c r="AE3389" s="10"/>
      <c r="AF3389" s="9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4"/>
      <c r="T3390" s="30"/>
      <c r="U3390" s="9"/>
      <c r="V3390" s="9"/>
      <c r="W3390" s="28"/>
      <c r="X3390" s="3"/>
      <c r="Y3390" s="1"/>
      <c r="Z3390" s="9"/>
      <c r="AA3390" s="3"/>
      <c r="AB3390" s="3"/>
      <c r="AC3390" s="3"/>
      <c r="AD3390" s="9"/>
      <c r="AE3390" s="10"/>
      <c r="AF3390" s="9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4"/>
      <c r="T3391" s="30"/>
      <c r="U3391" s="9"/>
      <c r="V3391" s="9"/>
      <c r="W3391" s="28"/>
      <c r="X3391" s="3"/>
      <c r="Y3391" s="1"/>
      <c r="Z3391" s="9"/>
      <c r="AA3391" s="3"/>
      <c r="AB3391" s="3"/>
      <c r="AC3391" s="3"/>
      <c r="AD3391" s="9"/>
      <c r="AE3391" s="10"/>
      <c r="AF3391" s="9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4"/>
      <c r="T3392" s="30"/>
      <c r="U3392" s="9"/>
      <c r="V3392" s="9"/>
      <c r="W3392" s="28"/>
      <c r="X3392" s="3"/>
      <c r="Y3392" s="1"/>
      <c r="Z3392" s="9"/>
      <c r="AA3392" s="3"/>
      <c r="AB3392" s="3"/>
      <c r="AC3392" s="3"/>
      <c r="AD3392" s="9"/>
      <c r="AE3392" s="10"/>
      <c r="AF3392" s="9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4"/>
      <c r="T3393" s="30"/>
      <c r="U3393" s="9"/>
      <c r="V3393" s="9"/>
      <c r="W3393" s="28"/>
      <c r="X3393" s="3"/>
      <c r="Y3393" s="1"/>
      <c r="Z3393" s="9"/>
      <c r="AA3393" s="3"/>
      <c r="AB3393" s="3"/>
      <c r="AC3393" s="3"/>
      <c r="AD3393" s="9"/>
      <c r="AE3393" s="10"/>
      <c r="AF3393" s="9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4"/>
      <c r="T3394" s="30"/>
      <c r="U3394" s="9"/>
      <c r="V3394" s="9"/>
      <c r="W3394" s="28"/>
      <c r="X3394" s="3"/>
      <c r="Y3394" s="1"/>
      <c r="Z3394" s="9"/>
      <c r="AA3394" s="3"/>
      <c r="AB3394" s="3"/>
      <c r="AC3394" s="3"/>
      <c r="AD3394" s="9"/>
      <c r="AE3394" s="10"/>
      <c r="AF3394" s="9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4"/>
      <c r="T3395" s="30"/>
      <c r="U3395" s="9"/>
      <c r="V3395" s="9"/>
      <c r="W3395" s="28"/>
      <c r="X3395" s="3"/>
      <c r="Y3395" s="1"/>
      <c r="Z3395" s="9"/>
      <c r="AA3395" s="3"/>
      <c r="AB3395" s="3"/>
      <c r="AC3395" s="3"/>
      <c r="AD3395" s="9"/>
      <c r="AE3395" s="10"/>
      <c r="AF3395" s="9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4"/>
      <c r="T3396" s="30"/>
      <c r="U3396" s="9"/>
      <c r="V3396" s="9"/>
      <c r="W3396" s="28"/>
      <c r="X3396" s="3"/>
      <c r="Y3396" s="1"/>
      <c r="Z3396" s="9"/>
      <c r="AA3396" s="3"/>
      <c r="AB3396" s="3"/>
      <c r="AC3396" s="3"/>
      <c r="AD3396" s="9"/>
      <c r="AE3396" s="10"/>
      <c r="AF3396" s="9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4"/>
      <c r="T3397" s="30"/>
      <c r="U3397" s="9"/>
      <c r="V3397" s="9"/>
      <c r="W3397" s="28"/>
      <c r="X3397" s="3"/>
      <c r="Y3397" s="1"/>
      <c r="Z3397" s="9"/>
      <c r="AA3397" s="3"/>
      <c r="AB3397" s="3"/>
      <c r="AC3397" s="3"/>
      <c r="AD3397" s="9"/>
      <c r="AE3397" s="10"/>
      <c r="AF3397" s="9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4"/>
      <c r="T3398" s="30"/>
      <c r="U3398" s="9"/>
      <c r="V3398" s="9"/>
      <c r="W3398" s="28"/>
      <c r="X3398" s="3"/>
      <c r="Y3398" s="1"/>
      <c r="Z3398" s="9"/>
      <c r="AA3398" s="3"/>
      <c r="AB3398" s="3"/>
      <c r="AC3398" s="3"/>
      <c r="AD3398" s="9"/>
      <c r="AE3398" s="10"/>
      <c r="AF3398" s="9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4"/>
      <c r="T3399" s="30"/>
      <c r="U3399" s="9"/>
      <c r="V3399" s="9"/>
      <c r="W3399" s="28"/>
      <c r="X3399" s="3"/>
      <c r="Y3399" s="1"/>
      <c r="Z3399" s="9"/>
      <c r="AA3399" s="3"/>
      <c r="AB3399" s="3"/>
      <c r="AC3399" s="3"/>
      <c r="AD3399" s="9"/>
      <c r="AE3399" s="10"/>
      <c r="AF3399" s="9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4"/>
      <c r="T3400" s="30"/>
      <c r="U3400" s="9"/>
      <c r="V3400" s="9"/>
      <c r="W3400" s="28"/>
      <c r="X3400" s="3"/>
      <c r="Y3400" s="1"/>
      <c r="Z3400" s="9"/>
      <c r="AA3400" s="3"/>
      <c r="AB3400" s="3"/>
      <c r="AC3400" s="3"/>
      <c r="AD3400" s="9"/>
      <c r="AE3400" s="10"/>
      <c r="AF3400" s="9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4"/>
      <c r="T3401" s="30"/>
      <c r="U3401" s="9"/>
      <c r="V3401" s="9"/>
      <c r="W3401" s="28"/>
      <c r="X3401" s="3"/>
      <c r="Y3401" s="1"/>
      <c r="Z3401" s="9"/>
      <c r="AA3401" s="3"/>
      <c r="AB3401" s="3"/>
      <c r="AC3401" s="3"/>
      <c r="AD3401" s="9"/>
      <c r="AE3401" s="10"/>
      <c r="AF3401" s="9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4"/>
      <c r="T3402" s="30"/>
      <c r="U3402" s="9"/>
      <c r="V3402" s="9"/>
      <c r="W3402" s="28"/>
      <c r="X3402" s="3"/>
      <c r="Y3402" s="1"/>
      <c r="Z3402" s="9"/>
      <c r="AA3402" s="3"/>
      <c r="AB3402" s="3"/>
      <c r="AC3402" s="3"/>
      <c r="AD3402" s="9"/>
      <c r="AE3402" s="10"/>
      <c r="AF3402" s="9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4"/>
      <c r="T3403" s="30"/>
      <c r="U3403" s="9"/>
      <c r="V3403" s="9"/>
      <c r="W3403" s="28"/>
      <c r="X3403" s="3"/>
      <c r="Y3403" s="1"/>
      <c r="Z3403" s="9"/>
      <c r="AA3403" s="3"/>
      <c r="AB3403" s="3"/>
      <c r="AC3403" s="3"/>
      <c r="AD3403" s="9"/>
      <c r="AE3403" s="10"/>
      <c r="AF3403" s="9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4"/>
      <c r="T3404" s="30"/>
      <c r="U3404" s="9"/>
      <c r="V3404" s="9"/>
      <c r="W3404" s="28"/>
      <c r="X3404" s="3"/>
      <c r="Y3404" s="1"/>
      <c r="Z3404" s="9"/>
      <c r="AA3404" s="3"/>
      <c r="AB3404" s="3"/>
      <c r="AC3404" s="3"/>
      <c r="AD3404" s="9"/>
      <c r="AE3404" s="10"/>
      <c r="AF3404" s="9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4"/>
      <c r="T3405" s="30"/>
      <c r="U3405" s="9"/>
      <c r="V3405" s="9"/>
      <c r="W3405" s="28"/>
      <c r="X3405" s="3"/>
      <c r="Y3405" s="1"/>
      <c r="Z3405" s="9"/>
      <c r="AA3405" s="3"/>
      <c r="AB3405" s="3"/>
      <c r="AC3405" s="3"/>
      <c r="AD3405" s="9"/>
      <c r="AE3405" s="10"/>
      <c r="AF3405" s="9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4"/>
      <c r="T3406" s="30"/>
      <c r="U3406" s="9"/>
      <c r="V3406" s="9"/>
      <c r="W3406" s="28"/>
      <c r="X3406" s="3"/>
      <c r="Y3406" s="1"/>
      <c r="Z3406" s="9"/>
      <c r="AA3406" s="3"/>
      <c r="AB3406" s="3"/>
      <c r="AC3406" s="3"/>
      <c r="AD3406" s="9"/>
      <c r="AE3406" s="10"/>
      <c r="AF3406" s="9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4"/>
      <c r="T3407" s="30"/>
      <c r="U3407" s="9"/>
      <c r="V3407" s="9"/>
      <c r="W3407" s="28"/>
      <c r="X3407" s="3"/>
      <c r="Y3407" s="1"/>
      <c r="Z3407" s="9"/>
      <c r="AA3407" s="3"/>
      <c r="AB3407" s="3"/>
      <c r="AC3407" s="3"/>
      <c r="AD3407" s="9"/>
      <c r="AE3407" s="10"/>
      <c r="AF3407" s="9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4"/>
      <c r="T3408" s="30"/>
      <c r="U3408" s="9"/>
      <c r="V3408" s="9"/>
      <c r="W3408" s="28"/>
      <c r="X3408" s="3"/>
      <c r="Y3408" s="1"/>
      <c r="Z3408" s="9"/>
      <c r="AA3408" s="3"/>
      <c r="AB3408" s="3"/>
      <c r="AC3408" s="3"/>
      <c r="AD3408" s="9"/>
      <c r="AE3408" s="10"/>
      <c r="AF3408" s="9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4"/>
      <c r="T3409" s="30"/>
      <c r="U3409" s="9"/>
      <c r="V3409" s="9"/>
      <c r="W3409" s="28"/>
      <c r="X3409" s="3"/>
      <c r="Y3409" s="1"/>
      <c r="Z3409" s="9"/>
      <c r="AA3409" s="3"/>
      <c r="AB3409" s="3"/>
      <c r="AC3409" s="3"/>
      <c r="AD3409" s="9"/>
      <c r="AE3409" s="10"/>
      <c r="AF3409" s="9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4"/>
      <c r="T3410" s="30"/>
      <c r="U3410" s="9"/>
      <c r="V3410" s="9"/>
      <c r="W3410" s="28"/>
      <c r="X3410" s="3"/>
      <c r="Y3410" s="1"/>
      <c r="Z3410" s="9"/>
      <c r="AA3410" s="3"/>
      <c r="AB3410" s="3"/>
      <c r="AC3410" s="3"/>
      <c r="AD3410" s="9"/>
      <c r="AE3410" s="10"/>
      <c r="AF3410" s="9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4"/>
      <c r="T3411" s="30"/>
      <c r="U3411" s="9"/>
      <c r="V3411" s="9"/>
      <c r="W3411" s="28"/>
      <c r="X3411" s="3"/>
      <c r="Y3411" s="1"/>
      <c r="Z3411" s="9"/>
      <c r="AA3411" s="3"/>
      <c r="AB3411" s="3"/>
      <c r="AC3411" s="3"/>
      <c r="AD3411" s="9"/>
      <c r="AE3411" s="10"/>
      <c r="AF3411" s="9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4"/>
      <c r="T3412" s="30"/>
      <c r="U3412" s="9"/>
      <c r="V3412" s="9"/>
      <c r="W3412" s="28"/>
      <c r="X3412" s="3"/>
      <c r="Y3412" s="1"/>
      <c r="Z3412" s="9"/>
      <c r="AA3412" s="3"/>
      <c r="AB3412" s="3"/>
      <c r="AC3412" s="3"/>
      <c r="AD3412" s="9"/>
      <c r="AE3412" s="10"/>
      <c r="AF3412" s="9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4"/>
      <c r="T3413" s="30"/>
      <c r="U3413" s="9"/>
      <c r="V3413" s="9"/>
      <c r="W3413" s="28"/>
      <c r="X3413" s="3"/>
      <c r="Y3413" s="1"/>
      <c r="Z3413" s="9"/>
      <c r="AA3413" s="3"/>
      <c r="AB3413" s="3"/>
      <c r="AC3413" s="3"/>
      <c r="AD3413" s="9"/>
      <c r="AE3413" s="10"/>
      <c r="AF3413" s="9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4"/>
      <c r="T3414" s="30"/>
      <c r="U3414" s="9"/>
      <c r="V3414" s="9"/>
      <c r="W3414" s="28"/>
      <c r="X3414" s="3"/>
      <c r="Y3414" s="1"/>
      <c r="Z3414" s="9"/>
      <c r="AA3414" s="3"/>
      <c r="AB3414" s="3"/>
      <c r="AC3414" s="3"/>
      <c r="AD3414" s="9"/>
      <c r="AE3414" s="10"/>
      <c r="AF3414" s="9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4"/>
      <c r="T3415" s="30"/>
      <c r="U3415" s="9"/>
      <c r="V3415" s="9"/>
      <c r="W3415" s="28"/>
      <c r="X3415" s="3"/>
      <c r="Y3415" s="1"/>
      <c r="Z3415" s="9"/>
      <c r="AA3415" s="3"/>
      <c r="AB3415" s="3"/>
      <c r="AC3415" s="3"/>
      <c r="AD3415" s="9"/>
      <c r="AE3415" s="10"/>
      <c r="AF3415" s="9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4"/>
      <c r="T3416" s="30"/>
      <c r="U3416" s="9"/>
      <c r="V3416" s="9"/>
      <c r="W3416" s="28"/>
      <c r="X3416" s="3"/>
      <c r="Y3416" s="1"/>
      <c r="Z3416" s="9"/>
      <c r="AA3416" s="3"/>
      <c r="AB3416" s="3"/>
      <c r="AC3416" s="3"/>
      <c r="AD3416" s="9"/>
      <c r="AE3416" s="10"/>
      <c r="AF3416" s="9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4"/>
      <c r="T3417" s="30"/>
      <c r="U3417" s="9"/>
      <c r="V3417" s="9"/>
      <c r="W3417" s="28"/>
      <c r="X3417" s="3"/>
      <c r="Y3417" s="1"/>
      <c r="Z3417" s="9"/>
      <c r="AA3417" s="3"/>
      <c r="AB3417" s="3"/>
      <c r="AC3417" s="3"/>
      <c r="AD3417" s="9"/>
      <c r="AE3417" s="10"/>
      <c r="AF3417" s="9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4"/>
      <c r="T3418" s="30"/>
      <c r="U3418" s="9"/>
      <c r="V3418" s="9"/>
      <c r="W3418" s="28"/>
      <c r="X3418" s="3"/>
      <c r="Y3418" s="1"/>
      <c r="Z3418" s="9"/>
      <c r="AA3418" s="3"/>
      <c r="AB3418" s="3"/>
      <c r="AC3418" s="3"/>
      <c r="AD3418" s="9"/>
      <c r="AE3418" s="10"/>
      <c r="AF3418" s="9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4"/>
      <c r="T3419" s="30"/>
      <c r="U3419" s="9"/>
      <c r="V3419" s="9"/>
      <c r="W3419" s="28"/>
      <c r="X3419" s="3"/>
      <c r="Y3419" s="1"/>
      <c r="Z3419" s="9"/>
      <c r="AA3419" s="3"/>
      <c r="AB3419" s="3"/>
      <c r="AC3419" s="3"/>
      <c r="AD3419" s="9"/>
      <c r="AE3419" s="10"/>
      <c r="AF3419" s="9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4"/>
      <c r="T3420" s="30"/>
      <c r="U3420" s="9"/>
      <c r="V3420" s="9"/>
      <c r="W3420" s="28"/>
      <c r="X3420" s="3"/>
      <c r="Y3420" s="1"/>
      <c r="Z3420" s="9"/>
      <c r="AA3420" s="3"/>
      <c r="AB3420" s="3"/>
      <c r="AC3420" s="3"/>
      <c r="AD3420" s="9"/>
      <c r="AE3420" s="10"/>
      <c r="AF3420" s="9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4"/>
      <c r="T3421" s="30"/>
      <c r="U3421" s="9"/>
      <c r="V3421" s="9"/>
      <c r="W3421" s="28"/>
      <c r="X3421" s="3"/>
      <c r="Y3421" s="1"/>
      <c r="Z3421" s="9"/>
      <c r="AA3421" s="3"/>
      <c r="AB3421" s="3"/>
      <c r="AC3421" s="3"/>
      <c r="AD3421" s="9"/>
      <c r="AE3421" s="10"/>
      <c r="AF3421" s="9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4"/>
      <c r="T3422" s="30"/>
      <c r="U3422" s="9"/>
      <c r="V3422" s="9"/>
      <c r="W3422" s="28"/>
      <c r="X3422" s="3"/>
      <c r="Y3422" s="1"/>
      <c r="Z3422" s="9"/>
      <c r="AA3422" s="3"/>
      <c r="AB3422" s="3"/>
      <c r="AC3422" s="3"/>
      <c r="AD3422" s="9"/>
      <c r="AE3422" s="10"/>
      <c r="AF3422" s="9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4"/>
      <c r="T3423" s="30"/>
      <c r="U3423" s="9"/>
      <c r="V3423" s="9"/>
      <c r="W3423" s="28"/>
      <c r="X3423" s="3"/>
      <c r="Y3423" s="1"/>
      <c r="Z3423" s="9"/>
      <c r="AA3423" s="3"/>
      <c r="AB3423" s="3"/>
      <c r="AC3423" s="3"/>
      <c r="AD3423" s="9"/>
      <c r="AE3423" s="10"/>
      <c r="AF3423" s="9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4"/>
      <c r="T3424" s="30"/>
      <c r="U3424" s="9"/>
      <c r="V3424" s="9"/>
      <c r="W3424" s="28"/>
      <c r="X3424" s="3"/>
      <c r="Y3424" s="1"/>
      <c r="Z3424" s="9"/>
      <c r="AA3424" s="3"/>
      <c r="AB3424" s="3"/>
      <c r="AC3424" s="3"/>
      <c r="AD3424" s="9"/>
      <c r="AE3424" s="10"/>
      <c r="AF3424" s="9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4"/>
      <c r="T3425" s="30"/>
      <c r="U3425" s="9"/>
      <c r="V3425" s="9"/>
      <c r="W3425" s="28"/>
      <c r="X3425" s="3"/>
      <c r="Y3425" s="1"/>
      <c r="Z3425" s="9"/>
      <c r="AA3425" s="3"/>
      <c r="AB3425" s="3"/>
      <c r="AC3425" s="3"/>
      <c r="AD3425" s="9"/>
      <c r="AE3425" s="10"/>
      <c r="AF3425" s="9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4"/>
      <c r="T3426" s="30"/>
      <c r="U3426" s="9"/>
      <c r="V3426" s="9"/>
      <c r="W3426" s="28"/>
      <c r="X3426" s="3"/>
      <c r="Y3426" s="1"/>
      <c r="Z3426" s="9"/>
      <c r="AA3426" s="3"/>
      <c r="AB3426" s="3"/>
      <c r="AC3426" s="3"/>
      <c r="AD3426" s="9"/>
      <c r="AE3426" s="10"/>
      <c r="AF3426" s="9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4"/>
      <c r="T3427" s="30"/>
      <c r="U3427" s="9"/>
      <c r="V3427" s="9"/>
      <c r="W3427" s="28"/>
      <c r="X3427" s="3"/>
      <c r="Y3427" s="1"/>
      <c r="Z3427" s="9"/>
      <c r="AA3427" s="3"/>
      <c r="AB3427" s="3"/>
      <c r="AC3427" s="3"/>
      <c r="AD3427" s="9"/>
      <c r="AE3427" s="10"/>
      <c r="AF3427" s="9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4"/>
      <c r="T3428" s="30"/>
      <c r="U3428" s="9"/>
      <c r="V3428" s="9"/>
      <c r="W3428" s="28"/>
      <c r="X3428" s="3"/>
      <c r="Y3428" s="1"/>
      <c r="Z3428" s="9"/>
      <c r="AA3428" s="3"/>
      <c r="AB3428" s="3"/>
      <c r="AC3428" s="3"/>
      <c r="AD3428" s="9"/>
      <c r="AE3428" s="10"/>
      <c r="AF3428" s="9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4"/>
      <c r="T3429" s="30"/>
      <c r="U3429" s="9"/>
      <c r="V3429" s="9"/>
      <c r="W3429" s="28"/>
      <c r="X3429" s="3"/>
      <c r="Y3429" s="1"/>
      <c r="Z3429" s="9"/>
      <c r="AA3429" s="3"/>
      <c r="AB3429" s="3"/>
      <c r="AC3429" s="3"/>
      <c r="AD3429" s="9"/>
      <c r="AE3429" s="10"/>
      <c r="AF3429" s="9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4"/>
      <c r="T3430" s="30"/>
      <c r="U3430" s="9"/>
      <c r="V3430" s="9"/>
      <c r="W3430" s="28"/>
      <c r="X3430" s="3"/>
      <c r="Y3430" s="1"/>
      <c r="Z3430" s="9"/>
      <c r="AA3430" s="3"/>
      <c r="AB3430" s="3"/>
      <c r="AC3430" s="3"/>
      <c r="AD3430" s="9"/>
      <c r="AE3430" s="10"/>
      <c r="AF3430" s="9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4"/>
      <c r="T3431" s="30"/>
      <c r="U3431" s="9"/>
      <c r="V3431" s="9"/>
      <c r="W3431" s="28"/>
      <c r="X3431" s="3"/>
      <c r="Y3431" s="1"/>
      <c r="Z3431" s="9"/>
      <c r="AA3431" s="3"/>
      <c r="AB3431" s="3"/>
      <c r="AC3431" s="3"/>
      <c r="AD3431" s="9"/>
      <c r="AE3431" s="10"/>
      <c r="AF3431" s="9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4"/>
      <c r="T3432" s="30"/>
      <c r="U3432" s="9"/>
      <c r="V3432" s="9"/>
      <c r="W3432" s="28"/>
      <c r="X3432" s="3"/>
      <c r="Y3432" s="1"/>
      <c r="Z3432" s="9"/>
      <c r="AA3432" s="3"/>
      <c r="AB3432" s="3"/>
      <c r="AC3432" s="3"/>
      <c r="AD3432" s="9"/>
      <c r="AE3432" s="10"/>
      <c r="AF3432" s="9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4"/>
      <c r="T3433" s="30"/>
      <c r="U3433" s="9"/>
      <c r="V3433" s="9"/>
      <c r="W3433" s="28"/>
      <c r="X3433" s="3"/>
      <c r="Y3433" s="1"/>
      <c r="Z3433" s="9"/>
      <c r="AA3433" s="3"/>
      <c r="AB3433" s="3"/>
      <c r="AC3433" s="3"/>
      <c r="AD3433" s="9"/>
      <c r="AE3433" s="10"/>
      <c r="AF3433" s="9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4"/>
      <c r="T3434" s="30"/>
      <c r="U3434" s="9"/>
      <c r="V3434" s="9"/>
      <c r="W3434" s="28"/>
      <c r="X3434" s="3"/>
      <c r="Y3434" s="1"/>
      <c r="Z3434" s="9"/>
      <c r="AA3434" s="3"/>
      <c r="AB3434" s="3"/>
      <c r="AC3434" s="3"/>
      <c r="AD3434" s="9"/>
      <c r="AE3434" s="10"/>
      <c r="AF3434" s="9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4"/>
      <c r="T3435" s="30"/>
      <c r="U3435" s="9"/>
      <c r="V3435" s="9"/>
      <c r="W3435" s="28"/>
      <c r="X3435" s="3"/>
      <c r="Y3435" s="1"/>
      <c r="Z3435" s="9"/>
      <c r="AA3435" s="3"/>
      <c r="AB3435" s="3"/>
      <c r="AC3435" s="3"/>
      <c r="AD3435" s="9"/>
      <c r="AE3435" s="10"/>
      <c r="AF3435" s="9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4"/>
      <c r="T3436" s="30"/>
      <c r="U3436" s="9"/>
      <c r="V3436" s="9"/>
      <c r="W3436" s="28"/>
      <c r="X3436" s="3"/>
      <c r="Y3436" s="1"/>
      <c r="Z3436" s="9"/>
      <c r="AA3436" s="3"/>
      <c r="AB3436" s="3"/>
      <c r="AC3436" s="3"/>
      <c r="AD3436" s="9"/>
      <c r="AE3436" s="10"/>
      <c r="AF3436" s="9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4"/>
      <c r="T3437" s="30"/>
      <c r="U3437" s="9"/>
      <c r="V3437" s="9"/>
      <c r="W3437" s="28"/>
      <c r="X3437" s="3"/>
      <c r="Y3437" s="1"/>
      <c r="Z3437" s="9"/>
      <c r="AA3437" s="3"/>
      <c r="AB3437" s="3"/>
      <c r="AC3437" s="3"/>
      <c r="AD3437" s="9"/>
      <c r="AE3437" s="10"/>
      <c r="AF3437" s="9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4"/>
      <c r="T3438" s="30"/>
      <c r="U3438" s="9"/>
      <c r="V3438" s="9"/>
      <c r="W3438" s="28"/>
      <c r="X3438" s="3"/>
      <c r="Y3438" s="1"/>
      <c r="Z3438" s="9"/>
      <c r="AA3438" s="3"/>
      <c r="AB3438" s="3"/>
      <c r="AC3438" s="3"/>
      <c r="AD3438" s="9"/>
      <c r="AE3438" s="10"/>
      <c r="AF3438" s="9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4"/>
      <c r="T3439" s="30"/>
      <c r="U3439" s="9"/>
      <c r="V3439" s="9"/>
      <c r="W3439" s="28"/>
      <c r="X3439" s="3"/>
      <c r="Y3439" s="1"/>
      <c r="Z3439" s="9"/>
      <c r="AA3439" s="3"/>
      <c r="AB3439" s="3"/>
      <c r="AC3439" s="3"/>
      <c r="AD3439" s="9"/>
      <c r="AE3439" s="10"/>
      <c r="AF3439" s="9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4"/>
      <c r="T3440" s="30"/>
      <c r="U3440" s="9"/>
      <c r="V3440" s="9"/>
      <c r="W3440" s="28"/>
      <c r="X3440" s="3"/>
      <c r="Y3440" s="1"/>
      <c r="Z3440" s="9"/>
      <c r="AA3440" s="3"/>
      <c r="AB3440" s="3"/>
      <c r="AC3440" s="3"/>
      <c r="AD3440" s="9"/>
      <c r="AE3440" s="10"/>
      <c r="AF3440" s="9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4"/>
      <c r="T3441" s="30"/>
      <c r="U3441" s="9"/>
      <c r="V3441" s="9"/>
      <c r="W3441" s="28"/>
      <c r="X3441" s="3"/>
      <c r="Y3441" s="1"/>
      <c r="Z3441" s="9"/>
      <c r="AA3441" s="3"/>
      <c r="AB3441" s="3"/>
      <c r="AC3441" s="3"/>
      <c r="AD3441" s="9"/>
      <c r="AE3441" s="10"/>
      <c r="AF3441" s="9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4"/>
      <c r="T3442" s="30"/>
      <c r="U3442" s="9"/>
      <c r="V3442" s="9"/>
      <c r="W3442" s="28"/>
      <c r="X3442" s="3"/>
      <c r="Y3442" s="1"/>
      <c r="Z3442" s="9"/>
      <c r="AA3442" s="3"/>
      <c r="AB3442" s="3"/>
      <c r="AC3442" s="3"/>
      <c r="AD3442" s="9"/>
      <c r="AE3442" s="10"/>
      <c r="AF3442" s="9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4"/>
      <c r="T3443" s="30"/>
      <c r="U3443" s="9"/>
      <c r="V3443" s="9"/>
      <c r="W3443" s="28"/>
      <c r="X3443" s="3"/>
      <c r="Y3443" s="1"/>
      <c r="Z3443" s="9"/>
      <c r="AA3443" s="3"/>
      <c r="AB3443" s="3"/>
      <c r="AC3443" s="3"/>
      <c r="AD3443" s="9"/>
      <c r="AE3443" s="10"/>
      <c r="AF3443" s="9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4"/>
      <c r="T3444" s="30"/>
      <c r="U3444" s="9"/>
      <c r="V3444" s="9"/>
      <c r="W3444" s="28"/>
      <c r="X3444" s="3"/>
      <c r="Y3444" s="1"/>
      <c r="Z3444" s="9"/>
      <c r="AA3444" s="3"/>
      <c r="AB3444" s="3"/>
      <c r="AC3444" s="3"/>
      <c r="AD3444" s="9"/>
      <c r="AE3444" s="10"/>
      <c r="AF3444" s="9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4"/>
      <c r="T3445" s="30"/>
      <c r="U3445" s="9"/>
      <c r="V3445" s="9"/>
      <c r="W3445" s="28"/>
      <c r="X3445" s="3"/>
      <c r="Y3445" s="1"/>
      <c r="Z3445" s="9"/>
      <c r="AA3445" s="3"/>
      <c r="AB3445" s="3"/>
      <c r="AC3445" s="3"/>
      <c r="AD3445" s="9"/>
      <c r="AE3445" s="10"/>
      <c r="AF3445" s="9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4"/>
      <c r="T3446" s="30"/>
      <c r="U3446" s="9"/>
      <c r="V3446" s="9"/>
      <c r="W3446" s="28"/>
      <c r="X3446" s="3"/>
      <c r="Y3446" s="1"/>
      <c r="Z3446" s="9"/>
      <c r="AA3446" s="3"/>
      <c r="AB3446" s="3"/>
      <c r="AC3446" s="3"/>
      <c r="AD3446" s="9"/>
      <c r="AE3446" s="10"/>
      <c r="AF3446" s="9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4"/>
      <c r="T3447" s="30"/>
      <c r="U3447" s="9"/>
      <c r="V3447" s="9"/>
      <c r="W3447" s="28"/>
      <c r="X3447" s="3"/>
      <c r="Y3447" s="1"/>
      <c r="Z3447" s="9"/>
      <c r="AA3447" s="3"/>
      <c r="AB3447" s="3"/>
      <c r="AC3447" s="3"/>
      <c r="AD3447" s="9"/>
      <c r="AE3447" s="10"/>
      <c r="AF3447" s="9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4"/>
      <c r="T3448" s="30"/>
      <c r="U3448" s="9"/>
      <c r="V3448" s="9"/>
      <c r="W3448" s="28"/>
      <c r="X3448" s="3"/>
      <c r="Y3448" s="1"/>
      <c r="Z3448" s="9"/>
      <c r="AA3448" s="3"/>
      <c r="AB3448" s="3"/>
      <c r="AC3448" s="3"/>
      <c r="AD3448" s="9"/>
      <c r="AE3448" s="10"/>
      <c r="AF3448" s="9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4"/>
      <c r="T3449" s="30"/>
      <c r="U3449" s="9"/>
      <c r="V3449" s="9"/>
      <c r="W3449" s="28"/>
      <c r="X3449" s="3"/>
      <c r="Y3449" s="1"/>
      <c r="Z3449" s="9"/>
      <c r="AA3449" s="3"/>
      <c r="AB3449" s="3"/>
      <c r="AC3449" s="3"/>
      <c r="AD3449" s="9"/>
      <c r="AE3449" s="10"/>
      <c r="AF3449" s="9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4"/>
      <c r="T3450" s="30"/>
      <c r="U3450" s="9"/>
      <c r="V3450" s="9"/>
      <c r="W3450" s="28"/>
      <c r="X3450" s="3"/>
      <c r="Y3450" s="1"/>
      <c r="Z3450" s="9"/>
      <c r="AA3450" s="3"/>
      <c r="AB3450" s="3"/>
      <c r="AC3450" s="3"/>
      <c r="AD3450" s="9"/>
      <c r="AE3450" s="10"/>
      <c r="AF3450" s="9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4"/>
      <c r="T3451" s="30"/>
      <c r="U3451" s="9"/>
      <c r="V3451" s="9"/>
      <c r="W3451" s="28"/>
      <c r="X3451" s="3"/>
      <c r="Y3451" s="1"/>
      <c r="Z3451" s="9"/>
      <c r="AA3451" s="3"/>
      <c r="AB3451" s="3"/>
      <c r="AC3451" s="3"/>
      <c r="AD3451" s="9"/>
      <c r="AE3451" s="10"/>
      <c r="AF3451" s="9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4"/>
      <c r="T3452" s="30"/>
      <c r="U3452" s="9"/>
      <c r="V3452" s="9"/>
      <c r="W3452" s="28"/>
      <c r="X3452" s="3"/>
      <c r="Y3452" s="1"/>
      <c r="Z3452" s="9"/>
      <c r="AA3452" s="3"/>
      <c r="AB3452" s="3"/>
      <c r="AC3452" s="3"/>
      <c r="AD3452" s="9"/>
      <c r="AE3452" s="10"/>
      <c r="AF3452" s="9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4"/>
      <c r="T3453" s="30"/>
      <c r="U3453" s="9"/>
      <c r="V3453" s="9"/>
      <c r="W3453" s="28"/>
      <c r="X3453" s="3"/>
      <c r="Y3453" s="1"/>
      <c r="Z3453" s="9"/>
      <c r="AA3453" s="3"/>
      <c r="AB3453" s="3"/>
      <c r="AC3453" s="3"/>
      <c r="AD3453" s="9"/>
      <c r="AE3453" s="10"/>
      <c r="AF3453" s="9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4"/>
      <c r="T3454" s="30"/>
      <c r="U3454" s="9"/>
      <c r="V3454" s="9"/>
      <c r="W3454" s="28"/>
      <c r="X3454" s="3"/>
      <c r="Y3454" s="1"/>
      <c r="Z3454" s="9"/>
      <c r="AA3454" s="3"/>
      <c r="AB3454" s="3"/>
      <c r="AC3454" s="3"/>
      <c r="AD3454" s="9"/>
      <c r="AE3454" s="10"/>
      <c r="AF3454" s="9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4"/>
      <c r="T3455" s="30"/>
      <c r="U3455" s="9"/>
      <c r="V3455" s="9"/>
      <c r="W3455" s="28"/>
      <c r="X3455" s="3"/>
      <c r="Y3455" s="1"/>
      <c r="Z3455" s="9"/>
      <c r="AA3455" s="3"/>
      <c r="AB3455" s="3"/>
      <c r="AC3455" s="3"/>
      <c r="AD3455" s="9"/>
      <c r="AE3455" s="10"/>
      <c r="AF3455" s="9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4"/>
      <c r="T3456" s="30"/>
      <c r="U3456" s="9"/>
      <c r="V3456" s="9"/>
      <c r="W3456" s="28"/>
      <c r="X3456" s="3"/>
      <c r="Y3456" s="1"/>
      <c r="Z3456" s="9"/>
      <c r="AA3456" s="3"/>
      <c r="AB3456" s="3"/>
      <c r="AC3456" s="3"/>
      <c r="AD3456" s="9"/>
      <c r="AE3456" s="10"/>
      <c r="AF3456" s="9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4"/>
      <c r="T3457" s="30"/>
      <c r="U3457" s="9"/>
      <c r="V3457" s="9"/>
      <c r="W3457" s="28"/>
      <c r="X3457" s="3"/>
      <c r="Y3457" s="1"/>
      <c r="Z3457" s="9"/>
      <c r="AA3457" s="3"/>
      <c r="AB3457" s="3"/>
      <c r="AC3457" s="3"/>
      <c r="AD3457" s="9"/>
      <c r="AE3457" s="10"/>
      <c r="AF3457" s="9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4"/>
      <c r="T3458" s="30"/>
      <c r="U3458" s="9"/>
      <c r="V3458" s="9"/>
      <c r="W3458" s="28"/>
      <c r="X3458" s="3"/>
      <c r="Y3458" s="1"/>
      <c r="Z3458" s="9"/>
      <c r="AA3458" s="3"/>
      <c r="AB3458" s="3"/>
      <c r="AC3458" s="3"/>
      <c r="AD3458" s="9"/>
      <c r="AE3458" s="10"/>
      <c r="AF3458" s="9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4"/>
      <c r="T3459" s="30"/>
      <c r="U3459" s="9"/>
      <c r="V3459" s="9"/>
      <c r="W3459" s="28"/>
      <c r="X3459" s="3"/>
      <c r="Y3459" s="1"/>
      <c r="Z3459" s="9"/>
      <c r="AA3459" s="3"/>
      <c r="AB3459" s="3"/>
      <c r="AC3459" s="3"/>
      <c r="AD3459" s="9"/>
      <c r="AE3459" s="10"/>
      <c r="AF3459" s="9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4"/>
      <c r="T3460" s="30"/>
      <c r="U3460" s="9"/>
      <c r="V3460" s="9"/>
      <c r="W3460" s="28"/>
      <c r="X3460" s="3"/>
      <c r="Y3460" s="1"/>
      <c r="Z3460" s="9"/>
      <c r="AA3460" s="3"/>
      <c r="AB3460" s="3"/>
      <c r="AC3460" s="3"/>
      <c r="AD3460" s="9"/>
      <c r="AE3460" s="10"/>
      <c r="AF3460" s="9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4"/>
      <c r="T3461" s="30"/>
      <c r="U3461" s="9"/>
      <c r="V3461" s="9"/>
      <c r="W3461" s="28"/>
      <c r="X3461" s="3"/>
      <c r="Y3461" s="1"/>
      <c r="Z3461" s="9"/>
      <c r="AA3461" s="3"/>
      <c r="AB3461" s="3"/>
      <c r="AC3461" s="3"/>
      <c r="AD3461" s="9"/>
      <c r="AE3461" s="10"/>
      <c r="AF3461" s="9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4"/>
      <c r="T3462" s="30"/>
      <c r="U3462" s="9"/>
      <c r="V3462" s="9"/>
      <c r="W3462" s="28"/>
      <c r="X3462" s="3"/>
      <c r="Y3462" s="1"/>
      <c r="Z3462" s="9"/>
      <c r="AA3462" s="3"/>
      <c r="AB3462" s="3"/>
      <c r="AC3462" s="3"/>
      <c r="AD3462" s="9"/>
      <c r="AE3462" s="10"/>
      <c r="AF3462" s="9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4"/>
      <c r="T3463" s="30"/>
      <c r="U3463" s="9"/>
      <c r="V3463" s="9"/>
      <c r="W3463" s="28"/>
      <c r="X3463" s="3"/>
      <c r="Y3463" s="1"/>
      <c r="Z3463" s="9"/>
      <c r="AA3463" s="3"/>
      <c r="AB3463" s="3"/>
      <c r="AC3463" s="3"/>
      <c r="AD3463" s="9"/>
      <c r="AE3463" s="10"/>
      <c r="AF3463" s="9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4"/>
      <c r="T3464" s="30"/>
      <c r="U3464" s="9"/>
      <c r="V3464" s="9"/>
      <c r="W3464" s="28"/>
      <c r="X3464" s="3"/>
      <c r="Y3464" s="1"/>
      <c r="Z3464" s="9"/>
      <c r="AA3464" s="3"/>
      <c r="AB3464" s="3"/>
      <c r="AC3464" s="3"/>
      <c r="AD3464" s="9"/>
      <c r="AE3464" s="10"/>
      <c r="AF3464" s="9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4"/>
      <c r="T3465" s="30"/>
      <c r="U3465" s="9"/>
      <c r="V3465" s="9"/>
      <c r="W3465" s="28"/>
      <c r="X3465" s="3"/>
      <c r="Y3465" s="1"/>
      <c r="Z3465" s="9"/>
      <c r="AA3465" s="3"/>
      <c r="AB3465" s="3"/>
      <c r="AC3465" s="3"/>
      <c r="AD3465" s="9"/>
      <c r="AE3465" s="10"/>
      <c r="AF3465" s="9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4"/>
      <c r="T3466" s="30"/>
      <c r="U3466" s="9"/>
      <c r="V3466" s="9"/>
      <c r="W3466" s="28"/>
      <c r="X3466" s="3"/>
      <c r="Y3466" s="1"/>
      <c r="Z3466" s="9"/>
      <c r="AA3466" s="3"/>
      <c r="AB3466" s="3"/>
      <c r="AC3466" s="3"/>
      <c r="AD3466" s="9"/>
      <c r="AE3466" s="10"/>
      <c r="AF3466" s="9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4"/>
      <c r="T3467" s="30"/>
      <c r="U3467" s="9"/>
      <c r="V3467" s="9"/>
      <c r="W3467" s="28"/>
      <c r="X3467" s="3"/>
      <c r="Y3467" s="1"/>
      <c r="Z3467" s="9"/>
      <c r="AA3467" s="3"/>
      <c r="AB3467" s="3"/>
      <c r="AC3467" s="3"/>
      <c r="AD3467" s="9"/>
      <c r="AE3467" s="10"/>
      <c r="AF3467" s="9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4"/>
      <c r="T3468" s="30"/>
      <c r="U3468" s="9"/>
      <c r="V3468" s="9"/>
      <c r="W3468" s="28"/>
      <c r="X3468" s="3"/>
      <c r="Y3468" s="1"/>
      <c r="Z3468" s="9"/>
      <c r="AA3468" s="3"/>
      <c r="AB3468" s="3"/>
      <c r="AC3468" s="3"/>
      <c r="AD3468" s="9"/>
      <c r="AE3468" s="10"/>
      <c r="AF3468" s="9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4"/>
      <c r="T3469" s="30"/>
      <c r="U3469" s="9"/>
      <c r="V3469" s="9"/>
      <c r="W3469" s="28"/>
      <c r="X3469" s="3"/>
      <c r="Y3469" s="1"/>
      <c r="Z3469" s="9"/>
      <c r="AA3469" s="3"/>
      <c r="AB3469" s="3"/>
      <c r="AC3469" s="3"/>
      <c r="AD3469" s="9"/>
      <c r="AE3469" s="10"/>
      <c r="AF3469" s="9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4"/>
      <c r="T3470" s="30"/>
      <c r="U3470" s="9"/>
      <c r="V3470" s="9"/>
      <c r="W3470" s="28"/>
      <c r="X3470" s="3"/>
      <c r="Y3470" s="1"/>
      <c r="Z3470" s="9"/>
      <c r="AA3470" s="3"/>
      <c r="AB3470" s="3"/>
      <c r="AC3470" s="3"/>
      <c r="AD3470" s="9"/>
      <c r="AE3470" s="10"/>
      <c r="AF3470" s="9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4"/>
      <c r="T3471" s="30"/>
      <c r="U3471" s="9"/>
      <c r="V3471" s="9"/>
      <c r="W3471" s="28"/>
      <c r="X3471" s="3"/>
      <c r="Y3471" s="1"/>
      <c r="Z3471" s="9"/>
      <c r="AA3471" s="3"/>
      <c r="AB3471" s="3"/>
      <c r="AC3471" s="3"/>
      <c r="AD3471" s="9"/>
      <c r="AE3471" s="10"/>
      <c r="AF3471" s="9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4"/>
      <c r="T3472" s="30"/>
      <c r="U3472" s="9"/>
      <c r="V3472" s="9"/>
      <c r="W3472" s="28"/>
      <c r="X3472" s="3"/>
      <c r="Y3472" s="1"/>
      <c r="Z3472" s="9"/>
      <c r="AA3472" s="3"/>
      <c r="AB3472" s="3"/>
      <c r="AC3472" s="3"/>
      <c r="AD3472" s="9"/>
      <c r="AE3472" s="10"/>
      <c r="AF3472" s="9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4"/>
      <c r="T3473" s="30"/>
      <c r="U3473" s="9"/>
      <c r="V3473" s="9"/>
      <c r="W3473" s="28"/>
      <c r="X3473" s="3"/>
      <c r="Y3473" s="1"/>
      <c r="Z3473" s="9"/>
      <c r="AA3473" s="3"/>
      <c r="AB3473" s="3"/>
      <c r="AC3473" s="3"/>
      <c r="AD3473" s="9"/>
      <c r="AE3473" s="10"/>
      <c r="AF3473" s="9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4"/>
      <c r="T3474" s="30"/>
      <c r="U3474" s="9"/>
      <c r="V3474" s="9"/>
      <c r="W3474" s="28"/>
      <c r="X3474" s="3"/>
      <c r="Y3474" s="1"/>
      <c r="Z3474" s="9"/>
      <c r="AA3474" s="3"/>
      <c r="AB3474" s="3"/>
      <c r="AC3474" s="3"/>
      <c r="AD3474" s="9"/>
      <c r="AE3474" s="10"/>
      <c r="AF3474" s="9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4"/>
      <c r="T3475" s="30"/>
      <c r="U3475" s="9"/>
      <c r="V3475" s="9"/>
      <c r="W3475" s="28"/>
      <c r="X3475" s="3"/>
      <c r="Y3475" s="1"/>
      <c r="Z3475" s="9"/>
      <c r="AA3475" s="3"/>
      <c r="AB3475" s="3"/>
      <c r="AC3475" s="3"/>
      <c r="AD3475" s="9"/>
      <c r="AE3475" s="10"/>
      <c r="AF3475" s="9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4"/>
      <c r="T3476" s="30"/>
      <c r="U3476" s="9"/>
      <c r="V3476" s="9"/>
      <c r="W3476" s="28"/>
      <c r="X3476" s="3"/>
      <c r="Y3476" s="1"/>
      <c r="Z3476" s="9"/>
      <c r="AA3476" s="3"/>
      <c r="AB3476" s="3"/>
      <c r="AC3476" s="3"/>
      <c r="AD3476" s="9"/>
      <c r="AE3476" s="10"/>
      <c r="AF3476" s="9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4"/>
      <c r="T3477" s="30"/>
      <c r="U3477" s="9"/>
      <c r="V3477" s="9"/>
      <c r="W3477" s="28"/>
      <c r="X3477" s="3"/>
      <c r="Y3477" s="1"/>
      <c r="Z3477" s="9"/>
      <c r="AA3477" s="3"/>
      <c r="AB3477" s="3"/>
      <c r="AC3477" s="3"/>
      <c r="AD3477" s="9"/>
      <c r="AE3477" s="10"/>
      <c r="AF3477" s="9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4"/>
      <c r="T3478" s="30"/>
      <c r="U3478" s="9"/>
      <c r="V3478" s="9"/>
      <c r="W3478" s="28"/>
      <c r="X3478" s="3"/>
      <c r="Y3478" s="1"/>
      <c r="Z3478" s="9"/>
      <c r="AA3478" s="3"/>
      <c r="AB3478" s="3"/>
      <c r="AC3478" s="3"/>
      <c r="AD3478" s="9"/>
      <c r="AE3478" s="10"/>
      <c r="AF3478" s="9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4"/>
      <c r="T3479" s="30"/>
      <c r="U3479" s="9"/>
      <c r="V3479" s="9"/>
      <c r="W3479" s="28"/>
      <c r="X3479" s="3"/>
      <c r="Y3479" s="1"/>
      <c r="Z3479" s="9"/>
      <c r="AA3479" s="3"/>
      <c r="AB3479" s="3"/>
      <c r="AC3479" s="3"/>
      <c r="AD3479" s="9"/>
      <c r="AE3479" s="10"/>
      <c r="AF3479" s="9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4"/>
      <c r="T3480" s="30"/>
      <c r="U3480" s="9"/>
      <c r="V3480" s="9"/>
      <c r="W3480" s="28"/>
      <c r="X3480" s="3"/>
      <c r="Y3480" s="1"/>
      <c r="Z3480" s="9"/>
      <c r="AA3480" s="3"/>
      <c r="AB3480" s="3"/>
      <c r="AC3480" s="3"/>
      <c r="AD3480" s="9"/>
      <c r="AE3480" s="10"/>
      <c r="AF3480" s="9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4"/>
      <c r="T3481" s="30"/>
      <c r="U3481" s="27"/>
      <c r="V3481" s="27"/>
      <c r="W3481" s="32"/>
      <c r="X3481" s="20"/>
      <c r="Y3481" s="23"/>
      <c r="Z3481" s="27"/>
      <c r="AA3481" s="20"/>
      <c r="AB3481" s="20"/>
      <c r="AC3481" s="20"/>
      <c r="AD3481" s="27"/>
      <c r="AE3481" s="21"/>
      <c r="AF3481" s="27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</row>
    <row r="3482" spans="1:130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4"/>
      <c r="T3482" s="30"/>
      <c r="U3482" s="9"/>
      <c r="V3482" s="9"/>
      <c r="W3482" s="28"/>
      <c r="X3482" s="3"/>
      <c r="Y3482" s="1"/>
      <c r="Z3482" s="9"/>
      <c r="AA3482" s="3"/>
      <c r="AB3482" s="3"/>
      <c r="AC3482" s="3"/>
      <c r="AD3482" s="9"/>
      <c r="AE3482" s="10"/>
      <c r="AF3482" s="9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4"/>
      <c r="T3483" s="30"/>
      <c r="U3483" s="27"/>
      <c r="V3483" s="27"/>
      <c r="W3483" s="32"/>
      <c r="X3483" s="20"/>
      <c r="Y3483" s="23"/>
      <c r="Z3483" s="27"/>
      <c r="AA3483" s="20"/>
      <c r="AB3483" s="20"/>
      <c r="AC3483" s="20"/>
      <c r="AD3483" s="27"/>
      <c r="AE3483" s="21"/>
      <c r="AF3483" s="27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</row>
    <row r="3484" spans="1:130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4"/>
      <c r="T3484" s="30"/>
      <c r="U3484" s="9"/>
      <c r="V3484" s="9"/>
      <c r="W3484" s="28"/>
      <c r="X3484" s="3"/>
      <c r="Y3484" s="1"/>
      <c r="Z3484" s="9"/>
      <c r="AA3484" s="3"/>
      <c r="AB3484" s="3"/>
      <c r="AC3484" s="3"/>
      <c r="AD3484" s="9"/>
      <c r="AE3484" s="10"/>
      <c r="AF3484" s="9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4"/>
      <c r="T3485" s="30"/>
      <c r="U3485" s="9"/>
      <c r="V3485" s="9"/>
      <c r="W3485" s="28"/>
      <c r="X3485" s="3"/>
      <c r="Y3485" s="1"/>
      <c r="Z3485" s="9"/>
      <c r="AA3485" s="3"/>
      <c r="AB3485" s="3"/>
      <c r="AC3485" s="3"/>
      <c r="AD3485" s="9"/>
      <c r="AE3485" s="10"/>
      <c r="AF3485" s="9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4"/>
      <c r="T3486" s="30"/>
      <c r="U3486" s="9"/>
      <c r="V3486" s="9"/>
      <c r="W3486" s="28"/>
      <c r="X3486" s="3"/>
      <c r="Y3486" s="1"/>
      <c r="Z3486" s="9"/>
      <c r="AA3486" s="3"/>
      <c r="AB3486" s="3"/>
      <c r="AC3486" s="3"/>
      <c r="AD3486" s="9"/>
      <c r="AE3486" s="10"/>
      <c r="AF3486" s="9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4"/>
      <c r="T3487" s="30"/>
      <c r="U3487" s="9"/>
      <c r="V3487" s="9"/>
      <c r="W3487" s="28"/>
      <c r="X3487" s="3"/>
      <c r="Y3487" s="1"/>
      <c r="Z3487" s="9"/>
      <c r="AA3487" s="3"/>
      <c r="AB3487" s="3"/>
      <c r="AC3487" s="3"/>
      <c r="AD3487" s="9"/>
      <c r="AE3487" s="10"/>
      <c r="AF3487" s="9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4"/>
      <c r="T3488" s="30"/>
      <c r="U3488" s="9"/>
      <c r="V3488" s="9"/>
      <c r="W3488" s="28"/>
      <c r="X3488" s="3"/>
      <c r="Y3488" s="1"/>
      <c r="Z3488" s="9"/>
      <c r="AA3488" s="3"/>
      <c r="AB3488" s="3"/>
      <c r="AC3488" s="3"/>
      <c r="AD3488" s="9"/>
      <c r="AE3488" s="10"/>
      <c r="AF3488" s="9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4"/>
      <c r="T3489" s="30"/>
      <c r="U3489" s="9"/>
      <c r="V3489" s="9"/>
      <c r="W3489" s="28"/>
      <c r="X3489" s="3"/>
      <c r="Y3489" s="1"/>
      <c r="Z3489" s="9"/>
      <c r="AA3489" s="3"/>
      <c r="AB3489" s="3"/>
      <c r="AC3489" s="3"/>
      <c r="AD3489" s="9"/>
      <c r="AE3489" s="10"/>
      <c r="AF3489" s="9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4"/>
      <c r="T3490" s="30"/>
      <c r="U3490" s="9"/>
      <c r="V3490" s="9"/>
      <c r="W3490" s="28"/>
      <c r="X3490" s="3"/>
      <c r="Y3490" s="1"/>
      <c r="Z3490" s="9"/>
      <c r="AA3490" s="3"/>
      <c r="AB3490" s="3"/>
      <c r="AC3490" s="3"/>
      <c r="AD3490" s="9"/>
      <c r="AE3490" s="10"/>
      <c r="AF3490" s="9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4"/>
      <c r="T3491" s="30"/>
      <c r="U3491" s="9"/>
      <c r="V3491" s="9"/>
      <c r="W3491" s="28"/>
      <c r="X3491" s="3"/>
      <c r="Y3491" s="1"/>
      <c r="Z3491" s="9"/>
      <c r="AA3491" s="3"/>
      <c r="AB3491" s="3"/>
      <c r="AC3491" s="3"/>
      <c r="AD3491" s="9"/>
      <c r="AE3491" s="10"/>
      <c r="AF3491" s="9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4"/>
      <c r="T3492" s="30"/>
      <c r="U3492" s="9"/>
      <c r="V3492" s="9"/>
      <c r="W3492" s="28"/>
      <c r="X3492" s="3"/>
      <c r="Y3492" s="1"/>
      <c r="Z3492" s="9"/>
      <c r="AA3492" s="3"/>
      <c r="AB3492" s="3"/>
      <c r="AC3492" s="3"/>
      <c r="AD3492" s="9"/>
      <c r="AE3492" s="10"/>
      <c r="AF3492" s="9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4"/>
      <c r="T3493" s="30"/>
      <c r="U3493" s="9"/>
      <c r="V3493" s="9"/>
      <c r="W3493" s="28"/>
      <c r="X3493" s="3"/>
      <c r="Y3493" s="1"/>
      <c r="Z3493" s="9"/>
      <c r="AA3493" s="3"/>
      <c r="AB3493" s="3"/>
      <c r="AC3493" s="3"/>
      <c r="AD3493" s="9"/>
      <c r="AE3493" s="10"/>
      <c r="AF3493" s="9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4"/>
      <c r="T3494" s="30"/>
      <c r="U3494" s="9"/>
      <c r="V3494" s="9"/>
      <c r="W3494" s="28"/>
      <c r="X3494" s="3"/>
      <c r="Y3494" s="1"/>
      <c r="Z3494" s="9"/>
      <c r="AA3494" s="3"/>
      <c r="AB3494" s="3"/>
      <c r="AC3494" s="3"/>
      <c r="AD3494" s="9"/>
      <c r="AE3494" s="10"/>
      <c r="AF3494" s="9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4"/>
      <c r="T3495" s="30"/>
      <c r="U3495" s="9"/>
      <c r="V3495" s="9"/>
      <c r="W3495" s="28"/>
      <c r="X3495" s="3"/>
      <c r="Y3495" s="1"/>
      <c r="Z3495" s="9"/>
      <c r="AA3495" s="3"/>
      <c r="AB3495" s="3"/>
      <c r="AC3495" s="3"/>
      <c r="AD3495" s="9"/>
      <c r="AE3495" s="10"/>
      <c r="AF3495" s="9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4"/>
      <c r="T3496" s="30"/>
      <c r="U3496" s="9"/>
      <c r="V3496" s="9"/>
      <c r="W3496" s="28"/>
      <c r="X3496" s="3"/>
      <c r="Y3496" s="1"/>
      <c r="Z3496" s="9"/>
      <c r="AA3496" s="3"/>
      <c r="AB3496" s="3"/>
      <c r="AC3496" s="3"/>
      <c r="AD3496" s="9"/>
      <c r="AE3496" s="10"/>
      <c r="AF3496" s="9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4"/>
      <c r="T3497" s="30"/>
      <c r="U3497" s="9"/>
      <c r="V3497" s="9"/>
      <c r="W3497" s="28"/>
      <c r="X3497" s="3"/>
      <c r="Y3497" s="1"/>
      <c r="Z3497" s="9"/>
      <c r="AA3497" s="3"/>
      <c r="AB3497" s="3"/>
      <c r="AC3497" s="3"/>
      <c r="AD3497" s="9"/>
      <c r="AE3497" s="10"/>
      <c r="AF3497" s="9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4"/>
      <c r="T3498" s="30"/>
      <c r="U3498" s="9"/>
      <c r="V3498" s="9"/>
      <c r="W3498" s="28"/>
      <c r="X3498" s="3"/>
      <c r="Y3498" s="1"/>
      <c r="Z3498" s="9"/>
      <c r="AA3498" s="3"/>
      <c r="AB3498" s="3"/>
      <c r="AC3498" s="3"/>
      <c r="AD3498" s="9"/>
      <c r="AE3498" s="10"/>
      <c r="AF3498" s="9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4"/>
      <c r="T3499" s="30"/>
      <c r="U3499" s="9"/>
      <c r="V3499" s="9"/>
      <c r="W3499" s="28"/>
      <c r="X3499" s="3"/>
      <c r="Y3499" s="1"/>
      <c r="Z3499" s="9"/>
      <c r="AA3499" s="3"/>
      <c r="AB3499" s="3"/>
      <c r="AC3499" s="3"/>
      <c r="AD3499" s="9"/>
      <c r="AE3499" s="10"/>
      <c r="AF3499" s="9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4"/>
      <c r="T3500" s="30"/>
      <c r="U3500" s="9"/>
      <c r="V3500" s="9"/>
      <c r="W3500" s="28"/>
      <c r="X3500" s="3"/>
      <c r="Y3500" s="1"/>
      <c r="Z3500" s="9"/>
      <c r="AA3500" s="3"/>
      <c r="AB3500" s="3"/>
      <c r="AC3500" s="3"/>
      <c r="AD3500" s="9"/>
      <c r="AE3500" s="10"/>
      <c r="AF3500" s="9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4"/>
      <c r="T3501" s="30"/>
      <c r="U3501" s="9"/>
      <c r="V3501" s="9"/>
      <c r="W3501" s="28"/>
      <c r="X3501" s="3"/>
      <c r="Y3501" s="1"/>
      <c r="Z3501" s="9"/>
      <c r="AA3501" s="3"/>
      <c r="AB3501" s="3"/>
      <c r="AC3501" s="3"/>
      <c r="AD3501" s="9"/>
      <c r="AE3501" s="10"/>
      <c r="AF3501" s="9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4"/>
      <c r="T3502" s="30"/>
      <c r="U3502" s="9"/>
      <c r="V3502" s="9"/>
      <c r="W3502" s="28"/>
      <c r="X3502" s="3"/>
      <c r="Y3502" s="1"/>
      <c r="Z3502" s="9"/>
      <c r="AA3502" s="3"/>
      <c r="AB3502" s="3"/>
      <c r="AC3502" s="3"/>
      <c r="AD3502" s="9"/>
      <c r="AE3502" s="10"/>
      <c r="AF3502" s="9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4"/>
      <c r="T3503" s="30"/>
      <c r="U3503" s="9"/>
      <c r="V3503" s="9"/>
      <c r="W3503" s="28"/>
      <c r="X3503" s="3"/>
      <c r="Y3503" s="1"/>
      <c r="Z3503" s="9"/>
      <c r="AA3503" s="3"/>
      <c r="AB3503" s="3"/>
      <c r="AC3503" s="3"/>
      <c r="AD3503" s="9"/>
      <c r="AE3503" s="10"/>
      <c r="AF3503" s="9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4"/>
      <c r="T3504" s="30"/>
      <c r="U3504" s="9"/>
      <c r="V3504" s="9"/>
      <c r="W3504" s="28"/>
      <c r="X3504" s="3"/>
      <c r="Y3504" s="1"/>
      <c r="Z3504" s="9"/>
      <c r="AA3504" s="3"/>
      <c r="AB3504" s="3"/>
      <c r="AC3504" s="3"/>
      <c r="AD3504" s="9"/>
      <c r="AE3504" s="10"/>
      <c r="AF3504" s="9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4"/>
      <c r="T3505" s="30"/>
      <c r="U3505" s="9"/>
      <c r="V3505" s="9"/>
      <c r="W3505" s="28"/>
      <c r="X3505" s="3"/>
      <c r="Y3505" s="1"/>
      <c r="Z3505" s="9"/>
      <c r="AA3505" s="3"/>
      <c r="AB3505" s="3"/>
      <c r="AC3505" s="3"/>
      <c r="AD3505" s="9"/>
      <c r="AE3505" s="10"/>
      <c r="AF3505" s="9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4"/>
      <c r="T3506" s="30"/>
      <c r="U3506" s="9"/>
      <c r="V3506" s="9"/>
      <c r="W3506" s="28"/>
      <c r="X3506" s="3"/>
      <c r="Y3506" s="1"/>
      <c r="Z3506" s="9"/>
      <c r="AA3506" s="3"/>
      <c r="AB3506" s="3"/>
      <c r="AC3506" s="3"/>
      <c r="AD3506" s="9"/>
      <c r="AE3506" s="10"/>
      <c r="AF3506" s="9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4"/>
      <c r="T3507" s="30"/>
      <c r="U3507" s="9"/>
      <c r="V3507" s="9"/>
      <c r="W3507" s="28"/>
      <c r="X3507" s="3"/>
      <c r="Y3507" s="1"/>
      <c r="Z3507" s="9"/>
      <c r="AA3507" s="3"/>
      <c r="AB3507" s="3"/>
      <c r="AC3507" s="3"/>
      <c r="AD3507" s="9"/>
      <c r="AE3507" s="10"/>
      <c r="AF3507" s="9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4"/>
      <c r="T3508" s="30"/>
      <c r="U3508" s="9"/>
      <c r="V3508" s="9"/>
      <c r="W3508" s="28"/>
      <c r="X3508" s="3"/>
      <c r="Y3508" s="1"/>
      <c r="Z3508" s="9"/>
      <c r="AA3508" s="3"/>
      <c r="AB3508" s="3"/>
      <c r="AC3508" s="3"/>
      <c r="AD3508" s="9"/>
      <c r="AE3508" s="10"/>
      <c r="AF3508" s="9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4"/>
      <c r="T3509" s="30"/>
      <c r="U3509" s="9"/>
      <c r="V3509" s="9"/>
      <c r="W3509" s="28"/>
      <c r="X3509" s="3"/>
      <c r="Y3509" s="1"/>
      <c r="Z3509" s="9"/>
      <c r="AA3509" s="3"/>
      <c r="AB3509" s="3"/>
      <c r="AC3509" s="3"/>
      <c r="AD3509" s="9"/>
      <c r="AE3509" s="10"/>
      <c r="AF3509" s="9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4"/>
      <c r="T3510" s="30"/>
      <c r="U3510" s="9"/>
      <c r="V3510" s="9"/>
      <c r="W3510" s="28"/>
      <c r="X3510" s="3"/>
      <c r="Y3510" s="1"/>
      <c r="Z3510" s="9"/>
      <c r="AA3510" s="3"/>
      <c r="AB3510" s="3"/>
      <c r="AC3510" s="3"/>
      <c r="AD3510" s="9"/>
      <c r="AE3510" s="10"/>
      <c r="AF3510" s="9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4"/>
      <c r="T3511" s="30"/>
      <c r="U3511" s="9"/>
      <c r="V3511" s="9"/>
      <c r="W3511" s="28"/>
      <c r="X3511" s="3"/>
      <c r="Y3511" s="1"/>
      <c r="Z3511" s="9"/>
      <c r="AA3511" s="3"/>
      <c r="AB3511" s="3"/>
      <c r="AC3511" s="3"/>
      <c r="AD3511" s="9"/>
      <c r="AE3511" s="10"/>
      <c r="AF3511" s="9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4"/>
      <c r="T3512" s="30"/>
      <c r="U3512" s="9"/>
      <c r="V3512" s="9"/>
      <c r="W3512" s="28"/>
      <c r="X3512" s="3"/>
      <c r="Y3512" s="1"/>
      <c r="Z3512" s="9"/>
      <c r="AA3512" s="3"/>
      <c r="AB3512" s="3"/>
      <c r="AC3512" s="3"/>
      <c r="AD3512" s="9"/>
      <c r="AE3512" s="10"/>
      <c r="AF3512" s="9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4"/>
      <c r="T3513" s="30"/>
      <c r="U3513" s="9"/>
      <c r="V3513" s="9"/>
      <c r="W3513" s="28"/>
      <c r="X3513" s="3"/>
      <c r="Y3513" s="1"/>
      <c r="Z3513" s="9"/>
      <c r="AA3513" s="3"/>
      <c r="AB3513" s="3"/>
      <c r="AC3513" s="3"/>
      <c r="AD3513" s="9"/>
      <c r="AE3513" s="10"/>
      <c r="AF3513" s="9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4"/>
      <c r="T3514" s="30"/>
      <c r="U3514" s="9"/>
      <c r="V3514" s="9"/>
      <c r="W3514" s="28"/>
      <c r="X3514" s="3"/>
      <c r="Y3514" s="1"/>
      <c r="Z3514" s="9"/>
      <c r="AA3514" s="3"/>
      <c r="AB3514" s="3"/>
      <c r="AC3514" s="3"/>
      <c r="AD3514" s="9"/>
      <c r="AE3514" s="10"/>
      <c r="AF3514" s="9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4"/>
      <c r="T3515" s="30"/>
      <c r="U3515" s="9"/>
      <c r="V3515" s="9"/>
      <c r="W3515" s="28"/>
      <c r="X3515" s="3"/>
      <c r="Y3515" s="1"/>
      <c r="Z3515" s="9"/>
      <c r="AA3515" s="3"/>
      <c r="AB3515" s="3"/>
      <c r="AC3515" s="3"/>
      <c r="AD3515" s="9"/>
      <c r="AE3515" s="10"/>
      <c r="AF3515" s="9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4"/>
      <c r="T3516" s="30"/>
      <c r="U3516" s="9"/>
      <c r="V3516" s="9"/>
      <c r="W3516" s="28"/>
      <c r="X3516" s="3"/>
      <c r="Y3516" s="1"/>
      <c r="Z3516" s="9"/>
      <c r="AA3516" s="3"/>
      <c r="AB3516" s="3"/>
      <c r="AC3516" s="3"/>
      <c r="AD3516" s="9"/>
      <c r="AE3516" s="10"/>
      <c r="AF3516" s="9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4"/>
      <c r="T3517" s="30"/>
      <c r="U3517" s="9"/>
      <c r="V3517" s="9"/>
      <c r="W3517" s="28"/>
      <c r="X3517" s="3"/>
      <c r="Y3517" s="1"/>
      <c r="Z3517" s="9"/>
      <c r="AA3517" s="3"/>
      <c r="AB3517" s="3"/>
      <c r="AC3517" s="3"/>
      <c r="AD3517" s="9"/>
      <c r="AE3517" s="10"/>
      <c r="AF3517" s="9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4"/>
      <c r="T3518" s="30"/>
      <c r="U3518" s="9"/>
      <c r="V3518" s="9"/>
      <c r="W3518" s="28"/>
      <c r="X3518" s="3"/>
      <c r="Y3518" s="1"/>
      <c r="Z3518" s="9"/>
      <c r="AA3518" s="3"/>
      <c r="AB3518" s="3"/>
      <c r="AC3518" s="3"/>
      <c r="AD3518" s="9"/>
      <c r="AE3518" s="10"/>
      <c r="AF3518" s="9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4"/>
      <c r="T3519" s="30"/>
      <c r="U3519" s="9"/>
      <c r="V3519" s="9"/>
      <c r="W3519" s="28"/>
      <c r="X3519" s="3"/>
      <c r="Y3519" s="1"/>
      <c r="Z3519" s="9"/>
      <c r="AA3519" s="3"/>
      <c r="AB3519" s="3"/>
      <c r="AC3519" s="3"/>
      <c r="AD3519" s="9"/>
      <c r="AE3519" s="10"/>
      <c r="AF3519" s="9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4"/>
      <c r="T3520" s="30"/>
      <c r="U3520" s="9"/>
      <c r="V3520" s="9"/>
      <c r="W3520" s="28"/>
      <c r="X3520" s="3"/>
      <c r="Y3520" s="1"/>
      <c r="Z3520" s="9"/>
      <c r="AA3520" s="3"/>
      <c r="AB3520" s="3"/>
      <c r="AC3520" s="3"/>
      <c r="AD3520" s="9"/>
      <c r="AE3520" s="10"/>
      <c r="AF3520" s="9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4"/>
      <c r="T3521" s="30"/>
      <c r="U3521" s="9"/>
      <c r="V3521" s="9"/>
      <c r="W3521" s="28"/>
      <c r="X3521" s="3"/>
      <c r="Y3521" s="1"/>
      <c r="Z3521" s="9"/>
      <c r="AA3521" s="3"/>
      <c r="AB3521" s="3"/>
      <c r="AC3521" s="3"/>
      <c r="AD3521" s="9"/>
      <c r="AE3521" s="10"/>
      <c r="AF3521" s="9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4"/>
      <c r="T3522" s="30"/>
      <c r="U3522" s="9"/>
      <c r="V3522" s="9"/>
      <c r="W3522" s="28"/>
      <c r="X3522" s="3"/>
      <c r="Y3522" s="1"/>
      <c r="Z3522" s="9"/>
      <c r="AA3522" s="3"/>
      <c r="AB3522" s="3"/>
      <c r="AC3522" s="3"/>
      <c r="AD3522" s="9"/>
      <c r="AE3522" s="10"/>
      <c r="AF3522" s="9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4"/>
      <c r="T3523" s="30"/>
      <c r="U3523" s="9"/>
      <c r="V3523" s="9"/>
      <c r="W3523" s="28"/>
      <c r="X3523" s="3"/>
      <c r="Y3523" s="1"/>
      <c r="Z3523" s="9"/>
      <c r="AA3523" s="3"/>
      <c r="AB3523" s="3"/>
      <c r="AC3523" s="3"/>
      <c r="AD3523" s="9"/>
      <c r="AE3523" s="10"/>
      <c r="AF3523" s="9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4"/>
      <c r="T3524" s="30"/>
      <c r="U3524" s="9"/>
      <c r="V3524" s="9"/>
      <c r="W3524" s="28"/>
      <c r="X3524" s="3"/>
      <c r="Y3524" s="1"/>
      <c r="Z3524" s="9"/>
      <c r="AA3524" s="3"/>
      <c r="AB3524" s="3"/>
      <c r="AC3524" s="3"/>
      <c r="AD3524" s="9"/>
      <c r="AE3524" s="10"/>
      <c r="AF3524" s="9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4"/>
      <c r="T3525" s="30"/>
      <c r="U3525" s="9"/>
      <c r="V3525" s="9"/>
      <c r="W3525" s="28"/>
      <c r="X3525" s="3"/>
      <c r="Y3525" s="1"/>
      <c r="Z3525" s="9"/>
      <c r="AA3525" s="3"/>
      <c r="AB3525" s="3"/>
      <c r="AC3525" s="3"/>
      <c r="AD3525" s="9"/>
      <c r="AE3525" s="10"/>
      <c r="AF3525" s="9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4"/>
      <c r="T3526" s="30"/>
      <c r="U3526" s="9"/>
      <c r="V3526" s="9"/>
      <c r="W3526" s="28"/>
      <c r="X3526" s="3"/>
      <c r="Y3526" s="1"/>
      <c r="Z3526" s="9"/>
      <c r="AA3526" s="3"/>
      <c r="AB3526" s="3"/>
      <c r="AC3526" s="3"/>
      <c r="AD3526" s="9"/>
      <c r="AE3526" s="10"/>
      <c r="AF3526" s="9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4"/>
      <c r="T3527" s="30"/>
      <c r="U3527" s="9"/>
      <c r="V3527" s="9"/>
      <c r="W3527" s="28"/>
      <c r="X3527" s="3"/>
      <c r="Y3527" s="1"/>
      <c r="Z3527" s="9"/>
      <c r="AA3527" s="3"/>
      <c r="AB3527" s="3"/>
      <c r="AC3527" s="3"/>
      <c r="AD3527" s="9"/>
      <c r="AE3527" s="10"/>
      <c r="AF3527" s="9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4"/>
      <c r="T3528" s="30"/>
      <c r="U3528" s="9"/>
      <c r="V3528" s="9"/>
      <c r="W3528" s="28"/>
      <c r="X3528" s="3"/>
      <c r="Y3528" s="1"/>
      <c r="Z3528" s="9"/>
      <c r="AA3528" s="3"/>
      <c r="AB3528" s="3"/>
      <c r="AC3528" s="3"/>
      <c r="AD3528" s="9"/>
      <c r="AE3528" s="10"/>
      <c r="AF3528" s="9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4"/>
      <c r="T3529" s="30"/>
      <c r="U3529" s="9"/>
      <c r="V3529" s="9"/>
      <c r="W3529" s="28"/>
      <c r="X3529" s="3"/>
      <c r="Y3529" s="1"/>
      <c r="Z3529" s="9"/>
      <c r="AA3529" s="3"/>
      <c r="AB3529" s="3"/>
      <c r="AC3529" s="3"/>
      <c r="AD3529" s="9"/>
      <c r="AE3529" s="10"/>
      <c r="AF3529" s="9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4"/>
      <c r="T3530" s="30"/>
      <c r="U3530" s="9"/>
      <c r="V3530" s="9"/>
      <c r="W3530" s="28"/>
      <c r="X3530" s="3"/>
      <c r="Y3530" s="1"/>
      <c r="Z3530" s="9"/>
      <c r="AA3530" s="3"/>
      <c r="AB3530" s="3"/>
      <c r="AC3530" s="3"/>
      <c r="AD3530" s="9"/>
      <c r="AE3530" s="10"/>
      <c r="AF3530" s="9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4"/>
      <c r="T3531" s="30"/>
      <c r="U3531" s="9"/>
      <c r="V3531" s="9"/>
      <c r="W3531" s="28"/>
      <c r="X3531" s="3"/>
      <c r="Y3531" s="1"/>
      <c r="Z3531" s="9"/>
      <c r="AA3531" s="3"/>
      <c r="AB3531" s="3"/>
      <c r="AC3531" s="3"/>
      <c r="AD3531" s="9"/>
      <c r="AE3531" s="10"/>
      <c r="AF3531" s="9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4"/>
      <c r="T3532" s="30"/>
      <c r="U3532" s="9"/>
      <c r="V3532" s="9"/>
      <c r="W3532" s="28"/>
      <c r="X3532" s="3"/>
      <c r="Y3532" s="1"/>
      <c r="Z3532" s="9"/>
      <c r="AA3532" s="3"/>
      <c r="AB3532" s="3"/>
      <c r="AC3532" s="3"/>
      <c r="AD3532" s="9"/>
      <c r="AE3532" s="10"/>
      <c r="AF3532" s="9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4"/>
      <c r="T3533" s="30"/>
      <c r="U3533" s="9"/>
      <c r="V3533" s="9"/>
      <c r="W3533" s="28"/>
      <c r="X3533" s="3"/>
      <c r="Y3533" s="1"/>
      <c r="Z3533" s="9"/>
      <c r="AA3533" s="3"/>
      <c r="AB3533" s="3"/>
      <c r="AC3533" s="3"/>
      <c r="AD3533" s="9"/>
      <c r="AE3533" s="10"/>
      <c r="AF3533" s="9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4"/>
      <c r="T3534" s="30"/>
      <c r="U3534" s="9"/>
      <c r="V3534" s="9"/>
      <c r="W3534" s="28"/>
      <c r="X3534" s="3"/>
      <c r="Y3534" s="1"/>
      <c r="Z3534" s="9"/>
      <c r="AA3534" s="3"/>
      <c r="AB3534" s="3"/>
      <c r="AC3534" s="3"/>
      <c r="AD3534" s="9"/>
      <c r="AE3534" s="10"/>
      <c r="AF3534" s="9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4"/>
      <c r="T3535" s="30"/>
      <c r="U3535" s="9"/>
      <c r="V3535" s="9"/>
      <c r="W3535" s="28"/>
      <c r="X3535" s="3"/>
      <c r="Y3535" s="1"/>
      <c r="Z3535" s="9"/>
      <c r="AA3535" s="3"/>
      <c r="AB3535" s="3"/>
      <c r="AC3535" s="3"/>
      <c r="AD3535" s="9"/>
      <c r="AE3535" s="10"/>
      <c r="AF3535" s="9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4"/>
      <c r="T3536" s="30"/>
      <c r="U3536" s="9"/>
      <c r="V3536" s="9"/>
      <c r="W3536" s="28"/>
      <c r="X3536" s="3"/>
      <c r="Y3536" s="1"/>
      <c r="Z3536" s="9"/>
      <c r="AA3536" s="3"/>
      <c r="AB3536" s="3"/>
      <c r="AC3536" s="3"/>
      <c r="AD3536" s="9"/>
      <c r="AE3536" s="10"/>
      <c r="AF3536" s="9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4"/>
      <c r="T3537" s="30"/>
      <c r="U3537" s="9"/>
      <c r="V3537" s="9"/>
      <c r="W3537" s="28"/>
      <c r="X3537" s="3"/>
      <c r="Y3537" s="1"/>
      <c r="Z3537" s="9"/>
      <c r="AA3537" s="3"/>
      <c r="AB3537" s="3"/>
      <c r="AC3537" s="3"/>
      <c r="AD3537" s="9"/>
      <c r="AE3537" s="10"/>
      <c r="AF3537" s="9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4"/>
      <c r="T3538" s="30"/>
      <c r="U3538" s="9"/>
      <c r="V3538" s="9"/>
      <c r="W3538" s="28"/>
      <c r="X3538" s="3"/>
      <c r="Y3538" s="1"/>
      <c r="Z3538" s="9"/>
      <c r="AA3538" s="3"/>
      <c r="AB3538" s="3"/>
      <c r="AC3538" s="3"/>
      <c r="AD3538" s="9"/>
      <c r="AE3538" s="10"/>
      <c r="AF3538" s="9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4"/>
      <c r="T3539" s="30"/>
      <c r="U3539" s="9"/>
      <c r="V3539" s="9"/>
      <c r="W3539" s="28"/>
      <c r="X3539" s="3"/>
      <c r="Y3539" s="1"/>
      <c r="Z3539" s="9"/>
      <c r="AA3539" s="3"/>
      <c r="AB3539" s="3"/>
      <c r="AC3539" s="3"/>
      <c r="AD3539" s="9"/>
      <c r="AE3539" s="10"/>
      <c r="AF3539" s="9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4"/>
      <c r="T3540" s="30"/>
      <c r="U3540" s="9"/>
      <c r="V3540" s="9"/>
      <c r="W3540" s="28"/>
      <c r="X3540" s="3"/>
      <c r="Y3540" s="1"/>
      <c r="Z3540" s="9"/>
      <c r="AA3540" s="3"/>
      <c r="AB3540" s="3"/>
      <c r="AC3540" s="3"/>
      <c r="AD3540" s="9"/>
      <c r="AE3540" s="10"/>
      <c r="AF3540" s="9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4"/>
      <c r="T3541" s="30"/>
      <c r="U3541" s="9"/>
      <c r="V3541" s="9"/>
      <c r="W3541" s="28"/>
      <c r="X3541" s="3"/>
      <c r="Y3541" s="1"/>
      <c r="Z3541" s="9"/>
      <c r="AA3541" s="3"/>
      <c r="AB3541" s="3"/>
      <c r="AC3541" s="3"/>
      <c r="AD3541" s="9"/>
      <c r="AE3541" s="10"/>
      <c r="AF3541" s="9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4"/>
      <c r="T3542" s="30"/>
      <c r="U3542" s="9"/>
      <c r="V3542" s="9"/>
      <c r="W3542" s="28"/>
      <c r="X3542" s="3"/>
      <c r="Y3542" s="1"/>
      <c r="Z3542" s="9"/>
      <c r="AA3542" s="3"/>
      <c r="AB3542" s="3"/>
      <c r="AC3542" s="3"/>
      <c r="AD3542" s="9"/>
      <c r="AE3542" s="10"/>
      <c r="AF3542" s="9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4"/>
      <c r="T3543" s="30"/>
      <c r="U3543" s="9"/>
      <c r="V3543" s="9"/>
      <c r="W3543" s="28"/>
      <c r="X3543" s="3"/>
      <c r="Y3543" s="1"/>
      <c r="Z3543" s="9"/>
      <c r="AA3543" s="3"/>
      <c r="AB3543" s="3"/>
      <c r="AC3543" s="3"/>
      <c r="AD3543" s="9"/>
      <c r="AE3543" s="10"/>
      <c r="AF3543" s="9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4"/>
      <c r="T3544" s="30"/>
      <c r="U3544" s="9"/>
      <c r="V3544" s="9"/>
      <c r="W3544" s="28"/>
      <c r="X3544" s="3"/>
      <c r="Y3544" s="1"/>
      <c r="Z3544" s="9"/>
      <c r="AA3544" s="3"/>
      <c r="AB3544" s="3"/>
      <c r="AC3544" s="3"/>
      <c r="AD3544" s="9"/>
      <c r="AE3544" s="10"/>
      <c r="AF3544" s="9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4"/>
      <c r="T3545" s="30"/>
      <c r="U3545" s="9"/>
      <c r="V3545" s="9"/>
      <c r="W3545" s="28"/>
      <c r="X3545" s="3"/>
      <c r="Y3545" s="1"/>
      <c r="Z3545" s="9"/>
      <c r="AA3545" s="3"/>
      <c r="AB3545" s="3"/>
      <c r="AC3545" s="3"/>
      <c r="AD3545" s="9"/>
      <c r="AE3545" s="10"/>
      <c r="AF3545" s="9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4"/>
      <c r="T3546" s="30"/>
      <c r="U3546" s="9"/>
      <c r="V3546" s="9"/>
      <c r="W3546" s="28"/>
      <c r="X3546" s="3"/>
      <c r="Y3546" s="1"/>
      <c r="Z3546" s="9"/>
      <c r="AA3546" s="3"/>
      <c r="AB3546" s="3"/>
      <c r="AC3546" s="3"/>
      <c r="AD3546" s="9"/>
      <c r="AE3546" s="10"/>
      <c r="AF3546" s="9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4"/>
      <c r="T3547" s="30"/>
      <c r="U3547" s="9"/>
      <c r="V3547" s="9"/>
      <c r="W3547" s="28"/>
      <c r="X3547" s="3"/>
      <c r="Y3547" s="1"/>
      <c r="Z3547" s="9"/>
      <c r="AA3547" s="3"/>
      <c r="AB3547" s="3"/>
      <c r="AC3547" s="3"/>
      <c r="AD3547" s="9"/>
      <c r="AE3547" s="10"/>
      <c r="AF3547" s="9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4"/>
      <c r="T3548" s="30"/>
      <c r="U3548" s="9"/>
      <c r="V3548" s="9"/>
      <c r="W3548" s="28"/>
      <c r="X3548" s="3"/>
      <c r="Y3548" s="1"/>
      <c r="Z3548" s="9"/>
      <c r="AA3548" s="3"/>
      <c r="AB3548" s="3"/>
      <c r="AC3548" s="3"/>
      <c r="AD3548" s="9"/>
      <c r="AE3548" s="10"/>
      <c r="AF3548" s="9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4"/>
      <c r="T3549" s="30"/>
      <c r="U3549" s="9"/>
      <c r="V3549" s="9"/>
      <c r="W3549" s="28"/>
      <c r="X3549" s="3"/>
      <c r="Y3549" s="1"/>
      <c r="Z3549" s="9"/>
      <c r="AA3549" s="3"/>
      <c r="AB3549" s="3"/>
      <c r="AC3549" s="3"/>
      <c r="AD3549" s="9"/>
      <c r="AE3549" s="10"/>
      <c r="AF3549" s="9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4"/>
      <c r="T3550" s="30"/>
      <c r="U3550" s="9"/>
      <c r="V3550" s="9"/>
      <c r="W3550" s="28"/>
      <c r="X3550" s="3"/>
      <c r="Y3550" s="1"/>
      <c r="Z3550" s="9"/>
      <c r="AA3550" s="3"/>
      <c r="AB3550" s="3"/>
      <c r="AC3550" s="3"/>
      <c r="AD3550" s="9"/>
      <c r="AE3550" s="10"/>
      <c r="AF3550" s="9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4"/>
      <c r="T3551" s="30"/>
      <c r="U3551" s="9"/>
      <c r="V3551" s="9"/>
      <c r="W3551" s="28"/>
      <c r="X3551" s="3"/>
      <c r="Y3551" s="1"/>
      <c r="Z3551" s="9"/>
      <c r="AA3551" s="3"/>
      <c r="AB3551" s="3"/>
      <c r="AC3551" s="3"/>
      <c r="AD3551" s="9"/>
      <c r="AE3551" s="10"/>
      <c r="AF3551" s="9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4"/>
      <c r="T3552" s="30"/>
      <c r="U3552" s="9"/>
      <c r="V3552" s="9"/>
      <c r="W3552" s="28"/>
      <c r="X3552" s="3"/>
      <c r="Y3552" s="1"/>
      <c r="Z3552" s="9"/>
      <c r="AA3552" s="3"/>
      <c r="AB3552" s="3"/>
      <c r="AC3552" s="3"/>
      <c r="AD3552" s="9"/>
      <c r="AE3552" s="10"/>
      <c r="AF3552" s="9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4"/>
      <c r="T3553" s="30"/>
      <c r="U3553" s="9"/>
      <c r="V3553" s="9"/>
      <c r="W3553" s="28"/>
      <c r="X3553" s="3"/>
      <c r="Y3553" s="1"/>
      <c r="Z3553" s="9"/>
      <c r="AA3553" s="3"/>
      <c r="AB3553" s="3"/>
      <c r="AC3553" s="3"/>
      <c r="AD3553" s="9"/>
      <c r="AE3553" s="10"/>
      <c r="AF3553" s="9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4"/>
      <c r="T3554" s="30"/>
      <c r="U3554" s="9"/>
      <c r="V3554" s="9"/>
      <c r="W3554" s="28"/>
      <c r="X3554" s="3"/>
      <c r="Y3554" s="1"/>
      <c r="Z3554" s="9"/>
      <c r="AA3554" s="3"/>
      <c r="AB3554" s="3"/>
      <c r="AC3554" s="3"/>
      <c r="AD3554" s="9"/>
      <c r="AE3554" s="10"/>
      <c r="AF3554" s="9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4"/>
      <c r="T3555" s="30"/>
      <c r="U3555" s="9"/>
      <c r="V3555" s="9"/>
      <c r="W3555" s="28"/>
      <c r="X3555" s="3"/>
      <c r="Y3555" s="1"/>
      <c r="Z3555" s="9"/>
      <c r="AA3555" s="3"/>
      <c r="AB3555" s="3"/>
      <c r="AC3555" s="3"/>
      <c r="AD3555" s="9"/>
      <c r="AE3555" s="10"/>
      <c r="AF3555" s="9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4"/>
      <c r="T3556" s="30"/>
      <c r="U3556" s="9"/>
      <c r="V3556" s="9"/>
      <c r="W3556" s="28"/>
      <c r="X3556" s="3"/>
      <c r="Y3556" s="1"/>
      <c r="Z3556" s="9"/>
      <c r="AA3556" s="3"/>
      <c r="AB3556" s="3"/>
      <c r="AC3556" s="3"/>
      <c r="AD3556" s="9"/>
      <c r="AE3556" s="10"/>
      <c r="AF3556" s="9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4"/>
      <c r="T3557" s="30"/>
      <c r="U3557" s="9"/>
      <c r="V3557" s="9"/>
      <c r="W3557" s="28"/>
      <c r="X3557" s="3"/>
      <c r="Y3557" s="1"/>
      <c r="Z3557" s="9"/>
      <c r="AA3557" s="3"/>
      <c r="AB3557" s="3"/>
      <c r="AC3557" s="3"/>
      <c r="AD3557" s="9"/>
      <c r="AE3557" s="10"/>
      <c r="AF3557" s="9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4"/>
      <c r="T3558" s="30"/>
      <c r="U3558" s="9"/>
      <c r="V3558" s="9"/>
      <c r="W3558" s="28"/>
      <c r="X3558" s="3"/>
      <c r="Y3558" s="1"/>
      <c r="Z3558" s="9"/>
      <c r="AA3558" s="3"/>
      <c r="AB3558" s="3"/>
      <c r="AC3558" s="3"/>
      <c r="AD3558" s="9"/>
      <c r="AE3558" s="10"/>
      <c r="AF3558" s="9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4"/>
      <c r="T3559" s="30"/>
      <c r="U3559" s="9"/>
      <c r="V3559" s="9"/>
      <c r="W3559" s="28"/>
      <c r="X3559" s="3"/>
      <c r="Y3559" s="1"/>
      <c r="Z3559" s="9"/>
      <c r="AA3559" s="3"/>
      <c r="AB3559" s="3"/>
      <c r="AC3559" s="3"/>
      <c r="AD3559" s="9"/>
      <c r="AE3559" s="10"/>
      <c r="AF3559" s="9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4"/>
      <c r="T3560" s="30"/>
      <c r="U3560" s="9"/>
      <c r="V3560" s="9"/>
      <c r="W3560" s="28"/>
      <c r="X3560" s="3"/>
      <c r="Y3560" s="1"/>
      <c r="Z3560" s="9"/>
      <c r="AA3560" s="3"/>
      <c r="AB3560" s="3"/>
      <c r="AC3560" s="3"/>
      <c r="AD3560" s="9"/>
      <c r="AE3560" s="10"/>
      <c r="AF3560" s="9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4"/>
      <c r="T3561" s="30"/>
      <c r="U3561" s="9"/>
      <c r="V3561" s="9"/>
      <c r="W3561" s="28"/>
      <c r="X3561" s="3"/>
      <c r="Y3561" s="1"/>
      <c r="Z3561" s="9"/>
      <c r="AA3561" s="3"/>
      <c r="AB3561" s="3"/>
      <c r="AC3561" s="3"/>
      <c r="AD3561" s="9"/>
      <c r="AE3561" s="10"/>
      <c r="AF3561" s="9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4"/>
      <c r="T3562" s="30"/>
      <c r="U3562" s="9"/>
      <c r="V3562" s="9"/>
      <c r="W3562" s="28"/>
      <c r="X3562" s="3"/>
      <c r="Y3562" s="1"/>
      <c r="Z3562" s="9"/>
      <c r="AA3562" s="3"/>
      <c r="AB3562" s="3"/>
      <c r="AC3562" s="3"/>
      <c r="AD3562" s="9"/>
      <c r="AE3562" s="10"/>
      <c r="AF3562" s="9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4"/>
      <c r="T3563" s="30"/>
      <c r="U3563" s="9"/>
      <c r="V3563" s="9"/>
      <c r="W3563" s="28"/>
      <c r="X3563" s="3"/>
      <c r="Y3563" s="1"/>
      <c r="Z3563" s="9"/>
      <c r="AA3563" s="3"/>
      <c r="AB3563" s="3"/>
      <c r="AC3563" s="3"/>
      <c r="AD3563" s="9"/>
      <c r="AE3563" s="10"/>
      <c r="AF3563" s="9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4"/>
      <c r="T3564" s="30"/>
      <c r="U3564" s="9"/>
      <c r="V3564" s="9"/>
      <c r="W3564" s="28"/>
      <c r="X3564" s="3"/>
      <c r="Y3564" s="1"/>
      <c r="Z3564" s="9"/>
      <c r="AA3564" s="3"/>
      <c r="AB3564" s="3"/>
      <c r="AC3564" s="3"/>
      <c r="AD3564" s="9"/>
      <c r="AE3564" s="10"/>
      <c r="AF3564" s="9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4"/>
      <c r="T3565" s="30"/>
      <c r="U3565" s="9"/>
      <c r="V3565" s="9"/>
      <c r="W3565" s="28"/>
      <c r="X3565" s="3"/>
      <c r="Y3565" s="1"/>
      <c r="Z3565" s="9"/>
      <c r="AA3565" s="3"/>
      <c r="AB3565" s="3"/>
      <c r="AC3565" s="3"/>
      <c r="AD3565" s="9"/>
      <c r="AE3565" s="10"/>
      <c r="AF3565" s="9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4"/>
      <c r="T3566" s="30"/>
      <c r="U3566" s="9"/>
      <c r="V3566" s="9"/>
      <c r="W3566" s="28"/>
      <c r="X3566" s="3"/>
      <c r="Y3566" s="1"/>
      <c r="Z3566" s="9"/>
      <c r="AA3566" s="3"/>
      <c r="AB3566" s="3"/>
      <c r="AC3566" s="3"/>
      <c r="AD3566" s="9"/>
      <c r="AE3566" s="10"/>
      <c r="AF3566" s="9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4"/>
      <c r="T3567" s="30"/>
      <c r="U3567" s="9"/>
      <c r="V3567" s="9"/>
      <c r="W3567" s="28"/>
      <c r="X3567" s="3"/>
      <c r="Y3567" s="1"/>
      <c r="Z3567" s="9"/>
      <c r="AA3567" s="3"/>
      <c r="AB3567" s="3"/>
      <c r="AC3567" s="3"/>
      <c r="AD3567" s="9"/>
      <c r="AE3567" s="10"/>
      <c r="AF3567" s="9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4"/>
      <c r="T3568" s="30"/>
      <c r="U3568" s="9"/>
      <c r="V3568" s="9"/>
      <c r="W3568" s="28"/>
      <c r="X3568" s="3"/>
      <c r="Y3568" s="1"/>
      <c r="Z3568" s="9"/>
      <c r="AA3568" s="3"/>
      <c r="AB3568" s="3"/>
      <c r="AC3568" s="3"/>
      <c r="AD3568" s="9"/>
      <c r="AE3568" s="10"/>
      <c r="AF3568" s="9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4"/>
      <c r="T3569" s="30"/>
      <c r="U3569" s="9"/>
      <c r="V3569" s="9"/>
      <c r="W3569" s="28"/>
      <c r="X3569" s="3"/>
      <c r="Y3569" s="1"/>
      <c r="Z3569" s="9"/>
      <c r="AA3569" s="3"/>
      <c r="AB3569" s="3"/>
      <c r="AC3569" s="3"/>
      <c r="AD3569" s="9"/>
      <c r="AE3569" s="10"/>
      <c r="AF3569" s="9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4"/>
      <c r="T3570" s="30"/>
      <c r="U3570" s="9"/>
      <c r="V3570" s="9"/>
      <c r="W3570" s="28"/>
      <c r="X3570" s="3"/>
      <c r="Y3570" s="1"/>
      <c r="Z3570" s="9"/>
      <c r="AA3570" s="3"/>
      <c r="AB3570" s="3"/>
      <c r="AC3570" s="3"/>
      <c r="AD3570" s="9"/>
      <c r="AE3570" s="10"/>
      <c r="AF3570" s="9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4"/>
      <c r="T3571" s="30"/>
      <c r="U3571" s="9"/>
      <c r="V3571" s="9"/>
      <c r="W3571" s="28"/>
      <c r="X3571" s="3"/>
      <c r="Y3571" s="1"/>
      <c r="Z3571" s="9"/>
      <c r="AA3571" s="3"/>
      <c r="AB3571" s="3"/>
      <c r="AC3571" s="3"/>
      <c r="AD3571" s="9"/>
      <c r="AE3571" s="10"/>
      <c r="AF3571" s="9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4"/>
      <c r="T3572" s="30"/>
      <c r="U3572" s="9"/>
      <c r="V3572" s="9"/>
      <c r="W3572" s="28"/>
      <c r="X3572" s="3"/>
      <c r="Y3572" s="1"/>
      <c r="Z3572" s="9"/>
      <c r="AA3572" s="3"/>
      <c r="AB3572" s="3"/>
      <c r="AC3572" s="3"/>
      <c r="AD3572" s="9"/>
      <c r="AE3572" s="10"/>
      <c r="AF3572" s="9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4"/>
      <c r="T3573" s="30"/>
      <c r="U3573" s="9"/>
      <c r="V3573" s="9"/>
      <c r="W3573" s="28"/>
      <c r="X3573" s="3"/>
      <c r="Y3573" s="1"/>
      <c r="Z3573" s="9"/>
      <c r="AA3573" s="3"/>
      <c r="AB3573" s="3"/>
      <c r="AC3573" s="3"/>
      <c r="AD3573" s="9"/>
      <c r="AE3573" s="10"/>
      <c r="AF3573" s="9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4"/>
      <c r="T3574" s="30"/>
      <c r="U3574" s="9"/>
      <c r="V3574" s="9"/>
      <c r="W3574" s="28"/>
      <c r="X3574" s="3"/>
      <c r="Y3574" s="1"/>
      <c r="Z3574" s="9"/>
      <c r="AA3574" s="3"/>
      <c r="AB3574" s="3"/>
      <c r="AC3574" s="3"/>
      <c r="AD3574" s="9"/>
      <c r="AE3574" s="10"/>
      <c r="AF3574" s="9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4"/>
      <c r="T3575" s="30"/>
      <c r="U3575" s="9"/>
      <c r="V3575" s="9"/>
      <c r="W3575" s="28"/>
      <c r="X3575" s="3"/>
      <c r="Y3575" s="1"/>
      <c r="Z3575" s="9"/>
      <c r="AA3575" s="3"/>
      <c r="AB3575" s="3"/>
      <c r="AC3575" s="3"/>
      <c r="AD3575" s="9"/>
      <c r="AE3575" s="10"/>
      <c r="AF3575" s="9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4"/>
      <c r="T3576" s="30"/>
      <c r="U3576" s="9"/>
      <c r="V3576" s="9"/>
      <c r="W3576" s="28"/>
      <c r="X3576" s="3"/>
      <c r="Y3576" s="1"/>
      <c r="Z3576" s="9"/>
      <c r="AA3576" s="3"/>
      <c r="AB3576" s="3"/>
      <c r="AC3576" s="3"/>
      <c r="AD3576" s="9"/>
      <c r="AE3576" s="10"/>
      <c r="AF3576" s="9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4"/>
      <c r="T3577" s="30"/>
      <c r="U3577" s="9"/>
      <c r="V3577" s="9"/>
      <c r="W3577" s="28"/>
      <c r="X3577" s="3"/>
      <c r="Y3577" s="1"/>
      <c r="Z3577" s="9"/>
      <c r="AA3577" s="3"/>
      <c r="AB3577" s="3"/>
      <c r="AC3577" s="3"/>
      <c r="AD3577" s="9"/>
      <c r="AE3577" s="10"/>
      <c r="AF3577" s="9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4"/>
      <c r="T3578" s="30"/>
      <c r="U3578" s="9"/>
      <c r="V3578" s="9"/>
      <c r="W3578" s="28"/>
      <c r="X3578" s="3"/>
      <c r="Y3578" s="1"/>
      <c r="Z3578" s="9"/>
      <c r="AA3578" s="3"/>
      <c r="AB3578" s="3"/>
      <c r="AC3578" s="3"/>
      <c r="AD3578" s="9"/>
      <c r="AE3578" s="10"/>
      <c r="AF3578" s="9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4"/>
      <c r="T3579" s="30"/>
      <c r="U3579" s="9"/>
      <c r="V3579" s="9"/>
      <c r="W3579" s="28"/>
      <c r="X3579" s="3"/>
      <c r="Y3579" s="1"/>
      <c r="Z3579" s="9"/>
      <c r="AA3579" s="3"/>
      <c r="AB3579" s="3"/>
      <c r="AC3579" s="3"/>
      <c r="AD3579" s="9"/>
      <c r="AE3579" s="10"/>
      <c r="AF3579" s="9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4"/>
      <c r="T3580" s="30"/>
      <c r="U3580" s="9"/>
      <c r="V3580" s="9"/>
      <c r="W3580" s="28"/>
      <c r="X3580" s="3"/>
      <c r="Y3580" s="1"/>
      <c r="Z3580" s="9"/>
      <c r="AA3580" s="3"/>
      <c r="AB3580" s="3"/>
      <c r="AC3580" s="3"/>
      <c r="AD3580" s="9"/>
      <c r="AE3580" s="10"/>
      <c r="AF3580" s="9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4"/>
      <c r="T3581" s="30"/>
      <c r="U3581" s="9"/>
      <c r="V3581" s="9"/>
      <c r="W3581" s="28"/>
      <c r="X3581" s="3"/>
      <c r="Y3581" s="1"/>
      <c r="Z3581" s="9"/>
      <c r="AA3581" s="3"/>
      <c r="AB3581" s="3"/>
      <c r="AC3581" s="3"/>
      <c r="AD3581" s="9"/>
      <c r="AE3581" s="10"/>
      <c r="AF3581" s="9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4"/>
      <c r="T3582" s="30"/>
      <c r="U3582" s="9"/>
      <c r="V3582" s="9"/>
      <c r="W3582" s="28"/>
      <c r="X3582" s="3"/>
      <c r="Y3582" s="1"/>
      <c r="Z3582" s="9"/>
      <c r="AA3582" s="3"/>
      <c r="AB3582" s="3"/>
      <c r="AC3582" s="3"/>
      <c r="AD3582" s="9"/>
      <c r="AE3582" s="10"/>
      <c r="AF3582" s="9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4"/>
      <c r="T3583" s="30"/>
      <c r="U3583" s="9"/>
      <c r="V3583" s="9"/>
      <c r="W3583" s="28"/>
      <c r="X3583" s="3"/>
      <c r="Y3583" s="1"/>
      <c r="Z3583" s="9"/>
      <c r="AA3583" s="3"/>
      <c r="AB3583" s="3"/>
      <c r="AC3583" s="3"/>
      <c r="AD3583" s="9"/>
      <c r="AE3583" s="10"/>
      <c r="AF3583" s="9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4"/>
      <c r="T3584" s="30"/>
      <c r="U3584" s="9"/>
      <c r="V3584" s="9"/>
      <c r="W3584" s="28"/>
      <c r="X3584" s="3"/>
      <c r="Y3584" s="1"/>
      <c r="Z3584" s="9"/>
      <c r="AA3584" s="3"/>
      <c r="AB3584" s="3"/>
      <c r="AC3584" s="3"/>
      <c r="AD3584" s="9"/>
      <c r="AE3584" s="10"/>
      <c r="AF3584" s="9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4"/>
      <c r="T3585" s="30"/>
      <c r="U3585" s="9"/>
      <c r="V3585" s="9"/>
      <c r="W3585" s="28"/>
      <c r="X3585" s="3"/>
      <c r="Y3585" s="1"/>
      <c r="Z3585" s="9"/>
      <c r="AA3585" s="3"/>
      <c r="AB3585" s="3"/>
      <c r="AC3585" s="3"/>
      <c r="AD3585" s="9"/>
      <c r="AE3585" s="10"/>
      <c r="AF3585" s="9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4"/>
      <c r="T3586" s="30"/>
      <c r="U3586" s="9"/>
      <c r="V3586" s="9"/>
      <c r="W3586" s="28"/>
      <c r="X3586" s="3"/>
      <c r="Y3586" s="1"/>
      <c r="Z3586" s="9"/>
      <c r="AA3586" s="3"/>
      <c r="AB3586" s="3"/>
      <c r="AC3586" s="3"/>
      <c r="AD3586" s="9"/>
      <c r="AE3586" s="10"/>
      <c r="AF3586" s="9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4"/>
      <c r="T3587" s="30"/>
      <c r="U3587" s="9"/>
      <c r="V3587" s="9"/>
      <c r="W3587" s="28"/>
      <c r="X3587" s="3"/>
      <c r="Y3587" s="1"/>
      <c r="Z3587" s="9"/>
      <c r="AA3587" s="3"/>
      <c r="AB3587" s="3"/>
      <c r="AC3587" s="3"/>
      <c r="AD3587" s="9"/>
      <c r="AE3587" s="10"/>
      <c r="AF3587" s="9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4"/>
      <c r="T3588" s="30"/>
      <c r="U3588" s="9"/>
      <c r="V3588" s="9"/>
      <c r="W3588" s="28"/>
      <c r="X3588" s="3"/>
      <c r="Y3588" s="1"/>
      <c r="Z3588" s="9"/>
      <c r="AA3588" s="3"/>
      <c r="AB3588" s="3"/>
      <c r="AC3588" s="3"/>
      <c r="AD3588" s="9"/>
      <c r="AE3588" s="10"/>
      <c r="AF3588" s="9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4"/>
      <c r="T3589" s="30"/>
      <c r="U3589" s="9"/>
      <c r="V3589" s="9"/>
      <c r="W3589" s="28"/>
      <c r="X3589" s="3"/>
      <c r="Y3589" s="1"/>
      <c r="Z3589" s="9"/>
      <c r="AA3589" s="3"/>
      <c r="AB3589" s="3"/>
      <c r="AC3589" s="3"/>
      <c r="AD3589" s="9"/>
      <c r="AE3589" s="10"/>
      <c r="AF3589" s="9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4"/>
      <c r="T3590" s="30"/>
      <c r="U3590" s="9"/>
      <c r="V3590" s="9"/>
      <c r="W3590" s="28"/>
      <c r="X3590" s="3"/>
      <c r="Y3590" s="1"/>
      <c r="Z3590" s="9"/>
      <c r="AA3590" s="3"/>
      <c r="AB3590" s="3"/>
      <c r="AC3590" s="3"/>
      <c r="AD3590" s="9"/>
      <c r="AE3590" s="10"/>
      <c r="AF3590" s="9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4"/>
      <c r="T3591" s="30"/>
      <c r="U3591" s="9"/>
      <c r="V3591" s="9"/>
      <c r="W3591" s="28"/>
      <c r="X3591" s="3"/>
      <c r="Y3591" s="1"/>
      <c r="Z3591" s="9"/>
      <c r="AA3591" s="3"/>
      <c r="AB3591" s="3"/>
      <c r="AC3591" s="3"/>
      <c r="AD3591" s="9"/>
      <c r="AE3591" s="10"/>
      <c r="AF3591" s="9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4"/>
      <c r="T3592" s="30"/>
      <c r="U3592" s="9"/>
      <c r="V3592" s="9"/>
      <c r="W3592" s="28"/>
      <c r="X3592" s="3"/>
      <c r="Y3592" s="1"/>
      <c r="Z3592" s="9"/>
      <c r="AA3592" s="3"/>
      <c r="AB3592" s="3"/>
      <c r="AC3592" s="3"/>
      <c r="AD3592" s="9"/>
      <c r="AE3592" s="10"/>
      <c r="AF3592" s="9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4"/>
      <c r="T3593" s="30"/>
      <c r="U3593" s="9"/>
      <c r="V3593" s="9"/>
      <c r="W3593" s="28"/>
      <c r="X3593" s="3"/>
      <c r="Y3593" s="1"/>
      <c r="Z3593" s="9"/>
      <c r="AA3593" s="3"/>
      <c r="AB3593" s="3"/>
      <c r="AC3593" s="3"/>
      <c r="AD3593" s="9"/>
      <c r="AE3593" s="10"/>
      <c r="AF3593" s="9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4"/>
      <c r="T3594" s="30"/>
      <c r="U3594" s="9"/>
      <c r="V3594" s="9"/>
      <c r="W3594" s="28"/>
      <c r="X3594" s="3"/>
      <c r="Y3594" s="1"/>
      <c r="Z3594" s="9"/>
      <c r="AA3594" s="3"/>
      <c r="AB3594" s="3"/>
      <c r="AC3594" s="3"/>
      <c r="AD3594" s="9"/>
      <c r="AE3594" s="10"/>
      <c r="AF3594" s="9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4"/>
      <c r="T3595" s="30"/>
      <c r="U3595" s="9"/>
      <c r="V3595" s="9"/>
      <c r="W3595" s="28"/>
      <c r="X3595" s="3"/>
      <c r="Y3595" s="1"/>
      <c r="Z3595" s="9"/>
      <c r="AA3595" s="3"/>
      <c r="AB3595" s="3"/>
      <c r="AC3595" s="3"/>
      <c r="AD3595" s="9"/>
      <c r="AE3595" s="10"/>
      <c r="AF3595" s="9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4"/>
      <c r="T3596" s="30"/>
      <c r="U3596" s="9"/>
      <c r="V3596" s="9"/>
      <c r="W3596" s="28"/>
      <c r="X3596" s="3"/>
      <c r="Y3596" s="1"/>
      <c r="Z3596" s="9"/>
      <c r="AA3596" s="3"/>
      <c r="AB3596" s="3"/>
      <c r="AC3596" s="3"/>
      <c r="AD3596" s="9"/>
      <c r="AE3596" s="10"/>
      <c r="AF3596" s="9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4"/>
      <c r="T3597" s="30"/>
      <c r="U3597" s="9"/>
      <c r="V3597" s="9"/>
      <c r="W3597" s="28"/>
      <c r="X3597" s="3"/>
      <c r="Y3597" s="1"/>
      <c r="Z3597" s="9"/>
      <c r="AA3597" s="3"/>
      <c r="AB3597" s="3"/>
      <c r="AC3597" s="3"/>
      <c r="AD3597" s="9"/>
      <c r="AE3597" s="10"/>
      <c r="AF3597" s="9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4"/>
      <c r="T3598" s="30"/>
      <c r="U3598" s="9"/>
      <c r="V3598" s="9"/>
      <c r="W3598" s="28"/>
      <c r="X3598" s="3"/>
      <c r="Y3598" s="1"/>
      <c r="Z3598" s="9"/>
      <c r="AA3598" s="3"/>
      <c r="AB3598" s="3"/>
      <c r="AC3598" s="3"/>
      <c r="AD3598" s="9"/>
      <c r="AE3598" s="10"/>
      <c r="AF3598" s="9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4"/>
      <c r="T3599" s="30"/>
      <c r="U3599" s="9"/>
      <c r="V3599" s="9"/>
      <c r="W3599" s="28"/>
      <c r="X3599" s="3"/>
      <c r="Y3599" s="1"/>
      <c r="Z3599" s="9"/>
      <c r="AA3599" s="3"/>
      <c r="AB3599" s="3"/>
      <c r="AC3599" s="3"/>
      <c r="AD3599" s="9"/>
      <c r="AE3599" s="10"/>
      <c r="AF3599" s="9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4"/>
      <c r="T3600" s="30"/>
      <c r="U3600" s="9"/>
      <c r="V3600" s="9"/>
      <c r="W3600" s="28"/>
      <c r="X3600" s="3"/>
      <c r="Y3600" s="1"/>
      <c r="Z3600" s="9"/>
      <c r="AA3600" s="3"/>
      <c r="AB3600" s="3"/>
      <c r="AC3600" s="3"/>
      <c r="AD3600" s="9"/>
      <c r="AE3600" s="10"/>
      <c r="AF3600" s="9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4"/>
      <c r="T3601" s="30"/>
      <c r="U3601" s="9"/>
      <c r="V3601" s="9"/>
      <c r="W3601" s="28"/>
      <c r="X3601" s="3"/>
      <c r="Y3601" s="1"/>
      <c r="Z3601" s="9"/>
      <c r="AA3601" s="3"/>
      <c r="AB3601" s="3"/>
      <c r="AC3601" s="3"/>
      <c r="AD3601" s="9"/>
      <c r="AE3601" s="10"/>
      <c r="AF3601" s="9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4"/>
      <c r="T3602" s="30"/>
      <c r="U3602" s="9"/>
      <c r="V3602" s="9"/>
      <c r="W3602" s="28"/>
      <c r="X3602" s="3"/>
      <c r="Y3602" s="1"/>
      <c r="Z3602" s="9"/>
      <c r="AA3602" s="3"/>
      <c r="AB3602" s="3"/>
      <c r="AC3602" s="3"/>
      <c r="AD3602" s="9"/>
      <c r="AE3602" s="10"/>
      <c r="AF3602" s="9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4"/>
      <c r="T3603" s="30"/>
      <c r="U3603" s="9"/>
      <c r="V3603" s="9"/>
      <c r="W3603" s="28"/>
      <c r="X3603" s="3"/>
      <c r="Y3603" s="1"/>
      <c r="Z3603" s="9"/>
      <c r="AA3603" s="3"/>
      <c r="AB3603" s="3"/>
      <c r="AC3603" s="3"/>
      <c r="AD3603" s="9"/>
      <c r="AE3603" s="10"/>
      <c r="AF3603" s="9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4"/>
      <c r="T3604" s="30"/>
      <c r="U3604" s="9"/>
      <c r="V3604" s="9"/>
      <c r="W3604" s="28"/>
      <c r="X3604" s="3"/>
      <c r="Y3604" s="1"/>
      <c r="Z3604" s="9"/>
      <c r="AA3604" s="3"/>
      <c r="AB3604" s="3"/>
      <c r="AC3604" s="3"/>
      <c r="AD3604" s="9"/>
      <c r="AE3604" s="10"/>
      <c r="AF3604" s="9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4"/>
      <c r="T3605" s="30"/>
      <c r="U3605" s="9"/>
      <c r="V3605" s="9"/>
      <c r="W3605" s="28"/>
      <c r="X3605" s="3"/>
      <c r="Y3605" s="1"/>
      <c r="Z3605" s="9"/>
      <c r="AA3605" s="3"/>
      <c r="AB3605" s="3"/>
      <c r="AC3605" s="3"/>
      <c r="AD3605" s="9"/>
      <c r="AE3605" s="10"/>
      <c r="AF3605" s="9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4"/>
      <c r="T3606" s="30"/>
      <c r="U3606" s="9"/>
      <c r="V3606" s="9"/>
      <c r="W3606" s="28"/>
      <c r="X3606" s="3"/>
      <c r="Y3606" s="1"/>
      <c r="Z3606" s="9"/>
      <c r="AA3606" s="3"/>
      <c r="AB3606" s="3"/>
      <c r="AC3606" s="3"/>
      <c r="AD3606" s="9"/>
      <c r="AE3606" s="10"/>
      <c r="AF3606" s="9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4"/>
      <c r="T3607" s="30"/>
      <c r="U3607" s="9"/>
      <c r="V3607" s="9"/>
      <c r="W3607" s="28"/>
      <c r="X3607" s="3"/>
      <c r="Y3607" s="1"/>
      <c r="Z3607" s="9"/>
      <c r="AA3607" s="3"/>
      <c r="AB3607" s="3"/>
      <c r="AC3607" s="3"/>
      <c r="AD3607" s="9"/>
      <c r="AE3607" s="10"/>
      <c r="AF3607" s="9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4"/>
      <c r="T3608" s="30"/>
      <c r="U3608" s="9"/>
      <c r="V3608" s="9"/>
      <c r="W3608" s="28"/>
      <c r="X3608" s="3"/>
      <c r="Y3608" s="1"/>
      <c r="Z3608" s="9"/>
      <c r="AA3608" s="3"/>
      <c r="AB3608" s="3"/>
      <c r="AC3608" s="3"/>
      <c r="AD3608" s="9"/>
      <c r="AE3608" s="10"/>
      <c r="AF3608" s="9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4"/>
      <c r="T3609" s="30"/>
      <c r="U3609" s="9"/>
      <c r="V3609" s="9"/>
      <c r="W3609" s="28"/>
      <c r="X3609" s="3"/>
      <c r="Y3609" s="1"/>
      <c r="Z3609" s="9"/>
      <c r="AA3609" s="3"/>
      <c r="AB3609" s="3"/>
      <c r="AC3609" s="3"/>
      <c r="AD3609" s="9"/>
      <c r="AE3609" s="10"/>
      <c r="AF3609" s="9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4"/>
      <c r="T3610" s="30"/>
      <c r="U3610" s="9"/>
      <c r="V3610" s="9"/>
      <c r="W3610" s="28"/>
      <c r="X3610" s="3"/>
      <c r="Y3610" s="1"/>
      <c r="Z3610" s="9"/>
      <c r="AA3610" s="3"/>
      <c r="AB3610" s="3"/>
      <c r="AC3610" s="3"/>
      <c r="AD3610" s="9"/>
      <c r="AE3610" s="10"/>
      <c r="AF3610" s="9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4"/>
      <c r="T3611" s="30"/>
      <c r="U3611" s="9"/>
      <c r="V3611" s="9"/>
      <c r="W3611" s="28"/>
      <c r="X3611" s="3"/>
      <c r="Y3611" s="1"/>
      <c r="Z3611" s="9"/>
      <c r="AA3611" s="3"/>
      <c r="AB3611" s="3"/>
      <c r="AC3611" s="3"/>
      <c r="AD3611" s="9"/>
      <c r="AE3611" s="10"/>
      <c r="AF3611" s="9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4"/>
      <c r="T3612" s="30"/>
      <c r="U3612" s="9"/>
      <c r="V3612" s="9"/>
      <c r="W3612" s="28"/>
      <c r="X3612" s="3"/>
      <c r="Y3612" s="1"/>
      <c r="Z3612" s="9"/>
      <c r="AA3612" s="3"/>
      <c r="AB3612" s="3"/>
      <c r="AC3612" s="3"/>
      <c r="AD3612" s="9"/>
      <c r="AE3612" s="10"/>
      <c r="AF3612" s="9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4"/>
      <c r="T3613" s="30"/>
      <c r="U3613" s="9"/>
      <c r="V3613" s="9"/>
      <c r="W3613" s="28"/>
      <c r="X3613" s="3"/>
      <c r="Y3613" s="1"/>
      <c r="Z3613" s="9"/>
      <c r="AA3613" s="3"/>
      <c r="AB3613" s="3"/>
      <c r="AC3613" s="3"/>
      <c r="AD3613" s="9"/>
      <c r="AE3613" s="10"/>
      <c r="AF3613" s="9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4"/>
      <c r="T3614" s="30"/>
      <c r="U3614" s="9"/>
      <c r="V3614" s="9"/>
      <c r="W3614" s="28"/>
      <c r="X3614" s="3"/>
      <c r="Y3614" s="1"/>
      <c r="Z3614" s="9"/>
      <c r="AA3614" s="3"/>
      <c r="AB3614" s="3"/>
      <c r="AC3614" s="3"/>
      <c r="AD3614" s="9"/>
      <c r="AE3614" s="10"/>
      <c r="AF3614" s="9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4"/>
      <c r="T3615" s="30"/>
      <c r="U3615" s="9"/>
      <c r="V3615" s="9"/>
      <c r="W3615" s="28"/>
      <c r="X3615" s="3"/>
      <c r="Y3615" s="1"/>
      <c r="Z3615" s="9"/>
      <c r="AA3615" s="3"/>
      <c r="AB3615" s="3"/>
      <c r="AC3615" s="3"/>
      <c r="AD3615" s="9"/>
      <c r="AE3615" s="10"/>
      <c r="AF3615" s="9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4"/>
      <c r="T3616" s="30"/>
      <c r="U3616" s="9"/>
      <c r="V3616" s="9"/>
      <c r="W3616" s="28"/>
      <c r="X3616" s="3"/>
      <c r="Y3616" s="1"/>
      <c r="Z3616" s="9"/>
      <c r="AA3616" s="3"/>
      <c r="AB3616" s="3"/>
      <c r="AC3616" s="3"/>
      <c r="AD3616" s="9"/>
      <c r="AE3616" s="10"/>
      <c r="AF3616" s="9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4"/>
      <c r="T3617" s="30"/>
      <c r="U3617" s="9"/>
      <c r="V3617" s="9"/>
      <c r="W3617" s="28"/>
      <c r="X3617" s="3"/>
      <c r="Y3617" s="1"/>
      <c r="Z3617" s="9"/>
      <c r="AA3617" s="3"/>
      <c r="AB3617" s="3"/>
      <c r="AC3617" s="3"/>
      <c r="AD3617" s="9"/>
      <c r="AE3617" s="10"/>
      <c r="AF3617" s="9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4"/>
      <c r="T3618" s="30"/>
      <c r="U3618" s="9"/>
      <c r="V3618" s="9"/>
      <c r="W3618" s="28"/>
      <c r="X3618" s="3"/>
      <c r="Y3618" s="1"/>
      <c r="Z3618" s="9"/>
      <c r="AA3618" s="3"/>
      <c r="AB3618" s="3"/>
      <c r="AC3618" s="3"/>
      <c r="AD3618" s="9"/>
      <c r="AE3618" s="10"/>
      <c r="AF3618" s="9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4"/>
      <c r="T3619" s="30"/>
      <c r="U3619" s="9"/>
      <c r="V3619" s="9"/>
      <c r="W3619" s="28"/>
      <c r="X3619" s="3"/>
      <c r="Y3619" s="1"/>
      <c r="Z3619" s="9"/>
      <c r="AA3619" s="3"/>
      <c r="AB3619" s="3"/>
      <c r="AC3619" s="3"/>
      <c r="AD3619" s="9"/>
      <c r="AE3619" s="10"/>
      <c r="AF3619" s="9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4"/>
      <c r="T3620" s="30"/>
      <c r="U3620" s="9"/>
      <c r="V3620" s="9"/>
      <c r="W3620" s="28"/>
      <c r="X3620" s="3"/>
      <c r="Y3620" s="1"/>
      <c r="Z3620" s="9"/>
      <c r="AA3620" s="3"/>
      <c r="AB3620" s="3"/>
      <c r="AC3620" s="3"/>
      <c r="AD3620" s="9"/>
      <c r="AE3620" s="10"/>
      <c r="AF3620" s="9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4"/>
      <c r="T3621" s="30"/>
      <c r="U3621" s="9"/>
      <c r="V3621" s="9"/>
      <c r="W3621" s="28"/>
      <c r="X3621" s="3"/>
      <c r="Y3621" s="1"/>
      <c r="Z3621" s="9"/>
      <c r="AA3621" s="3"/>
      <c r="AB3621" s="3"/>
      <c r="AC3621" s="3"/>
      <c r="AD3621" s="9"/>
      <c r="AE3621" s="10"/>
      <c r="AF3621" s="9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4"/>
      <c r="T3622" s="30"/>
      <c r="U3622" s="9"/>
      <c r="V3622" s="9"/>
      <c r="W3622" s="28"/>
      <c r="X3622" s="3"/>
      <c r="Y3622" s="1"/>
      <c r="Z3622" s="9"/>
      <c r="AA3622" s="3"/>
      <c r="AB3622" s="3"/>
      <c r="AC3622" s="3"/>
      <c r="AD3622" s="9"/>
      <c r="AE3622" s="10"/>
      <c r="AF3622" s="9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4"/>
      <c r="T3623" s="30"/>
      <c r="U3623" s="9"/>
      <c r="V3623" s="9"/>
      <c r="W3623" s="28"/>
      <c r="X3623" s="3"/>
      <c r="Y3623" s="1"/>
      <c r="Z3623" s="9"/>
      <c r="AA3623" s="3"/>
      <c r="AB3623" s="3"/>
      <c r="AC3623" s="3"/>
      <c r="AD3623" s="9"/>
      <c r="AE3623" s="10"/>
      <c r="AF3623" s="9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4"/>
      <c r="T3624" s="30"/>
      <c r="U3624" s="9"/>
      <c r="V3624" s="9"/>
      <c r="W3624" s="28"/>
      <c r="X3624" s="3"/>
      <c r="Y3624" s="1"/>
      <c r="Z3624" s="9"/>
      <c r="AA3624" s="3"/>
      <c r="AB3624" s="3"/>
      <c r="AC3624" s="3"/>
      <c r="AD3624" s="9"/>
      <c r="AE3624" s="10"/>
      <c r="AF3624" s="9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4"/>
      <c r="T3625" s="30"/>
      <c r="U3625" s="9"/>
      <c r="V3625" s="9"/>
      <c r="W3625" s="28"/>
      <c r="X3625" s="3"/>
      <c r="Y3625" s="1"/>
      <c r="Z3625" s="9"/>
      <c r="AA3625" s="3"/>
      <c r="AB3625" s="3"/>
      <c r="AC3625" s="3"/>
      <c r="AD3625" s="9"/>
      <c r="AE3625" s="10"/>
      <c r="AF3625" s="9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4"/>
      <c r="T3626" s="30"/>
      <c r="U3626" s="9"/>
      <c r="V3626" s="9"/>
      <c r="W3626" s="28"/>
      <c r="X3626" s="3"/>
      <c r="Y3626" s="1"/>
      <c r="Z3626" s="9"/>
      <c r="AA3626" s="3"/>
      <c r="AB3626" s="3"/>
      <c r="AC3626" s="3"/>
      <c r="AD3626" s="9"/>
      <c r="AE3626" s="10"/>
      <c r="AF3626" s="9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4"/>
      <c r="T3627" s="30"/>
      <c r="U3627" s="9"/>
      <c r="V3627" s="9"/>
      <c r="W3627" s="28"/>
      <c r="X3627" s="3"/>
      <c r="Y3627" s="1"/>
      <c r="Z3627" s="9"/>
      <c r="AA3627" s="3"/>
      <c r="AB3627" s="3"/>
      <c r="AC3627" s="3"/>
      <c r="AD3627" s="9"/>
      <c r="AE3627" s="10"/>
      <c r="AF3627" s="9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4"/>
      <c r="T3628" s="30"/>
      <c r="U3628" s="9"/>
      <c r="V3628" s="9"/>
      <c r="W3628" s="28"/>
      <c r="X3628" s="3"/>
      <c r="Y3628" s="1"/>
      <c r="Z3628" s="9"/>
      <c r="AA3628" s="3"/>
      <c r="AB3628" s="3"/>
      <c r="AC3628" s="3"/>
      <c r="AD3628" s="9"/>
      <c r="AE3628" s="10"/>
      <c r="AF3628" s="9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4"/>
      <c r="T3629" s="30"/>
      <c r="U3629" s="9"/>
      <c r="V3629" s="9"/>
      <c r="W3629" s="28"/>
      <c r="X3629" s="3"/>
      <c r="Y3629" s="1"/>
      <c r="Z3629" s="9"/>
      <c r="AA3629" s="3"/>
      <c r="AB3629" s="3"/>
      <c r="AC3629" s="3"/>
      <c r="AD3629" s="9"/>
      <c r="AE3629" s="10"/>
      <c r="AF3629" s="9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4"/>
      <c r="T3630" s="30"/>
      <c r="U3630" s="9"/>
      <c r="V3630" s="9"/>
      <c r="W3630" s="28"/>
      <c r="X3630" s="3"/>
      <c r="Y3630" s="1"/>
      <c r="Z3630" s="9"/>
      <c r="AA3630" s="3"/>
      <c r="AB3630" s="3"/>
      <c r="AC3630" s="3"/>
      <c r="AD3630" s="9"/>
      <c r="AE3630" s="10"/>
      <c r="AF3630" s="9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4"/>
      <c r="T3631" s="30"/>
      <c r="U3631" s="9"/>
      <c r="V3631" s="9"/>
      <c r="W3631" s="28"/>
      <c r="X3631" s="3"/>
      <c r="Y3631" s="1"/>
      <c r="Z3631" s="9"/>
      <c r="AA3631" s="3"/>
      <c r="AB3631" s="3"/>
      <c r="AC3631" s="3"/>
      <c r="AD3631" s="9"/>
      <c r="AE3631" s="10"/>
      <c r="AF3631" s="9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4"/>
      <c r="T3632" s="30"/>
      <c r="U3632" s="9"/>
      <c r="V3632" s="9"/>
      <c r="W3632" s="28"/>
      <c r="X3632" s="3"/>
      <c r="Y3632" s="1"/>
      <c r="Z3632" s="9"/>
      <c r="AA3632" s="3"/>
      <c r="AB3632" s="3"/>
      <c r="AC3632" s="3"/>
      <c r="AD3632" s="9"/>
      <c r="AE3632" s="10"/>
      <c r="AF3632" s="9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4"/>
      <c r="T3633" s="30"/>
      <c r="U3633" s="9"/>
      <c r="V3633" s="9"/>
      <c r="W3633" s="28"/>
      <c r="X3633" s="3"/>
      <c r="Y3633" s="1"/>
      <c r="Z3633" s="9"/>
      <c r="AA3633" s="3"/>
      <c r="AB3633" s="3"/>
      <c r="AC3633" s="3"/>
      <c r="AD3633" s="9"/>
      <c r="AE3633" s="10"/>
      <c r="AF3633" s="9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4"/>
      <c r="T3634" s="30"/>
      <c r="U3634" s="9"/>
      <c r="V3634" s="9"/>
      <c r="W3634" s="28"/>
      <c r="X3634" s="3"/>
      <c r="Y3634" s="1"/>
      <c r="Z3634" s="9"/>
      <c r="AA3634" s="3"/>
      <c r="AB3634" s="3"/>
      <c r="AC3634" s="3"/>
      <c r="AD3634" s="9"/>
      <c r="AE3634" s="10"/>
      <c r="AF3634" s="9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4"/>
      <c r="T3635" s="30"/>
      <c r="U3635" s="9"/>
      <c r="V3635" s="9"/>
      <c r="W3635" s="28"/>
      <c r="X3635" s="3"/>
      <c r="Y3635" s="1"/>
      <c r="Z3635" s="9"/>
      <c r="AA3635" s="3"/>
      <c r="AB3635" s="3"/>
      <c r="AC3635" s="3"/>
      <c r="AD3635" s="9"/>
      <c r="AE3635" s="10"/>
      <c r="AF3635" s="9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4"/>
      <c r="T3636" s="30"/>
      <c r="U3636" s="9"/>
      <c r="V3636" s="9"/>
      <c r="W3636" s="28"/>
      <c r="X3636" s="3"/>
      <c r="Y3636" s="1"/>
      <c r="Z3636" s="9"/>
      <c r="AA3636" s="3"/>
      <c r="AB3636" s="3"/>
      <c r="AC3636" s="3"/>
      <c r="AD3636" s="9"/>
      <c r="AE3636" s="10"/>
      <c r="AF3636" s="9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4"/>
      <c r="T3637" s="30"/>
      <c r="U3637" s="9"/>
      <c r="V3637" s="9"/>
      <c r="W3637" s="28"/>
      <c r="X3637" s="3"/>
      <c r="Y3637" s="1"/>
      <c r="Z3637" s="9"/>
      <c r="AA3637" s="3"/>
      <c r="AB3637" s="3"/>
      <c r="AC3637" s="3"/>
      <c r="AD3637" s="9"/>
      <c r="AE3637" s="10"/>
      <c r="AF3637" s="9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4"/>
      <c r="T3638" s="30"/>
      <c r="U3638" s="9"/>
      <c r="V3638" s="9"/>
      <c r="W3638" s="28"/>
      <c r="X3638" s="3"/>
      <c r="Y3638" s="1"/>
      <c r="Z3638" s="9"/>
      <c r="AA3638" s="3"/>
      <c r="AB3638" s="3"/>
      <c r="AC3638" s="3"/>
      <c r="AD3638" s="9"/>
      <c r="AE3638" s="10"/>
      <c r="AF3638" s="9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4"/>
      <c r="T3639" s="30"/>
      <c r="U3639" s="9"/>
      <c r="V3639" s="9"/>
      <c r="W3639" s="28"/>
      <c r="X3639" s="3"/>
      <c r="Y3639" s="1"/>
      <c r="Z3639" s="9"/>
      <c r="AA3639" s="3"/>
      <c r="AB3639" s="3"/>
      <c r="AC3639" s="3"/>
      <c r="AD3639" s="9"/>
      <c r="AE3639" s="10"/>
      <c r="AF3639" s="9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4"/>
      <c r="T3640" s="30"/>
      <c r="U3640" s="9"/>
      <c r="V3640" s="9"/>
      <c r="W3640" s="28"/>
      <c r="X3640" s="3"/>
      <c r="Y3640" s="1"/>
      <c r="Z3640" s="9"/>
      <c r="AA3640" s="3"/>
      <c r="AB3640" s="3"/>
      <c r="AC3640" s="3"/>
      <c r="AD3640" s="9"/>
      <c r="AE3640" s="10"/>
      <c r="AF3640" s="9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4"/>
      <c r="T3641" s="30"/>
      <c r="U3641" s="9"/>
      <c r="V3641" s="9"/>
      <c r="W3641" s="28"/>
      <c r="X3641" s="3"/>
      <c r="Y3641" s="1"/>
      <c r="Z3641" s="9"/>
      <c r="AA3641" s="3"/>
      <c r="AB3641" s="3"/>
      <c r="AC3641" s="3"/>
      <c r="AD3641" s="9"/>
      <c r="AE3641" s="10"/>
      <c r="AF3641" s="9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4"/>
      <c r="T3642" s="30"/>
      <c r="U3642" s="9"/>
      <c r="V3642" s="9"/>
      <c r="W3642" s="28"/>
      <c r="X3642" s="3"/>
      <c r="Y3642" s="1"/>
      <c r="Z3642" s="9"/>
      <c r="AA3642" s="3"/>
      <c r="AB3642" s="3"/>
      <c r="AC3642" s="3"/>
      <c r="AD3642" s="9"/>
      <c r="AE3642" s="10"/>
      <c r="AF3642" s="9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4"/>
      <c r="T3643" s="30"/>
      <c r="U3643" s="9"/>
      <c r="V3643" s="9"/>
      <c r="W3643" s="28"/>
      <c r="X3643" s="3"/>
      <c r="Y3643" s="1"/>
      <c r="Z3643" s="9"/>
      <c r="AA3643" s="3"/>
      <c r="AB3643" s="3"/>
      <c r="AC3643" s="3"/>
      <c r="AD3643" s="9"/>
      <c r="AE3643" s="10"/>
      <c r="AF3643" s="9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4"/>
      <c r="T3644" s="30"/>
      <c r="U3644" s="9"/>
      <c r="V3644" s="9"/>
      <c r="W3644" s="28"/>
      <c r="X3644" s="3"/>
      <c r="Y3644" s="1"/>
      <c r="Z3644" s="9"/>
      <c r="AA3644" s="3"/>
      <c r="AB3644" s="3"/>
      <c r="AC3644" s="3"/>
      <c r="AD3644" s="9"/>
      <c r="AE3644" s="10"/>
      <c r="AF3644" s="9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4"/>
      <c r="T3645" s="30"/>
      <c r="U3645" s="9"/>
      <c r="V3645" s="9"/>
      <c r="W3645" s="28"/>
      <c r="X3645" s="3"/>
      <c r="Y3645" s="1"/>
      <c r="Z3645" s="9"/>
      <c r="AA3645" s="3"/>
      <c r="AB3645" s="3"/>
      <c r="AC3645" s="3"/>
      <c r="AD3645" s="9"/>
      <c r="AE3645" s="10"/>
      <c r="AF3645" s="9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4"/>
      <c r="T3646" s="30"/>
      <c r="U3646" s="9"/>
      <c r="V3646" s="9"/>
      <c r="W3646" s="28"/>
      <c r="X3646" s="3"/>
      <c r="Y3646" s="1"/>
      <c r="Z3646" s="9"/>
      <c r="AA3646" s="3"/>
      <c r="AB3646" s="3"/>
      <c r="AC3646" s="3"/>
      <c r="AD3646" s="9"/>
      <c r="AE3646" s="10"/>
      <c r="AF3646" s="9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4"/>
      <c r="T3647" s="30"/>
      <c r="U3647" s="9"/>
      <c r="V3647" s="9"/>
      <c r="W3647" s="28"/>
      <c r="X3647" s="3"/>
      <c r="Y3647" s="1"/>
      <c r="Z3647" s="9"/>
      <c r="AA3647" s="3"/>
      <c r="AB3647" s="3"/>
      <c r="AC3647" s="3"/>
      <c r="AD3647" s="9"/>
      <c r="AE3647" s="10"/>
      <c r="AF3647" s="9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4"/>
      <c r="T3648" s="30"/>
      <c r="U3648" s="9"/>
      <c r="V3648" s="9"/>
      <c r="W3648" s="28"/>
      <c r="X3648" s="3"/>
      <c r="Y3648" s="1"/>
      <c r="Z3648" s="9"/>
      <c r="AA3648" s="3"/>
      <c r="AB3648" s="3"/>
      <c r="AC3648" s="3"/>
      <c r="AD3648" s="9"/>
      <c r="AE3648" s="10"/>
      <c r="AF3648" s="9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4"/>
      <c r="T3649" s="30"/>
      <c r="U3649" s="9"/>
      <c r="V3649" s="9"/>
      <c r="W3649" s="28"/>
      <c r="X3649" s="3"/>
      <c r="Y3649" s="1"/>
      <c r="Z3649" s="9"/>
      <c r="AA3649" s="3"/>
      <c r="AB3649" s="3"/>
      <c r="AC3649" s="3"/>
      <c r="AD3649" s="9"/>
      <c r="AE3649" s="10"/>
      <c r="AF3649" s="9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4"/>
      <c r="T3650" s="30"/>
      <c r="U3650" s="9"/>
      <c r="V3650" s="9"/>
      <c r="W3650" s="28"/>
      <c r="X3650" s="3"/>
      <c r="Y3650" s="1"/>
      <c r="Z3650" s="9"/>
      <c r="AA3650" s="3"/>
      <c r="AB3650" s="3"/>
      <c r="AC3650" s="3"/>
      <c r="AD3650" s="9"/>
      <c r="AE3650" s="10"/>
      <c r="AF3650" s="9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4"/>
      <c r="T3651" s="30"/>
      <c r="U3651" s="9"/>
      <c r="V3651" s="9"/>
      <c r="W3651" s="28"/>
      <c r="X3651" s="3"/>
      <c r="Y3651" s="1"/>
      <c r="Z3651" s="9"/>
      <c r="AA3651" s="3"/>
      <c r="AB3651" s="3"/>
      <c r="AC3651" s="3"/>
      <c r="AD3651" s="9"/>
      <c r="AE3651" s="10"/>
      <c r="AF3651" s="9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4"/>
      <c r="T3652" s="30"/>
      <c r="U3652" s="9"/>
      <c r="V3652" s="9"/>
      <c r="W3652" s="28"/>
      <c r="X3652" s="3"/>
      <c r="Y3652" s="1"/>
      <c r="Z3652" s="9"/>
      <c r="AA3652" s="3"/>
      <c r="AB3652" s="3"/>
      <c r="AC3652" s="3"/>
      <c r="AD3652" s="9"/>
      <c r="AE3652" s="10"/>
      <c r="AF3652" s="9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4"/>
      <c r="T3653" s="30"/>
      <c r="U3653" s="9"/>
      <c r="V3653" s="9"/>
      <c r="W3653" s="28"/>
      <c r="X3653" s="3"/>
      <c r="Y3653" s="1"/>
      <c r="Z3653" s="9"/>
      <c r="AA3653" s="3"/>
      <c r="AB3653" s="3"/>
      <c r="AC3653" s="3"/>
      <c r="AD3653" s="9"/>
      <c r="AE3653" s="10"/>
      <c r="AF3653" s="9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4"/>
      <c r="T3654" s="30"/>
      <c r="U3654" s="9"/>
      <c r="V3654" s="9"/>
      <c r="W3654" s="28"/>
      <c r="X3654" s="3"/>
      <c r="Y3654" s="1"/>
      <c r="Z3654" s="9"/>
      <c r="AA3654" s="3"/>
      <c r="AB3654" s="3"/>
      <c r="AC3654" s="3"/>
      <c r="AD3654" s="9"/>
      <c r="AE3654" s="10"/>
      <c r="AF3654" s="9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4"/>
      <c r="T3655" s="30"/>
      <c r="U3655" s="9"/>
      <c r="V3655" s="9"/>
      <c r="W3655" s="28"/>
      <c r="X3655" s="3"/>
      <c r="Y3655" s="1"/>
      <c r="Z3655" s="9"/>
      <c r="AA3655" s="3"/>
      <c r="AB3655" s="3"/>
      <c r="AC3655" s="3"/>
      <c r="AD3655" s="9"/>
      <c r="AE3655" s="10"/>
      <c r="AF3655" s="9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4"/>
      <c r="T3656" s="30"/>
      <c r="U3656" s="9"/>
      <c r="V3656" s="9"/>
      <c r="W3656" s="28"/>
      <c r="X3656" s="3"/>
      <c r="Y3656" s="1"/>
      <c r="Z3656" s="9"/>
      <c r="AA3656" s="3"/>
      <c r="AB3656" s="3"/>
      <c r="AC3656" s="3"/>
      <c r="AD3656" s="9"/>
      <c r="AE3656" s="10"/>
      <c r="AF3656" s="9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4"/>
      <c r="T3657" s="30"/>
      <c r="U3657" s="9"/>
      <c r="V3657" s="9"/>
      <c r="W3657" s="28"/>
      <c r="X3657" s="3"/>
      <c r="Y3657" s="1"/>
      <c r="Z3657" s="9"/>
      <c r="AA3657" s="3"/>
      <c r="AB3657" s="3"/>
      <c r="AC3657" s="3"/>
      <c r="AD3657" s="9"/>
      <c r="AE3657" s="10"/>
      <c r="AF3657" s="9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4"/>
      <c r="T3658" s="30"/>
      <c r="U3658" s="9"/>
      <c r="V3658" s="9"/>
      <c r="W3658" s="28"/>
      <c r="X3658" s="3"/>
      <c r="Y3658" s="1"/>
      <c r="Z3658" s="9"/>
      <c r="AA3658" s="3"/>
      <c r="AB3658" s="3"/>
      <c r="AC3658" s="3"/>
      <c r="AD3658" s="9"/>
      <c r="AE3658" s="10"/>
      <c r="AF3658" s="9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4"/>
      <c r="T3659" s="30"/>
      <c r="U3659" s="9"/>
      <c r="V3659" s="9"/>
      <c r="W3659" s="28"/>
      <c r="X3659" s="3"/>
      <c r="Y3659" s="1"/>
      <c r="Z3659" s="9"/>
      <c r="AA3659" s="3"/>
      <c r="AB3659" s="3"/>
      <c r="AC3659" s="3"/>
      <c r="AD3659" s="9"/>
      <c r="AE3659" s="10"/>
      <c r="AF3659" s="9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4"/>
      <c r="T3660" s="30"/>
      <c r="U3660" s="9"/>
      <c r="V3660" s="9"/>
      <c r="W3660" s="28"/>
      <c r="X3660" s="3"/>
      <c r="Y3660" s="1"/>
      <c r="Z3660" s="9"/>
      <c r="AA3660" s="3"/>
      <c r="AB3660" s="3"/>
      <c r="AC3660" s="3"/>
      <c r="AD3660" s="9"/>
      <c r="AE3660" s="10"/>
      <c r="AF3660" s="9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4"/>
      <c r="T3661" s="30"/>
      <c r="U3661" s="9"/>
      <c r="V3661" s="9"/>
      <c r="W3661" s="28"/>
      <c r="X3661" s="3"/>
      <c r="Y3661" s="1"/>
      <c r="Z3661" s="9"/>
      <c r="AA3661" s="3"/>
      <c r="AB3661" s="3"/>
      <c r="AC3661" s="3"/>
      <c r="AD3661" s="9"/>
      <c r="AE3661" s="10"/>
      <c r="AF3661" s="9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4"/>
      <c r="T3662" s="30"/>
      <c r="U3662" s="9"/>
      <c r="V3662" s="9"/>
      <c r="W3662" s="28"/>
      <c r="X3662" s="3"/>
      <c r="Y3662" s="1"/>
      <c r="Z3662" s="9"/>
      <c r="AA3662" s="3"/>
      <c r="AB3662" s="3"/>
      <c r="AC3662" s="3"/>
      <c r="AD3662" s="9"/>
      <c r="AE3662" s="10"/>
      <c r="AF3662" s="9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4"/>
      <c r="T3663" s="30"/>
      <c r="U3663" s="9"/>
      <c r="V3663" s="9"/>
      <c r="W3663" s="28"/>
      <c r="X3663" s="3"/>
      <c r="Y3663" s="1"/>
      <c r="Z3663" s="9"/>
      <c r="AA3663" s="3"/>
      <c r="AB3663" s="3"/>
      <c r="AC3663" s="3"/>
      <c r="AD3663" s="9"/>
      <c r="AE3663" s="10"/>
      <c r="AF3663" s="9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4"/>
      <c r="T3664" s="30"/>
      <c r="U3664" s="27"/>
      <c r="V3664" s="27"/>
      <c r="W3664" s="32"/>
      <c r="X3664" s="20"/>
      <c r="Y3664" s="23"/>
      <c r="Z3664" s="27"/>
      <c r="AA3664" s="20"/>
      <c r="AB3664" s="20"/>
      <c r="AC3664" s="20"/>
      <c r="AD3664" s="27"/>
      <c r="AE3664" s="21"/>
      <c r="AF3664" s="27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</row>
    <row r="3665" spans="1:130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4"/>
      <c r="T3665" s="30"/>
      <c r="U3665" s="9"/>
      <c r="V3665" s="9"/>
      <c r="W3665" s="28"/>
      <c r="X3665" s="3"/>
      <c r="Y3665" s="1"/>
      <c r="Z3665" s="9"/>
      <c r="AA3665" s="3"/>
      <c r="AB3665" s="3"/>
      <c r="AC3665" s="3"/>
      <c r="AD3665" s="9"/>
      <c r="AE3665" s="10"/>
      <c r="AF3665" s="9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4"/>
      <c r="T3666" s="30"/>
      <c r="U3666" s="27"/>
      <c r="V3666" s="27"/>
      <c r="W3666" s="32"/>
      <c r="X3666" s="20"/>
      <c r="Y3666" s="23"/>
      <c r="Z3666" s="27"/>
      <c r="AA3666" s="20"/>
      <c r="AB3666" s="20"/>
      <c r="AC3666" s="20"/>
      <c r="AD3666" s="27"/>
      <c r="AE3666" s="21"/>
      <c r="AF3666" s="27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</row>
    <row r="3667" spans="1:130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4"/>
      <c r="T3667" s="30"/>
      <c r="U3667" s="9"/>
      <c r="V3667" s="9"/>
      <c r="W3667" s="28"/>
      <c r="X3667" s="3"/>
      <c r="Y3667" s="1"/>
      <c r="Z3667" s="9"/>
      <c r="AA3667" s="3"/>
      <c r="AB3667" s="3"/>
      <c r="AC3667" s="3"/>
      <c r="AD3667" s="9"/>
      <c r="AE3667" s="10"/>
      <c r="AF3667" s="9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4"/>
      <c r="T3668" s="30"/>
      <c r="U3668" s="9"/>
      <c r="V3668" s="9"/>
      <c r="W3668" s="28"/>
      <c r="X3668" s="3"/>
      <c r="Y3668" s="1"/>
      <c r="Z3668" s="9"/>
      <c r="AA3668" s="3"/>
      <c r="AB3668" s="3"/>
      <c r="AC3668" s="3"/>
      <c r="AD3668" s="9"/>
      <c r="AE3668" s="10"/>
      <c r="AF3668" s="9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4"/>
      <c r="T3669" s="30"/>
      <c r="U3669" s="9"/>
      <c r="V3669" s="9"/>
      <c r="W3669" s="28"/>
      <c r="X3669" s="3"/>
      <c r="Y3669" s="1"/>
      <c r="Z3669" s="9"/>
      <c r="AA3669" s="3"/>
      <c r="AB3669" s="3"/>
      <c r="AC3669" s="3"/>
      <c r="AD3669" s="9"/>
      <c r="AE3669" s="10"/>
      <c r="AF3669" s="9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4"/>
      <c r="T3670" s="30"/>
      <c r="U3670" s="9"/>
      <c r="V3670" s="9"/>
      <c r="W3670" s="28"/>
      <c r="X3670" s="3"/>
      <c r="Y3670" s="1"/>
      <c r="Z3670" s="9"/>
      <c r="AA3670" s="3"/>
      <c r="AB3670" s="3"/>
      <c r="AC3670" s="3"/>
      <c r="AD3670" s="9"/>
      <c r="AE3670" s="10"/>
      <c r="AF3670" s="9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4"/>
      <c r="T3671" s="30"/>
      <c r="U3671" s="9"/>
      <c r="V3671" s="9"/>
      <c r="W3671" s="28"/>
      <c r="X3671" s="3"/>
      <c r="Y3671" s="1"/>
      <c r="Z3671" s="9"/>
      <c r="AA3671" s="3"/>
      <c r="AB3671" s="3"/>
      <c r="AC3671" s="3"/>
      <c r="AD3671" s="9"/>
      <c r="AE3671" s="10"/>
      <c r="AF3671" s="9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4"/>
      <c r="T3672" s="30"/>
      <c r="U3672" s="9"/>
      <c r="V3672" s="9"/>
      <c r="W3672" s="28"/>
      <c r="X3672" s="3"/>
      <c r="Y3672" s="1"/>
      <c r="Z3672" s="9"/>
      <c r="AA3672" s="3"/>
      <c r="AB3672" s="3"/>
      <c r="AC3672" s="3"/>
      <c r="AD3672" s="9"/>
      <c r="AE3672" s="10"/>
      <c r="AF3672" s="9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4"/>
      <c r="T3673" s="30"/>
      <c r="U3673" s="9"/>
      <c r="V3673" s="9"/>
      <c r="W3673" s="28"/>
      <c r="X3673" s="3"/>
      <c r="Y3673" s="1"/>
      <c r="Z3673" s="9"/>
      <c r="AA3673" s="3"/>
      <c r="AB3673" s="3"/>
      <c r="AC3673" s="3"/>
      <c r="AD3673" s="9"/>
      <c r="AE3673" s="10"/>
      <c r="AF3673" s="9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4"/>
      <c r="T3674" s="30"/>
      <c r="U3674" s="9"/>
      <c r="V3674" s="9"/>
      <c r="W3674" s="28"/>
      <c r="X3674" s="3"/>
      <c r="Y3674" s="1"/>
      <c r="Z3674" s="9"/>
      <c r="AA3674" s="3"/>
      <c r="AB3674" s="3"/>
      <c r="AC3674" s="3"/>
      <c r="AD3674" s="9"/>
      <c r="AE3674" s="10"/>
      <c r="AF3674" s="9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4"/>
      <c r="T3675" s="30"/>
      <c r="U3675" s="9"/>
      <c r="V3675" s="9"/>
      <c r="W3675" s="28"/>
      <c r="X3675" s="3"/>
      <c r="Y3675" s="1"/>
      <c r="Z3675" s="9"/>
      <c r="AA3675" s="3"/>
      <c r="AB3675" s="3"/>
      <c r="AC3675" s="3"/>
      <c r="AD3675" s="9"/>
      <c r="AE3675" s="10"/>
      <c r="AF3675" s="9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4"/>
      <c r="T3676" s="30"/>
      <c r="U3676" s="9"/>
      <c r="V3676" s="9"/>
      <c r="W3676" s="28"/>
      <c r="X3676" s="3"/>
      <c r="Y3676" s="1"/>
      <c r="Z3676" s="9"/>
      <c r="AA3676" s="3"/>
      <c r="AB3676" s="3"/>
      <c r="AC3676" s="3"/>
      <c r="AD3676" s="9"/>
      <c r="AE3676" s="10"/>
      <c r="AF3676" s="9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4"/>
      <c r="T3677" s="30"/>
      <c r="U3677" s="9"/>
      <c r="V3677" s="9"/>
      <c r="W3677" s="28"/>
      <c r="X3677" s="3"/>
      <c r="Y3677" s="1"/>
      <c r="Z3677" s="9"/>
      <c r="AA3677" s="3"/>
      <c r="AB3677" s="3"/>
      <c r="AC3677" s="3"/>
      <c r="AD3677" s="9"/>
      <c r="AE3677" s="10"/>
      <c r="AF3677" s="9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4"/>
      <c r="T3678" s="30"/>
      <c r="U3678" s="9"/>
      <c r="V3678" s="9"/>
      <c r="W3678" s="28"/>
      <c r="X3678" s="3"/>
      <c r="Y3678" s="1"/>
      <c r="Z3678" s="9"/>
      <c r="AA3678" s="3"/>
      <c r="AB3678" s="3"/>
      <c r="AC3678" s="3"/>
      <c r="AD3678" s="9"/>
      <c r="AE3678" s="10"/>
      <c r="AF3678" s="9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4"/>
      <c r="T3679" s="30"/>
      <c r="U3679" s="9"/>
      <c r="V3679" s="9"/>
      <c r="W3679" s="28"/>
      <c r="X3679" s="3"/>
      <c r="Y3679" s="1"/>
      <c r="Z3679" s="9"/>
      <c r="AA3679" s="3"/>
      <c r="AB3679" s="3"/>
      <c r="AC3679" s="3"/>
      <c r="AD3679" s="9"/>
      <c r="AE3679" s="10"/>
      <c r="AF3679" s="9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4"/>
      <c r="T3680" s="30"/>
      <c r="U3680" s="9"/>
      <c r="V3680" s="9"/>
      <c r="W3680" s="28"/>
      <c r="X3680" s="3"/>
      <c r="Y3680" s="1"/>
      <c r="Z3680" s="9"/>
      <c r="AA3680" s="3"/>
      <c r="AB3680" s="3"/>
      <c r="AC3680" s="3"/>
      <c r="AD3680" s="9"/>
      <c r="AE3680" s="10"/>
      <c r="AF3680" s="9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4"/>
      <c r="T3681" s="30"/>
      <c r="U3681" s="9"/>
      <c r="V3681" s="9"/>
      <c r="W3681" s="28"/>
      <c r="X3681" s="3"/>
      <c r="Y3681" s="1"/>
      <c r="Z3681" s="9"/>
      <c r="AA3681" s="3"/>
      <c r="AB3681" s="3"/>
      <c r="AC3681" s="3"/>
      <c r="AD3681" s="9"/>
      <c r="AE3681" s="10"/>
      <c r="AF3681" s="9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4"/>
      <c r="T3682" s="30"/>
      <c r="U3682" s="9"/>
      <c r="V3682" s="9"/>
      <c r="W3682" s="28"/>
      <c r="X3682" s="3"/>
      <c r="Y3682" s="1"/>
      <c r="Z3682" s="9"/>
      <c r="AA3682" s="3"/>
      <c r="AB3682" s="3"/>
      <c r="AC3682" s="3"/>
      <c r="AD3682" s="9"/>
      <c r="AE3682" s="10"/>
      <c r="AF3682" s="9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4"/>
      <c r="T3683" s="30"/>
      <c r="U3683" s="9"/>
      <c r="V3683" s="9"/>
      <c r="W3683" s="28"/>
      <c r="X3683" s="3"/>
      <c r="Y3683" s="1"/>
      <c r="Z3683" s="9"/>
      <c r="AA3683" s="3"/>
      <c r="AB3683" s="3"/>
      <c r="AC3683" s="3"/>
      <c r="AD3683" s="9"/>
      <c r="AE3683" s="10"/>
      <c r="AF3683" s="9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4"/>
      <c r="T3684" s="30"/>
      <c r="U3684" s="9"/>
      <c r="V3684" s="9"/>
      <c r="W3684" s="28"/>
      <c r="X3684" s="3"/>
      <c r="Y3684" s="1"/>
      <c r="Z3684" s="9"/>
      <c r="AA3684" s="3"/>
      <c r="AB3684" s="3"/>
      <c r="AC3684" s="3"/>
      <c r="AD3684" s="9"/>
      <c r="AE3684" s="10"/>
      <c r="AF3684" s="9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4"/>
      <c r="T3685" s="30"/>
      <c r="U3685" s="9"/>
      <c r="V3685" s="9"/>
      <c r="W3685" s="28"/>
      <c r="X3685" s="3"/>
      <c r="Y3685" s="1"/>
      <c r="Z3685" s="9"/>
      <c r="AA3685" s="3"/>
      <c r="AB3685" s="3"/>
      <c r="AC3685" s="3"/>
      <c r="AD3685" s="9"/>
      <c r="AE3685" s="10"/>
      <c r="AF3685" s="9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4"/>
      <c r="T3686" s="30"/>
      <c r="U3686" s="9"/>
      <c r="V3686" s="9"/>
      <c r="W3686" s="28"/>
      <c r="X3686" s="3"/>
      <c r="Y3686" s="1"/>
      <c r="Z3686" s="9"/>
      <c r="AA3686" s="3"/>
      <c r="AB3686" s="3"/>
      <c r="AC3686" s="3"/>
      <c r="AD3686" s="9"/>
      <c r="AE3686" s="10"/>
      <c r="AF3686" s="9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4"/>
      <c r="T3687" s="30"/>
      <c r="U3687" s="9"/>
      <c r="V3687" s="9"/>
      <c r="W3687" s="28"/>
      <c r="X3687" s="3"/>
      <c r="Y3687" s="1"/>
      <c r="Z3687" s="9"/>
      <c r="AA3687" s="3"/>
      <c r="AB3687" s="3"/>
      <c r="AC3687" s="3"/>
      <c r="AD3687" s="9"/>
      <c r="AE3687" s="10"/>
      <c r="AF3687" s="9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4"/>
      <c r="T3688" s="30"/>
      <c r="U3688" s="9"/>
      <c r="V3688" s="9"/>
      <c r="W3688" s="28"/>
      <c r="X3688" s="3"/>
      <c r="Y3688" s="1"/>
      <c r="Z3688" s="9"/>
      <c r="AA3688" s="3"/>
      <c r="AB3688" s="3"/>
      <c r="AC3688" s="3"/>
      <c r="AD3688" s="9"/>
      <c r="AE3688" s="10"/>
      <c r="AF3688" s="9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4"/>
      <c r="T3689" s="30"/>
      <c r="U3689" s="9"/>
      <c r="V3689" s="9"/>
      <c r="W3689" s="28"/>
      <c r="X3689" s="3"/>
      <c r="Y3689" s="1"/>
      <c r="Z3689" s="9"/>
      <c r="AA3689" s="3"/>
      <c r="AB3689" s="3"/>
      <c r="AC3689" s="3"/>
      <c r="AD3689" s="9"/>
      <c r="AE3689" s="10"/>
      <c r="AF3689" s="9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4"/>
      <c r="T3690" s="30"/>
      <c r="U3690" s="9"/>
      <c r="V3690" s="9"/>
      <c r="W3690" s="28"/>
      <c r="X3690" s="3"/>
      <c r="Y3690" s="1"/>
      <c r="Z3690" s="9"/>
      <c r="AA3690" s="3"/>
      <c r="AB3690" s="3"/>
      <c r="AC3690" s="3"/>
      <c r="AD3690" s="9"/>
      <c r="AE3690" s="10"/>
      <c r="AF3690" s="9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4"/>
      <c r="T3691" s="30"/>
      <c r="U3691" s="9"/>
      <c r="V3691" s="9"/>
      <c r="W3691" s="28"/>
      <c r="X3691" s="3"/>
      <c r="Y3691" s="1"/>
      <c r="Z3691" s="9"/>
      <c r="AA3691" s="3"/>
      <c r="AB3691" s="3"/>
      <c r="AC3691" s="3"/>
      <c r="AD3691" s="9"/>
      <c r="AE3691" s="10"/>
      <c r="AF3691" s="9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4"/>
      <c r="T3692" s="30"/>
      <c r="U3692" s="9"/>
      <c r="V3692" s="9"/>
      <c r="W3692" s="28"/>
      <c r="X3692" s="3"/>
      <c r="Y3692" s="1"/>
      <c r="Z3692" s="9"/>
      <c r="AA3692" s="3"/>
      <c r="AB3692" s="3"/>
      <c r="AC3692" s="3"/>
      <c r="AD3692" s="9"/>
      <c r="AE3692" s="10"/>
      <c r="AF3692" s="9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4"/>
      <c r="T3693" s="30"/>
      <c r="U3693" s="9"/>
      <c r="V3693" s="9"/>
      <c r="W3693" s="28"/>
      <c r="X3693" s="3"/>
      <c r="Y3693" s="1"/>
      <c r="Z3693" s="9"/>
      <c r="AA3693" s="3"/>
      <c r="AB3693" s="3"/>
      <c r="AC3693" s="3"/>
      <c r="AD3693" s="9"/>
      <c r="AE3693" s="10"/>
      <c r="AF3693" s="9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4"/>
      <c r="T3694" s="30"/>
      <c r="U3694" s="9"/>
      <c r="V3694" s="9"/>
      <c r="W3694" s="28"/>
      <c r="X3694" s="3"/>
      <c r="Y3694" s="1"/>
      <c r="Z3694" s="9"/>
      <c r="AA3694" s="3"/>
      <c r="AB3694" s="3"/>
      <c r="AC3694" s="3"/>
      <c r="AD3694" s="9"/>
      <c r="AE3694" s="10"/>
      <c r="AF3694" s="9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4"/>
      <c r="T3695" s="30"/>
      <c r="U3695" s="9"/>
      <c r="V3695" s="9"/>
      <c r="W3695" s="28"/>
      <c r="X3695" s="3"/>
      <c r="Y3695" s="1"/>
      <c r="Z3695" s="9"/>
      <c r="AA3695" s="3"/>
      <c r="AB3695" s="3"/>
      <c r="AC3695" s="3"/>
      <c r="AD3695" s="9"/>
      <c r="AE3695" s="10"/>
      <c r="AF3695" s="9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4"/>
      <c r="T3696" s="30"/>
      <c r="U3696" s="9"/>
      <c r="V3696" s="9"/>
      <c r="W3696" s="28"/>
      <c r="X3696" s="3"/>
      <c r="Y3696" s="1"/>
      <c r="Z3696" s="9"/>
      <c r="AA3696" s="3"/>
      <c r="AB3696" s="3"/>
      <c r="AC3696" s="3"/>
      <c r="AD3696" s="9"/>
      <c r="AE3696" s="10"/>
      <c r="AF3696" s="9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4"/>
      <c r="T3697" s="30"/>
      <c r="U3697" s="9"/>
      <c r="V3697" s="9"/>
      <c r="W3697" s="28"/>
      <c r="X3697" s="3"/>
      <c r="Y3697" s="1"/>
      <c r="Z3697" s="9"/>
      <c r="AA3697" s="3"/>
      <c r="AB3697" s="3"/>
      <c r="AC3697" s="3"/>
      <c r="AD3697" s="9"/>
      <c r="AE3697" s="10"/>
      <c r="AF3697" s="9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4"/>
      <c r="T3698" s="30"/>
      <c r="U3698" s="9"/>
      <c r="V3698" s="9"/>
      <c r="W3698" s="28"/>
      <c r="X3698" s="3"/>
      <c r="Y3698" s="1"/>
      <c r="Z3698" s="9"/>
      <c r="AA3698" s="3"/>
      <c r="AB3698" s="3"/>
      <c r="AC3698" s="3"/>
      <c r="AD3698" s="9"/>
      <c r="AE3698" s="10"/>
      <c r="AF3698" s="9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4"/>
      <c r="T3699" s="30"/>
      <c r="U3699" s="9"/>
      <c r="V3699" s="9"/>
      <c r="W3699" s="28"/>
      <c r="X3699" s="3"/>
      <c r="Y3699" s="1"/>
      <c r="Z3699" s="9"/>
      <c r="AA3699" s="3"/>
      <c r="AB3699" s="3"/>
      <c r="AC3699" s="3"/>
      <c r="AD3699" s="9"/>
      <c r="AE3699" s="10"/>
      <c r="AF3699" s="9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4"/>
      <c r="T3700" s="30"/>
      <c r="U3700" s="9"/>
      <c r="V3700" s="9"/>
      <c r="W3700" s="28"/>
      <c r="X3700" s="3"/>
      <c r="Y3700" s="1"/>
      <c r="Z3700" s="9"/>
      <c r="AA3700" s="3"/>
      <c r="AB3700" s="3"/>
      <c r="AC3700" s="3"/>
      <c r="AD3700" s="9"/>
      <c r="AE3700" s="10"/>
      <c r="AF3700" s="9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4"/>
      <c r="T3701" s="30"/>
      <c r="U3701" s="9"/>
      <c r="V3701" s="9"/>
      <c r="W3701" s="28"/>
      <c r="X3701" s="3"/>
      <c r="Y3701" s="1"/>
      <c r="Z3701" s="9"/>
      <c r="AA3701" s="3"/>
      <c r="AB3701" s="3"/>
      <c r="AC3701" s="3"/>
      <c r="AD3701" s="9"/>
      <c r="AE3701" s="10"/>
      <c r="AF3701" s="9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4"/>
      <c r="T3702" s="30"/>
      <c r="U3702" s="9"/>
      <c r="V3702" s="9"/>
      <c r="W3702" s="28"/>
      <c r="X3702" s="3"/>
      <c r="Y3702" s="1"/>
      <c r="Z3702" s="9"/>
      <c r="AA3702" s="3"/>
      <c r="AB3702" s="3"/>
      <c r="AC3702" s="3"/>
      <c r="AD3702" s="9"/>
      <c r="AE3702" s="10"/>
      <c r="AF3702" s="9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4"/>
      <c r="T3703" s="30"/>
      <c r="U3703" s="9"/>
      <c r="V3703" s="9"/>
      <c r="W3703" s="28"/>
      <c r="X3703" s="3"/>
      <c r="Y3703" s="1"/>
      <c r="Z3703" s="9"/>
      <c r="AA3703" s="3"/>
      <c r="AB3703" s="3"/>
      <c r="AC3703" s="3"/>
      <c r="AD3703" s="9"/>
      <c r="AE3703" s="10"/>
      <c r="AF3703" s="9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4"/>
      <c r="T3704" s="30"/>
      <c r="U3704" s="9"/>
      <c r="V3704" s="9"/>
      <c r="W3704" s="28"/>
      <c r="X3704" s="3"/>
      <c r="Y3704" s="1"/>
      <c r="Z3704" s="9"/>
      <c r="AA3704" s="3"/>
      <c r="AB3704" s="3"/>
      <c r="AC3704" s="3"/>
      <c r="AD3704" s="9"/>
      <c r="AE3704" s="10"/>
      <c r="AF3704" s="9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4"/>
      <c r="T3705" s="30"/>
      <c r="U3705" s="9"/>
      <c r="V3705" s="9"/>
      <c r="W3705" s="28"/>
      <c r="X3705" s="3"/>
      <c r="Y3705" s="1"/>
      <c r="Z3705" s="9"/>
      <c r="AA3705" s="3"/>
      <c r="AB3705" s="3"/>
      <c r="AC3705" s="3"/>
      <c r="AD3705" s="9"/>
      <c r="AE3705" s="10"/>
      <c r="AF3705" s="9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4"/>
      <c r="T3706" s="30"/>
      <c r="U3706" s="9"/>
      <c r="V3706" s="9"/>
      <c r="W3706" s="28"/>
      <c r="X3706" s="3"/>
      <c r="Y3706" s="1"/>
      <c r="Z3706" s="9"/>
      <c r="AA3706" s="3"/>
      <c r="AB3706" s="3"/>
      <c r="AC3706" s="3"/>
      <c r="AD3706" s="9"/>
      <c r="AE3706" s="10"/>
      <c r="AF3706" s="9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4"/>
      <c r="T3707" s="30"/>
      <c r="U3707" s="9"/>
      <c r="V3707" s="9"/>
      <c r="W3707" s="28"/>
      <c r="X3707" s="3"/>
      <c r="Y3707" s="1"/>
      <c r="Z3707" s="9"/>
      <c r="AA3707" s="3"/>
      <c r="AB3707" s="3"/>
      <c r="AC3707" s="3"/>
      <c r="AD3707" s="9"/>
      <c r="AE3707" s="10"/>
      <c r="AF3707" s="9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4"/>
      <c r="T3708" s="30"/>
      <c r="U3708" s="9"/>
      <c r="V3708" s="9"/>
      <c r="W3708" s="28"/>
      <c r="X3708" s="3"/>
      <c r="Y3708" s="1"/>
      <c r="Z3708" s="9"/>
      <c r="AA3708" s="3"/>
      <c r="AB3708" s="3"/>
      <c r="AC3708" s="3"/>
      <c r="AD3708" s="9"/>
      <c r="AE3708" s="10"/>
      <c r="AF3708" s="9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4"/>
      <c r="T3709" s="30"/>
      <c r="U3709" s="9"/>
      <c r="V3709" s="9"/>
      <c r="W3709" s="28"/>
      <c r="X3709" s="3"/>
      <c r="Y3709" s="1"/>
      <c r="Z3709" s="9"/>
      <c r="AA3709" s="3"/>
      <c r="AB3709" s="3"/>
      <c r="AC3709" s="3"/>
      <c r="AD3709" s="9"/>
      <c r="AE3709" s="10"/>
      <c r="AF3709" s="9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4"/>
      <c r="T3710" s="30"/>
      <c r="U3710" s="9"/>
      <c r="V3710" s="9"/>
      <c r="W3710" s="28"/>
      <c r="X3710" s="3"/>
      <c r="Y3710" s="1"/>
      <c r="Z3710" s="9"/>
      <c r="AA3710" s="3"/>
      <c r="AB3710" s="3"/>
      <c r="AC3710" s="3"/>
      <c r="AD3710" s="9"/>
      <c r="AE3710" s="10"/>
      <c r="AF3710" s="9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4"/>
      <c r="T3711" s="30"/>
      <c r="U3711" s="9"/>
      <c r="V3711" s="9"/>
      <c r="W3711" s="28"/>
      <c r="X3711" s="3"/>
      <c r="Y3711" s="1"/>
      <c r="Z3711" s="9"/>
      <c r="AA3711" s="3"/>
      <c r="AB3711" s="3"/>
      <c r="AC3711" s="3"/>
      <c r="AD3711" s="9"/>
      <c r="AE3711" s="10"/>
      <c r="AF3711" s="9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4"/>
      <c r="T3712" s="30"/>
      <c r="U3712" s="9"/>
      <c r="V3712" s="9"/>
      <c r="W3712" s="28"/>
      <c r="X3712" s="3"/>
      <c r="Y3712" s="1"/>
      <c r="Z3712" s="9"/>
      <c r="AA3712" s="3"/>
      <c r="AB3712" s="3"/>
      <c r="AC3712" s="3"/>
      <c r="AD3712" s="9"/>
      <c r="AE3712" s="10"/>
      <c r="AF3712" s="9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4"/>
      <c r="T3713" s="30"/>
      <c r="U3713" s="9"/>
      <c r="V3713" s="9"/>
      <c r="W3713" s="28"/>
      <c r="X3713" s="3"/>
      <c r="Y3713" s="1"/>
      <c r="Z3713" s="9"/>
      <c r="AA3713" s="3"/>
      <c r="AB3713" s="3"/>
      <c r="AC3713" s="3"/>
      <c r="AD3713" s="9"/>
      <c r="AE3713" s="10"/>
      <c r="AF3713" s="9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4"/>
      <c r="T3714" s="30"/>
      <c r="U3714" s="9"/>
      <c r="V3714" s="9"/>
      <c r="W3714" s="28"/>
      <c r="X3714" s="3"/>
      <c r="Y3714" s="1"/>
      <c r="Z3714" s="9"/>
      <c r="AA3714" s="3"/>
      <c r="AB3714" s="3"/>
      <c r="AC3714" s="3"/>
      <c r="AD3714" s="9"/>
      <c r="AE3714" s="10"/>
      <c r="AF3714" s="9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4"/>
      <c r="T3715" s="30"/>
      <c r="U3715" s="9"/>
      <c r="V3715" s="9"/>
      <c r="W3715" s="28"/>
      <c r="X3715" s="3"/>
      <c r="Y3715" s="1"/>
      <c r="Z3715" s="9"/>
      <c r="AA3715" s="3"/>
      <c r="AB3715" s="3"/>
      <c r="AC3715" s="3"/>
      <c r="AD3715" s="9"/>
      <c r="AE3715" s="10"/>
      <c r="AF3715" s="9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4"/>
      <c r="T3716" s="30"/>
      <c r="U3716" s="9"/>
      <c r="V3716" s="9"/>
      <c r="W3716" s="28"/>
      <c r="X3716" s="3"/>
      <c r="Y3716" s="1"/>
      <c r="Z3716" s="9"/>
      <c r="AA3716" s="3"/>
      <c r="AB3716" s="3"/>
      <c r="AC3716" s="3"/>
      <c r="AD3716" s="9"/>
      <c r="AE3716" s="10"/>
      <c r="AF3716" s="9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4"/>
      <c r="T3717" s="30"/>
      <c r="U3717" s="9"/>
      <c r="V3717" s="9"/>
      <c r="W3717" s="28"/>
      <c r="X3717" s="3"/>
      <c r="Y3717" s="1"/>
      <c r="Z3717" s="9"/>
      <c r="AA3717" s="3"/>
      <c r="AB3717" s="3"/>
      <c r="AC3717" s="3"/>
      <c r="AD3717" s="9"/>
      <c r="AE3717" s="10"/>
      <c r="AF3717" s="9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4"/>
      <c r="T3718" s="30"/>
      <c r="U3718" s="9"/>
      <c r="V3718" s="9"/>
      <c r="W3718" s="28"/>
      <c r="X3718" s="3"/>
      <c r="Y3718" s="1"/>
      <c r="Z3718" s="9"/>
      <c r="AA3718" s="3"/>
      <c r="AB3718" s="3"/>
      <c r="AC3718" s="3"/>
      <c r="AD3718" s="9"/>
      <c r="AE3718" s="10"/>
      <c r="AF3718" s="9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4"/>
      <c r="T3719" s="30"/>
      <c r="U3719" s="9"/>
      <c r="V3719" s="9"/>
      <c r="W3719" s="28"/>
      <c r="X3719" s="3"/>
      <c r="Y3719" s="1"/>
      <c r="Z3719" s="9"/>
      <c r="AA3719" s="3"/>
      <c r="AB3719" s="3"/>
      <c r="AC3719" s="3"/>
      <c r="AD3719" s="9"/>
      <c r="AE3719" s="10"/>
      <c r="AF3719" s="9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4"/>
      <c r="T3720" s="30"/>
      <c r="U3720" s="9"/>
      <c r="V3720" s="9"/>
      <c r="W3720" s="28"/>
      <c r="X3720" s="3"/>
      <c r="Y3720" s="1"/>
      <c r="Z3720" s="9"/>
      <c r="AA3720" s="3"/>
      <c r="AB3720" s="3"/>
      <c r="AC3720" s="3"/>
      <c r="AD3720" s="9"/>
      <c r="AE3720" s="10"/>
      <c r="AF3720" s="9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4"/>
      <c r="T3721" s="30"/>
      <c r="U3721" s="9"/>
      <c r="V3721" s="9"/>
      <c r="W3721" s="28"/>
      <c r="X3721" s="3"/>
      <c r="Y3721" s="1"/>
      <c r="Z3721" s="9"/>
      <c r="AA3721" s="3"/>
      <c r="AB3721" s="3"/>
      <c r="AC3721" s="3"/>
      <c r="AD3721" s="9"/>
      <c r="AE3721" s="10"/>
      <c r="AF3721" s="9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4"/>
      <c r="T3722" s="30"/>
      <c r="U3722" s="9"/>
      <c r="V3722" s="9"/>
      <c r="W3722" s="28"/>
      <c r="X3722" s="3"/>
      <c r="Y3722" s="1"/>
      <c r="Z3722" s="9"/>
      <c r="AA3722" s="3"/>
      <c r="AB3722" s="3"/>
      <c r="AC3722" s="3"/>
      <c r="AD3722" s="9"/>
      <c r="AE3722" s="10"/>
      <c r="AF3722" s="9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4"/>
      <c r="T3723" s="30"/>
      <c r="U3723" s="9"/>
      <c r="V3723" s="9"/>
      <c r="W3723" s="28"/>
      <c r="X3723" s="3"/>
      <c r="Y3723" s="1"/>
      <c r="Z3723" s="9"/>
      <c r="AA3723" s="3"/>
      <c r="AB3723" s="3"/>
      <c r="AC3723" s="3"/>
      <c r="AD3723" s="9"/>
      <c r="AE3723" s="10"/>
      <c r="AF3723" s="9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4"/>
      <c r="T3724" s="30"/>
      <c r="U3724" s="9"/>
      <c r="V3724" s="9"/>
      <c r="W3724" s="28"/>
      <c r="X3724" s="3"/>
      <c r="Y3724" s="1"/>
      <c r="Z3724" s="9"/>
      <c r="AA3724" s="3"/>
      <c r="AB3724" s="3"/>
      <c r="AC3724" s="3"/>
      <c r="AD3724" s="9"/>
      <c r="AE3724" s="10"/>
      <c r="AF3724" s="9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4"/>
      <c r="T3725" s="30"/>
      <c r="U3725" s="9"/>
      <c r="V3725" s="9"/>
      <c r="W3725" s="28"/>
      <c r="X3725" s="3"/>
      <c r="Y3725" s="1"/>
      <c r="Z3725" s="9"/>
      <c r="AA3725" s="3"/>
      <c r="AB3725" s="3"/>
      <c r="AC3725" s="3"/>
      <c r="AD3725" s="9"/>
      <c r="AE3725" s="10"/>
      <c r="AF3725" s="9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4"/>
      <c r="T3726" s="30"/>
      <c r="U3726" s="9"/>
      <c r="V3726" s="9"/>
      <c r="W3726" s="28"/>
      <c r="X3726" s="3"/>
      <c r="Y3726" s="1"/>
      <c r="Z3726" s="9"/>
      <c r="AA3726" s="3"/>
      <c r="AB3726" s="3"/>
      <c r="AC3726" s="3"/>
      <c r="AD3726" s="9"/>
      <c r="AE3726" s="10"/>
      <c r="AF3726" s="9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4"/>
      <c r="T3727" s="30"/>
      <c r="U3727" s="9"/>
      <c r="V3727" s="9"/>
      <c r="W3727" s="28"/>
      <c r="X3727" s="3"/>
      <c r="Y3727" s="1"/>
      <c r="Z3727" s="9"/>
      <c r="AA3727" s="3"/>
      <c r="AB3727" s="3"/>
      <c r="AC3727" s="3"/>
      <c r="AD3727" s="9"/>
      <c r="AE3727" s="10"/>
      <c r="AF3727" s="9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4"/>
      <c r="T3728" s="30"/>
      <c r="U3728" s="9"/>
      <c r="V3728" s="9"/>
      <c r="W3728" s="28"/>
      <c r="X3728" s="3"/>
      <c r="Y3728" s="1"/>
      <c r="Z3728" s="9"/>
      <c r="AA3728" s="3"/>
      <c r="AB3728" s="3"/>
      <c r="AC3728" s="3"/>
      <c r="AD3728" s="9"/>
      <c r="AE3728" s="10"/>
      <c r="AF3728" s="9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4"/>
      <c r="T3729" s="30"/>
      <c r="U3729" s="9"/>
      <c r="V3729" s="9"/>
      <c r="W3729" s="28"/>
      <c r="X3729" s="3"/>
      <c r="Y3729" s="1"/>
      <c r="Z3729" s="9"/>
      <c r="AA3729" s="3"/>
      <c r="AB3729" s="3"/>
      <c r="AC3729" s="3"/>
      <c r="AD3729" s="9"/>
      <c r="AE3729" s="10"/>
      <c r="AF3729" s="9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4"/>
      <c r="T3730" s="30"/>
      <c r="U3730" s="9"/>
      <c r="V3730" s="9"/>
      <c r="W3730" s="28"/>
      <c r="X3730" s="3"/>
      <c r="Y3730" s="1"/>
      <c r="Z3730" s="9"/>
      <c r="AA3730" s="3"/>
      <c r="AB3730" s="3"/>
      <c r="AC3730" s="3"/>
      <c r="AD3730" s="9"/>
      <c r="AE3730" s="10"/>
      <c r="AF3730" s="9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4"/>
      <c r="T3731" s="30"/>
      <c r="U3731" s="9"/>
      <c r="V3731" s="9"/>
      <c r="W3731" s="28"/>
      <c r="X3731" s="3"/>
      <c r="Y3731" s="1"/>
      <c r="Z3731" s="9"/>
      <c r="AA3731" s="3"/>
      <c r="AB3731" s="3"/>
      <c r="AC3731" s="3"/>
      <c r="AD3731" s="9"/>
      <c r="AE3731" s="10"/>
      <c r="AF3731" s="9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4"/>
      <c r="T3732" s="30"/>
      <c r="U3732" s="9"/>
      <c r="V3732" s="9"/>
      <c r="W3732" s="28"/>
      <c r="X3732" s="3"/>
      <c r="Y3732" s="1"/>
      <c r="Z3732" s="9"/>
      <c r="AA3732" s="3"/>
      <c r="AB3732" s="3"/>
      <c r="AC3732" s="3"/>
      <c r="AD3732" s="9"/>
      <c r="AE3732" s="10"/>
      <c r="AF3732" s="9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4"/>
      <c r="T3733" s="30"/>
      <c r="U3733" s="9"/>
      <c r="V3733" s="9"/>
      <c r="W3733" s="28"/>
      <c r="X3733" s="3"/>
      <c r="Y3733" s="1"/>
      <c r="Z3733" s="9"/>
      <c r="AA3733" s="3"/>
      <c r="AB3733" s="3"/>
      <c r="AC3733" s="3"/>
      <c r="AD3733" s="9"/>
      <c r="AE3733" s="10"/>
      <c r="AF3733" s="9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4"/>
      <c r="T3734" s="30"/>
      <c r="U3734" s="9"/>
      <c r="V3734" s="9"/>
      <c r="W3734" s="28"/>
      <c r="X3734" s="3"/>
      <c r="Y3734" s="1"/>
      <c r="Z3734" s="9"/>
      <c r="AA3734" s="3"/>
      <c r="AB3734" s="3"/>
      <c r="AC3734" s="3"/>
      <c r="AD3734" s="9"/>
      <c r="AE3734" s="10"/>
      <c r="AF3734" s="9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4"/>
      <c r="T3735" s="30"/>
      <c r="U3735" s="9"/>
      <c r="V3735" s="9"/>
      <c r="W3735" s="28"/>
      <c r="X3735" s="3"/>
      <c r="Y3735" s="1"/>
      <c r="Z3735" s="9"/>
      <c r="AA3735" s="3"/>
      <c r="AB3735" s="3"/>
      <c r="AC3735" s="3"/>
      <c r="AD3735" s="9"/>
      <c r="AE3735" s="10"/>
      <c r="AF3735" s="9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4"/>
      <c r="T3736" s="30"/>
      <c r="U3736" s="9"/>
      <c r="V3736" s="9"/>
      <c r="W3736" s="28"/>
      <c r="X3736" s="3"/>
      <c r="Y3736" s="1"/>
      <c r="Z3736" s="9"/>
      <c r="AA3736" s="3"/>
      <c r="AB3736" s="3"/>
      <c r="AC3736" s="3"/>
      <c r="AD3736" s="9"/>
      <c r="AE3736" s="10"/>
      <c r="AF3736" s="9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4"/>
      <c r="T3737" s="30"/>
      <c r="U3737" s="9"/>
      <c r="V3737" s="9"/>
      <c r="W3737" s="28"/>
      <c r="X3737" s="3"/>
      <c r="Y3737" s="1"/>
      <c r="Z3737" s="9"/>
      <c r="AA3737" s="3"/>
      <c r="AB3737" s="3"/>
      <c r="AC3737" s="3"/>
      <c r="AD3737" s="9"/>
      <c r="AE3737" s="10"/>
      <c r="AF3737" s="9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4"/>
      <c r="T3738" s="30"/>
      <c r="U3738" s="9"/>
      <c r="V3738" s="9"/>
      <c r="W3738" s="28"/>
      <c r="X3738" s="3"/>
      <c r="Y3738" s="1"/>
      <c r="Z3738" s="9"/>
      <c r="AA3738" s="3"/>
      <c r="AB3738" s="3"/>
      <c r="AC3738" s="3"/>
      <c r="AD3738" s="9"/>
      <c r="AE3738" s="10"/>
      <c r="AF3738" s="9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4"/>
      <c r="T3739" s="30"/>
      <c r="U3739" s="9"/>
      <c r="V3739" s="9"/>
      <c r="W3739" s="28"/>
      <c r="X3739" s="3"/>
      <c r="Y3739" s="1"/>
      <c r="Z3739" s="9"/>
      <c r="AA3739" s="3"/>
      <c r="AB3739" s="3"/>
      <c r="AC3739" s="3"/>
      <c r="AD3739" s="9"/>
      <c r="AE3739" s="10"/>
      <c r="AF3739" s="9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4"/>
      <c r="T3740" s="30"/>
      <c r="U3740" s="9"/>
      <c r="V3740" s="9"/>
      <c r="W3740" s="28"/>
      <c r="X3740" s="3"/>
      <c r="Y3740" s="1"/>
      <c r="Z3740" s="9"/>
      <c r="AA3740" s="3"/>
      <c r="AB3740" s="3"/>
      <c r="AC3740" s="3"/>
      <c r="AD3740" s="9"/>
      <c r="AE3740" s="10"/>
      <c r="AF3740" s="9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4"/>
      <c r="T3741" s="30"/>
      <c r="U3741" s="9"/>
      <c r="V3741" s="9"/>
      <c r="W3741" s="28"/>
      <c r="X3741" s="3"/>
      <c r="Y3741" s="1"/>
      <c r="Z3741" s="9"/>
      <c r="AA3741" s="3"/>
      <c r="AB3741" s="3"/>
      <c r="AC3741" s="3"/>
      <c r="AD3741" s="9"/>
      <c r="AE3741" s="10"/>
      <c r="AF3741" s="9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4"/>
      <c r="T3742" s="30"/>
      <c r="U3742" s="9"/>
      <c r="V3742" s="9"/>
      <c r="W3742" s="28"/>
      <c r="X3742" s="3"/>
      <c r="Y3742" s="1"/>
      <c r="Z3742" s="9"/>
      <c r="AA3742" s="3"/>
      <c r="AB3742" s="3"/>
      <c r="AC3742" s="3"/>
      <c r="AD3742" s="9"/>
      <c r="AE3742" s="10"/>
      <c r="AF3742" s="9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4"/>
      <c r="T3743" s="30"/>
      <c r="U3743" s="9"/>
      <c r="V3743" s="9"/>
      <c r="W3743" s="28"/>
      <c r="X3743" s="3"/>
      <c r="Y3743" s="1"/>
      <c r="Z3743" s="9"/>
      <c r="AA3743" s="3"/>
      <c r="AB3743" s="3"/>
      <c r="AC3743" s="3"/>
      <c r="AD3743" s="9"/>
      <c r="AE3743" s="10"/>
      <c r="AF3743" s="9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4"/>
      <c r="T3744" s="30"/>
      <c r="U3744" s="9"/>
      <c r="V3744" s="9"/>
      <c r="W3744" s="28"/>
      <c r="X3744" s="3"/>
      <c r="Y3744" s="1"/>
      <c r="Z3744" s="9"/>
      <c r="AA3744" s="3"/>
      <c r="AB3744" s="3"/>
      <c r="AC3744" s="3"/>
      <c r="AD3744" s="9"/>
      <c r="AE3744" s="10"/>
      <c r="AF3744" s="9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4"/>
      <c r="T3745" s="30"/>
      <c r="U3745" s="9"/>
      <c r="V3745" s="9"/>
      <c r="W3745" s="28"/>
      <c r="X3745" s="3"/>
      <c r="Y3745" s="1"/>
      <c r="Z3745" s="9"/>
      <c r="AA3745" s="3"/>
      <c r="AB3745" s="3"/>
      <c r="AC3745" s="3"/>
      <c r="AD3745" s="9"/>
      <c r="AE3745" s="10"/>
      <c r="AF3745" s="9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4"/>
      <c r="T3746" s="30"/>
      <c r="U3746" s="9"/>
      <c r="V3746" s="9"/>
      <c r="W3746" s="28"/>
      <c r="X3746" s="3"/>
      <c r="Y3746" s="1"/>
      <c r="Z3746" s="9"/>
      <c r="AA3746" s="3"/>
      <c r="AB3746" s="3"/>
      <c r="AC3746" s="3"/>
      <c r="AD3746" s="9"/>
      <c r="AE3746" s="10"/>
      <c r="AF3746" s="9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4"/>
      <c r="T3747" s="30"/>
      <c r="U3747" s="9"/>
      <c r="V3747" s="9"/>
      <c r="W3747" s="28"/>
      <c r="X3747" s="3"/>
      <c r="Y3747" s="1"/>
      <c r="Z3747" s="9"/>
      <c r="AA3747" s="3"/>
      <c r="AB3747" s="3"/>
      <c r="AC3747" s="3"/>
      <c r="AD3747" s="9"/>
      <c r="AE3747" s="10"/>
      <c r="AF3747" s="9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4"/>
      <c r="T3748" s="30"/>
      <c r="U3748" s="9"/>
      <c r="V3748" s="9"/>
      <c r="W3748" s="28"/>
      <c r="X3748" s="3"/>
      <c r="Y3748" s="1"/>
      <c r="Z3748" s="9"/>
      <c r="AA3748" s="3"/>
      <c r="AB3748" s="3"/>
      <c r="AC3748" s="3"/>
      <c r="AD3748" s="9"/>
      <c r="AE3748" s="10"/>
      <c r="AF3748" s="9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4"/>
      <c r="T3749" s="30"/>
      <c r="U3749" s="9"/>
      <c r="V3749" s="9"/>
      <c r="W3749" s="28"/>
      <c r="X3749" s="3"/>
      <c r="Y3749" s="1"/>
      <c r="Z3749" s="9"/>
      <c r="AA3749" s="3"/>
      <c r="AB3749" s="3"/>
      <c r="AC3749" s="3"/>
      <c r="AD3749" s="9"/>
      <c r="AE3749" s="10"/>
      <c r="AF3749" s="9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4"/>
      <c r="T3750" s="30"/>
      <c r="U3750" s="9"/>
      <c r="V3750" s="9"/>
      <c r="W3750" s="28"/>
      <c r="X3750" s="3"/>
      <c r="Y3750" s="1"/>
      <c r="Z3750" s="9"/>
      <c r="AA3750" s="3"/>
      <c r="AB3750" s="3"/>
      <c r="AC3750" s="3"/>
      <c r="AD3750" s="9"/>
      <c r="AE3750" s="10"/>
      <c r="AF3750" s="9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4"/>
      <c r="T3751" s="30"/>
      <c r="U3751" s="9"/>
      <c r="V3751" s="9"/>
      <c r="W3751" s="28"/>
      <c r="X3751" s="3"/>
      <c r="Y3751" s="1"/>
      <c r="Z3751" s="9"/>
      <c r="AA3751" s="3"/>
      <c r="AB3751" s="3"/>
      <c r="AC3751" s="3"/>
      <c r="AD3751" s="9"/>
      <c r="AE3751" s="10"/>
      <c r="AF3751" s="9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4"/>
      <c r="T3752" s="30"/>
      <c r="U3752" s="9"/>
      <c r="V3752" s="9"/>
      <c r="W3752" s="28"/>
      <c r="X3752" s="3"/>
      <c r="Y3752" s="1"/>
      <c r="Z3752" s="9"/>
      <c r="AA3752" s="3"/>
      <c r="AB3752" s="3"/>
      <c r="AC3752" s="3"/>
      <c r="AD3752" s="9"/>
      <c r="AE3752" s="10"/>
      <c r="AF3752" s="9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4"/>
      <c r="T3753" s="30"/>
      <c r="U3753" s="9"/>
      <c r="V3753" s="9"/>
      <c r="W3753" s="28"/>
      <c r="X3753" s="3"/>
      <c r="Y3753" s="1"/>
      <c r="Z3753" s="9"/>
      <c r="AA3753" s="3"/>
      <c r="AB3753" s="3"/>
      <c r="AC3753" s="3"/>
      <c r="AD3753" s="9"/>
      <c r="AE3753" s="10"/>
      <c r="AF3753" s="9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4"/>
      <c r="T3754" s="30"/>
      <c r="U3754" s="9"/>
      <c r="V3754" s="9"/>
      <c r="W3754" s="28"/>
      <c r="X3754" s="3"/>
      <c r="Y3754" s="1"/>
      <c r="Z3754" s="9"/>
      <c r="AA3754" s="3"/>
      <c r="AB3754" s="3"/>
      <c r="AC3754" s="3"/>
      <c r="AD3754" s="9"/>
      <c r="AE3754" s="10"/>
      <c r="AF3754" s="9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4"/>
      <c r="T3755" s="30"/>
      <c r="U3755" s="9"/>
      <c r="V3755" s="9"/>
      <c r="W3755" s="28"/>
      <c r="X3755" s="3"/>
      <c r="Y3755" s="1"/>
      <c r="Z3755" s="9"/>
      <c r="AA3755" s="3"/>
      <c r="AB3755" s="3"/>
      <c r="AC3755" s="3"/>
      <c r="AD3755" s="9"/>
      <c r="AE3755" s="10"/>
      <c r="AF3755" s="9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4"/>
      <c r="T3756" s="30"/>
      <c r="U3756" s="9"/>
      <c r="V3756" s="9"/>
      <c r="W3756" s="28"/>
      <c r="X3756" s="3"/>
      <c r="Y3756" s="1"/>
      <c r="Z3756" s="9"/>
      <c r="AA3756" s="3"/>
      <c r="AB3756" s="3"/>
      <c r="AC3756" s="3"/>
      <c r="AD3756" s="9"/>
      <c r="AE3756" s="10"/>
      <c r="AF3756" s="9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4"/>
      <c r="T3757" s="30"/>
      <c r="U3757" s="9"/>
      <c r="V3757" s="9"/>
      <c r="W3757" s="28"/>
      <c r="X3757" s="3"/>
      <c r="Y3757" s="1"/>
      <c r="Z3757" s="9"/>
      <c r="AA3757" s="3"/>
      <c r="AB3757" s="3"/>
      <c r="AC3757" s="3"/>
      <c r="AD3757" s="9"/>
      <c r="AE3757" s="10"/>
      <c r="AF3757" s="9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4"/>
      <c r="T3758" s="30"/>
      <c r="U3758" s="9"/>
      <c r="V3758" s="9"/>
      <c r="W3758" s="28"/>
      <c r="X3758" s="3"/>
      <c r="Y3758" s="1"/>
      <c r="Z3758" s="9"/>
      <c r="AA3758" s="3"/>
      <c r="AB3758" s="3"/>
      <c r="AC3758" s="3"/>
      <c r="AD3758" s="9"/>
      <c r="AE3758" s="10"/>
      <c r="AF3758" s="9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4"/>
      <c r="T3759" s="30"/>
      <c r="U3759" s="9"/>
      <c r="V3759" s="9"/>
      <c r="W3759" s="28"/>
      <c r="X3759" s="3"/>
      <c r="Y3759" s="1"/>
      <c r="Z3759" s="9"/>
      <c r="AA3759" s="3"/>
      <c r="AB3759" s="3"/>
      <c r="AC3759" s="3"/>
      <c r="AD3759" s="9"/>
      <c r="AE3759" s="10"/>
      <c r="AF3759" s="9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4"/>
      <c r="T3760" s="30"/>
      <c r="U3760" s="9"/>
      <c r="V3760" s="9"/>
      <c r="W3760" s="28"/>
      <c r="X3760" s="3"/>
      <c r="Y3760" s="1"/>
      <c r="Z3760" s="9"/>
      <c r="AA3760" s="3"/>
      <c r="AB3760" s="3"/>
      <c r="AC3760" s="3"/>
      <c r="AD3760" s="9"/>
      <c r="AE3760" s="10"/>
      <c r="AF3760" s="9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4"/>
      <c r="T3761" s="30"/>
      <c r="U3761" s="9"/>
      <c r="V3761" s="9"/>
      <c r="W3761" s="28"/>
      <c r="X3761" s="3"/>
      <c r="Y3761" s="1"/>
      <c r="Z3761" s="9"/>
      <c r="AA3761" s="3"/>
      <c r="AB3761" s="3"/>
      <c r="AC3761" s="3"/>
      <c r="AD3761" s="9"/>
      <c r="AE3761" s="10"/>
      <c r="AF3761" s="9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4"/>
      <c r="T3762" s="30"/>
      <c r="U3762" s="9"/>
      <c r="V3762" s="9"/>
      <c r="W3762" s="28"/>
      <c r="X3762" s="3"/>
      <c r="Y3762" s="1"/>
      <c r="Z3762" s="9"/>
      <c r="AA3762" s="3"/>
      <c r="AB3762" s="3"/>
      <c r="AC3762" s="3"/>
      <c r="AD3762" s="9"/>
      <c r="AE3762" s="10"/>
      <c r="AF3762" s="9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4"/>
      <c r="T3763" s="30"/>
      <c r="U3763" s="9"/>
      <c r="V3763" s="9"/>
      <c r="W3763" s="28"/>
      <c r="X3763" s="3"/>
      <c r="Y3763" s="1"/>
      <c r="Z3763" s="9"/>
      <c r="AA3763" s="3"/>
      <c r="AB3763" s="3"/>
      <c r="AC3763" s="3"/>
      <c r="AD3763" s="9"/>
      <c r="AE3763" s="10"/>
      <c r="AF3763" s="9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4"/>
      <c r="T3764" s="30"/>
      <c r="U3764" s="9"/>
      <c r="V3764" s="9"/>
      <c r="W3764" s="28"/>
      <c r="X3764" s="3"/>
      <c r="Y3764" s="1"/>
      <c r="Z3764" s="9"/>
      <c r="AA3764" s="3"/>
      <c r="AB3764" s="3"/>
      <c r="AC3764" s="3"/>
      <c r="AD3764" s="9"/>
      <c r="AE3764" s="10"/>
      <c r="AF3764" s="9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4"/>
      <c r="T3765" s="30"/>
      <c r="U3765" s="9"/>
      <c r="V3765" s="9"/>
      <c r="W3765" s="28"/>
      <c r="X3765" s="3"/>
      <c r="Y3765" s="1"/>
      <c r="Z3765" s="9"/>
      <c r="AA3765" s="3"/>
      <c r="AB3765" s="3"/>
      <c r="AC3765" s="3"/>
      <c r="AD3765" s="9"/>
      <c r="AE3765" s="10"/>
      <c r="AF3765" s="9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4"/>
      <c r="T3766" s="30"/>
      <c r="U3766" s="9"/>
      <c r="V3766" s="9"/>
      <c r="W3766" s="28"/>
      <c r="X3766" s="3"/>
      <c r="Y3766" s="1"/>
      <c r="Z3766" s="9"/>
      <c r="AA3766" s="3"/>
      <c r="AB3766" s="3"/>
      <c r="AC3766" s="3"/>
      <c r="AD3766" s="9"/>
      <c r="AE3766" s="10"/>
      <c r="AF3766" s="9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4"/>
      <c r="T3767" s="30"/>
      <c r="U3767" s="9"/>
      <c r="V3767" s="9"/>
      <c r="W3767" s="28"/>
      <c r="X3767" s="3"/>
      <c r="Y3767" s="1"/>
      <c r="Z3767" s="9"/>
      <c r="AA3767" s="3"/>
      <c r="AB3767" s="3"/>
      <c r="AC3767" s="3"/>
      <c r="AD3767" s="9"/>
      <c r="AE3767" s="10"/>
      <c r="AF3767" s="9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4"/>
      <c r="T3768" s="30"/>
      <c r="U3768" s="9"/>
      <c r="V3768" s="9"/>
      <c r="W3768" s="28"/>
      <c r="X3768" s="3"/>
      <c r="Y3768" s="1"/>
      <c r="Z3768" s="9"/>
      <c r="AA3768" s="3"/>
      <c r="AB3768" s="3"/>
      <c r="AC3768" s="3"/>
      <c r="AD3768" s="9"/>
      <c r="AE3768" s="10"/>
      <c r="AF3768" s="9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4"/>
      <c r="T3769" s="30"/>
      <c r="U3769" s="9"/>
      <c r="V3769" s="9"/>
      <c r="W3769" s="28"/>
      <c r="X3769" s="3"/>
      <c r="Y3769" s="1"/>
      <c r="Z3769" s="9"/>
      <c r="AA3769" s="3"/>
      <c r="AB3769" s="3"/>
      <c r="AC3769" s="3"/>
      <c r="AD3769" s="9"/>
      <c r="AE3769" s="10"/>
      <c r="AF3769" s="9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4"/>
      <c r="T3770" s="30"/>
      <c r="U3770" s="9"/>
      <c r="V3770" s="9"/>
      <c r="W3770" s="28"/>
      <c r="X3770" s="3"/>
      <c r="Y3770" s="1"/>
      <c r="Z3770" s="9"/>
      <c r="AA3770" s="3"/>
      <c r="AB3770" s="3"/>
      <c r="AC3770" s="3"/>
      <c r="AD3770" s="9"/>
      <c r="AE3770" s="10"/>
      <c r="AF3770" s="9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4"/>
      <c r="T3771" s="30"/>
      <c r="U3771" s="9"/>
      <c r="V3771" s="9"/>
      <c r="W3771" s="28"/>
      <c r="X3771" s="3"/>
      <c r="Y3771" s="1"/>
      <c r="Z3771" s="9"/>
      <c r="AA3771" s="3"/>
      <c r="AB3771" s="3"/>
      <c r="AC3771" s="3"/>
      <c r="AD3771" s="9"/>
      <c r="AE3771" s="10"/>
      <c r="AF3771" s="9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4"/>
      <c r="T3772" s="30"/>
      <c r="U3772" s="9"/>
      <c r="V3772" s="9"/>
      <c r="W3772" s="28"/>
      <c r="X3772" s="3"/>
      <c r="Y3772" s="1"/>
      <c r="Z3772" s="9"/>
      <c r="AA3772" s="3"/>
      <c r="AB3772" s="3"/>
      <c r="AC3772" s="3"/>
      <c r="AD3772" s="9"/>
      <c r="AE3772" s="10"/>
      <c r="AF3772" s="9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4"/>
      <c r="T3773" s="30"/>
      <c r="U3773" s="9"/>
      <c r="V3773" s="9"/>
      <c r="W3773" s="28"/>
      <c r="X3773" s="3"/>
      <c r="Y3773" s="1"/>
      <c r="Z3773" s="9"/>
      <c r="AA3773" s="3"/>
      <c r="AB3773" s="3"/>
      <c r="AC3773" s="3"/>
      <c r="AD3773" s="9"/>
      <c r="AE3773" s="10"/>
      <c r="AF3773" s="9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4"/>
      <c r="T3774" s="30"/>
      <c r="U3774" s="9"/>
      <c r="V3774" s="9"/>
      <c r="W3774" s="28"/>
      <c r="X3774" s="3"/>
      <c r="Y3774" s="1"/>
      <c r="Z3774" s="9"/>
      <c r="AA3774" s="3"/>
      <c r="AB3774" s="3"/>
      <c r="AC3774" s="3"/>
      <c r="AD3774" s="9"/>
      <c r="AE3774" s="10"/>
      <c r="AF3774" s="9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4"/>
      <c r="T3775" s="30"/>
      <c r="U3775" s="9"/>
      <c r="V3775" s="9"/>
      <c r="W3775" s="28"/>
      <c r="X3775" s="3"/>
      <c r="Y3775" s="1"/>
      <c r="Z3775" s="9"/>
      <c r="AA3775" s="3"/>
      <c r="AB3775" s="3"/>
      <c r="AC3775" s="3"/>
      <c r="AD3775" s="9"/>
      <c r="AE3775" s="10"/>
      <c r="AF3775" s="9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4"/>
      <c r="T3776" s="30"/>
      <c r="U3776" s="9"/>
      <c r="V3776" s="9"/>
      <c r="W3776" s="28"/>
      <c r="X3776" s="3"/>
      <c r="Y3776" s="1"/>
      <c r="Z3776" s="9"/>
      <c r="AA3776" s="3"/>
      <c r="AB3776" s="3"/>
      <c r="AC3776" s="3"/>
      <c r="AD3776" s="9"/>
      <c r="AE3776" s="10"/>
      <c r="AF3776" s="9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4"/>
      <c r="T3777" s="30"/>
      <c r="U3777" s="9"/>
      <c r="V3777" s="9"/>
      <c r="W3777" s="28"/>
      <c r="X3777" s="3"/>
      <c r="Y3777" s="1"/>
      <c r="Z3777" s="9"/>
      <c r="AA3777" s="3"/>
      <c r="AB3777" s="3"/>
      <c r="AC3777" s="3"/>
      <c r="AD3777" s="9"/>
      <c r="AE3777" s="10"/>
      <c r="AF3777" s="9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4"/>
      <c r="T3778" s="30"/>
      <c r="U3778" s="9"/>
      <c r="V3778" s="9"/>
      <c r="W3778" s="28"/>
      <c r="X3778" s="3"/>
      <c r="Y3778" s="1"/>
      <c r="Z3778" s="9"/>
      <c r="AA3778" s="3"/>
      <c r="AB3778" s="3"/>
      <c r="AC3778" s="3"/>
      <c r="AD3778" s="9"/>
      <c r="AE3778" s="10"/>
      <c r="AF3778" s="9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4"/>
      <c r="T3779" s="30"/>
      <c r="U3779" s="9"/>
      <c r="V3779" s="9"/>
      <c r="W3779" s="28"/>
      <c r="X3779" s="3"/>
      <c r="Y3779" s="1"/>
      <c r="Z3779" s="9"/>
      <c r="AA3779" s="3"/>
      <c r="AB3779" s="3"/>
      <c r="AC3779" s="3"/>
      <c r="AD3779" s="9"/>
      <c r="AE3779" s="10"/>
      <c r="AF3779" s="9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4"/>
      <c r="T3780" s="30"/>
      <c r="U3780" s="9"/>
      <c r="V3780" s="9"/>
      <c r="W3780" s="28"/>
      <c r="X3780" s="3"/>
      <c r="Y3780" s="1"/>
      <c r="Z3780" s="9"/>
      <c r="AA3780" s="3"/>
      <c r="AB3780" s="3"/>
      <c r="AC3780" s="3"/>
      <c r="AD3780" s="9"/>
      <c r="AE3780" s="10"/>
      <c r="AF3780" s="9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4"/>
      <c r="T3781" s="30"/>
      <c r="U3781" s="9"/>
      <c r="V3781" s="9"/>
      <c r="W3781" s="28"/>
      <c r="X3781" s="3"/>
      <c r="Y3781" s="1"/>
      <c r="Z3781" s="9"/>
      <c r="AA3781" s="3"/>
      <c r="AB3781" s="3"/>
      <c r="AC3781" s="3"/>
      <c r="AD3781" s="9"/>
      <c r="AE3781" s="10"/>
      <c r="AF3781" s="9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4"/>
      <c r="T3782" s="30"/>
      <c r="U3782" s="9"/>
      <c r="V3782" s="9"/>
      <c r="W3782" s="28"/>
      <c r="X3782" s="3"/>
      <c r="Y3782" s="1"/>
      <c r="Z3782" s="9"/>
      <c r="AA3782" s="3"/>
      <c r="AB3782" s="3"/>
      <c r="AC3782" s="3"/>
      <c r="AD3782" s="9"/>
      <c r="AE3782" s="10"/>
      <c r="AF3782" s="9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4"/>
      <c r="T3783" s="30"/>
      <c r="U3783" s="9"/>
      <c r="V3783" s="9"/>
      <c r="W3783" s="28"/>
      <c r="X3783" s="3"/>
      <c r="Y3783" s="1"/>
      <c r="Z3783" s="9"/>
      <c r="AA3783" s="3"/>
      <c r="AB3783" s="3"/>
      <c r="AC3783" s="3"/>
      <c r="AD3783" s="9"/>
      <c r="AE3783" s="10"/>
      <c r="AF3783" s="9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4"/>
      <c r="T3784" s="30"/>
      <c r="U3784" s="9"/>
      <c r="V3784" s="9"/>
      <c r="W3784" s="28"/>
      <c r="X3784" s="3"/>
      <c r="Y3784" s="1"/>
      <c r="Z3784" s="9"/>
      <c r="AA3784" s="3"/>
      <c r="AB3784" s="3"/>
      <c r="AC3784" s="3"/>
      <c r="AD3784" s="9"/>
      <c r="AE3784" s="10"/>
      <c r="AF3784" s="9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4"/>
      <c r="T3785" s="30"/>
      <c r="U3785" s="9"/>
      <c r="V3785" s="9"/>
      <c r="W3785" s="28"/>
      <c r="X3785" s="3"/>
      <c r="Y3785" s="1"/>
      <c r="Z3785" s="9"/>
      <c r="AA3785" s="3"/>
      <c r="AB3785" s="3"/>
      <c r="AC3785" s="3"/>
      <c r="AD3785" s="9"/>
      <c r="AE3785" s="10"/>
      <c r="AF3785" s="9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4"/>
      <c r="T3786" s="30"/>
      <c r="U3786" s="9"/>
      <c r="V3786" s="9"/>
      <c r="W3786" s="28"/>
      <c r="X3786" s="3"/>
      <c r="Y3786" s="1"/>
      <c r="Z3786" s="9"/>
      <c r="AA3786" s="3"/>
      <c r="AB3786" s="3"/>
      <c r="AC3786" s="3"/>
      <c r="AD3786" s="9"/>
      <c r="AE3786" s="10"/>
      <c r="AF3786" s="9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4"/>
      <c r="T3787" s="30"/>
      <c r="U3787" s="9"/>
      <c r="V3787" s="9"/>
      <c r="W3787" s="28"/>
      <c r="X3787" s="3"/>
      <c r="Y3787" s="1"/>
      <c r="Z3787" s="9"/>
      <c r="AA3787" s="3"/>
      <c r="AB3787" s="3"/>
      <c r="AC3787" s="3"/>
      <c r="AD3787" s="9"/>
      <c r="AE3787" s="10"/>
      <c r="AF3787" s="9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4"/>
      <c r="T3788" s="30"/>
      <c r="U3788" s="9"/>
      <c r="V3788" s="9"/>
      <c r="W3788" s="28"/>
      <c r="X3788" s="3"/>
      <c r="Y3788" s="1"/>
      <c r="Z3788" s="9"/>
      <c r="AA3788" s="3"/>
      <c r="AB3788" s="3"/>
      <c r="AC3788" s="3"/>
      <c r="AD3788" s="9"/>
      <c r="AE3788" s="10"/>
      <c r="AF3788" s="9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4"/>
      <c r="T3789" s="30"/>
      <c r="U3789" s="9"/>
      <c r="V3789" s="9"/>
      <c r="W3789" s="28"/>
      <c r="X3789" s="3"/>
      <c r="Y3789" s="1"/>
      <c r="Z3789" s="9"/>
      <c r="AA3789" s="3"/>
      <c r="AB3789" s="3"/>
      <c r="AC3789" s="3"/>
      <c r="AD3789" s="9"/>
      <c r="AE3789" s="10"/>
      <c r="AF3789" s="9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4"/>
      <c r="T3790" s="30"/>
      <c r="U3790" s="9"/>
      <c r="V3790" s="9"/>
      <c r="W3790" s="28"/>
      <c r="X3790" s="3"/>
      <c r="Y3790" s="1"/>
      <c r="Z3790" s="9"/>
      <c r="AA3790" s="3"/>
      <c r="AB3790" s="3"/>
      <c r="AC3790" s="3"/>
      <c r="AD3790" s="9"/>
      <c r="AE3790" s="10"/>
      <c r="AF3790" s="9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4"/>
      <c r="T3791" s="30"/>
      <c r="U3791" s="9"/>
      <c r="V3791" s="9"/>
      <c r="W3791" s="28"/>
      <c r="X3791" s="3"/>
      <c r="Y3791" s="1"/>
      <c r="Z3791" s="9"/>
      <c r="AA3791" s="3"/>
      <c r="AB3791" s="3"/>
      <c r="AC3791" s="3"/>
      <c r="AD3791" s="9"/>
      <c r="AE3791" s="10"/>
      <c r="AF3791" s="9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4"/>
      <c r="T3792" s="30"/>
      <c r="U3792" s="9"/>
      <c r="V3792" s="9"/>
      <c r="W3792" s="28"/>
      <c r="X3792" s="3"/>
      <c r="Y3792" s="1"/>
      <c r="Z3792" s="9"/>
      <c r="AA3792" s="3"/>
      <c r="AB3792" s="3"/>
      <c r="AC3792" s="3"/>
      <c r="AD3792" s="9"/>
      <c r="AE3792" s="10"/>
      <c r="AF3792" s="9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4"/>
      <c r="T3793" s="30"/>
      <c r="U3793" s="9"/>
      <c r="V3793" s="9"/>
      <c r="W3793" s="28"/>
      <c r="X3793" s="3"/>
      <c r="Y3793" s="1"/>
      <c r="Z3793" s="9"/>
      <c r="AA3793" s="3"/>
      <c r="AB3793" s="3"/>
      <c r="AC3793" s="3"/>
      <c r="AD3793" s="9"/>
      <c r="AE3793" s="10"/>
      <c r="AF3793" s="9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4"/>
      <c r="T3794" s="30"/>
      <c r="U3794" s="9"/>
      <c r="V3794" s="9"/>
      <c r="W3794" s="28"/>
      <c r="X3794" s="3"/>
      <c r="Y3794" s="1"/>
      <c r="Z3794" s="9"/>
      <c r="AA3794" s="3"/>
      <c r="AB3794" s="3"/>
      <c r="AC3794" s="3"/>
      <c r="AD3794" s="9"/>
      <c r="AE3794" s="10"/>
      <c r="AF3794" s="9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4"/>
      <c r="T3795" s="30"/>
      <c r="U3795" s="9"/>
      <c r="V3795" s="9"/>
      <c r="W3795" s="28"/>
      <c r="X3795" s="3"/>
      <c r="Y3795" s="1"/>
      <c r="Z3795" s="9"/>
      <c r="AA3795" s="3"/>
      <c r="AB3795" s="3"/>
      <c r="AC3795" s="3"/>
      <c r="AD3795" s="9"/>
      <c r="AE3795" s="10"/>
      <c r="AF3795" s="9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4"/>
      <c r="T3796" s="30"/>
      <c r="U3796" s="9"/>
      <c r="V3796" s="9"/>
      <c r="W3796" s="28"/>
      <c r="X3796" s="3"/>
      <c r="Y3796" s="1"/>
      <c r="Z3796" s="9"/>
      <c r="AA3796" s="3"/>
      <c r="AB3796" s="3"/>
      <c r="AC3796" s="3"/>
      <c r="AD3796" s="9"/>
      <c r="AE3796" s="10"/>
      <c r="AF3796" s="9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4"/>
      <c r="T3797" s="30"/>
      <c r="U3797" s="9"/>
      <c r="V3797" s="9"/>
      <c r="W3797" s="28"/>
      <c r="X3797" s="3"/>
      <c r="Y3797" s="1"/>
      <c r="Z3797" s="9"/>
      <c r="AA3797" s="3"/>
      <c r="AB3797" s="3"/>
      <c r="AC3797" s="3"/>
      <c r="AD3797" s="9"/>
      <c r="AE3797" s="10"/>
      <c r="AF3797" s="9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4"/>
      <c r="T3798" s="30"/>
      <c r="U3798" s="9"/>
      <c r="V3798" s="9"/>
      <c r="W3798" s="28"/>
      <c r="X3798" s="3"/>
      <c r="Y3798" s="1"/>
      <c r="Z3798" s="9"/>
      <c r="AA3798" s="3"/>
      <c r="AB3798" s="3"/>
      <c r="AC3798" s="3"/>
      <c r="AD3798" s="9"/>
      <c r="AE3798" s="10"/>
      <c r="AF3798" s="9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4"/>
      <c r="T3799" s="30"/>
      <c r="U3799" s="9"/>
      <c r="V3799" s="9"/>
      <c r="W3799" s="28"/>
      <c r="X3799" s="3"/>
      <c r="Y3799" s="1"/>
      <c r="Z3799" s="9"/>
      <c r="AA3799" s="3"/>
      <c r="AB3799" s="3"/>
      <c r="AC3799" s="3"/>
      <c r="AD3799" s="9"/>
      <c r="AE3799" s="10"/>
      <c r="AF3799" s="9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4"/>
      <c r="T3800" s="30"/>
      <c r="U3800" s="9"/>
      <c r="V3800" s="9"/>
      <c r="W3800" s="28"/>
      <c r="X3800" s="3"/>
      <c r="Y3800" s="1"/>
      <c r="Z3800" s="9"/>
      <c r="AA3800" s="3"/>
      <c r="AB3800" s="3"/>
      <c r="AC3800" s="3"/>
      <c r="AD3800" s="9"/>
      <c r="AE3800" s="10"/>
      <c r="AF3800" s="9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4"/>
      <c r="T3801" s="30"/>
      <c r="U3801" s="9"/>
      <c r="V3801" s="9"/>
      <c r="W3801" s="28"/>
      <c r="X3801" s="3"/>
      <c r="Y3801" s="1"/>
      <c r="Z3801" s="9"/>
      <c r="AA3801" s="3"/>
      <c r="AB3801" s="3"/>
      <c r="AC3801" s="3"/>
      <c r="AD3801" s="9"/>
      <c r="AE3801" s="10"/>
      <c r="AF3801" s="9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4"/>
      <c r="T3802" s="30"/>
      <c r="U3802" s="9"/>
      <c r="V3802" s="9"/>
      <c r="W3802" s="28"/>
      <c r="X3802" s="3"/>
      <c r="Y3802" s="1"/>
      <c r="Z3802" s="9"/>
      <c r="AA3802" s="3"/>
      <c r="AB3802" s="3"/>
      <c r="AC3802" s="3"/>
      <c r="AD3802" s="9"/>
      <c r="AE3802" s="10"/>
      <c r="AF3802" s="9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4"/>
      <c r="T3803" s="30"/>
      <c r="U3803" s="9"/>
      <c r="V3803" s="9"/>
      <c r="W3803" s="28"/>
      <c r="X3803" s="3"/>
      <c r="Y3803" s="1"/>
      <c r="Z3803" s="9"/>
      <c r="AA3803" s="3"/>
      <c r="AB3803" s="3"/>
      <c r="AC3803" s="3"/>
      <c r="AD3803" s="9"/>
      <c r="AE3803" s="10"/>
      <c r="AF3803" s="9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4"/>
      <c r="T3804" s="30"/>
      <c r="U3804" s="9"/>
      <c r="V3804" s="9"/>
      <c r="W3804" s="28"/>
      <c r="X3804" s="3"/>
      <c r="Y3804" s="1"/>
      <c r="Z3804" s="9"/>
      <c r="AA3804" s="3"/>
      <c r="AB3804" s="3"/>
      <c r="AC3804" s="3"/>
      <c r="AD3804" s="9"/>
      <c r="AE3804" s="10"/>
      <c r="AF3804" s="9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4"/>
      <c r="T3805" s="30"/>
      <c r="U3805" s="9"/>
      <c r="V3805" s="9"/>
      <c r="W3805" s="28"/>
      <c r="X3805" s="3"/>
      <c r="Y3805" s="1"/>
      <c r="Z3805" s="9"/>
      <c r="AA3805" s="3"/>
      <c r="AB3805" s="3"/>
      <c r="AC3805" s="3"/>
      <c r="AD3805" s="9"/>
      <c r="AE3805" s="10"/>
      <c r="AF3805" s="9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4"/>
      <c r="T3806" s="30"/>
      <c r="U3806" s="9"/>
      <c r="V3806" s="9"/>
      <c r="W3806" s="28"/>
      <c r="X3806" s="3"/>
      <c r="Y3806" s="1"/>
      <c r="Z3806" s="9"/>
      <c r="AA3806" s="3"/>
      <c r="AB3806" s="3"/>
      <c r="AC3806" s="3"/>
      <c r="AD3806" s="9"/>
      <c r="AE3806" s="10"/>
      <c r="AF3806" s="9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4"/>
      <c r="T3807" s="30"/>
      <c r="U3807" s="9"/>
      <c r="V3807" s="9"/>
      <c r="W3807" s="28"/>
      <c r="X3807" s="3"/>
      <c r="Y3807" s="1"/>
      <c r="Z3807" s="9"/>
      <c r="AA3807" s="3"/>
      <c r="AB3807" s="3"/>
      <c r="AC3807" s="3"/>
      <c r="AD3807" s="9"/>
      <c r="AE3807" s="10"/>
      <c r="AF3807" s="9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4"/>
      <c r="T3808" s="30"/>
      <c r="U3808" s="9"/>
      <c r="V3808" s="9"/>
      <c r="W3808" s="28"/>
      <c r="X3808" s="3"/>
      <c r="Y3808" s="1"/>
      <c r="Z3808" s="9"/>
      <c r="AA3808" s="3"/>
      <c r="AB3808" s="3"/>
      <c r="AC3808" s="3"/>
      <c r="AD3808" s="9"/>
      <c r="AE3808" s="10"/>
      <c r="AF3808" s="9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4"/>
      <c r="T3809" s="30"/>
      <c r="U3809" s="9"/>
      <c r="V3809" s="9"/>
      <c r="W3809" s="28"/>
      <c r="X3809" s="3"/>
      <c r="Y3809" s="1"/>
      <c r="Z3809" s="9"/>
      <c r="AA3809" s="3"/>
      <c r="AB3809" s="3"/>
      <c r="AC3809" s="3"/>
      <c r="AD3809" s="9"/>
      <c r="AE3809" s="10"/>
      <c r="AF3809" s="9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4"/>
      <c r="T3810" s="30"/>
      <c r="U3810" s="9"/>
      <c r="V3810" s="9"/>
      <c r="W3810" s="28"/>
      <c r="X3810" s="3"/>
      <c r="Y3810" s="1"/>
      <c r="Z3810" s="9"/>
      <c r="AA3810" s="3"/>
      <c r="AB3810" s="3"/>
      <c r="AC3810" s="3"/>
      <c r="AD3810" s="9"/>
      <c r="AE3810" s="10"/>
      <c r="AF3810" s="9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4"/>
      <c r="T3811" s="30"/>
      <c r="U3811" s="9"/>
      <c r="V3811" s="9"/>
      <c r="W3811" s="28"/>
      <c r="X3811" s="3"/>
      <c r="Y3811" s="1"/>
      <c r="Z3811" s="9"/>
      <c r="AA3811" s="3"/>
      <c r="AB3811" s="3"/>
      <c r="AC3811" s="3"/>
      <c r="AD3811" s="9"/>
      <c r="AE3811" s="10"/>
      <c r="AF3811" s="9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4"/>
      <c r="T3812" s="30"/>
      <c r="U3812" s="9"/>
      <c r="V3812" s="9"/>
      <c r="W3812" s="28"/>
      <c r="X3812" s="3"/>
      <c r="Y3812" s="1"/>
      <c r="Z3812" s="9"/>
      <c r="AA3812" s="3"/>
      <c r="AB3812" s="3"/>
      <c r="AC3812" s="3"/>
      <c r="AD3812" s="9"/>
      <c r="AE3812" s="10"/>
      <c r="AF3812" s="9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4"/>
      <c r="T3813" s="30"/>
      <c r="U3813" s="9"/>
      <c r="V3813" s="9"/>
      <c r="W3813" s="28"/>
      <c r="X3813" s="3"/>
      <c r="Y3813" s="1"/>
      <c r="Z3813" s="9"/>
      <c r="AA3813" s="3"/>
      <c r="AB3813" s="3"/>
      <c r="AC3813" s="3"/>
      <c r="AD3813" s="9"/>
      <c r="AE3813" s="10"/>
      <c r="AF3813" s="9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4"/>
      <c r="T3814" s="30"/>
      <c r="U3814" s="9"/>
      <c r="V3814" s="9"/>
      <c r="W3814" s="28"/>
      <c r="X3814" s="3"/>
      <c r="Y3814" s="1"/>
      <c r="Z3814" s="9"/>
      <c r="AA3814" s="3"/>
      <c r="AB3814" s="3"/>
      <c r="AC3814" s="3"/>
      <c r="AD3814" s="9"/>
      <c r="AE3814" s="10"/>
      <c r="AF3814" s="9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4"/>
      <c r="T3815" s="30"/>
      <c r="U3815" s="9"/>
      <c r="V3815" s="9"/>
      <c r="W3815" s="28"/>
      <c r="X3815" s="3"/>
      <c r="Y3815" s="1"/>
      <c r="Z3815" s="9"/>
      <c r="AA3815" s="3"/>
      <c r="AB3815" s="3"/>
      <c r="AC3815" s="3"/>
      <c r="AD3815" s="9"/>
      <c r="AE3815" s="10"/>
      <c r="AF3815" s="9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4"/>
      <c r="T3816" s="30"/>
      <c r="U3816" s="9"/>
      <c r="V3816" s="9"/>
      <c r="W3816" s="28"/>
      <c r="X3816" s="3"/>
      <c r="Y3816" s="1"/>
      <c r="Z3816" s="9"/>
      <c r="AA3816" s="3"/>
      <c r="AB3816" s="3"/>
      <c r="AC3816" s="3"/>
      <c r="AD3816" s="9"/>
      <c r="AE3816" s="10"/>
      <c r="AF3816" s="9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4"/>
      <c r="T3817" s="30"/>
      <c r="U3817" s="9"/>
      <c r="V3817" s="9"/>
      <c r="W3817" s="28"/>
      <c r="X3817" s="3"/>
      <c r="Y3817" s="1"/>
      <c r="Z3817" s="9"/>
      <c r="AA3817" s="3"/>
      <c r="AB3817" s="3"/>
      <c r="AC3817" s="3"/>
      <c r="AD3817" s="9"/>
      <c r="AE3817" s="10"/>
      <c r="AF3817" s="9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4"/>
      <c r="T3818" s="30"/>
      <c r="U3818" s="9"/>
      <c r="V3818" s="9"/>
      <c r="W3818" s="28"/>
      <c r="X3818" s="3"/>
      <c r="Y3818" s="1"/>
      <c r="Z3818" s="9"/>
      <c r="AA3818" s="3"/>
      <c r="AB3818" s="3"/>
      <c r="AC3818" s="3"/>
      <c r="AD3818" s="9"/>
      <c r="AE3818" s="10"/>
      <c r="AF3818" s="9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4"/>
      <c r="T3819" s="30"/>
      <c r="U3819" s="9"/>
      <c r="V3819" s="9"/>
      <c r="W3819" s="28"/>
      <c r="X3819" s="3"/>
      <c r="Y3819" s="1"/>
      <c r="Z3819" s="9"/>
      <c r="AA3819" s="3"/>
      <c r="AB3819" s="3"/>
      <c r="AC3819" s="3"/>
      <c r="AD3819" s="9"/>
      <c r="AE3819" s="10"/>
      <c r="AF3819" s="9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4"/>
      <c r="T3820" s="30"/>
      <c r="U3820" s="9"/>
      <c r="V3820" s="9"/>
      <c r="W3820" s="28"/>
      <c r="X3820" s="3"/>
      <c r="Y3820" s="1"/>
      <c r="Z3820" s="9"/>
      <c r="AA3820" s="3"/>
      <c r="AB3820" s="3"/>
      <c r="AC3820" s="3"/>
      <c r="AD3820" s="9"/>
      <c r="AE3820" s="10"/>
      <c r="AF3820" s="9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4"/>
      <c r="T3821" s="30"/>
      <c r="U3821" s="9"/>
      <c r="V3821" s="9"/>
      <c r="W3821" s="28"/>
      <c r="X3821" s="3"/>
      <c r="Y3821" s="1"/>
      <c r="Z3821" s="9"/>
      <c r="AA3821" s="3"/>
      <c r="AB3821" s="3"/>
      <c r="AC3821" s="3"/>
      <c r="AD3821" s="9"/>
      <c r="AE3821" s="10"/>
      <c r="AF3821" s="9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4"/>
      <c r="T3822" s="30"/>
      <c r="U3822" s="9"/>
      <c r="V3822" s="9"/>
      <c r="W3822" s="28"/>
      <c r="X3822" s="3"/>
      <c r="Y3822" s="1"/>
      <c r="Z3822" s="9"/>
      <c r="AA3822" s="3"/>
      <c r="AB3822" s="3"/>
      <c r="AC3822" s="3"/>
      <c r="AD3822" s="9"/>
      <c r="AE3822" s="10"/>
      <c r="AF3822" s="9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4"/>
      <c r="T3823" s="30"/>
      <c r="U3823" s="9"/>
      <c r="V3823" s="9"/>
      <c r="W3823" s="28"/>
      <c r="X3823" s="3"/>
      <c r="Y3823" s="1"/>
      <c r="Z3823" s="9"/>
      <c r="AA3823" s="3"/>
      <c r="AB3823" s="3"/>
      <c r="AC3823" s="3"/>
      <c r="AD3823" s="9"/>
      <c r="AE3823" s="10"/>
      <c r="AF3823" s="9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4"/>
      <c r="T3824" s="30"/>
      <c r="U3824" s="9"/>
      <c r="V3824" s="9"/>
      <c r="W3824" s="28"/>
      <c r="X3824" s="3"/>
      <c r="Y3824" s="1"/>
      <c r="Z3824" s="9"/>
      <c r="AA3824" s="3"/>
      <c r="AB3824" s="3"/>
      <c r="AC3824" s="3"/>
      <c r="AD3824" s="9"/>
      <c r="AE3824" s="10"/>
      <c r="AF3824" s="9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4"/>
      <c r="T3825" s="30"/>
      <c r="U3825" s="9"/>
      <c r="V3825" s="9"/>
      <c r="W3825" s="28"/>
      <c r="X3825" s="3"/>
      <c r="Y3825" s="1"/>
      <c r="Z3825" s="9"/>
      <c r="AA3825" s="3"/>
      <c r="AB3825" s="3"/>
      <c r="AC3825" s="3"/>
      <c r="AD3825" s="9"/>
      <c r="AE3825" s="10"/>
      <c r="AF3825" s="9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4"/>
      <c r="T3826" s="30"/>
      <c r="U3826" s="9"/>
      <c r="V3826" s="9"/>
      <c r="W3826" s="28"/>
      <c r="X3826" s="3"/>
      <c r="Y3826" s="1"/>
      <c r="Z3826" s="9"/>
      <c r="AA3826" s="3"/>
      <c r="AB3826" s="3"/>
      <c r="AC3826" s="3"/>
      <c r="AD3826" s="9"/>
      <c r="AE3826" s="10"/>
      <c r="AF3826" s="9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4"/>
      <c r="T3827" s="30"/>
      <c r="U3827" s="9"/>
      <c r="V3827" s="9"/>
      <c r="W3827" s="28"/>
      <c r="X3827" s="3"/>
      <c r="Y3827" s="1"/>
      <c r="Z3827" s="9"/>
      <c r="AA3827" s="3"/>
      <c r="AB3827" s="3"/>
      <c r="AC3827" s="3"/>
      <c r="AD3827" s="9"/>
      <c r="AE3827" s="10"/>
      <c r="AF3827" s="9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4"/>
      <c r="T3828" s="30"/>
      <c r="U3828" s="9"/>
      <c r="V3828" s="9"/>
      <c r="W3828" s="28"/>
      <c r="X3828" s="3"/>
      <c r="Y3828" s="1"/>
      <c r="Z3828" s="9"/>
      <c r="AA3828" s="3"/>
      <c r="AB3828" s="3"/>
      <c r="AC3828" s="3"/>
      <c r="AD3828" s="9"/>
      <c r="AE3828" s="10"/>
      <c r="AF3828" s="9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4"/>
      <c r="T3829" s="30"/>
      <c r="U3829" s="9"/>
      <c r="V3829" s="9"/>
      <c r="W3829" s="28"/>
      <c r="X3829" s="3"/>
      <c r="Y3829" s="1"/>
      <c r="Z3829" s="9"/>
      <c r="AA3829" s="3"/>
      <c r="AB3829" s="3"/>
      <c r="AC3829" s="3"/>
      <c r="AD3829" s="9"/>
      <c r="AE3829" s="10"/>
      <c r="AF3829" s="9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4"/>
      <c r="T3830" s="30"/>
      <c r="U3830" s="9"/>
      <c r="V3830" s="9"/>
      <c r="W3830" s="28"/>
      <c r="X3830" s="3"/>
      <c r="Y3830" s="1"/>
      <c r="Z3830" s="9"/>
      <c r="AA3830" s="3"/>
      <c r="AB3830" s="3"/>
      <c r="AC3830" s="3"/>
      <c r="AD3830" s="9"/>
      <c r="AE3830" s="10"/>
      <c r="AF3830" s="9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4"/>
      <c r="T3831" s="30"/>
      <c r="U3831" s="9"/>
      <c r="V3831" s="9"/>
      <c r="W3831" s="28"/>
      <c r="X3831" s="3"/>
      <c r="Y3831" s="1"/>
      <c r="Z3831" s="9"/>
      <c r="AA3831" s="3"/>
      <c r="AB3831" s="3"/>
      <c r="AC3831" s="3"/>
      <c r="AD3831" s="9"/>
      <c r="AE3831" s="10"/>
      <c r="AF3831" s="9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4"/>
      <c r="T3832" s="30"/>
      <c r="U3832" s="9"/>
      <c r="V3832" s="9"/>
      <c r="W3832" s="28"/>
      <c r="X3832" s="3"/>
      <c r="Y3832" s="1"/>
      <c r="Z3832" s="9"/>
      <c r="AA3832" s="3"/>
      <c r="AB3832" s="3"/>
      <c r="AC3832" s="3"/>
      <c r="AD3832" s="9"/>
      <c r="AE3832" s="10"/>
      <c r="AF3832" s="9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4"/>
      <c r="T3833" s="30"/>
      <c r="U3833" s="9"/>
      <c r="V3833" s="9"/>
      <c r="W3833" s="28"/>
      <c r="X3833" s="3"/>
      <c r="Y3833" s="1"/>
      <c r="Z3833" s="9"/>
      <c r="AA3833" s="3"/>
      <c r="AB3833" s="3"/>
      <c r="AC3833" s="3"/>
      <c r="AD3833" s="9"/>
      <c r="AE3833" s="10"/>
      <c r="AF3833" s="9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4"/>
      <c r="T3834" s="30"/>
      <c r="U3834" s="9"/>
      <c r="V3834" s="9"/>
      <c r="W3834" s="28"/>
      <c r="X3834" s="3"/>
      <c r="Y3834" s="1"/>
      <c r="Z3834" s="9"/>
      <c r="AA3834" s="3"/>
      <c r="AB3834" s="3"/>
      <c r="AC3834" s="3"/>
      <c r="AD3834" s="9"/>
      <c r="AE3834" s="10"/>
      <c r="AF3834" s="9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4"/>
      <c r="T3835" s="30"/>
      <c r="U3835" s="9"/>
      <c r="V3835" s="9"/>
      <c r="W3835" s="28"/>
      <c r="X3835" s="3"/>
      <c r="Y3835" s="1"/>
      <c r="Z3835" s="9"/>
      <c r="AA3835" s="3"/>
      <c r="AB3835" s="3"/>
      <c r="AC3835" s="3"/>
      <c r="AD3835" s="9"/>
      <c r="AE3835" s="10"/>
      <c r="AF3835" s="9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4"/>
      <c r="T3836" s="30"/>
      <c r="U3836" s="9"/>
      <c r="V3836" s="9"/>
      <c r="W3836" s="28"/>
      <c r="X3836" s="3"/>
      <c r="Y3836" s="1"/>
      <c r="Z3836" s="9"/>
      <c r="AA3836" s="3"/>
      <c r="AB3836" s="3"/>
      <c r="AC3836" s="3"/>
      <c r="AD3836" s="9"/>
      <c r="AE3836" s="10"/>
      <c r="AF3836" s="9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4"/>
      <c r="T3837" s="30"/>
      <c r="U3837" s="9"/>
      <c r="V3837" s="9"/>
      <c r="W3837" s="28"/>
      <c r="X3837" s="3"/>
      <c r="Y3837" s="1"/>
      <c r="Z3837" s="9"/>
      <c r="AA3837" s="3"/>
      <c r="AB3837" s="3"/>
      <c r="AC3837" s="3"/>
      <c r="AD3837" s="9"/>
      <c r="AE3837" s="10"/>
      <c r="AF3837" s="9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4"/>
      <c r="T3838" s="30"/>
      <c r="U3838" s="9"/>
      <c r="V3838" s="9"/>
      <c r="W3838" s="28"/>
      <c r="X3838" s="3"/>
      <c r="Y3838" s="1"/>
      <c r="Z3838" s="9"/>
      <c r="AA3838" s="3"/>
      <c r="AB3838" s="3"/>
      <c r="AC3838" s="3"/>
      <c r="AD3838" s="9"/>
      <c r="AE3838" s="10"/>
      <c r="AF3838" s="9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4"/>
      <c r="T3839" s="30"/>
      <c r="U3839" s="9"/>
      <c r="V3839" s="9"/>
      <c r="W3839" s="28"/>
      <c r="X3839" s="3"/>
      <c r="Y3839" s="1"/>
      <c r="Z3839" s="9"/>
      <c r="AA3839" s="3"/>
      <c r="AB3839" s="3"/>
      <c r="AC3839" s="3"/>
      <c r="AD3839" s="9"/>
      <c r="AE3839" s="10"/>
      <c r="AF3839" s="9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4"/>
      <c r="T3840" s="30"/>
      <c r="U3840" s="9"/>
      <c r="V3840" s="9"/>
      <c r="W3840" s="28"/>
      <c r="X3840" s="3"/>
      <c r="Y3840" s="1"/>
      <c r="Z3840" s="9"/>
      <c r="AA3840" s="3"/>
      <c r="AB3840" s="3"/>
      <c r="AC3840" s="3"/>
      <c r="AD3840" s="9"/>
      <c r="AE3840" s="10"/>
      <c r="AF3840" s="9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4"/>
      <c r="T3841" s="30"/>
      <c r="U3841" s="9"/>
      <c r="V3841" s="9"/>
      <c r="W3841" s="28"/>
      <c r="X3841" s="3"/>
      <c r="Y3841" s="1"/>
      <c r="Z3841" s="9"/>
      <c r="AA3841" s="3"/>
      <c r="AB3841" s="3"/>
      <c r="AC3841" s="3"/>
      <c r="AD3841" s="9"/>
      <c r="AE3841" s="10"/>
      <c r="AF3841" s="9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4"/>
      <c r="T3842" s="30"/>
      <c r="U3842" s="9"/>
      <c r="V3842" s="9"/>
      <c r="W3842" s="28"/>
      <c r="X3842" s="3"/>
      <c r="Y3842" s="1"/>
      <c r="Z3842" s="9"/>
      <c r="AA3842" s="3"/>
      <c r="AB3842" s="3"/>
      <c r="AC3842" s="3"/>
      <c r="AD3842" s="9"/>
      <c r="AE3842" s="10"/>
      <c r="AF3842" s="9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4"/>
      <c r="T3843" s="30"/>
      <c r="U3843" s="9"/>
      <c r="V3843" s="9"/>
      <c r="W3843" s="28"/>
      <c r="X3843" s="3"/>
      <c r="Y3843" s="1"/>
      <c r="Z3843" s="9"/>
      <c r="AA3843" s="3"/>
      <c r="AB3843" s="3"/>
      <c r="AC3843" s="3"/>
      <c r="AD3843" s="9"/>
      <c r="AE3843" s="10"/>
      <c r="AF3843" s="9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4"/>
      <c r="T3844" s="30"/>
      <c r="U3844" s="9"/>
      <c r="V3844" s="9"/>
      <c r="W3844" s="28"/>
      <c r="X3844" s="3"/>
      <c r="Y3844" s="1"/>
      <c r="Z3844" s="9"/>
      <c r="AA3844" s="3"/>
      <c r="AB3844" s="3"/>
      <c r="AC3844" s="3"/>
      <c r="AD3844" s="9"/>
      <c r="AE3844" s="10"/>
      <c r="AF3844" s="9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4"/>
      <c r="T3845" s="30"/>
      <c r="U3845" s="9"/>
      <c r="V3845" s="9"/>
      <c r="W3845" s="28"/>
      <c r="X3845" s="3"/>
      <c r="Y3845" s="1"/>
      <c r="Z3845" s="9"/>
      <c r="AA3845" s="3"/>
      <c r="AB3845" s="3"/>
      <c r="AC3845" s="3"/>
      <c r="AD3845" s="9"/>
      <c r="AE3845" s="10"/>
      <c r="AF3845" s="9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4"/>
      <c r="T3846" s="30"/>
      <c r="U3846" s="9"/>
      <c r="V3846" s="9"/>
      <c r="W3846" s="28"/>
      <c r="X3846" s="3"/>
      <c r="Y3846" s="1"/>
      <c r="Z3846" s="9"/>
      <c r="AA3846" s="3"/>
      <c r="AB3846" s="3"/>
      <c r="AC3846" s="3"/>
      <c r="AD3846" s="9"/>
      <c r="AE3846" s="10"/>
      <c r="AF3846" s="9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4"/>
      <c r="T3847" s="30"/>
      <c r="U3847" s="9"/>
      <c r="V3847" s="9"/>
      <c r="W3847" s="28"/>
      <c r="X3847" s="3"/>
      <c r="Y3847" s="1"/>
      <c r="Z3847" s="9"/>
      <c r="AA3847" s="3"/>
      <c r="AB3847" s="3"/>
      <c r="AC3847" s="3"/>
      <c r="AD3847" s="9"/>
      <c r="AE3847" s="10"/>
      <c r="AF3847" s="9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4"/>
      <c r="T3848" s="30"/>
      <c r="U3848" s="27"/>
      <c r="V3848" s="27"/>
      <c r="W3848" s="32"/>
      <c r="X3848" s="20"/>
      <c r="Y3848" s="23"/>
      <c r="Z3848" s="27"/>
      <c r="AA3848" s="20"/>
      <c r="AB3848" s="20"/>
      <c r="AC3848" s="20"/>
      <c r="AD3848" s="27"/>
      <c r="AE3848" s="21"/>
      <c r="AF3848" s="27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</row>
    <row r="3849" spans="1:130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4"/>
      <c r="T3849" s="30"/>
      <c r="U3849" s="9"/>
      <c r="V3849" s="9"/>
      <c r="W3849" s="28"/>
      <c r="X3849" s="3"/>
      <c r="Y3849" s="1"/>
      <c r="Z3849" s="9"/>
      <c r="AA3849" s="3"/>
      <c r="AB3849" s="3"/>
      <c r="AC3849" s="3"/>
      <c r="AD3849" s="9"/>
      <c r="AE3849" s="10"/>
      <c r="AF3849" s="9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4"/>
      <c r="T3850" s="30"/>
      <c r="U3850" s="9"/>
      <c r="V3850" s="9"/>
      <c r="W3850" s="28"/>
      <c r="X3850" s="3"/>
      <c r="Y3850" s="1"/>
      <c r="Z3850" s="9"/>
      <c r="AA3850" s="3"/>
      <c r="AB3850" s="3"/>
      <c r="AC3850" s="3"/>
      <c r="AD3850" s="9"/>
      <c r="AE3850" s="10"/>
      <c r="AF3850" s="9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4"/>
      <c r="T3851" s="30"/>
      <c r="U3851" s="9"/>
      <c r="V3851" s="9"/>
      <c r="W3851" s="28"/>
      <c r="X3851" s="3"/>
      <c r="Y3851" s="1"/>
      <c r="Z3851" s="9"/>
      <c r="AA3851" s="3"/>
      <c r="AB3851" s="3"/>
      <c r="AC3851" s="3"/>
      <c r="AD3851" s="9"/>
      <c r="AE3851" s="10"/>
      <c r="AF3851" s="9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4"/>
      <c r="T3852" s="30"/>
      <c r="U3852" s="9"/>
      <c r="V3852" s="9"/>
      <c r="W3852" s="28"/>
      <c r="X3852" s="3"/>
      <c r="Y3852" s="1"/>
      <c r="Z3852" s="9"/>
      <c r="AA3852" s="3"/>
      <c r="AB3852" s="3"/>
      <c r="AC3852" s="3"/>
      <c r="AD3852" s="9"/>
      <c r="AE3852" s="10"/>
      <c r="AF3852" s="9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4"/>
      <c r="T3853" s="30"/>
      <c r="U3853" s="9"/>
      <c r="V3853" s="9"/>
      <c r="W3853" s="28"/>
      <c r="X3853" s="3"/>
      <c r="Y3853" s="1"/>
      <c r="Z3853" s="9"/>
      <c r="AA3853" s="3"/>
      <c r="AB3853" s="3"/>
      <c r="AC3853" s="3"/>
      <c r="AD3853" s="9"/>
      <c r="AE3853" s="10"/>
      <c r="AF3853" s="9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4"/>
      <c r="T3854" s="30"/>
      <c r="U3854" s="9"/>
      <c r="V3854" s="9"/>
      <c r="W3854" s="28"/>
      <c r="X3854" s="3"/>
      <c r="Y3854" s="1"/>
      <c r="Z3854" s="9"/>
      <c r="AA3854" s="3"/>
      <c r="AB3854" s="3"/>
      <c r="AC3854" s="3"/>
      <c r="AD3854" s="9"/>
      <c r="AE3854" s="10"/>
      <c r="AF3854" s="9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4"/>
      <c r="T3855" s="30"/>
      <c r="U3855" s="9"/>
      <c r="V3855" s="9"/>
      <c r="W3855" s="28"/>
      <c r="X3855" s="3"/>
      <c r="Y3855" s="1"/>
      <c r="Z3855" s="9"/>
      <c r="AA3855" s="3"/>
      <c r="AB3855" s="3"/>
      <c r="AC3855" s="3"/>
      <c r="AD3855" s="9"/>
      <c r="AE3855" s="10"/>
      <c r="AF3855" s="9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4"/>
      <c r="T3856" s="30"/>
      <c r="U3856" s="9"/>
      <c r="V3856" s="9"/>
      <c r="W3856" s="28"/>
      <c r="X3856" s="3"/>
      <c r="Y3856" s="1"/>
      <c r="Z3856" s="9"/>
      <c r="AA3856" s="3"/>
      <c r="AB3856" s="3"/>
      <c r="AC3856" s="3"/>
      <c r="AD3856" s="9"/>
      <c r="AE3856" s="10"/>
      <c r="AF3856" s="9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4"/>
      <c r="T3857" s="30"/>
      <c r="U3857" s="9"/>
      <c r="V3857" s="9"/>
      <c r="W3857" s="28"/>
      <c r="X3857" s="3"/>
      <c r="Y3857" s="1"/>
      <c r="Z3857" s="9"/>
      <c r="AA3857" s="3"/>
      <c r="AB3857" s="3"/>
      <c r="AC3857" s="3"/>
      <c r="AD3857" s="9"/>
      <c r="AE3857" s="10"/>
      <c r="AF3857" s="9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4"/>
      <c r="T3858" s="30"/>
      <c r="U3858" s="9"/>
      <c r="V3858" s="9"/>
      <c r="W3858" s="28"/>
      <c r="X3858" s="3"/>
      <c r="Y3858" s="1"/>
      <c r="Z3858" s="9"/>
      <c r="AA3858" s="3"/>
      <c r="AB3858" s="3"/>
      <c r="AC3858" s="3"/>
      <c r="AD3858" s="9"/>
      <c r="AE3858" s="10"/>
      <c r="AF3858" s="9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4"/>
      <c r="T3859" s="30"/>
      <c r="U3859" s="9"/>
      <c r="V3859" s="9"/>
      <c r="W3859" s="28"/>
      <c r="X3859" s="3"/>
      <c r="Y3859" s="1"/>
      <c r="Z3859" s="9"/>
      <c r="AA3859" s="3"/>
      <c r="AB3859" s="3"/>
      <c r="AC3859" s="3"/>
      <c r="AD3859" s="9"/>
      <c r="AE3859" s="10"/>
      <c r="AF3859" s="9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4"/>
      <c r="T3860" s="30"/>
      <c r="U3860" s="9"/>
      <c r="V3860" s="9"/>
      <c r="W3860" s="28"/>
      <c r="X3860" s="3"/>
      <c r="Y3860" s="1"/>
      <c r="Z3860" s="9"/>
      <c r="AA3860" s="3"/>
      <c r="AB3860" s="3"/>
      <c r="AC3860" s="3"/>
      <c r="AD3860" s="9"/>
      <c r="AE3860" s="10"/>
      <c r="AF3860" s="9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4"/>
      <c r="T3861" s="30"/>
      <c r="U3861" s="9"/>
      <c r="V3861" s="9"/>
      <c r="W3861" s="28"/>
      <c r="X3861" s="3"/>
      <c r="Y3861" s="1"/>
      <c r="Z3861" s="9"/>
      <c r="AA3861" s="3"/>
      <c r="AB3861" s="3"/>
      <c r="AC3861" s="3"/>
      <c r="AD3861" s="9"/>
      <c r="AE3861" s="10"/>
      <c r="AF3861" s="9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4"/>
      <c r="T3862" s="30"/>
      <c r="U3862" s="9"/>
      <c r="V3862" s="9"/>
      <c r="W3862" s="28"/>
      <c r="X3862" s="3"/>
      <c r="Y3862" s="1"/>
      <c r="Z3862" s="9"/>
      <c r="AA3862" s="3"/>
      <c r="AB3862" s="3"/>
      <c r="AC3862" s="3"/>
      <c r="AD3862" s="9"/>
      <c r="AE3862" s="10"/>
      <c r="AF3862" s="9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4"/>
      <c r="T3863" s="30"/>
      <c r="U3863" s="9"/>
      <c r="V3863" s="9"/>
      <c r="W3863" s="28"/>
      <c r="X3863" s="3"/>
      <c r="Y3863" s="1"/>
      <c r="Z3863" s="9"/>
      <c r="AA3863" s="3"/>
      <c r="AB3863" s="3"/>
      <c r="AC3863" s="3"/>
      <c r="AD3863" s="9"/>
      <c r="AE3863" s="10"/>
      <c r="AF3863" s="9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4"/>
      <c r="T3864" s="30"/>
      <c r="U3864" s="9"/>
      <c r="V3864" s="9"/>
      <c r="W3864" s="28"/>
      <c r="X3864" s="3"/>
      <c r="Y3864" s="1"/>
      <c r="Z3864" s="9"/>
      <c r="AA3864" s="3"/>
      <c r="AB3864" s="3"/>
      <c r="AC3864" s="3"/>
      <c r="AD3864" s="9"/>
      <c r="AE3864" s="10"/>
      <c r="AF3864" s="9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4"/>
      <c r="T3865" s="30"/>
      <c r="U3865" s="9"/>
      <c r="V3865" s="9"/>
      <c r="W3865" s="28"/>
      <c r="X3865" s="3"/>
      <c r="Y3865" s="1"/>
      <c r="Z3865" s="9"/>
      <c r="AA3865" s="3"/>
      <c r="AB3865" s="3"/>
      <c r="AC3865" s="3"/>
      <c r="AD3865" s="9"/>
      <c r="AE3865" s="10"/>
      <c r="AF3865" s="9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4"/>
      <c r="T3866" s="30"/>
      <c r="U3866" s="9"/>
      <c r="V3866" s="9"/>
      <c r="W3866" s="28"/>
      <c r="X3866" s="3"/>
      <c r="Y3866" s="1"/>
      <c r="Z3866" s="9"/>
      <c r="AA3866" s="3"/>
      <c r="AB3866" s="3"/>
      <c r="AC3866" s="3"/>
      <c r="AD3866" s="9"/>
      <c r="AE3866" s="10"/>
      <c r="AF3866" s="9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4"/>
      <c r="T3867" s="30"/>
      <c r="U3867" s="9"/>
      <c r="V3867" s="9"/>
      <c r="W3867" s="28"/>
      <c r="X3867" s="3"/>
      <c r="Y3867" s="1"/>
      <c r="Z3867" s="9"/>
      <c r="AA3867" s="3"/>
      <c r="AB3867" s="3"/>
      <c r="AC3867" s="3"/>
      <c r="AD3867" s="9"/>
      <c r="AE3867" s="10"/>
      <c r="AF3867" s="9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4"/>
      <c r="T3868" s="30"/>
      <c r="U3868" s="9"/>
      <c r="V3868" s="9"/>
      <c r="W3868" s="28"/>
      <c r="X3868" s="3"/>
      <c r="Y3868" s="1"/>
      <c r="Z3868" s="9"/>
      <c r="AA3868" s="3"/>
      <c r="AB3868" s="3"/>
      <c r="AC3868" s="3"/>
      <c r="AD3868" s="9"/>
      <c r="AE3868" s="10"/>
      <c r="AF3868" s="9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4"/>
      <c r="T3869" s="30"/>
      <c r="U3869" s="9"/>
      <c r="V3869" s="9"/>
      <c r="W3869" s="28"/>
      <c r="X3869" s="3"/>
      <c r="Y3869" s="1"/>
      <c r="Z3869" s="9"/>
      <c r="AA3869" s="3"/>
      <c r="AB3869" s="3"/>
      <c r="AC3869" s="3"/>
      <c r="AD3869" s="9"/>
      <c r="AE3869" s="10"/>
      <c r="AF3869" s="9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4"/>
      <c r="T3870" s="30"/>
      <c r="U3870" s="9"/>
      <c r="V3870" s="9"/>
      <c r="W3870" s="28"/>
      <c r="X3870" s="3"/>
      <c r="Y3870" s="1"/>
      <c r="Z3870" s="9"/>
      <c r="AA3870" s="3"/>
      <c r="AB3870" s="3"/>
      <c r="AC3870" s="3"/>
      <c r="AD3870" s="9"/>
      <c r="AE3870" s="10"/>
      <c r="AF3870" s="9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4"/>
      <c r="T3871" s="30"/>
      <c r="U3871" s="9"/>
      <c r="V3871" s="9"/>
      <c r="W3871" s="28"/>
      <c r="X3871" s="3"/>
      <c r="Y3871" s="1"/>
      <c r="Z3871" s="9"/>
      <c r="AA3871" s="3"/>
      <c r="AB3871" s="3"/>
      <c r="AC3871" s="3"/>
      <c r="AD3871" s="9"/>
      <c r="AE3871" s="10"/>
      <c r="AF3871" s="9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4"/>
      <c r="T3872" s="30"/>
      <c r="U3872" s="9"/>
      <c r="V3872" s="9"/>
      <c r="W3872" s="28"/>
      <c r="X3872" s="3"/>
      <c r="Y3872" s="1"/>
      <c r="Z3872" s="9"/>
      <c r="AA3872" s="3"/>
      <c r="AB3872" s="3"/>
      <c r="AC3872" s="3"/>
      <c r="AD3872" s="9"/>
      <c r="AE3872" s="10"/>
      <c r="AF3872" s="9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4"/>
      <c r="T3873" s="30"/>
      <c r="U3873" s="9"/>
      <c r="V3873" s="9"/>
      <c r="W3873" s="28"/>
      <c r="X3873" s="3"/>
      <c r="Y3873" s="1"/>
      <c r="Z3873" s="9"/>
      <c r="AA3873" s="3"/>
      <c r="AB3873" s="3"/>
      <c r="AC3873" s="3"/>
      <c r="AD3873" s="9"/>
      <c r="AE3873" s="10"/>
      <c r="AF3873" s="9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4"/>
      <c r="T3874" s="30"/>
      <c r="U3874" s="9"/>
      <c r="V3874" s="9"/>
      <c r="W3874" s="28"/>
      <c r="X3874" s="3"/>
      <c r="Y3874" s="1"/>
      <c r="Z3874" s="9"/>
      <c r="AA3874" s="3"/>
      <c r="AB3874" s="3"/>
      <c r="AC3874" s="3"/>
      <c r="AD3874" s="9"/>
      <c r="AE3874" s="10"/>
      <c r="AF3874" s="9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4"/>
      <c r="T3875" s="30"/>
      <c r="U3875" s="9"/>
      <c r="V3875" s="9"/>
      <c r="W3875" s="28"/>
      <c r="X3875" s="3"/>
      <c r="Y3875" s="1"/>
      <c r="Z3875" s="9"/>
      <c r="AA3875" s="3"/>
      <c r="AB3875" s="3"/>
      <c r="AC3875" s="3"/>
      <c r="AD3875" s="9"/>
      <c r="AE3875" s="10"/>
      <c r="AF3875" s="9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4"/>
      <c r="T3876" s="30"/>
      <c r="U3876" s="9"/>
      <c r="V3876" s="9"/>
      <c r="W3876" s="28"/>
      <c r="X3876" s="3"/>
      <c r="Y3876" s="1"/>
      <c r="Z3876" s="9"/>
      <c r="AA3876" s="3"/>
      <c r="AB3876" s="3"/>
      <c r="AC3876" s="3"/>
      <c r="AD3876" s="9"/>
      <c r="AE3876" s="10"/>
      <c r="AF3876" s="9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4"/>
      <c r="T3877" s="30"/>
      <c r="U3877" s="9"/>
      <c r="V3877" s="9"/>
      <c r="W3877" s="28"/>
      <c r="X3877" s="3"/>
      <c r="Y3877" s="1"/>
      <c r="Z3877" s="9"/>
      <c r="AA3877" s="3"/>
      <c r="AB3877" s="3"/>
      <c r="AC3877" s="3"/>
      <c r="AD3877" s="9"/>
      <c r="AE3877" s="10"/>
      <c r="AF3877" s="9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4"/>
      <c r="T3878" s="30"/>
      <c r="U3878" s="9"/>
      <c r="V3878" s="9"/>
      <c r="W3878" s="28"/>
      <c r="X3878" s="3"/>
      <c r="Y3878" s="1"/>
      <c r="Z3878" s="9"/>
      <c r="AA3878" s="3"/>
      <c r="AB3878" s="3"/>
      <c r="AC3878" s="3"/>
      <c r="AD3878" s="9"/>
      <c r="AE3878" s="10"/>
      <c r="AF3878" s="9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4"/>
      <c r="T3879" s="30"/>
      <c r="U3879" s="9"/>
      <c r="V3879" s="9"/>
      <c r="W3879" s="28"/>
      <c r="X3879" s="3"/>
      <c r="Y3879" s="1"/>
      <c r="Z3879" s="9"/>
      <c r="AA3879" s="3"/>
      <c r="AB3879" s="3"/>
      <c r="AC3879" s="3"/>
      <c r="AD3879" s="9"/>
      <c r="AE3879" s="10"/>
      <c r="AF3879" s="9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4"/>
      <c r="T3880" s="30"/>
      <c r="U3880" s="9"/>
      <c r="V3880" s="9"/>
      <c r="W3880" s="28"/>
      <c r="X3880" s="3"/>
      <c r="Y3880" s="1"/>
      <c r="Z3880" s="9"/>
      <c r="AA3880" s="3"/>
      <c r="AB3880" s="3"/>
      <c r="AC3880" s="3"/>
      <c r="AD3880" s="9"/>
      <c r="AE3880" s="10"/>
      <c r="AF3880" s="9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4"/>
      <c r="T3881" s="30"/>
      <c r="U3881" s="9"/>
      <c r="V3881" s="9"/>
      <c r="W3881" s="28"/>
      <c r="X3881" s="3"/>
      <c r="Y3881" s="1"/>
      <c r="Z3881" s="9"/>
      <c r="AA3881" s="3"/>
      <c r="AB3881" s="3"/>
      <c r="AC3881" s="3"/>
      <c r="AD3881" s="9"/>
      <c r="AE3881" s="10"/>
      <c r="AF3881" s="9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4"/>
      <c r="T3882" s="30"/>
      <c r="U3882" s="9"/>
      <c r="V3882" s="9"/>
      <c r="W3882" s="28"/>
      <c r="X3882" s="3"/>
      <c r="Y3882" s="1"/>
      <c r="Z3882" s="9"/>
      <c r="AA3882" s="3"/>
      <c r="AB3882" s="3"/>
      <c r="AC3882" s="3"/>
      <c r="AD3882" s="9"/>
      <c r="AE3882" s="10"/>
      <c r="AF3882" s="9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4"/>
      <c r="T3883" s="30"/>
      <c r="U3883" s="9"/>
      <c r="V3883" s="9"/>
      <c r="W3883" s="28"/>
      <c r="X3883" s="3"/>
      <c r="Y3883" s="1"/>
      <c r="Z3883" s="9"/>
      <c r="AA3883" s="3"/>
      <c r="AB3883" s="3"/>
      <c r="AC3883" s="3"/>
      <c r="AD3883" s="9"/>
      <c r="AE3883" s="10"/>
      <c r="AF3883" s="9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4"/>
      <c r="T3884" s="30"/>
      <c r="U3884" s="9"/>
      <c r="V3884" s="9"/>
      <c r="W3884" s="28"/>
      <c r="X3884" s="3"/>
      <c r="Y3884" s="1"/>
      <c r="Z3884" s="9"/>
      <c r="AA3884" s="3"/>
      <c r="AB3884" s="3"/>
      <c r="AC3884" s="3"/>
      <c r="AD3884" s="9"/>
      <c r="AE3884" s="10"/>
      <c r="AF3884" s="9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4"/>
      <c r="T3885" s="30"/>
      <c r="U3885" s="9"/>
      <c r="V3885" s="9"/>
      <c r="W3885" s="28"/>
      <c r="X3885" s="3"/>
      <c r="Y3885" s="1"/>
      <c r="Z3885" s="9"/>
      <c r="AA3885" s="3"/>
      <c r="AB3885" s="3"/>
      <c r="AC3885" s="3"/>
      <c r="AD3885" s="9"/>
      <c r="AE3885" s="10"/>
      <c r="AF3885" s="9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4"/>
      <c r="T3886" s="30"/>
      <c r="U3886" s="9"/>
      <c r="V3886" s="9"/>
      <c r="W3886" s="28"/>
      <c r="X3886" s="3"/>
      <c r="Y3886" s="1"/>
      <c r="Z3886" s="9"/>
      <c r="AA3886" s="3"/>
      <c r="AB3886" s="3"/>
      <c r="AC3886" s="3"/>
      <c r="AD3886" s="9"/>
      <c r="AE3886" s="10"/>
      <c r="AF3886" s="9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4"/>
      <c r="T3887" s="30"/>
      <c r="U3887" s="9"/>
      <c r="V3887" s="9"/>
      <c r="W3887" s="28"/>
      <c r="X3887" s="3"/>
      <c r="Y3887" s="1"/>
      <c r="Z3887" s="9"/>
      <c r="AA3887" s="3"/>
      <c r="AB3887" s="3"/>
      <c r="AC3887" s="3"/>
      <c r="AD3887" s="9"/>
      <c r="AE3887" s="10"/>
      <c r="AF3887" s="9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4"/>
      <c r="T3888" s="30"/>
      <c r="U3888" s="9"/>
      <c r="V3888" s="9"/>
      <c r="W3888" s="28"/>
      <c r="X3888" s="3"/>
      <c r="Y3888" s="1"/>
      <c r="Z3888" s="9"/>
      <c r="AA3888" s="3"/>
      <c r="AB3888" s="3"/>
      <c r="AC3888" s="3"/>
      <c r="AD3888" s="9"/>
      <c r="AE3888" s="10"/>
      <c r="AF3888" s="9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4"/>
      <c r="T3889" s="30"/>
      <c r="U3889" s="9"/>
      <c r="V3889" s="9"/>
      <c r="W3889" s="28"/>
      <c r="X3889" s="3"/>
      <c r="Y3889" s="1"/>
      <c r="Z3889" s="9"/>
      <c r="AA3889" s="3"/>
      <c r="AB3889" s="3"/>
      <c r="AC3889" s="3"/>
      <c r="AD3889" s="9"/>
      <c r="AE3889" s="10"/>
      <c r="AF3889" s="9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4"/>
      <c r="T3890" s="30"/>
      <c r="U3890" s="9"/>
      <c r="V3890" s="9"/>
      <c r="W3890" s="28"/>
      <c r="X3890" s="3"/>
      <c r="Y3890" s="1"/>
      <c r="Z3890" s="9"/>
      <c r="AA3890" s="3"/>
      <c r="AB3890" s="3"/>
      <c r="AC3890" s="3"/>
      <c r="AD3890" s="9"/>
      <c r="AE3890" s="10"/>
      <c r="AF3890" s="9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4"/>
      <c r="T3891" s="30"/>
      <c r="U3891" s="9"/>
      <c r="V3891" s="9"/>
      <c r="W3891" s="28"/>
      <c r="X3891" s="3"/>
      <c r="Y3891" s="1"/>
      <c r="Z3891" s="9"/>
      <c r="AA3891" s="3"/>
      <c r="AB3891" s="3"/>
      <c r="AC3891" s="3"/>
      <c r="AD3891" s="9"/>
      <c r="AE3891" s="10"/>
      <c r="AF3891" s="9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4"/>
      <c r="T3892" s="30"/>
      <c r="U3892" s="9"/>
      <c r="V3892" s="9"/>
      <c r="W3892" s="28"/>
      <c r="X3892" s="3"/>
      <c r="Y3892" s="1"/>
      <c r="Z3892" s="9"/>
      <c r="AA3892" s="3"/>
      <c r="AB3892" s="3"/>
      <c r="AC3892" s="3"/>
      <c r="AD3892" s="9"/>
      <c r="AE3892" s="10"/>
      <c r="AF3892" s="9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4"/>
      <c r="T3893" s="30"/>
      <c r="U3893" s="9"/>
      <c r="V3893" s="9"/>
      <c r="W3893" s="28"/>
      <c r="X3893" s="3"/>
      <c r="Y3893" s="1"/>
      <c r="Z3893" s="9"/>
      <c r="AA3893" s="3"/>
      <c r="AB3893" s="3"/>
      <c r="AC3893" s="3"/>
      <c r="AD3893" s="9"/>
      <c r="AE3893" s="10"/>
      <c r="AF3893" s="9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4"/>
      <c r="T3894" s="30"/>
      <c r="U3894" s="9"/>
      <c r="V3894" s="9"/>
      <c r="W3894" s="28"/>
      <c r="X3894" s="3"/>
      <c r="Y3894" s="1"/>
      <c r="Z3894" s="9"/>
      <c r="AA3894" s="3"/>
      <c r="AB3894" s="3"/>
      <c r="AC3894" s="3"/>
      <c r="AD3894" s="9"/>
      <c r="AE3894" s="10"/>
      <c r="AF3894" s="9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4"/>
      <c r="T3895" s="30"/>
      <c r="U3895" s="9"/>
      <c r="V3895" s="9"/>
      <c r="W3895" s="28"/>
      <c r="X3895" s="3"/>
      <c r="Y3895" s="1"/>
      <c r="Z3895" s="9"/>
      <c r="AA3895" s="3"/>
      <c r="AB3895" s="3"/>
      <c r="AC3895" s="3"/>
      <c r="AD3895" s="9"/>
      <c r="AE3895" s="10"/>
      <c r="AF3895" s="9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4"/>
      <c r="T3896" s="30"/>
      <c r="U3896" s="9"/>
      <c r="V3896" s="9"/>
      <c r="W3896" s="28"/>
      <c r="X3896" s="3"/>
      <c r="Y3896" s="1"/>
      <c r="Z3896" s="9"/>
      <c r="AA3896" s="3"/>
      <c r="AB3896" s="3"/>
      <c r="AC3896" s="3"/>
      <c r="AD3896" s="9"/>
      <c r="AE3896" s="10"/>
      <c r="AF3896" s="9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4"/>
      <c r="T3897" s="30"/>
      <c r="U3897" s="9"/>
      <c r="V3897" s="9"/>
      <c r="W3897" s="28"/>
      <c r="X3897" s="3"/>
      <c r="Y3897" s="1"/>
      <c r="Z3897" s="9"/>
      <c r="AA3897" s="3"/>
      <c r="AB3897" s="3"/>
      <c r="AC3897" s="3"/>
      <c r="AD3897" s="9"/>
      <c r="AE3897" s="10"/>
      <c r="AF3897" s="9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4"/>
      <c r="T3898" s="30"/>
      <c r="U3898" s="9"/>
      <c r="V3898" s="9"/>
      <c r="W3898" s="28"/>
      <c r="X3898" s="3"/>
      <c r="Y3898" s="1"/>
      <c r="Z3898" s="9"/>
      <c r="AA3898" s="3"/>
      <c r="AB3898" s="3"/>
      <c r="AC3898" s="3"/>
      <c r="AD3898" s="9"/>
      <c r="AE3898" s="10"/>
      <c r="AF3898" s="9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4"/>
      <c r="T3899" s="30"/>
      <c r="U3899" s="9"/>
      <c r="V3899" s="9"/>
      <c r="W3899" s="28"/>
      <c r="X3899" s="3"/>
      <c r="Y3899" s="1"/>
      <c r="Z3899" s="9"/>
      <c r="AA3899" s="3"/>
      <c r="AB3899" s="3"/>
      <c r="AC3899" s="3"/>
      <c r="AD3899" s="9"/>
      <c r="AE3899" s="10"/>
      <c r="AF3899" s="9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4"/>
      <c r="T3900" s="30"/>
      <c r="U3900" s="9"/>
      <c r="V3900" s="9"/>
      <c r="W3900" s="28"/>
      <c r="X3900" s="3"/>
      <c r="Y3900" s="1"/>
      <c r="Z3900" s="9"/>
      <c r="AA3900" s="3"/>
      <c r="AB3900" s="3"/>
      <c r="AC3900" s="3"/>
      <c r="AD3900" s="9"/>
      <c r="AE3900" s="10"/>
      <c r="AF3900" s="9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4"/>
      <c r="T3901" s="30"/>
      <c r="U3901" s="9"/>
      <c r="V3901" s="9"/>
      <c r="W3901" s="28"/>
      <c r="X3901" s="3"/>
      <c r="Y3901" s="1"/>
      <c r="Z3901" s="9"/>
      <c r="AA3901" s="3"/>
      <c r="AB3901" s="3"/>
      <c r="AC3901" s="3"/>
      <c r="AD3901" s="9"/>
      <c r="AE3901" s="10"/>
      <c r="AF3901" s="9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4"/>
      <c r="T3902" s="30"/>
      <c r="U3902" s="9"/>
      <c r="V3902" s="9"/>
      <c r="W3902" s="28"/>
      <c r="X3902" s="3"/>
      <c r="Y3902" s="1"/>
      <c r="Z3902" s="9"/>
      <c r="AA3902" s="3"/>
      <c r="AB3902" s="3"/>
      <c r="AC3902" s="3"/>
      <c r="AD3902" s="9"/>
      <c r="AE3902" s="10"/>
      <c r="AF3902" s="9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4"/>
      <c r="T3903" s="30"/>
      <c r="U3903" s="9"/>
      <c r="V3903" s="9"/>
      <c r="W3903" s="28"/>
      <c r="X3903" s="3"/>
      <c r="Y3903" s="1"/>
      <c r="Z3903" s="9"/>
      <c r="AA3903" s="3"/>
      <c r="AB3903" s="3"/>
      <c r="AC3903" s="3"/>
      <c r="AD3903" s="9"/>
      <c r="AE3903" s="10"/>
      <c r="AF3903" s="9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4"/>
      <c r="T3904" s="30"/>
      <c r="U3904" s="9"/>
      <c r="V3904" s="9"/>
      <c r="W3904" s="28"/>
      <c r="X3904" s="3"/>
      <c r="Y3904" s="1"/>
      <c r="Z3904" s="9"/>
      <c r="AA3904" s="3"/>
      <c r="AB3904" s="3"/>
      <c r="AC3904" s="3"/>
      <c r="AD3904" s="9"/>
      <c r="AE3904" s="10"/>
      <c r="AF3904" s="9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4"/>
      <c r="T3905" s="30"/>
      <c r="U3905" s="9"/>
      <c r="V3905" s="9"/>
      <c r="W3905" s="28"/>
      <c r="X3905" s="3"/>
      <c r="Y3905" s="1"/>
      <c r="Z3905" s="9"/>
      <c r="AA3905" s="3"/>
      <c r="AB3905" s="3"/>
      <c r="AC3905" s="3"/>
      <c r="AD3905" s="9"/>
      <c r="AE3905" s="10"/>
      <c r="AF3905" s="9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4"/>
      <c r="T3906" s="30"/>
      <c r="U3906" s="9"/>
      <c r="V3906" s="9"/>
      <c r="W3906" s="28"/>
      <c r="X3906" s="3"/>
      <c r="Y3906" s="1"/>
      <c r="Z3906" s="9"/>
      <c r="AA3906" s="3"/>
      <c r="AB3906" s="3"/>
      <c r="AC3906" s="3"/>
      <c r="AD3906" s="9"/>
      <c r="AE3906" s="10"/>
      <c r="AF3906" s="9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4"/>
      <c r="T3907" s="30"/>
      <c r="U3907" s="9"/>
      <c r="V3907" s="9"/>
      <c r="W3907" s="28"/>
      <c r="X3907" s="3"/>
      <c r="Y3907" s="1"/>
      <c r="Z3907" s="9"/>
      <c r="AA3907" s="3"/>
      <c r="AB3907" s="3"/>
      <c r="AC3907" s="3"/>
      <c r="AD3907" s="9"/>
      <c r="AE3907" s="10"/>
      <c r="AF3907" s="9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4"/>
      <c r="T3908" s="30"/>
      <c r="U3908" s="9"/>
      <c r="V3908" s="9"/>
      <c r="W3908" s="28"/>
      <c r="X3908" s="3"/>
      <c r="Y3908" s="1"/>
      <c r="Z3908" s="9"/>
      <c r="AA3908" s="3"/>
      <c r="AB3908" s="3"/>
      <c r="AC3908" s="3"/>
      <c r="AD3908" s="9"/>
      <c r="AE3908" s="10"/>
      <c r="AF3908" s="9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4"/>
      <c r="T3909" s="30"/>
      <c r="U3909" s="9"/>
      <c r="V3909" s="9"/>
      <c r="W3909" s="28"/>
      <c r="X3909" s="3"/>
      <c r="Y3909" s="1"/>
      <c r="Z3909" s="9"/>
      <c r="AA3909" s="3"/>
      <c r="AB3909" s="3"/>
      <c r="AC3909" s="3"/>
      <c r="AD3909" s="9"/>
      <c r="AE3909" s="10"/>
      <c r="AF3909" s="9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4"/>
      <c r="T3910" s="30"/>
      <c r="U3910" s="9"/>
      <c r="V3910" s="9"/>
      <c r="W3910" s="28"/>
      <c r="X3910" s="3"/>
      <c r="Y3910" s="1"/>
      <c r="Z3910" s="9"/>
      <c r="AA3910" s="3"/>
      <c r="AB3910" s="3"/>
      <c r="AC3910" s="3"/>
      <c r="AD3910" s="9"/>
      <c r="AE3910" s="10"/>
      <c r="AF3910" s="9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4"/>
      <c r="T3911" s="30"/>
      <c r="U3911" s="9"/>
      <c r="V3911" s="9"/>
      <c r="W3911" s="28"/>
      <c r="X3911" s="3"/>
      <c r="Y3911" s="1"/>
      <c r="Z3911" s="9"/>
      <c r="AA3911" s="3"/>
      <c r="AB3911" s="3"/>
      <c r="AC3911" s="3"/>
      <c r="AD3911" s="9"/>
      <c r="AE3911" s="10"/>
      <c r="AF3911" s="9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4"/>
      <c r="T3912" s="30"/>
      <c r="U3912" s="9"/>
      <c r="V3912" s="9"/>
      <c r="W3912" s="28"/>
      <c r="X3912" s="3"/>
      <c r="Y3912" s="1"/>
      <c r="Z3912" s="9"/>
      <c r="AA3912" s="3"/>
      <c r="AB3912" s="3"/>
      <c r="AC3912" s="3"/>
      <c r="AD3912" s="9"/>
      <c r="AE3912" s="10"/>
      <c r="AF3912" s="9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4"/>
      <c r="T3913" s="30"/>
      <c r="U3913" s="9"/>
      <c r="V3913" s="9"/>
      <c r="W3913" s="28"/>
      <c r="X3913" s="3"/>
      <c r="Y3913" s="1"/>
      <c r="Z3913" s="9"/>
      <c r="AA3913" s="3"/>
      <c r="AB3913" s="3"/>
      <c r="AC3913" s="3"/>
      <c r="AD3913" s="9"/>
      <c r="AE3913" s="10"/>
      <c r="AF3913" s="9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4"/>
      <c r="T3914" s="30"/>
      <c r="U3914" s="9"/>
      <c r="V3914" s="9"/>
      <c r="W3914" s="28"/>
      <c r="X3914" s="3"/>
      <c r="Y3914" s="1"/>
      <c r="Z3914" s="9"/>
      <c r="AA3914" s="3"/>
      <c r="AB3914" s="3"/>
      <c r="AC3914" s="3"/>
      <c r="AD3914" s="9"/>
      <c r="AE3914" s="10"/>
      <c r="AF3914" s="9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4"/>
      <c r="T3915" s="30"/>
      <c r="U3915" s="9"/>
      <c r="V3915" s="9"/>
      <c r="W3915" s="28"/>
      <c r="X3915" s="3"/>
      <c r="Y3915" s="1"/>
      <c r="Z3915" s="9"/>
      <c r="AA3915" s="3"/>
      <c r="AB3915" s="3"/>
      <c r="AC3915" s="3"/>
      <c r="AD3915" s="9"/>
      <c r="AE3915" s="10"/>
      <c r="AF3915" s="9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4"/>
      <c r="T3916" s="30"/>
      <c r="U3916" s="9"/>
      <c r="V3916" s="9"/>
      <c r="W3916" s="28"/>
      <c r="X3916" s="3"/>
      <c r="Y3916" s="1"/>
      <c r="Z3916" s="9"/>
      <c r="AA3916" s="3"/>
      <c r="AB3916" s="3"/>
      <c r="AC3916" s="3"/>
      <c r="AD3916" s="9"/>
      <c r="AE3916" s="10"/>
      <c r="AF3916" s="9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4"/>
      <c r="T3917" s="30"/>
      <c r="U3917" s="9"/>
      <c r="V3917" s="9"/>
      <c r="W3917" s="28"/>
      <c r="X3917" s="3"/>
      <c r="Y3917" s="1"/>
      <c r="Z3917" s="9"/>
      <c r="AA3917" s="3"/>
      <c r="AB3917" s="3"/>
      <c r="AC3917" s="3"/>
      <c r="AD3917" s="9"/>
      <c r="AE3917" s="10"/>
      <c r="AF3917" s="9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4"/>
      <c r="T3918" s="30"/>
      <c r="U3918" s="9"/>
      <c r="V3918" s="9"/>
      <c r="W3918" s="28"/>
      <c r="X3918" s="3"/>
      <c r="Y3918" s="1"/>
      <c r="Z3918" s="9"/>
      <c r="AA3918" s="3"/>
      <c r="AB3918" s="3"/>
      <c r="AC3918" s="3"/>
      <c r="AD3918" s="9"/>
      <c r="AE3918" s="10"/>
      <c r="AF3918" s="9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4"/>
      <c r="T3919" s="30"/>
      <c r="U3919" s="9"/>
      <c r="V3919" s="9"/>
      <c r="W3919" s="28"/>
      <c r="X3919" s="3"/>
      <c r="Y3919" s="1"/>
      <c r="Z3919" s="9"/>
      <c r="AA3919" s="3"/>
      <c r="AB3919" s="3"/>
      <c r="AC3919" s="3"/>
      <c r="AD3919" s="9"/>
      <c r="AE3919" s="10"/>
      <c r="AF3919" s="9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4"/>
      <c r="T3920" s="30"/>
      <c r="U3920" s="9"/>
      <c r="V3920" s="9"/>
      <c r="W3920" s="28"/>
      <c r="X3920" s="3"/>
      <c r="Y3920" s="1"/>
      <c r="Z3920" s="9"/>
      <c r="AA3920" s="3"/>
      <c r="AB3920" s="3"/>
      <c r="AC3920" s="3"/>
      <c r="AD3920" s="9"/>
      <c r="AE3920" s="10"/>
      <c r="AF3920" s="9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4"/>
      <c r="T3921" s="30"/>
      <c r="U3921" s="9"/>
      <c r="V3921" s="9"/>
      <c r="W3921" s="28"/>
      <c r="X3921" s="3"/>
      <c r="Y3921" s="1"/>
      <c r="Z3921" s="9"/>
      <c r="AA3921" s="3"/>
      <c r="AB3921" s="3"/>
      <c r="AC3921" s="3"/>
      <c r="AD3921" s="9"/>
      <c r="AE3921" s="10"/>
      <c r="AF3921" s="9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4"/>
      <c r="T3922" s="30"/>
      <c r="U3922" s="9"/>
      <c r="V3922" s="9"/>
      <c r="W3922" s="28"/>
      <c r="X3922" s="3"/>
      <c r="Y3922" s="1"/>
      <c r="Z3922" s="9"/>
      <c r="AA3922" s="3"/>
      <c r="AB3922" s="3"/>
      <c r="AC3922" s="3"/>
      <c r="AD3922" s="9"/>
      <c r="AE3922" s="10"/>
      <c r="AF3922" s="9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4"/>
      <c r="T3923" s="30"/>
      <c r="U3923" s="9"/>
      <c r="V3923" s="9"/>
      <c r="W3923" s="28"/>
      <c r="X3923" s="3"/>
      <c r="Y3923" s="1"/>
      <c r="Z3923" s="9"/>
      <c r="AA3923" s="3"/>
      <c r="AB3923" s="3"/>
      <c r="AC3923" s="3"/>
      <c r="AD3923" s="9"/>
      <c r="AE3923" s="10"/>
      <c r="AF3923" s="9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4"/>
      <c r="T3924" s="30"/>
      <c r="U3924" s="9"/>
      <c r="V3924" s="9"/>
      <c r="W3924" s="28"/>
      <c r="X3924" s="3"/>
      <c r="Y3924" s="1"/>
      <c r="Z3924" s="9"/>
      <c r="AA3924" s="3"/>
      <c r="AB3924" s="3"/>
      <c r="AC3924" s="3"/>
      <c r="AD3924" s="9"/>
      <c r="AE3924" s="10"/>
      <c r="AF3924" s="9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4"/>
      <c r="T3925" s="30"/>
      <c r="U3925" s="9"/>
      <c r="V3925" s="9"/>
      <c r="W3925" s="28"/>
      <c r="X3925" s="3"/>
      <c r="Y3925" s="1"/>
      <c r="Z3925" s="9"/>
      <c r="AA3925" s="3"/>
      <c r="AB3925" s="3"/>
      <c r="AC3925" s="3"/>
      <c r="AD3925" s="9"/>
      <c r="AE3925" s="10"/>
      <c r="AF3925" s="9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4"/>
      <c r="T3926" s="30"/>
      <c r="U3926" s="9"/>
      <c r="V3926" s="9"/>
      <c r="W3926" s="28"/>
      <c r="X3926" s="3"/>
      <c r="Y3926" s="1"/>
      <c r="Z3926" s="9"/>
      <c r="AA3926" s="3"/>
      <c r="AB3926" s="3"/>
      <c r="AC3926" s="3"/>
      <c r="AD3926" s="9"/>
      <c r="AE3926" s="10"/>
      <c r="AF3926" s="9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4"/>
      <c r="T3927" s="30"/>
      <c r="U3927" s="9"/>
      <c r="V3927" s="9"/>
      <c r="W3927" s="28"/>
      <c r="X3927" s="3"/>
      <c r="Y3927" s="1"/>
      <c r="Z3927" s="9"/>
      <c r="AA3927" s="3"/>
      <c r="AB3927" s="3"/>
      <c r="AC3927" s="3"/>
      <c r="AD3927" s="9"/>
      <c r="AE3927" s="10"/>
      <c r="AF3927" s="9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4"/>
      <c r="T3928" s="30"/>
      <c r="U3928" s="9"/>
      <c r="V3928" s="9"/>
      <c r="W3928" s="28"/>
      <c r="X3928" s="3"/>
      <c r="Y3928" s="1"/>
      <c r="Z3928" s="9"/>
      <c r="AA3928" s="3"/>
      <c r="AB3928" s="3"/>
      <c r="AC3928" s="3"/>
      <c r="AD3928" s="9"/>
      <c r="AE3928" s="10"/>
      <c r="AF3928" s="9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4"/>
      <c r="T3929" s="30"/>
      <c r="U3929" s="9"/>
      <c r="V3929" s="9"/>
      <c r="W3929" s="28"/>
      <c r="X3929" s="3"/>
      <c r="Y3929" s="1"/>
      <c r="Z3929" s="9"/>
      <c r="AA3929" s="3"/>
      <c r="AB3929" s="3"/>
      <c r="AC3929" s="3"/>
      <c r="AD3929" s="9"/>
      <c r="AE3929" s="10"/>
      <c r="AF3929" s="9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4"/>
      <c r="T3930" s="30"/>
      <c r="U3930" s="9"/>
      <c r="V3930" s="9"/>
      <c r="W3930" s="28"/>
      <c r="X3930" s="3"/>
      <c r="Y3930" s="1"/>
      <c r="Z3930" s="9"/>
      <c r="AA3930" s="3"/>
      <c r="AB3930" s="3"/>
      <c r="AC3930" s="3"/>
      <c r="AD3930" s="9"/>
      <c r="AE3930" s="10"/>
      <c r="AF3930" s="9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4"/>
      <c r="T3931" s="30"/>
      <c r="U3931" s="9"/>
      <c r="V3931" s="9"/>
      <c r="W3931" s="28"/>
      <c r="X3931" s="3"/>
      <c r="Y3931" s="1"/>
      <c r="Z3931" s="9"/>
      <c r="AA3931" s="3"/>
      <c r="AB3931" s="3"/>
      <c r="AC3931" s="3"/>
      <c r="AD3931" s="9"/>
      <c r="AE3931" s="10"/>
      <c r="AF3931" s="9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4"/>
      <c r="T3932" s="30"/>
      <c r="U3932" s="9"/>
      <c r="V3932" s="9"/>
      <c r="W3932" s="28"/>
      <c r="X3932" s="3"/>
      <c r="Y3932" s="1"/>
      <c r="Z3932" s="9"/>
      <c r="AA3932" s="3"/>
      <c r="AB3932" s="3"/>
      <c r="AC3932" s="3"/>
      <c r="AD3932" s="9"/>
      <c r="AE3932" s="10"/>
      <c r="AF3932" s="9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4"/>
      <c r="T3933" s="30"/>
      <c r="U3933" s="9"/>
      <c r="V3933" s="9"/>
      <c r="W3933" s="28"/>
      <c r="X3933" s="3"/>
      <c r="Y3933" s="1"/>
      <c r="Z3933" s="9"/>
      <c r="AA3933" s="3"/>
      <c r="AB3933" s="3"/>
      <c r="AC3933" s="3"/>
      <c r="AD3933" s="9"/>
      <c r="AE3933" s="10"/>
      <c r="AF3933" s="9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4"/>
      <c r="T3934" s="30"/>
      <c r="U3934" s="9"/>
      <c r="V3934" s="9"/>
      <c r="W3934" s="28"/>
      <c r="X3934" s="3"/>
      <c r="Y3934" s="1"/>
      <c r="Z3934" s="9"/>
      <c r="AA3934" s="3"/>
      <c r="AB3934" s="3"/>
      <c r="AC3934" s="3"/>
      <c r="AD3934" s="9"/>
      <c r="AE3934" s="10"/>
      <c r="AF3934" s="9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4"/>
      <c r="T3935" s="30"/>
      <c r="U3935" s="9"/>
      <c r="V3935" s="9"/>
      <c r="W3935" s="28"/>
      <c r="X3935" s="3"/>
      <c r="Y3935" s="1"/>
      <c r="Z3935" s="9"/>
      <c r="AA3935" s="3"/>
      <c r="AB3935" s="3"/>
      <c r="AC3935" s="3"/>
      <c r="AD3935" s="9"/>
      <c r="AE3935" s="10"/>
      <c r="AF3935" s="9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4"/>
      <c r="T3936" s="30"/>
      <c r="U3936" s="9"/>
      <c r="V3936" s="9"/>
      <c r="W3936" s="28"/>
      <c r="X3936" s="3"/>
      <c r="Y3936" s="1"/>
      <c r="Z3936" s="9"/>
      <c r="AA3936" s="3"/>
      <c r="AB3936" s="3"/>
      <c r="AC3936" s="3"/>
      <c r="AD3936" s="9"/>
      <c r="AE3936" s="10"/>
      <c r="AF3936" s="9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4"/>
      <c r="T3937" s="30"/>
      <c r="U3937" s="9"/>
      <c r="V3937" s="9"/>
      <c r="W3937" s="28"/>
      <c r="X3937" s="3"/>
      <c r="Y3937" s="1"/>
      <c r="Z3937" s="9"/>
      <c r="AA3937" s="3"/>
      <c r="AB3937" s="3"/>
      <c r="AC3937" s="3"/>
      <c r="AD3937" s="9"/>
      <c r="AE3937" s="10"/>
      <c r="AF3937" s="9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4"/>
      <c r="T3938" s="30"/>
      <c r="U3938" s="9"/>
      <c r="V3938" s="9"/>
      <c r="W3938" s="28"/>
      <c r="X3938" s="3"/>
      <c r="Y3938" s="1"/>
      <c r="Z3938" s="9"/>
      <c r="AA3938" s="3"/>
      <c r="AB3938" s="3"/>
      <c r="AC3938" s="3"/>
      <c r="AD3938" s="9"/>
      <c r="AE3938" s="10"/>
      <c r="AF3938" s="9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4"/>
      <c r="T3939" s="30"/>
      <c r="U3939" s="9"/>
      <c r="V3939" s="9"/>
      <c r="W3939" s="28"/>
      <c r="X3939" s="3"/>
      <c r="Y3939" s="1"/>
      <c r="Z3939" s="9"/>
      <c r="AA3939" s="3"/>
      <c r="AB3939" s="3"/>
      <c r="AC3939" s="3"/>
      <c r="AD3939" s="9"/>
      <c r="AE3939" s="10"/>
      <c r="AF3939" s="9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4"/>
      <c r="T3940" s="30"/>
      <c r="U3940" s="9"/>
      <c r="V3940" s="9"/>
      <c r="W3940" s="28"/>
      <c r="X3940" s="3"/>
      <c r="Y3940" s="1"/>
      <c r="Z3940" s="9"/>
      <c r="AA3940" s="3"/>
      <c r="AB3940" s="3"/>
      <c r="AC3940" s="3"/>
      <c r="AD3940" s="9"/>
      <c r="AE3940" s="10"/>
      <c r="AF3940" s="9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4"/>
      <c r="T3941" s="30"/>
      <c r="U3941" s="9"/>
      <c r="V3941" s="9"/>
      <c r="W3941" s="28"/>
      <c r="X3941" s="3"/>
      <c r="Y3941" s="1"/>
      <c r="Z3941" s="9"/>
      <c r="AA3941" s="3"/>
      <c r="AB3941" s="3"/>
      <c r="AC3941" s="3"/>
      <c r="AD3941" s="9"/>
      <c r="AE3941" s="10"/>
      <c r="AF3941" s="9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4"/>
      <c r="T3942" s="30"/>
      <c r="U3942" s="9"/>
      <c r="V3942" s="9"/>
      <c r="W3942" s="28"/>
      <c r="X3942" s="3"/>
      <c r="Y3942" s="1"/>
      <c r="Z3942" s="9"/>
      <c r="AA3942" s="3"/>
      <c r="AB3942" s="3"/>
      <c r="AC3942" s="3"/>
      <c r="AD3942" s="9"/>
      <c r="AE3942" s="10"/>
      <c r="AF3942" s="9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4"/>
      <c r="T3943" s="30"/>
      <c r="U3943" s="9"/>
      <c r="V3943" s="9"/>
      <c r="W3943" s="28"/>
      <c r="X3943" s="3"/>
      <c r="Y3943" s="1"/>
      <c r="Z3943" s="9"/>
      <c r="AA3943" s="3"/>
      <c r="AB3943" s="3"/>
      <c r="AC3943" s="3"/>
      <c r="AD3943" s="9"/>
      <c r="AE3943" s="10"/>
      <c r="AF3943" s="9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4"/>
      <c r="T3944" s="30"/>
      <c r="U3944" s="9"/>
      <c r="V3944" s="9"/>
      <c r="W3944" s="28"/>
      <c r="X3944" s="3"/>
      <c r="Y3944" s="1"/>
      <c r="Z3944" s="9"/>
      <c r="AA3944" s="3"/>
      <c r="AB3944" s="3"/>
      <c r="AC3944" s="3"/>
      <c r="AD3944" s="9"/>
      <c r="AE3944" s="10"/>
      <c r="AF3944" s="9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4"/>
      <c r="T3945" s="30"/>
      <c r="U3945" s="9"/>
      <c r="V3945" s="9"/>
      <c r="W3945" s="28"/>
      <c r="X3945" s="3"/>
      <c r="Y3945" s="1"/>
      <c r="Z3945" s="9"/>
      <c r="AA3945" s="3"/>
      <c r="AB3945" s="3"/>
      <c r="AC3945" s="3"/>
      <c r="AD3945" s="9"/>
      <c r="AE3945" s="10"/>
      <c r="AF3945" s="9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4"/>
      <c r="T3946" s="30"/>
      <c r="U3946" s="9"/>
      <c r="V3946" s="9"/>
      <c r="W3946" s="28"/>
      <c r="X3946" s="3"/>
      <c r="Y3946" s="1"/>
      <c r="Z3946" s="9"/>
      <c r="AA3946" s="3"/>
      <c r="AB3946" s="3"/>
      <c r="AC3946" s="3"/>
      <c r="AD3946" s="9"/>
      <c r="AE3946" s="10"/>
      <c r="AF3946" s="9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4"/>
      <c r="T3947" s="30"/>
      <c r="U3947" s="9"/>
      <c r="V3947" s="9"/>
      <c r="W3947" s="28"/>
      <c r="X3947" s="3"/>
      <c r="Y3947" s="1"/>
      <c r="Z3947" s="9"/>
      <c r="AA3947" s="3"/>
      <c r="AB3947" s="3"/>
      <c r="AC3947" s="3"/>
      <c r="AD3947" s="9"/>
      <c r="AE3947" s="10"/>
      <c r="AF3947" s="9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4"/>
      <c r="T3948" s="30"/>
      <c r="U3948" s="9"/>
      <c r="V3948" s="9"/>
      <c r="W3948" s="28"/>
      <c r="X3948" s="3"/>
      <c r="Y3948" s="1"/>
      <c r="Z3948" s="9"/>
      <c r="AA3948" s="3"/>
      <c r="AB3948" s="3"/>
      <c r="AC3948" s="3"/>
      <c r="AD3948" s="9"/>
      <c r="AE3948" s="10"/>
      <c r="AF3948" s="9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4"/>
      <c r="T3949" s="30"/>
      <c r="U3949" s="9"/>
      <c r="V3949" s="9"/>
      <c r="W3949" s="28"/>
      <c r="X3949" s="3"/>
      <c r="Y3949" s="1"/>
      <c r="Z3949" s="9"/>
      <c r="AA3949" s="3"/>
      <c r="AB3949" s="3"/>
      <c r="AC3949" s="3"/>
      <c r="AD3949" s="9"/>
      <c r="AE3949" s="10"/>
      <c r="AF3949" s="9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4"/>
      <c r="T3950" s="30"/>
      <c r="U3950" s="9"/>
      <c r="V3950" s="9"/>
      <c r="W3950" s="28"/>
      <c r="X3950" s="3"/>
      <c r="Y3950" s="1"/>
      <c r="Z3950" s="9"/>
      <c r="AA3950" s="3"/>
      <c r="AB3950" s="3"/>
      <c r="AC3950" s="3"/>
      <c r="AD3950" s="9"/>
      <c r="AE3950" s="10"/>
      <c r="AF3950" s="9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4"/>
      <c r="T3951" s="30"/>
      <c r="U3951" s="9"/>
      <c r="V3951" s="9"/>
      <c r="W3951" s="28"/>
      <c r="X3951" s="3"/>
      <c r="Y3951" s="1"/>
      <c r="Z3951" s="9"/>
      <c r="AA3951" s="3"/>
      <c r="AB3951" s="3"/>
      <c r="AC3951" s="3"/>
      <c r="AD3951" s="9"/>
      <c r="AE3951" s="10"/>
      <c r="AF3951" s="9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4"/>
      <c r="T3952" s="30"/>
      <c r="U3952" s="9"/>
      <c r="V3952" s="9"/>
      <c r="W3952" s="28"/>
      <c r="X3952" s="3"/>
      <c r="Y3952" s="1"/>
      <c r="Z3952" s="9"/>
      <c r="AA3952" s="3"/>
      <c r="AB3952" s="3"/>
      <c r="AC3952" s="3"/>
      <c r="AD3952" s="9"/>
      <c r="AE3952" s="10"/>
      <c r="AF3952" s="9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4"/>
      <c r="T3953" s="30"/>
      <c r="U3953" s="9"/>
      <c r="V3953" s="9"/>
      <c r="W3953" s="28"/>
      <c r="X3953" s="3"/>
      <c r="Y3953" s="1"/>
      <c r="Z3953" s="9"/>
      <c r="AA3953" s="3"/>
      <c r="AB3953" s="3"/>
      <c r="AC3953" s="3"/>
      <c r="AD3953" s="9"/>
      <c r="AE3953" s="10"/>
      <c r="AF3953" s="9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4"/>
      <c r="T3954" s="30"/>
      <c r="U3954" s="9"/>
      <c r="V3954" s="9"/>
      <c r="W3954" s="28"/>
      <c r="X3954" s="3"/>
      <c r="Y3954" s="1"/>
      <c r="Z3954" s="9"/>
      <c r="AA3954" s="3"/>
      <c r="AB3954" s="3"/>
      <c r="AC3954" s="3"/>
      <c r="AD3954" s="9"/>
      <c r="AE3954" s="10"/>
      <c r="AF3954" s="9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4"/>
      <c r="T3955" s="30"/>
      <c r="U3955" s="9"/>
      <c r="V3955" s="9"/>
      <c r="W3955" s="28"/>
      <c r="X3955" s="3"/>
      <c r="Y3955" s="1"/>
      <c r="Z3955" s="9"/>
      <c r="AA3955" s="3"/>
      <c r="AB3955" s="3"/>
      <c r="AC3955" s="3"/>
      <c r="AD3955" s="9"/>
      <c r="AE3955" s="10"/>
      <c r="AF3955" s="9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4"/>
      <c r="T3956" s="30"/>
      <c r="U3956" s="9"/>
      <c r="V3956" s="9"/>
      <c r="W3956" s="28"/>
      <c r="X3956" s="3"/>
      <c r="Y3956" s="1"/>
      <c r="Z3956" s="9"/>
      <c r="AA3956" s="3"/>
      <c r="AB3956" s="3"/>
      <c r="AC3956" s="3"/>
      <c r="AD3956" s="9"/>
      <c r="AE3956" s="10"/>
      <c r="AF3956" s="9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4"/>
      <c r="T3957" s="30"/>
      <c r="U3957" s="9"/>
      <c r="V3957" s="9"/>
      <c r="W3957" s="28"/>
      <c r="X3957" s="3"/>
      <c r="Y3957" s="1"/>
      <c r="Z3957" s="9"/>
      <c r="AA3957" s="3"/>
      <c r="AB3957" s="3"/>
      <c r="AC3957" s="3"/>
      <c r="AD3957" s="9"/>
      <c r="AE3957" s="10"/>
      <c r="AF3957" s="9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4"/>
      <c r="T3958" s="30"/>
      <c r="U3958" s="9"/>
      <c r="V3958" s="9"/>
      <c r="W3958" s="28"/>
      <c r="X3958" s="3"/>
      <c r="Y3958" s="1"/>
      <c r="Z3958" s="9"/>
      <c r="AA3958" s="3"/>
      <c r="AB3958" s="3"/>
      <c r="AC3958" s="3"/>
      <c r="AD3958" s="9"/>
      <c r="AE3958" s="10"/>
      <c r="AF3958" s="9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4"/>
      <c r="T3959" s="30"/>
      <c r="U3959" s="9"/>
      <c r="V3959" s="9"/>
      <c r="W3959" s="28"/>
      <c r="X3959" s="3"/>
      <c r="Y3959" s="1"/>
      <c r="Z3959" s="9"/>
      <c r="AA3959" s="3"/>
      <c r="AB3959" s="3"/>
      <c r="AC3959" s="3"/>
      <c r="AD3959" s="9"/>
      <c r="AE3959" s="10"/>
      <c r="AF3959" s="9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4"/>
      <c r="T3960" s="30"/>
      <c r="U3960" s="9"/>
      <c r="V3960" s="9"/>
      <c r="W3960" s="28"/>
      <c r="X3960" s="3"/>
      <c r="Y3960" s="1"/>
      <c r="Z3960" s="9"/>
      <c r="AA3960" s="3"/>
      <c r="AB3960" s="3"/>
      <c r="AC3960" s="3"/>
      <c r="AD3960" s="9"/>
      <c r="AE3960" s="10"/>
      <c r="AF3960" s="9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4"/>
      <c r="T3961" s="30"/>
      <c r="U3961" s="9"/>
      <c r="V3961" s="9"/>
      <c r="W3961" s="28"/>
      <c r="X3961" s="3"/>
      <c r="Y3961" s="1"/>
      <c r="Z3961" s="9"/>
      <c r="AA3961" s="3"/>
      <c r="AB3961" s="3"/>
      <c r="AC3961" s="3"/>
      <c r="AD3961" s="9"/>
      <c r="AE3961" s="10"/>
      <c r="AF3961" s="9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4"/>
      <c r="T3962" s="30"/>
      <c r="U3962" s="9"/>
      <c r="V3962" s="9"/>
      <c r="W3962" s="28"/>
      <c r="X3962" s="3"/>
      <c r="Y3962" s="1"/>
      <c r="Z3962" s="9"/>
      <c r="AA3962" s="3"/>
      <c r="AB3962" s="3"/>
      <c r="AC3962" s="3"/>
      <c r="AD3962" s="9"/>
      <c r="AE3962" s="10"/>
      <c r="AF3962" s="9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4"/>
      <c r="T3963" s="30"/>
      <c r="U3963" s="9"/>
      <c r="V3963" s="9"/>
      <c r="W3963" s="28"/>
      <c r="X3963" s="3"/>
      <c r="Y3963" s="1"/>
      <c r="Z3963" s="9"/>
      <c r="AA3963" s="3"/>
      <c r="AB3963" s="3"/>
      <c r="AC3963" s="3"/>
      <c r="AD3963" s="9"/>
      <c r="AE3963" s="10"/>
      <c r="AF3963" s="9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4"/>
      <c r="T3964" s="30"/>
      <c r="U3964" s="9"/>
      <c r="V3964" s="9"/>
      <c r="W3964" s="28"/>
      <c r="X3964" s="3"/>
      <c r="Y3964" s="1"/>
      <c r="Z3964" s="9"/>
      <c r="AA3964" s="3"/>
      <c r="AB3964" s="3"/>
      <c r="AC3964" s="3"/>
      <c r="AD3964" s="9"/>
      <c r="AE3964" s="10"/>
      <c r="AF3964" s="9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4"/>
      <c r="T3965" s="30"/>
      <c r="U3965" s="9"/>
      <c r="V3965" s="9"/>
      <c r="W3965" s="28"/>
      <c r="X3965" s="3"/>
      <c r="Y3965" s="1"/>
      <c r="Z3965" s="9"/>
      <c r="AA3965" s="3"/>
      <c r="AB3965" s="3"/>
      <c r="AC3965" s="3"/>
      <c r="AD3965" s="9"/>
      <c r="AE3965" s="10"/>
      <c r="AF3965" s="9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4"/>
      <c r="T3966" s="30"/>
      <c r="U3966" s="9"/>
      <c r="V3966" s="9"/>
      <c r="W3966" s="28"/>
      <c r="X3966" s="3"/>
      <c r="Y3966" s="1"/>
      <c r="Z3966" s="9"/>
      <c r="AA3966" s="3"/>
      <c r="AB3966" s="3"/>
      <c r="AC3966" s="3"/>
      <c r="AD3966" s="9"/>
      <c r="AE3966" s="10"/>
      <c r="AF3966" s="9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4"/>
      <c r="T3967" s="30"/>
      <c r="U3967" s="9"/>
      <c r="V3967" s="9"/>
      <c r="W3967" s="28"/>
      <c r="X3967" s="3"/>
      <c r="Y3967" s="1"/>
      <c r="Z3967" s="9"/>
      <c r="AA3967" s="3"/>
      <c r="AB3967" s="3"/>
      <c r="AC3967" s="3"/>
      <c r="AD3967" s="9"/>
      <c r="AE3967" s="10"/>
      <c r="AF3967" s="9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4"/>
      <c r="T3968" s="30"/>
      <c r="U3968" s="9"/>
      <c r="V3968" s="9"/>
      <c r="W3968" s="28"/>
      <c r="X3968" s="3"/>
      <c r="Y3968" s="1"/>
      <c r="Z3968" s="9"/>
      <c r="AA3968" s="3"/>
      <c r="AB3968" s="3"/>
      <c r="AC3968" s="3"/>
      <c r="AD3968" s="9"/>
      <c r="AE3968" s="10"/>
      <c r="AF3968" s="9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4"/>
      <c r="T3969" s="30"/>
      <c r="U3969" s="9"/>
      <c r="V3969" s="9"/>
      <c r="W3969" s="28"/>
      <c r="X3969" s="3"/>
      <c r="Y3969" s="1"/>
      <c r="Z3969" s="9"/>
      <c r="AA3969" s="3"/>
      <c r="AB3969" s="3"/>
      <c r="AC3969" s="3"/>
      <c r="AD3969" s="9"/>
      <c r="AE3969" s="10"/>
      <c r="AF3969" s="9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4"/>
      <c r="T3970" s="30"/>
      <c r="U3970" s="9"/>
      <c r="V3970" s="9"/>
      <c r="W3970" s="28"/>
      <c r="X3970" s="3"/>
      <c r="Y3970" s="1"/>
      <c r="Z3970" s="9"/>
      <c r="AA3970" s="3"/>
      <c r="AB3970" s="3"/>
      <c r="AC3970" s="3"/>
      <c r="AD3970" s="9"/>
      <c r="AE3970" s="10"/>
      <c r="AF3970" s="9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4"/>
      <c r="T3971" s="30"/>
      <c r="U3971" s="9"/>
      <c r="V3971" s="9"/>
      <c r="W3971" s="28"/>
      <c r="X3971" s="3"/>
      <c r="Y3971" s="1"/>
      <c r="Z3971" s="9"/>
      <c r="AA3971" s="3"/>
      <c r="AB3971" s="3"/>
      <c r="AC3971" s="3"/>
      <c r="AD3971" s="9"/>
      <c r="AE3971" s="10"/>
      <c r="AF3971" s="9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4"/>
      <c r="T3972" s="30"/>
      <c r="U3972" s="9"/>
      <c r="V3972" s="9"/>
      <c r="W3972" s="28"/>
      <c r="X3972" s="3"/>
      <c r="Y3972" s="1"/>
      <c r="Z3972" s="9"/>
      <c r="AA3972" s="3"/>
      <c r="AB3972" s="3"/>
      <c r="AC3972" s="3"/>
      <c r="AD3972" s="9"/>
      <c r="AE3972" s="10"/>
      <c r="AF3972" s="9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4"/>
      <c r="T3973" s="30"/>
      <c r="U3973" s="9"/>
      <c r="V3973" s="9"/>
      <c r="W3973" s="28"/>
      <c r="X3973" s="3"/>
      <c r="Y3973" s="1"/>
      <c r="Z3973" s="9"/>
      <c r="AA3973" s="3"/>
      <c r="AB3973" s="3"/>
      <c r="AC3973" s="3"/>
      <c r="AD3973" s="9"/>
      <c r="AE3973" s="10"/>
      <c r="AF3973" s="9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4"/>
      <c r="T3974" s="30"/>
      <c r="U3974" s="9"/>
      <c r="V3974" s="9"/>
      <c r="W3974" s="28"/>
      <c r="X3974" s="3"/>
      <c r="Y3974" s="1"/>
      <c r="Z3974" s="9"/>
      <c r="AA3974" s="3"/>
      <c r="AB3974" s="3"/>
      <c r="AC3974" s="3"/>
      <c r="AD3974" s="9"/>
      <c r="AE3974" s="10"/>
      <c r="AF3974" s="9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4"/>
      <c r="T3975" s="30"/>
      <c r="U3975" s="9"/>
      <c r="V3975" s="9"/>
      <c r="W3975" s="28"/>
      <c r="X3975" s="3"/>
      <c r="Y3975" s="1"/>
      <c r="Z3975" s="9"/>
      <c r="AA3975" s="3"/>
      <c r="AB3975" s="3"/>
      <c r="AC3975" s="3"/>
      <c r="AD3975" s="9"/>
      <c r="AE3975" s="10"/>
      <c r="AF3975" s="9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4"/>
      <c r="T3976" s="30"/>
      <c r="U3976" s="9"/>
      <c r="V3976" s="9"/>
      <c r="W3976" s="28"/>
      <c r="X3976" s="3"/>
      <c r="Y3976" s="1"/>
      <c r="Z3976" s="9"/>
      <c r="AA3976" s="3"/>
      <c r="AB3976" s="3"/>
      <c r="AC3976" s="3"/>
      <c r="AD3976" s="9"/>
      <c r="AE3976" s="10"/>
      <c r="AF3976" s="9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4"/>
      <c r="T3977" s="30"/>
      <c r="U3977" s="9"/>
      <c r="V3977" s="9"/>
      <c r="W3977" s="28"/>
      <c r="X3977" s="3"/>
      <c r="Y3977" s="1"/>
      <c r="Z3977" s="9"/>
      <c r="AA3977" s="3"/>
      <c r="AB3977" s="3"/>
      <c r="AC3977" s="3"/>
      <c r="AD3977" s="9"/>
      <c r="AE3977" s="10"/>
      <c r="AF3977" s="9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4"/>
      <c r="T3978" s="30"/>
      <c r="U3978" s="9"/>
      <c r="V3978" s="9"/>
      <c r="W3978" s="28"/>
      <c r="X3978" s="3"/>
      <c r="Y3978" s="1"/>
      <c r="Z3978" s="9"/>
      <c r="AA3978" s="3"/>
      <c r="AB3978" s="3"/>
      <c r="AC3978" s="3"/>
      <c r="AD3978" s="9"/>
      <c r="AE3978" s="10"/>
      <c r="AF3978" s="9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4"/>
      <c r="T3979" s="30"/>
      <c r="U3979" s="9"/>
      <c r="V3979" s="9"/>
      <c r="W3979" s="28"/>
      <c r="X3979" s="3"/>
      <c r="Y3979" s="1"/>
      <c r="Z3979" s="9"/>
      <c r="AA3979" s="3"/>
      <c r="AB3979" s="3"/>
      <c r="AC3979" s="3"/>
      <c r="AD3979" s="9"/>
      <c r="AE3979" s="10"/>
      <c r="AF3979" s="9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4"/>
      <c r="T3980" s="30"/>
      <c r="U3980" s="9"/>
      <c r="V3980" s="9"/>
      <c r="W3980" s="28"/>
      <c r="X3980" s="3"/>
      <c r="Y3980" s="1"/>
      <c r="Z3980" s="9"/>
      <c r="AA3980" s="3"/>
      <c r="AB3980" s="3"/>
      <c r="AC3980" s="3"/>
      <c r="AD3980" s="9"/>
      <c r="AE3980" s="10"/>
      <c r="AF3980" s="9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4"/>
      <c r="T3981" s="30"/>
      <c r="U3981" s="9"/>
      <c r="V3981" s="9"/>
      <c r="W3981" s="28"/>
      <c r="X3981" s="3"/>
      <c r="Y3981" s="1"/>
      <c r="Z3981" s="9"/>
      <c r="AA3981" s="3"/>
      <c r="AB3981" s="3"/>
      <c r="AC3981" s="3"/>
      <c r="AD3981" s="9"/>
      <c r="AE3981" s="10"/>
      <c r="AF3981" s="9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4"/>
      <c r="T3982" s="30"/>
      <c r="U3982" s="9"/>
      <c r="V3982" s="9"/>
      <c r="W3982" s="28"/>
      <c r="X3982" s="3"/>
      <c r="Y3982" s="1"/>
      <c r="Z3982" s="9"/>
      <c r="AA3982" s="3"/>
      <c r="AB3982" s="3"/>
      <c r="AC3982" s="3"/>
      <c r="AD3982" s="9"/>
      <c r="AE3982" s="10"/>
      <c r="AF3982" s="9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4"/>
      <c r="T3983" s="30"/>
      <c r="U3983" s="9"/>
      <c r="V3983" s="9"/>
      <c r="W3983" s="28"/>
      <c r="X3983" s="3"/>
      <c r="Y3983" s="1"/>
      <c r="Z3983" s="9"/>
      <c r="AA3983" s="3"/>
      <c r="AB3983" s="3"/>
      <c r="AC3983" s="3"/>
      <c r="AD3983" s="9"/>
      <c r="AE3983" s="10"/>
      <c r="AF3983" s="9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4"/>
      <c r="T3984" s="30"/>
      <c r="U3984" s="9"/>
      <c r="V3984" s="9"/>
      <c r="W3984" s="28"/>
      <c r="X3984" s="3"/>
      <c r="Y3984" s="1"/>
      <c r="Z3984" s="9"/>
      <c r="AA3984" s="3"/>
      <c r="AB3984" s="3"/>
      <c r="AC3984" s="3"/>
      <c r="AD3984" s="9"/>
      <c r="AE3984" s="10"/>
      <c r="AF3984" s="9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4"/>
      <c r="T3985" s="30"/>
      <c r="U3985" s="9"/>
      <c r="V3985" s="9"/>
      <c r="W3985" s="28"/>
      <c r="X3985" s="3"/>
      <c r="Y3985" s="1"/>
      <c r="Z3985" s="9"/>
      <c r="AA3985" s="3"/>
      <c r="AB3985" s="3"/>
      <c r="AC3985" s="3"/>
      <c r="AD3985" s="9"/>
      <c r="AE3985" s="10"/>
      <c r="AF3985" s="9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4"/>
      <c r="T3986" s="30"/>
      <c r="U3986" s="9"/>
      <c r="V3986" s="9"/>
      <c r="W3986" s="28"/>
      <c r="X3986" s="3"/>
      <c r="Y3986" s="1"/>
      <c r="Z3986" s="9"/>
      <c r="AA3986" s="3"/>
      <c r="AB3986" s="3"/>
      <c r="AC3986" s="3"/>
      <c r="AD3986" s="9"/>
      <c r="AE3986" s="10"/>
      <c r="AF3986" s="9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4"/>
      <c r="T3987" s="30"/>
      <c r="U3987" s="9"/>
      <c r="V3987" s="9"/>
      <c r="W3987" s="28"/>
      <c r="X3987" s="3"/>
      <c r="Y3987" s="1"/>
      <c r="Z3987" s="9"/>
      <c r="AA3987" s="3"/>
      <c r="AB3987" s="3"/>
      <c r="AC3987" s="3"/>
      <c r="AD3987" s="9"/>
      <c r="AE3987" s="10"/>
      <c r="AF3987" s="9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4"/>
      <c r="T3988" s="30"/>
      <c r="U3988" s="9"/>
      <c r="V3988" s="9"/>
      <c r="W3988" s="28"/>
      <c r="X3988" s="3"/>
      <c r="Y3988" s="1"/>
      <c r="Z3988" s="9"/>
      <c r="AA3988" s="3"/>
      <c r="AB3988" s="3"/>
      <c r="AC3988" s="3"/>
      <c r="AD3988" s="9"/>
      <c r="AE3988" s="10"/>
      <c r="AF3988" s="9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4"/>
      <c r="T3989" s="30"/>
      <c r="U3989" s="9"/>
      <c r="V3989" s="9"/>
      <c r="W3989" s="28"/>
      <c r="X3989" s="3"/>
      <c r="Y3989" s="1"/>
      <c r="Z3989" s="9"/>
      <c r="AA3989" s="3"/>
      <c r="AB3989" s="3"/>
      <c r="AC3989" s="3"/>
      <c r="AD3989" s="9"/>
      <c r="AE3989" s="10"/>
      <c r="AF3989" s="9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4"/>
      <c r="T3990" s="30"/>
      <c r="U3990" s="9"/>
      <c r="V3990" s="9"/>
      <c r="W3990" s="28"/>
      <c r="X3990" s="3"/>
      <c r="Y3990" s="1"/>
      <c r="Z3990" s="9"/>
      <c r="AA3990" s="3"/>
      <c r="AB3990" s="3"/>
      <c r="AC3990" s="3"/>
      <c r="AD3990" s="9"/>
      <c r="AE3990" s="10"/>
      <c r="AF3990" s="9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4"/>
      <c r="T3991" s="30"/>
      <c r="U3991" s="9"/>
      <c r="V3991" s="9"/>
      <c r="W3991" s="28"/>
      <c r="X3991" s="3"/>
      <c r="Y3991" s="1"/>
      <c r="Z3991" s="9"/>
      <c r="AA3991" s="3"/>
      <c r="AB3991" s="3"/>
      <c r="AC3991" s="3"/>
      <c r="AD3991" s="9"/>
      <c r="AE3991" s="10"/>
      <c r="AF3991" s="9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4"/>
      <c r="T3992" s="30"/>
      <c r="U3992" s="9"/>
      <c r="V3992" s="9"/>
      <c r="W3992" s="28"/>
      <c r="X3992" s="3"/>
      <c r="Y3992" s="1"/>
      <c r="Z3992" s="9"/>
      <c r="AA3992" s="3"/>
      <c r="AB3992" s="3"/>
      <c r="AC3992" s="3"/>
      <c r="AD3992" s="9"/>
      <c r="AE3992" s="10"/>
      <c r="AF3992" s="9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4"/>
      <c r="T3993" s="30"/>
      <c r="U3993" s="9"/>
      <c r="V3993" s="9"/>
      <c r="W3993" s="28"/>
      <c r="X3993" s="3"/>
      <c r="Y3993" s="1"/>
      <c r="Z3993" s="9"/>
      <c r="AA3993" s="3"/>
      <c r="AB3993" s="3"/>
      <c r="AC3993" s="3"/>
      <c r="AD3993" s="9"/>
      <c r="AE3993" s="10"/>
      <c r="AF3993" s="9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4"/>
      <c r="T3994" s="30"/>
      <c r="U3994" s="9"/>
      <c r="V3994" s="9"/>
      <c r="W3994" s="28"/>
      <c r="X3994" s="3"/>
      <c r="Y3994" s="1"/>
      <c r="Z3994" s="9"/>
      <c r="AA3994" s="3"/>
      <c r="AB3994" s="3"/>
      <c r="AC3994" s="3"/>
      <c r="AD3994" s="9"/>
      <c r="AE3994" s="10"/>
      <c r="AF3994" s="9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4"/>
      <c r="T3995" s="30"/>
      <c r="U3995" s="9"/>
      <c r="V3995" s="9"/>
      <c r="W3995" s="28"/>
      <c r="X3995" s="3"/>
      <c r="Y3995" s="1"/>
      <c r="Z3995" s="9"/>
      <c r="AA3995" s="3"/>
      <c r="AB3995" s="3"/>
      <c r="AC3995" s="3"/>
      <c r="AD3995" s="9"/>
      <c r="AE3995" s="10"/>
      <c r="AF3995" s="9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4"/>
      <c r="T3996" s="30"/>
      <c r="U3996" s="9"/>
      <c r="V3996" s="9"/>
      <c r="W3996" s="28"/>
      <c r="X3996" s="3"/>
      <c r="Y3996" s="1"/>
      <c r="Z3996" s="9"/>
      <c r="AA3996" s="3"/>
      <c r="AB3996" s="3"/>
      <c r="AC3996" s="3"/>
      <c r="AD3996" s="9"/>
      <c r="AE3996" s="10"/>
      <c r="AF3996" s="9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4"/>
      <c r="T3997" s="30"/>
      <c r="U3997" s="9"/>
      <c r="V3997" s="9"/>
      <c r="W3997" s="28"/>
      <c r="X3997" s="3"/>
      <c r="Y3997" s="1"/>
      <c r="Z3997" s="9"/>
      <c r="AA3997" s="3"/>
      <c r="AB3997" s="3"/>
      <c r="AC3997" s="3"/>
      <c r="AD3997" s="9"/>
      <c r="AE3997" s="10"/>
      <c r="AF3997" s="9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4"/>
      <c r="T3998" s="30"/>
      <c r="U3998" s="9"/>
      <c r="V3998" s="9"/>
      <c r="W3998" s="28"/>
      <c r="X3998" s="3"/>
      <c r="Y3998" s="1"/>
      <c r="Z3998" s="9"/>
      <c r="AA3998" s="3"/>
      <c r="AB3998" s="3"/>
      <c r="AC3998" s="3"/>
      <c r="AD3998" s="9"/>
      <c r="AE3998" s="10"/>
      <c r="AF3998" s="9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4"/>
      <c r="T3999" s="30"/>
      <c r="U3999" s="9"/>
      <c r="V3999" s="9"/>
      <c r="W3999" s="28"/>
      <c r="X3999" s="3"/>
      <c r="Y3999" s="1"/>
      <c r="Z3999" s="9"/>
      <c r="AA3999" s="3"/>
      <c r="AB3999" s="3"/>
      <c r="AC3999" s="3"/>
      <c r="AD3999" s="9"/>
      <c r="AE3999" s="10"/>
      <c r="AF3999" s="9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4"/>
      <c r="T4000" s="30"/>
      <c r="U4000" s="9"/>
      <c r="V4000" s="9"/>
      <c r="W4000" s="28"/>
      <c r="X4000" s="3"/>
      <c r="Y4000" s="1"/>
      <c r="Z4000" s="9"/>
      <c r="AA4000" s="3"/>
      <c r="AB4000" s="3"/>
      <c r="AC4000" s="3"/>
      <c r="AD4000" s="9"/>
      <c r="AE4000" s="10"/>
      <c r="AF4000" s="9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4"/>
      <c r="T4001" s="30"/>
      <c r="U4001" s="9"/>
      <c r="V4001" s="9"/>
      <c r="W4001" s="28"/>
      <c r="X4001" s="3"/>
      <c r="Y4001" s="1"/>
      <c r="Z4001" s="9"/>
      <c r="AA4001" s="3"/>
      <c r="AB4001" s="3"/>
      <c r="AC4001" s="3"/>
      <c r="AD4001" s="9"/>
      <c r="AE4001" s="10"/>
      <c r="AF4001" s="9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4"/>
      <c r="T4002" s="30"/>
      <c r="U4002" s="9"/>
      <c r="V4002" s="9"/>
      <c r="W4002" s="28"/>
      <c r="X4002" s="3"/>
      <c r="Y4002" s="1"/>
      <c r="Z4002" s="9"/>
      <c r="AA4002" s="3"/>
      <c r="AB4002" s="3"/>
      <c r="AC4002" s="3"/>
      <c r="AD4002" s="9"/>
      <c r="AE4002" s="10"/>
      <c r="AF4002" s="9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4"/>
      <c r="T4003" s="30"/>
      <c r="U4003" s="9"/>
      <c r="V4003" s="9"/>
      <c r="W4003" s="28"/>
      <c r="X4003" s="3"/>
      <c r="Y4003" s="1"/>
      <c r="Z4003" s="9"/>
      <c r="AA4003" s="3"/>
      <c r="AB4003" s="3"/>
      <c r="AC4003" s="3"/>
      <c r="AD4003" s="9"/>
      <c r="AE4003" s="10"/>
      <c r="AF4003" s="9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4"/>
      <c r="T4004" s="30"/>
      <c r="U4004" s="9"/>
      <c r="V4004" s="9"/>
      <c r="W4004" s="28"/>
      <c r="X4004" s="3"/>
      <c r="Y4004" s="1"/>
      <c r="Z4004" s="9"/>
      <c r="AA4004" s="3"/>
      <c r="AB4004" s="3"/>
      <c r="AC4004" s="3"/>
      <c r="AD4004" s="9"/>
      <c r="AE4004" s="10"/>
      <c r="AF4004" s="9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4"/>
      <c r="T4005" s="30"/>
      <c r="U4005" s="9"/>
      <c r="V4005" s="9"/>
      <c r="W4005" s="28"/>
      <c r="X4005" s="3"/>
      <c r="Y4005" s="1"/>
      <c r="Z4005" s="9"/>
      <c r="AA4005" s="3"/>
      <c r="AB4005" s="3"/>
      <c r="AC4005" s="3"/>
      <c r="AD4005" s="9"/>
      <c r="AE4005" s="10"/>
      <c r="AF4005" s="9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4"/>
      <c r="T4006" s="30"/>
      <c r="U4006" s="9"/>
      <c r="V4006" s="9"/>
      <c r="W4006" s="28"/>
      <c r="X4006" s="3"/>
      <c r="Y4006" s="1"/>
      <c r="Z4006" s="9"/>
      <c r="AA4006" s="3"/>
      <c r="AB4006" s="3"/>
      <c r="AC4006" s="3"/>
      <c r="AD4006" s="9"/>
      <c r="AE4006" s="10"/>
      <c r="AF4006" s="9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4"/>
      <c r="T4007" s="30"/>
      <c r="U4007" s="9"/>
      <c r="V4007" s="9"/>
      <c r="W4007" s="28"/>
      <c r="X4007" s="3"/>
      <c r="Y4007" s="1"/>
      <c r="Z4007" s="9"/>
      <c r="AA4007" s="3"/>
      <c r="AB4007" s="3"/>
      <c r="AC4007" s="3"/>
      <c r="AD4007" s="9"/>
      <c r="AE4007" s="10"/>
      <c r="AF4007" s="9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4"/>
      <c r="T4008" s="30"/>
      <c r="U4008" s="9"/>
      <c r="V4008" s="9"/>
      <c r="W4008" s="28"/>
      <c r="X4008" s="3"/>
      <c r="Y4008" s="1"/>
      <c r="Z4008" s="9"/>
      <c r="AA4008" s="3"/>
      <c r="AB4008" s="3"/>
      <c r="AC4008" s="3"/>
      <c r="AD4008" s="9"/>
      <c r="AE4008" s="10"/>
      <c r="AF4008" s="9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4"/>
      <c r="T4009" s="30"/>
      <c r="U4009" s="9"/>
      <c r="V4009" s="9"/>
      <c r="W4009" s="28"/>
      <c r="X4009" s="3"/>
      <c r="Y4009" s="1"/>
      <c r="Z4009" s="9"/>
      <c r="AA4009" s="3"/>
      <c r="AB4009" s="3"/>
      <c r="AC4009" s="3"/>
      <c r="AD4009" s="9"/>
      <c r="AE4009" s="10"/>
      <c r="AF4009" s="9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4"/>
      <c r="T4010" s="30"/>
      <c r="U4010" s="9"/>
      <c r="V4010" s="9"/>
      <c r="W4010" s="28"/>
      <c r="X4010" s="3"/>
      <c r="Y4010" s="1"/>
      <c r="Z4010" s="9"/>
      <c r="AA4010" s="3"/>
      <c r="AB4010" s="3"/>
      <c r="AC4010" s="3"/>
      <c r="AD4010" s="9"/>
      <c r="AE4010" s="10"/>
      <c r="AF4010" s="9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4"/>
      <c r="T4011" s="30"/>
      <c r="U4011" s="9"/>
      <c r="V4011" s="9"/>
      <c r="W4011" s="28"/>
      <c r="X4011" s="3"/>
      <c r="Y4011" s="1"/>
      <c r="Z4011" s="9"/>
      <c r="AA4011" s="3"/>
      <c r="AB4011" s="3"/>
      <c r="AC4011" s="3"/>
      <c r="AD4011" s="9"/>
      <c r="AE4011" s="10"/>
      <c r="AF4011" s="9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4"/>
      <c r="T4012" s="30"/>
      <c r="U4012" s="9"/>
      <c r="V4012" s="9"/>
      <c r="W4012" s="28"/>
      <c r="X4012" s="3"/>
      <c r="Y4012" s="1"/>
      <c r="Z4012" s="9"/>
      <c r="AA4012" s="3"/>
      <c r="AB4012" s="3"/>
      <c r="AC4012" s="3"/>
      <c r="AD4012" s="9"/>
      <c r="AE4012" s="10"/>
      <c r="AF4012" s="9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4"/>
      <c r="T4013" s="30"/>
      <c r="U4013" s="9"/>
      <c r="V4013" s="9"/>
      <c r="W4013" s="28"/>
      <c r="X4013" s="3"/>
      <c r="Y4013" s="1"/>
      <c r="Z4013" s="9"/>
      <c r="AA4013" s="3"/>
      <c r="AB4013" s="3"/>
      <c r="AC4013" s="3"/>
      <c r="AD4013" s="9"/>
      <c r="AE4013" s="10"/>
      <c r="AF4013" s="9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4"/>
      <c r="T4014" s="30"/>
      <c r="U4014" s="9"/>
      <c r="V4014" s="9"/>
      <c r="W4014" s="28"/>
      <c r="X4014" s="3"/>
      <c r="Y4014" s="1"/>
      <c r="Z4014" s="9"/>
      <c r="AA4014" s="3"/>
      <c r="AB4014" s="3"/>
      <c r="AC4014" s="3"/>
      <c r="AD4014" s="9"/>
      <c r="AE4014" s="10"/>
      <c r="AF4014" s="9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4"/>
      <c r="T4015" s="30"/>
      <c r="U4015" s="9"/>
      <c r="V4015" s="9"/>
      <c r="W4015" s="28"/>
      <c r="X4015" s="3"/>
      <c r="Y4015" s="1"/>
      <c r="Z4015" s="9"/>
      <c r="AA4015" s="3"/>
      <c r="AB4015" s="3"/>
      <c r="AC4015" s="3"/>
      <c r="AD4015" s="9"/>
      <c r="AE4015" s="10"/>
      <c r="AF4015" s="9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4"/>
      <c r="T4016" s="30"/>
      <c r="U4016" s="9"/>
      <c r="V4016" s="9"/>
      <c r="W4016" s="28"/>
      <c r="X4016" s="3"/>
      <c r="Y4016" s="1"/>
      <c r="Z4016" s="9"/>
      <c r="AA4016" s="3"/>
      <c r="AB4016" s="3"/>
      <c r="AC4016" s="3"/>
      <c r="AD4016" s="9"/>
      <c r="AE4016" s="10"/>
      <c r="AF4016" s="9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4"/>
      <c r="T4017" s="30"/>
      <c r="U4017" s="9"/>
      <c r="V4017" s="9"/>
      <c r="W4017" s="28"/>
      <c r="X4017" s="3"/>
      <c r="Y4017" s="1"/>
      <c r="Z4017" s="9"/>
      <c r="AA4017" s="3"/>
      <c r="AB4017" s="3"/>
      <c r="AC4017" s="3"/>
      <c r="AD4017" s="9"/>
      <c r="AE4017" s="10"/>
      <c r="AF4017" s="9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4"/>
      <c r="T4018" s="30"/>
      <c r="U4018" s="9"/>
      <c r="V4018" s="9"/>
      <c r="W4018" s="28"/>
      <c r="X4018" s="3"/>
      <c r="Y4018" s="1"/>
      <c r="Z4018" s="9"/>
      <c r="AA4018" s="3"/>
      <c r="AB4018" s="3"/>
      <c r="AC4018" s="3"/>
      <c r="AD4018" s="9"/>
      <c r="AE4018" s="10"/>
      <c r="AF4018" s="9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4"/>
      <c r="T4019" s="30"/>
      <c r="U4019" s="9"/>
      <c r="V4019" s="9"/>
      <c r="W4019" s="28"/>
      <c r="X4019" s="3"/>
      <c r="Y4019" s="1"/>
      <c r="Z4019" s="9"/>
      <c r="AA4019" s="3"/>
      <c r="AB4019" s="3"/>
      <c r="AC4019" s="3"/>
      <c r="AD4019" s="9"/>
      <c r="AE4019" s="10"/>
      <c r="AF4019" s="9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4"/>
      <c r="T4020" s="30"/>
      <c r="U4020" s="9"/>
      <c r="V4020" s="9"/>
      <c r="W4020" s="28"/>
      <c r="X4020" s="3"/>
      <c r="Y4020" s="1"/>
      <c r="Z4020" s="9"/>
      <c r="AA4020" s="3"/>
      <c r="AB4020" s="3"/>
      <c r="AC4020" s="3"/>
      <c r="AD4020" s="9"/>
      <c r="AE4020" s="10"/>
      <c r="AF4020" s="9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4"/>
      <c r="T4021" s="30"/>
      <c r="U4021" s="9"/>
      <c r="V4021" s="9"/>
      <c r="W4021" s="28"/>
      <c r="X4021" s="3"/>
      <c r="Y4021" s="1"/>
      <c r="Z4021" s="9"/>
      <c r="AA4021" s="3"/>
      <c r="AB4021" s="3"/>
      <c r="AC4021" s="3"/>
      <c r="AD4021" s="9"/>
      <c r="AE4021" s="10"/>
      <c r="AF4021" s="9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4"/>
      <c r="T4022" s="30"/>
      <c r="U4022" s="9"/>
      <c r="V4022" s="9"/>
      <c r="W4022" s="28"/>
      <c r="X4022" s="3"/>
      <c r="Y4022" s="1"/>
      <c r="Z4022" s="9"/>
      <c r="AA4022" s="3"/>
      <c r="AB4022" s="3"/>
      <c r="AC4022" s="3"/>
      <c r="AD4022" s="9"/>
      <c r="AE4022" s="10"/>
      <c r="AF4022" s="9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4"/>
      <c r="T4023" s="30"/>
      <c r="U4023" s="9"/>
      <c r="V4023" s="9"/>
      <c r="W4023" s="28"/>
      <c r="X4023" s="3"/>
      <c r="Y4023" s="1"/>
      <c r="Z4023" s="9"/>
      <c r="AA4023" s="3"/>
      <c r="AB4023" s="3"/>
      <c r="AC4023" s="3"/>
      <c r="AD4023" s="9"/>
      <c r="AE4023" s="10"/>
      <c r="AF4023" s="9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4"/>
      <c r="T4024" s="30"/>
      <c r="U4024" s="9"/>
      <c r="V4024" s="9"/>
      <c r="W4024" s="28"/>
      <c r="X4024" s="3"/>
      <c r="Y4024" s="1"/>
      <c r="Z4024" s="9"/>
      <c r="AA4024" s="3"/>
      <c r="AB4024" s="3"/>
      <c r="AC4024" s="3"/>
      <c r="AD4024" s="9"/>
      <c r="AE4024" s="10"/>
      <c r="AF4024" s="9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4"/>
      <c r="T4025" s="30"/>
      <c r="U4025" s="9"/>
      <c r="V4025" s="9"/>
      <c r="W4025" s="28"/>
      <c r="X4025" s="3"/>
      <c r="Y4025" s="1"/>
      <c r="Z4025" s="9"/>
      <c r="AA4025" s="3"/>
      <c r="AB4025" s="3"/>
      <c r="AC4025" s="3"/>
      <c r="AD4025" s="9"/>
      <c r="AE4025" s="10"/>
      <c r="AF4025" s="9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4"/>
      <c r="T4026" s="30"/>
      <c r="U4026" s="9"/>
      <c r="V4026" s="9"/>
      <c r="W4026" s="28"/>
      <c r="X4026" s="3"/>
      <c r="Y4026" s="1"/>
      <c r="Z4026" s="9"/>
      <c r="AA4026" s="3"/>
      <c r="AB4026" s="3"/>
      <c r="AC4026" s="3"/>
      <c r="AD4026" s="9"/>
      <c r="AE4026" s="10"/>
      <c r="AF4026" s="9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4"/>
      <c r="T4027" s="30"/>
      <c r="U4027" s="9"/>
      <c r="V4027" s="9"/>
      <c r="W4027" s="28"/>
      <c r="X4027" s="3"/>
      <c r="Y4027" s="1"/>
      <c r="Z4027" s="9"/>
      <c r="AA4027" s="3"/>
      <c r="AB4027" s="3"/>
      <c r="AC4027" s="3"/>
      <c r="AD4027" s="9"/>
      <c r="AE4027" s="10"/>
      <c r="AF4027" s="9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4"/>
      <c r="T4028" s="30"/>
      <c r="U4028" s="9"/>
      <c r="V4028" s="9"/>
      <c r="W4028" s="28"/>
      <c r="X4028" s="3"/>
      <c r="Y4028" s="1"/>
      <c r="Z4028" s="9"/>
      <c r="AA4028" s="3"/>
      <c r="AB4028" s="3"/>
      <c r="AC4028" s="3"/>
      <c r="AD4028" s="9"/>
      <c r="AE4028" s="10"/>
      <c r="AF4028" s="9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4"/>
      <c r="T4029" s="30"/>
      <c r="U4029" s="27"/>
      <c r="V4029" s="27"/>
      <c r="W4029" s="32"/>
      <c r="X4029" s="20"/>
      <c r="Y4029" s="23"/>
      <c r="Z4029" s="27"/>
      <c r="AA4029" s="20"/>
      <c r="AB4029" s="20"/>
      <c r="AC4029" s="20"/>
      <c r="AD4029" s="27"/>
      <c r="AE4029" s="21"/>
      <c r="AF4029" s="27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</row>
    <row r="4030" spans="1:130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4"/>
      <c r="T4030" s="30"/>
      <c r="U4030" s="9"/>
      <c r="V4030" s="9"/>
      <c r="W4030" s="28"/>
      <c r="X4030" s="3"/>
      <c r="Y4030" s="1"/>
      <c r="Z4030" s="9"/>
      <c r="AA4030" s="3"/>
      <c r="AB4030" s="3"/>
      <c r="AC4030" s="3"/>
      <c r="AD4030" s="9"/>
      <c r="AE4030" s="10"/>
      <c r="AF4030" s="9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4"/>
      <c r="T4031" s="30"/>
      <c r="U4031" s="9"/>
      <c r="V4031" s="9"/>
      <c r="W4031" s="28"/>
      <c r="X4031" s="3"/>
      <c r="Y4031" s="1"/>
      <c r="Z4031" s="9"/>
      <c r="AA4031" s="3"/>
      <c r="AB4031" s="3"/>
      <c r="AC4031" s="3"/>
      <c r="AD4031" s="9"/>
      <c r="AE4031" s="10"/>
      <c r="AF4031" s="9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4"/>
      <c r="T4032" s="30"/>
      <c r="U4032" s="9"/>
      <c r="V4032" s="9"/>
      <c r="W4032" s="28"/>
      <c r="X4032" s="3"/>
      <c r="Y4032" s="1"/>
      <c r="Z4032" s="9"/>
      <c r="AA4032" s="3"/>
      <c r="AB4032" s="3"/>
      <c r="AC4032" s="3"/>
      <c r="AD4032" s="9"/>
      <c r="AE4032" s="10"/>
      <c r="AF4032" s="9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4"/>
      <c r="T4033" s="30"/>
      <c r="U4033" s="9"/>
      <c r="V4033" s="9"/>
      <c r="W4033" s="28"/>
      <c r="X4033" s="3"/>
      <c r="Y4033" s="1"/>
      <c r="Z4033" s="9"/>
      <c r="AA4033" s="3"/>
      <c r="AB4033" s="3"/>
      <c r="AC4033" s="3"/>
      <c r="AD4033" s="9"/>
      <c r="AE4033" s="10"/>
      <c r="AF4033" s="9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4"/>
      <c r="T4034" s="30"/>
      <c r="U4034" s="9"/>
      <c r="V4034" s="9"/>
      <c r="W4034" s="28"/>
      <c r="X4034" s="3"/>
      <c r="Y4034" s="1"/>
      <c r="Z4034" s="9"/>
      <c r="AA4034" s="3"/>
      <c r="AB4034" s="3"/>
      <c r="AC4034" s="3"/>
      <c r="AD4034" s="9"/>
      <c r="AE4034" s="10"/>
      <c r="AF4034" s="9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4"/>
      <c r="T4035" s="30"/>
      <c r="U4035" s="9"/>
      <c r="V4035" s="9"/>
      <c r="W4035" s="28"/>
      <c r="X4035" s="3"/>
      <c r="Y4035" s="1"/>
      <c r="Z4035" s="9"/>
      <c r="AA4035" s="3"/>
      <c r="AB4035" s="3"/>
      <c r="AC4035" s="3"/>
      <c r="AD4035" s="9"/>
      <c r="AE4035" s="10"/>
      <c r="AF4035" s="9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4"/>
      <c r="T4036" s="30"/>
      <c r="U4036" s="9"/>
      <c r="V4036" s="9"/>
      <c r="W4036" s="28"/>
      <c r="X4036" s="3"/>
      <c r="Y4036" s="1"/>
      <c r="Z4036" s="9"/>
      <c r="AA4036" s="3"/>
      <c r="AB4036" s="3"/>
      <c r="AC4036" s="3"/>
      <c r="AD4036" s="9"/>
      <c r="AE4036" s="10"/>
      <c r="AF4036" s="9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4"/>
      <c r="T4037" s="30"/>
      <c r="U4037" s="9"/>
      <c r="V4037" s="9"/>
      <c r="W4037" s="28"/>
      <c r="X4037" s="3"/>
      <c r="Y4037" s="1"/>
      <c r="Z4037" s="9"/>
      <c r="AA4037" s="3"/>
      <c r="AB4037" s="3"/>
      <c r="AC4037" s="3"/>
      <c r="AD4037" s="9"/>
      <c r="AE4037" s="10"/>
      <c r="AF4037" s="9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4"/>
      <c r="T4038" s="30"/>
      <c r="U4038" s="9"/>
      <c r="V4038" s="9"/>
      <c r="W4038" s="28"/>
      <c r="X4038" s="3"/>
      <c r="Y4038" s="1"/>
      <c r="Z4038" s="9"/>
      <c r="AA4038" s="3"/>
      <c r="AB4038" s="3"/>
      <c r="AC4038" s="3"/>
      <c r="AD4038" s="9"/>
      <c r="AE4038" s="10"/>
      <c r="AF4038" s="9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4"/>
      <c r="T4039" s="30"/>
      <c r="U4039" s="9"/>
      <c r="V4039" s="9"/>
      <c r="W4039" s="28"/>
      <c r="X4039" s="3"/>
      <c r="Y4039" s="1"/>
      <c r="Z4039" s="9"/>
      <c r="AA4039" s="3"/>
      <c r="AB4039" s="3"/>
      <c r="AC4039" s="3"/>
      <c r="AD4039" s="9"/>
      <c r="AE4039" s="10"/>
      <c r="AF4039" s="9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4"/>
      <c r="T4040" s="30"/>
      <c r="U4040" s="9"/>
      <c r="V4040" s="9"/>
      <c r="W4040" s="28"/>
      <c r="X4040" s="3"/>
      <c r="Y4040" s="1"/>
      <c r="Z4040" s="9"/>
      <c r="AA4040" s="3"/>
      <c r="AB4040" s="3"/>
      <c r="AC4040" s="3"/>
      <c r="AD4040" s="9"/>
      <c r="AE4040" s="10"/>
      <c r="AF4040" s="9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4"/>
      <c r="T4041" s="30"/>
      <c r="U4041" s="9"/>
      <c r="V4041" s="9"/>
      <c r="W4041" s="28"/>
      <c r="X4041" s="3"/>
      <c r="Y4041" s="1"/>
      <c r="Z4041" s="9"/>
      <c r="AA4041" s="3"/>
      <c r="AB4041" s="3"/>
      <c r="AC4041" s="3"/>
      <c r="AD4041" s="9"/>
      <c r="AE4041" s="10"/>
      <c r="AF4041" s="9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4"/>
      <c r="T4042" s="30"/>
      <c r="U4042" s="9"/>
      <c r="V4042" s="9"/>
      <c r="W4042" s="28"/>
      <c r="X4042" s="3"/>
      <c r="Y4042" s="1"/>
      <c r="Z4042" s="9"/>
      <c r="AA4042" s="3"/>
      <c r="AB4042" s="3"/>
      <c r="AC4042" s="3"/>
      <c r="AD4042" s="9"/>
      <c r="AE4042" s="10"/>
      <c r="AF4042" s="9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4"/>
      <c r="T4043" s="30"/>
      <c r="U4043" s="9"/>
      <c r="V4043" s="9"/>
      <c r="W4043" s="28"/>
      <c r="X4043" s="3"/>
      <c r="Y4043" s="1"/>
      <c r="Z4043" s="9"/>
      <c r="AA4043" s="3"/>
      <c r="AB4043" s="3"/>
      <c r="AC4043" s="3"/>
      <c r="AD4043" s="9"/>
      <c r="AE4043" s="10"/>
      <c r="AF4043" s="9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4"/>
      <c r="T4044" s="30"/>
      <c r="U4044" s="9"/>
      <c r="V4044" s="9"/>
      <c r="W4044" s="28"/>
      <c r="X4044" s="3"/>
      <c r="Y4044" s="1"/>
      <c r="Z4044" s="9"/>
      <c r="AA4044" s="3"/>
      <c r="AB4044" s="3"/>
      <c r="AC4044" s="3"/>
      <c r="AD4044" s="9"/>
      <c r="AE4044" s="10"/>
      <c r="AF4044" s="9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4"/>
      <c r="T4045" s="30"/>
      <c r="U4045" s="9"/>
      <c r="V4045" s="9"/>
      <c r="W4045" s="28"/>
      <c r="X4045" s="3"/>
      <c r="Y4045" s="1"/>
      <c r="Z4045" s="9"/>
      <c r="AA4045" s="3"/>
      <c r="AB4045" s="3"/>
      <c r="AC4045" s="3"/>
      <c r="AD4045" s="9"/>
      <c r="AE4045" s="10"/>
      <c r="AF4045" s="9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4"/>
      <c r="T4046" s="30"/>
      <c r="U4046" s="9"/>
      <c r="V4046" s="9"/>
      <c r="W4046" s="28"/>
      <c r="X4046" s="3"/>
      <c r="Y4046" s="1"/>
      <c r="Z4046" s="9"/>
      <c r="AA4046" s="3"/>
      <c r="AB4046" s="3"/>
      <c r="AC4046" s="3"/>
      <c r="AD4046" s="9"/>
      <c r="AE4046" s="10"/>
      <c r="AF4046" s="9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4"/>
      <c r="T4047" s="30"/>
      <c r="U4047" s="9"/>
      <c r="V4047" s="9"/>
      <c r="W4047" s="28"/>
      <c r="X4047" s="3"/>
      <c r="Y4047" s="1"/>
      <c r="Z4047" s="9"/>
      <c r="AA4047" s="3"/>
      <c r="AB4047" s="3"/>
      <c r="AC4047" s="3"/>
      <c r="AD4047" s="9"/>
      <c r="AE4047" s="10"/>
      <c r="AF4047" s="9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4"/>
      <c r="T4048" s="30"/>
      <c r="U4048" s="9"/>
      <c r="V4048" s="9"/>
      <c r="W4048" s="28"/>
      <c r="X4048" s="3"/>
      <c r="Y4048" s="1"/>
      <c r="Z4048" s="9"/>
      <c r="AA4048" s="3"/>
      <c r="AB4048" s="3"/>
      <c r="AC4048" s="3"/>
      <c r="AD4048" s="9"/>
      <c r="AE4048" s="10"/>
      <c r="AF4048" s="9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4"/>
      <c r="T4049" s="30"/>
      <c r="U4049" s="9"/>
      <c r="V4049" s="9"/>
      <c r="W4049" s="28"/>
      <c r="X4049" s="3"/>
      <c r="Y4049" s="1"/>
      <c r="Z4049" s="9"/>
      <c r="AA4049" s="3"/>
      <c r="AB4049" s="3"/>
      <c r="AC4049" s="3"/>
      <c r="AD4049" s="9"/>
      <c r="AE4049" s="10"/>
      <c r="AF4049" s="9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4"/>
      <c r="T4050" s="30"/>
      <c r="U4050" s="9"/>
      <c r="V4050" s="9"/>
      <c r="W4050" s="28"/>
      <c r="X4050" s="3"/>
      <c r="Y4050" s="1"/>
      <c r="Z4050" s="9"/>
      <c r="AA4050" s="3"/>
      <c r="AB4050" s="3"/>
      <c r="AC4050" s="3"/>
      <c r="AD4050" s="9"/>
      <c r="AE4050" s="10"/>
      <c r="AF4050" s="9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4"/>
      <c r="T4051" s="30"/>
      <c r="U4051" s="9"/>
      <c r="V4051" s="9"/>
      <c r="W4051" s="28"/>
      <c r="X4051" s="3"/>
      <c r="Y4051" s="1"/>
      <c r="Z4051" s="9"/>
      <c r="AA4051" s="3"/>
      <c r="AB4051" s="3"/>
      <c r="AC4051" s="3"/>
      <c r="AD4051" s="9"/>
      <c r="AE4051" s="10"/>
      <c r="AF4051" s="9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4"/>
      <c r="T4052" s="30"/>
      <c r="U4052" s="9"/>
      <c r="V4052" s="9"/>
      <c r="W4052" s="28"/>
      <c r="X4052" s="3"/>
      <c r="Y4052" s="1"/>
      <c r="Z4052" s="9"/>
      <c r="AA4052" s="3"/>
      <c r="AB4052" s="3"/>
      <c r="AC4052" s="3"/>
      <c r="AD4052" s="9"/>
      <c r="AE4052" s="10"/>
      <c r="AF4052" s="9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4"/>
      <c r="T4053" s="30"/>
      <c r="U4053" s="9"/>
      <c r="V4053" s="9"/>
      <c r="W4053" s="28"/>
      <c r="X4053" s="3"/>
      <c r="Y4053" s="1"/>
      <c r="Z4053" s="9"/>
      <c r="AA4053" s="3"/>
      <c r="AB4053" s="3"/>
      <c r="AC4053" s="3"/>
      <c r="AD4053" s="9"/>
      <c r="AE4053" s="10"/>
      <c r="AF4053" s="9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4"/>
      <c r="T4054" s="30"/>
      <c r="U4054" s="9"/>
      <c r="V4054" s="9"/>
      <c r="W4054" s="28"/>
      <c r="X4054" s="3"/>
      <c r="Y4054" s="1"/>
      <c r="Z4054" s="9"/>
      <c r="AA4054" s="3"/>
      <c r="AB4054" s="3"/>
      <c r="AC4054" s="3"/>
      <c r="AD4054" s="9"/>
      <c r="AE4054" s="10"/>
      <c r="AF4054" s="9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4"/>
      <c r="T4055" s="30"/>
      <c r="U4055" s="9"/>
      <c r="V4055" s="9"/>
      <c r="W4055" s="28"/>
      <c r="X4055" s="3"/>
      <c r="Y4055" s="1"/>
      <c r="Z4055" s="9"/>
      <c r="AA4055" s="3"/>
      <c r="AB4055" s="3"/>
      <c r="AC4055" s="3"/>
      <c r="AD4055" s="9"/>
      <c r="AE4055" s="10"/>
      <c r="AF4055" s="9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4"/>
      <c r="T4056" s="30"/>
      <c r="U4056" s="9"/>
      <c r="V4056" s="9"/>
      <c r="W4056" s="28"/>
      <c r="X4056" s="3"/>
      <c r="Y4056" s="1"/>
      <c r="Z4056" s="9"/>
      <c r="AA4056" s="3"/>
      <c r="AB4056" s="3"/>
      <c r="AC4056" s="3"/>
      <c r="AD4056" s="9"/>
      <c r="AE4056" s="10"/>
      <c r="AF4056" s="9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4"/>
      <c r="T4057" s="30"/>
      <c r="U4057" s="9"/>
      <c r="V4057" s="9"/>
      <c r="W4057" s="28"/>
      <c r="X4057" s="3"/>
      <c r="Y4057" s="1"/>
      <c r="Z4057" s="9"/>
      <c r="AA4057" s="3"/>
      <c r="AB4057" s="3"/>
      <c r="AC4057" s="3"/>
      <c r="AD4057" s="9"/>
      <c r="AE4057" s="10"/>
      <c r="AF4057" s="9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4"/>
      <c r="T4058" s="30"/>
      <c r="U4058" s="9"/>
      <c r="V4058" s="9"/>
      <c r="W4058" s="28"/>
      <c r="X4058" s="3"/>
      <c r="Y4058" s="1"/>
      <c r="Z4058" s="9"/>
      <c r="AA4058" s="3"/>
      <c r="AB4058" s="3"/>
      <c r="AC4058" s="3"/>
      <c r="AD4058" s="9"/>
      <c r="AE4058" s="10"/>
      <c r="AF4058" s="9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4"/>
      <c r="T4059" s="30"/>
      <c r="U4059" s="9"/>
      <c r="V4059" s="9"/>
      <c r="W4059" s="28"/>
      <c r="X4059" s="3"/>
      <c r="Y4059" s="1"/>
      <c r="Z4059" s="9"/>
      <c r="AA4059" s="3"/>
      <c r="AB4059" s="3"/>
      <c r="AC4059" s="3"/>
      <c r="AD4059" s="9"/>
      <c r="AE4059" s="10"/>
      <c r="AF4059" s="9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4"/>
      <c r="T4060" s="30"/>
      <c r="U4060" s="9"/>
      <c r="V4060" s="9"/>
      <c r="W4060" s="28"/>
      <c r="X4060" s="3"/>
      <c r="Y4060" s="1"/>
      <c r="Z4060" s="9"/>
      <c r="AA4060" s="3"/>
      <c r="AB4060" s="3"/>
      <c r="AC4060" s="3"/>
      <c r="AD4060" s="9"/>
      <c r="AE4060" s="10"/>
      <c r="AF4060" s="9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4"/>
      <c r="T4061" s="30"/>
      <c r="U4061" s="9"/>
      <c r="V4061" s="9"/>
      <c r="W4061" s="28"/>
      <c r="X4061" s="3"/>
      <c r="Y4061" s="1"/>
      <c r="Z4061" s="9"/>
      <c r="AA4061" s="3"/>
      <c r="AB4061" s="3"/>
      <c r="AC4061" s="3"/>
      <c r="AD4061" s="9"/>
      <c r="AE4061" s="10"/>
      <c r="AF4061" s="9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4"/>
      <c r="T4062" s="30"/>
      <c r="U4062" s="9"/>
      <c r="V4062" s="9"/>
      <c r="W4062" s="28"/>
      <c r="X4062" s="3"/>
      <c r="Y4062" s="1"/>
      <c r="Z4062" s="9"/>
      <c r="AA4062" s="3"/>
      <c r="AB4062" s="3"/>
      <c r="AC4062" s="3"/>
      <c r="AD4062" s="9"/>
      <c r="AE4062" s="10"/>
      <c r="AF4062" s="9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4"/>
      <c r="T4063" s="30"/>
      <c r="U4063" s="9"/>
      <c r="V4063" s="9"/>
      <c r="W4063" s="28"/>
      <c r="X4063" s="3"/>
      <c r="Y4063" s="1"/>
      <c r="Z4063" s="9"/>
      <c r="AA4063" s="3"/>
      <c r="AB4063" s="3"/>
      <c r="AC4063" s="3"/>
      <c r="AD4063" s="9"/>
      <c r="AE4063" s="10"/>
      <c r="AF4063" s="9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4"/>
      <c r="T4064" s="30"/>
      <c r="U4064" s="9"/>
      <c r="V4064" s="9"/>
      <c r="W4064" s="28"/>
      <c r="X4064" s="3"/>
      <c r="Y4064" s="1"/>
      <c r="Z4064" s="9"/>
      <c r="AA4064" s="3"/>
      <c r="AB4064" s="3"/>
      <c r="AC4064" s="3"/>
      <c r="AD4064" s="9"/>
      <c r="AE4064" s="10"/>
      <c r="AF4064" s="9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4"/>
      <c r="T4065" s="30"/>
      <c r="U4065" s="9"/>
      <c r="V4065" s="9"/>
      <c r="W4065" s="28"/>
      <c r="X4065" s="3"/>
      <c r="Y4065" s="1"/>
      <c r="Z4065" s="9"/>
      <c r="AA4065" s="3"/>
      <c r="AB4065" s="3"/>
      <c r="AC4065" s="3"/>
      <c r="AD4065" s="9"/>
      <c r="AE4065" s="10"/>
      <c r="AF4065" s="9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4"/>
      <c r="T4066" s="30"/>
      <c r="U4066" s="9"/>
      <c r="V4066" s="9"/>
      <c r="W4066" s="28"/>
      <c r="X4066" s="3"/>
      <c r="Y4066" s="1"/>
      <c r="Z4066" s="9"/>
      <c r="AA4066" s="3"/>
      <c r="AB4066" s="3"/>
      <c r="AC4066" s="3"/>
      <c r="AD4066" s="9"/>
      <c r="AE4066" s="10"/>
      <c r="AF4066" s="9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4"/>
      <c r="T4067" s="30"/>
      <c r="U4067" s="9"/>
      <c r="V4067" s="9"/>
      <c r="W4067" s="28"/>
      <c r="X4067" s="3"/>
      <c r="Y4067" s="1"/>
      <c r="Z4067" s="9"/>
      <c r="AA4067" s="3"/>
      <c r="AB4067" s="3"/>
      <c r="AC4067" s="3"/>
      <c r="AD4067" s="9"/>
      <c r="AE4067" s="10"/>
      <c r="AF4067" s="9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4"/>
      <c r="T4068" s="30"/>
      <c r="U4068" s="9"/>
      <c r="V4068" s="9"/>
      <c r="W4068" s="28"/>
      <c r="X4068" s="3"/>
      <c r="Y4068" s="1"/>
      <c r="Z4068" s="9"/>
      <c r="AA4068" s="3"/>
      <c r="AB4068" s="3"/>
      <c r="AC4068" s="3"/>
      <c r="AD4068" s="9"/>
      <c r="AE4068" s="10"/>
      <c r="AF4068" s="9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4"/>
      <c r="T4069" s="30"/>
      <c r="U4069" s="9"/>
      <c r="V4069" s="9"/>
      <c r="W4069" s="28"/>
      <c r="X4069" s="3"/>
      <c r="Y4069" s="1"/>
      <c r="Z4069" s="9"/>
      <c r="AA4069" s="3"/>
      <c r="AB4069" s="3"/>
      <c r="AC4069" s="3"/>
      <c r="AD4069" s="9"/>
      <c r="AE4069" s="10"/>
      <c r="AF4069" s="9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4"/>
      <c r="T4070" s="30"/>
      <c r="U4070" s="9"/>
      <c r="V4070" s="9"/>
      <c r="W4070" s="28"/>
      <c r="X4070" s="3"/>
      <c r="Y4070" s="1"/>
      <c r="Z4070" s="9"/>
      <c r="AA4070" s="3"/>
      <c r="AB4070" s="3"/>
      <c r="AC4070" s="3"/>
      <c r="AD4070" s="9"/>
      <c r="AE4070" s="10"/>
      <c r="AF4070" s="9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4"/>
      <c r="T4071" s="30"/>
      <c r="U4071" s="9"/>
      <c r="V4071" s="9"/>
      <c r="W4071" s="28"/>
      <c r="X4071" s="3"/>
      <c r="Y4071" s="1"/>
      <c r="Z4071" s="9"/>
      <c r="AA4071" s="3"/>
      <c r="AB4071" s="3"/>
      <c r="AC4071" s="3"/>
      <c r="AD4071" s="9"/>
      <c r="AE4071" s="10"/>
      <c r="AF4071" s="9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4"/>
      <c r="T4072" s="30"/>
      <c r="U4072" s="9"/>
      <c r="V4072" s="9"/>
      <c r="W4072" s="28"/>
      <c r="X4072" s="3"/>
      <c r="Y4072" s="1"/>
      <c r="Z4072" s="9"/>
      <c r="AA4072" s="3"/>
      <c r="AB4072" s="3"/>
      <c r="AC4072" s="3"/>
      <c r="AD4072" s="9"/>
      <c r="AE4072" s="10"/>
      <c r="AF4072" s="9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4"/>
      <c r="T4073" s="30"/>
      <c r="U4073" s="9"/>
      <c r="V4073" s="9"/>
      <c r="W4073" s="28"/>
      <c r="X4073" s="3"/>
      <c r="Y4073" s="1"/>
      <c r="Z4073" s="9"/>
      <c r="AA4073" s="3"/>
      <c r="AB4073" s="3"/>
      <c r="AC4073" s="3"/>
      <c r="AD4073" s="9"/>
      <c r="AE4073" s="10"/>
      <c r="AF4073" s="9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4"/>
      <c r="T4074" s="30"/>
      <c r="U4074" s="9"/>
      <c r="V4074" s="9"/>
      <c r="W4074" s="28"/>
      <c r="X4074" s="3"/>
      <c r="Y4074" s="1"/>
      <c r="Z4074" s="9"/>
      <c r="AA4074" s="3"/>
      <c r="AB4074" s="3"/>
      <c r="AC4074" s="3"/>
      <c r="AD4074" s="9"/>
      <c r="AE4074" s="10"/>
      <c r="AF4074" s="9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4"/>
      <c r="T4075" s="30"/>
      <c r="U4075" s="9"/>
      <c r="V4075" s="9"/>
      <c r="W4075" s="28"/>
      <c r="X4075" s="3"/>
      <c r="Y4075" s="1"/>
      <c r="Z4075" s="9"/>
      <c r="AA4075" s="3"/>
      <c r="AB4075" s="3"/>
      <c r="AC4075" s="3"/>
      <c r="AD4075" s="9"/>
      <c r="AE4075" s="10"/>
      <c r="AF4075" s="9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4"/>
      <c r="T4076" s="30"/>
      <c r="U4076" s="9"/>
      <c r="V4076" s="9"/>
      <c r="W4076" s="28"/>
      <c r="X4076" s="3"/>
      <c r="Y4076" s="1"/>
      <c r="Z4076" s="9"/>
      <c r="AA4076" s="3"/>
      <c r="AB4076" s="3"/>
      <c r="AC4076" s="3"/>
      <c r="AD4076" s="9"/>
      <c r="AE4076" s="10"/>
      <c r="AF4076" s="9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4"/>
      <c r="T4077" s="30"/>
      <c r="U4077" s="9"/>
      <c r="V4077" s="9"/>
      <c r="W4077" s="28"/>
      <c r="X4077" s="3"/>
      <c r="Y4077" s="1"/>
      <c r="Z4077" s="9"/>
      <c r="AA4077" s="3"/>
      <c r="AB4077" s="3"/>
      <c r="AC4077" s="3"/>
      <c r="AD4077" s="9"/>
      <c r="AE4077" s="10"/>
      <c r="AF4077" s="9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4"/>
      <c r="T4078" s="30"/>
      <c r="U4078" s="9"/>
      <c r="V4078" s="9"/>
      <c r="W4078" s="28"/>
      <c r="X4078" s="3"/>
      <c r="Y4078" s="1"/>
      <c r="Z4078" s="9"/>
      <c r="AA4078" s="3"/>
      <c r="AB4078" s="3"/>
      <c r="AC4078" s="3"/>
      <c r="AD4078" s="9"/>
      <c r="AE4078" s="10"/>
      <c r="AF4078" s="9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4"/>
      <c r="T4079" s="30"/>
      <c r="U4079" s="9"/>
      <c r="V4079" s="9"/>
      <c r="W4079" s="28"/>
      <c r="X4079" s="3"/>
      <c r="Y4079" s="1"/>
      <c r="Z4079" s="9"/>
      <c r="AA4079" s="3"/>
      <c r="AB4079" s="3"/>
      <c r="AC4079" s="3"/>
      <c r="AD4079" s="9"/>
      <c r="AE4079" s="10"/>
      <c r="AF4079" s="9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4"/>
      <c r="T4080" s="30"/>
      <c r="U4080" s="9"/>
      <c r="V4080" s="9"/>
      <c r="W4080" s="28"/>
      <c r="X4080" s="3"/>
      <c r="Y4080" s="1"/>
      <c r="Z4080" s="9"/>
      <c r="AA4080" s="3"/>
      <c r="AB4080" s="3"/>
      <c r="AC4080" s="3"/>
      <c r="AD4080" s="9"/>
      <c r="AE4080" s="10"/>
      <c r="AF4080" s="9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4"/>
      <c r="T4081" s="30"/>
      <c r="U4081" s="9"/>
      <c r="V4081" s="9"/>
      <c r="W4081" s="28"/>
      <c r="X4081" s="3"/>
      <c r="Y4081" s="1"/>
      <c r="Z4081" s="9"/>
      <c r="AA4081" s="3"/>
      <c r="AB4081" s="3"/>
      <c r="AC4081" s="3"/>
      <c r="AD4081" s="9"/>
      <c r="AE4081" s="10"/>
      <c r="AF4081" s="9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4"/>
      <c r="T4082" s="30"/>
      <c r="U4082" s="9"/>
      <c r="V4082" s="9"/>
      <c r="W4082" s="28"/>
      <c r="X4082" s="3"/>
      <c r="Y4082" s="1"/>
      <c r="Z4082" s="9"/>
      <c r="AA4082" s="3"/>
      <c r="AB4082" s="3"/>
      <c r="AC4082" s="3"/>
      <c r="AD4082" s="9"/>
      <c r="AE4082" s="10"/>
      <c r="AF4082" s="9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4"/>
      <c r="T4083" s="30"/>
      <c r="U4083" s="9"/>
      <c r="V4083" s="9"/>
      <c r="W4083" s="28"/>
      <c r="X4083" s="3"/>
      <c r="Y4083" s="1"/>
      <c r="Z4083" s="9"/>
      <c r="AA4083" s="3"/>
      <c r="AB4083" s="3"/>
      <c r="AC4083" s="3"/>
      <c r="AD4083" s="9"/>
      <c r="AE4083" s="10"/>
      <c r="AF4083" s="9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4"/>
      <c r="T4084" s="30"/>
      <c r="U4084" s="9"/>
      <c r="V4084" s="9"/>
      <c r="W4084" s="28"/>
      <c r="X4084" s="3"/>
      <c r="Y4084" s="1"/>
      <c r="Z4084" s="9"/>
      <c r="AA4084" s="3"/>
      <c r="AB4084" s="3"/>
      <c r="AC4084" s="3"/>
      <c r="AD4084" s="9"/>
      <c r="AE4084" s="10"/>
      <c r="AF4084" s="9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4"/>
      <c r="T4085" s="30"/>
      <c r="U4085" s="9"/>
      <c r="V4085" s="9"/>
      <c r="W4085" s="28"/>
      <c r="X4085" s="3"/>
      <c r="Y4085" s="1"/>
      <c r="Z4085" s="9"/>
      <c r="AA4085" s="3"/>
      <c r="AB4085" s="3"/>
      <c r="AC4085" s="3"/>
      <c r="AD4085" s="9"/>
      <c r="AE4085" s="10"/>
      <c r="AF4085" s="9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4"/>
      <c r="T4086" s="30"/>
      <c r="U4086" s="9"/>
      <c r="V4086" s="9"/>
      <c r="W4086" s="28"/>
      <c r="X4086" s="3"/>
      <c r="Y4086" s="1"/>
      <c r="Z4086" s="9"/>
      <c r="AA4086" s="3"/>
      <c r="AB4086" s="3"/>
      <c r="AC4086" s="3"/>
      <c r="AD4086" s="9"/>
      <c r="AE4086" s="10"/>
      <c r="AF4086" s="9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4"/>
      <c r="T4087" s="30"/>
      <c r="U4087" s="9"/>
      <c r="V4087" s="9"/>
      <c r="W4087" s="28"/>
      <c r="X4087" s="3"/>
      <c r="Y4087" s="1"/>
      <c r="Z4087" s="9"/>
      <c r="AA4087" s="3"/>
      <c r="AB4087" s="3"/>
      <c r="AC4087" s="3"/>
      <c r="AD4087" s="9"/>
      <c r="AE4087" s="10"/>
      <c r="AF4087" s="9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4"/>
      <c r="T4088" s="30"/>
      <c r="U4088" s="9"/>
      <c r="V4088" s="9"/>
      <c r="W4088" s="28"/>
      <c r="X4088" s="3"/>
      <c r="Y4088" s="1"/>
      <c r="Z4088" s="9"/>
      <c r="AA4088" s="3"/>
      <c r="AB4088" s="3"/>
      <c r="AC4088" s="3"/>
      <c r="AD4088" s="9"/>
      <c r="AE4088" s="10"/>
      <c r="AF4088" s="9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4"/>
      <c r="T4089" s="30"/>
      <c r="U4089" s="9"/>
      <c r="V4089" s="9"/>
      <c r="W4089" s="28"/>
      <c r="X4089" s="3"/>
      <c r="Y4089" s="1"/>
      <c r="Z4089" s="9"/>
      <c r="AA4089" s="3"/>
      <c r="AB4089" s="3"/>
      <c r="AC4089" s="3"/>
      <c r="AD4089" s="9"/>
      <c r="AE4089" s="10"/>
      <c r="AF4089" s="9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4"/>
      <c r="T4090" s="30"/>
      <c r="U4090" s="9"/>
      <c r="V4090" s="9"/>
      <c r="W4090" s="28"/>
      <c r="X4090" s="3"/>
      <c r="Y4090" s="1"/>
      <c r="Z4090" s="9"/>
      <c r="AA4090" s="3"/>
      <c r="AB4090" s="3"/>
      <c r="AC4090" s="3"/>
      <c r="AD4090" s="9"/>
      <c r="AE4090" s="10"/>
      <c r="AF4090" s="9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4"/>
      <c r="T4091" s="30"/>
      <c r="U4091" s="9"/>
      <c r="V4091" s="9"/>
      <c r="W4091" s="28"/>
      <c r="X4091" s="3"/>
      <c r="Y4091" s="1"/>
      <c r="Z4091" s="9"/>
      <c r="AA4091" s="3"/>
      <c r="AB4091" s="3"/>
      <c r="AC4091" s="3"/>
      <c r="AD4091" s="9"/>
      <c r="AE4091" s="10"/>
      <c r="AF4091" s="9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4"/>
      <c r="T4092" s="30"/>
      <c r="U4092" s="9"/>
      <c r="V4092" s="9"/>
      <c r="W4092" s="28"/>
      <c r="X4092" s="3"/>
      <c r="Y4092" s="1"/>
      <c r="Z4092" s="9"/>
      <c r="AA4092" s="3"/>
      <c r="AB4092" s="3"/>
      <c r="AC4092" s="3"/>
      <c r="AD4092" s="9"/>
      <c r="AE4092" s="10"/>
      <c r="AF4092" s="9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4"/>
      <c r="T4093" s="30"/>
      <c r="U4093" s="9"/>
      <c r="V4093" s="9"/>
      <c r="W4093" s="28"/>
      <c r="X4093" s="3"/>
      <c r="Y4093" s="1"/>
      <c r="Z4093" s="9"/>
      <c r="AA4093" s="3"/>
      <c r="AB4093" s="3"/>
      <c r="AC4093" s="3"/>
      <c r="AD4093" s="9"/>
      <c r="AE4093" s="10"/>
      <c r="AF4093" s="9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4"/>
      <c r="T4094" s="30"/>
      <c r="U4094" s="9"/>
      <c r="V4094" s="9"/>
      <c r="W4094" s="28"/>
      <c r="X4094" s="3"/>
      <c r="Y4094" s="1"/>
      <c r="Z4094" s="9"/>
      <c r="AA4094" s="3"/>
      <c r="AB4094" s="3"/>
      <c r="AC4094" s="3"/>
      <c r="AD4094" s="9"/>
      <c r="AE4094" s="10"/>
      <c r="AF4094" s="9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4"/>
      <c r="T4095" s="30"/>
      <c r="U4095" s="9"/>
      <c r="V4095" s="9"/>
      <c r="W4095" s="28"/>
      <c r="X4095" s="3"/>
      <c r="Y4095" s="1"/>
      <c r="Z4095" s="9"/>
      <c r="AA4095" s="3"/>
      <c r="AB4095" s="3"/>
      <c r="AC4095" s="3"/>
      <c r="AD4095" s="9"/>
      <c r="AE4095" s="10"/>
      <c r="AF4095" s="9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4"/>
      <c r="T4096" s="30"/>
      <c r="U4096" s="9"/>
      <c r="V4096" s="9"/>
      <c r="W4096" s="28"/>
      <c r="X4096" s="3"/>
      <c r="Y4096" s="1"/>
      <c r="Z4096" s="9"/>
      <c r="AA4096" s="3"/>
      <c r="AB4096" s="3"/>
      <c r="AC4096" s="3"/>
      <c r="AD4096" s="9"/>
      <c r="AE4096" s="10"/>
      <c r="AF4096" s="9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4"/>
      <c r="T4097" s="30"/>
      <c r="U4097" s="9"/>
      <c r="V4097" s="9"/>
      <c r="W4097" s="28"/>
      <c r="X4097" s="3"/>
      <c r="Y4097" s="1"/>
      <c r="Z4097" s="9"/>
      <c r="AA4097" s="3"/>
      <c r="AB4097" s="3"/>
      <c r="AC4097" s="3"/>
      <c r="AD4097" s="9"/>
      <c r="AE4097" s="10"/>
      <c r="AF4097" s="9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4"/>
      <c r="T4098" s="30"/>
      <c r="U4098" s="9"/>
      <c r="V4098" s="9"/>
      <c r="W4098" s="28"/>
      <c r="X4098" s="3"/>
      <c r="Y4098" s="1"/>
      <c r="Z4098" s="9"/>
      <c r="AA4098" s="3"/>
      <c r="AB4098" s="3"/>
      <c r="AC4098" s="3"/>
      <c r="AD4098" s="9"/>
      <c r="AE4098" s="10"/>
      <c r="AF4098" s="9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4"/>
      <c r="T4099" s="30"/>
      <c r="U4099" s="9"/>
      <c r="V4099" s="9"/>
      <c r="W4099" s="28"/>
      <c r="X4099" s="3"/>
      <c r="Y4099" s="1"/>
      <c r="Z4099" s="9"/>
      <c r="AA4099" s="3"/>
      <c r="AB4099" s="3"/>
      <c r="AC4099" s="3"/>
      <c r="AD4099" s="9"/>
      <c r="AE4099" s="10"/>
      <c r="AF4099" s="9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4"/>
      <c r="T4100" s="30"/>
      <c r="U4100" s="9"/>
      <c r="V4100" s="9"/>
      <c r="W4100" s="28"/>
      <c r="X4100" s="3"/>
      <c r="Y4100" s="1"/>
      <c r="Z4100" s="9"/>
      <c r="AA4100" s="3"/>
      <c r="AB4100" s="3"/>
      <c r="AC4100" s="3"/>
      <c r="AD4100" s="9"/>
      <c r="AE4100" s="10"/>
      <c r="AF4100" s="9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4"/>
      <c r="T4101" s="30"/>
      <c r="U4101" s="9"/>
      <c r="V4101" s="9"/>
      <c r="W4101" s="28"/>
      <c r="X4101" s="3"/>
      <c r="Y4101" s="1"/>
      <c r="Z4101" s="9"/>
      <c r="AA4101" s="3"/>
      <c r="AB4101" s="3"/>
      <c r="AC4101" s="3"/>
      <c r="AD4101" s="9"/>
      <c r="AE4101" s="10"/>
      <c r="AF4101" s="9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4"/>
      <c r="T4102" s="30"/>
      <c r="U4102" s="9"/>
      <c r="V4102" s="9"/>
      <c r="W4102" s="28"/>
      <c r="X4102" s="3"/>
      <c r="Y4102" s="1"/>
      <c r="Z4102" s="9"/>
      <c r="AA4102" s="3"/>
      <c r="AB4102" s="3"/>
      <c r="AC4102" s="3"/>
      <c r="AD4102" s="9"/>
      <c r="AE4102" s="10"/>
      <c r="AF4102" s="9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4"/>
      <c r="T4103" s="30"/>
      <c r="U4103" s="9"/>
      <c r="V4103" s="9"/>
      <c r="W4103" s="28"/>
      <c r="X4103" s="3"/>
      <c r="Y4103" s="1"/>
      <c r="Z4103" s="9"/>
      <c r="AA4103" s="3"/>
      <c r="AB4103" s="3"/>
      <c r="AC4103" s="3"/>
      <c r="AD4103" s="9"/>
      <c r="AE4103" s="10"/>
      <c r="AF4103" s="9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4"/>
      <c r="T4104" s="30"/>
      <c r="U4104" s="9"/>
      <c r="V4104" s="9"/>
      <c r="W4104" s="28"/>
      <c r="X4104" s="3"/>
      <c r="Y4104" s="1"/>
      <c r="Z4104" s="9"/>
      <c r="AA4104" s="3"/>
      <c r="AB4104" s="3"/>
      <c r="AC4104" s="3"/>
      <c r="AD4104" s="9"/>
      <c r="AE4104" s="10"/>
      <c r="AF4104" s="9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4"/>
      <c r="T4105" s="30"/>
      <c r="U4105" s="9"/>
      <c r="V4105" s="9"/>
      <c r="W4105" s="28"/>
      <c r="X4105" s="3"/>
      <c r="Y4105" s="1"/>
      <c r="Z4105" s="9"/>
      <c r="AA4105" s="3"/>
      <c r="AB4105" s="3"/>
      <c r="AC4105" s="3"/>
      <c r="AD4105" s="9"/>
      <c r="AE4105" s="10"/>
      <c r="AF4105" s="9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4"/>
      <c r="T4106" s="30"/>
      <c r="U4106" s="9"/>
      <c r="V4106" s="9"/>
      <c r="W4106" s="28"/>
      <c r="X4106" s="3"/>
      <c r="Y4106" s="1"/>
      <c r="Z4106" s="9"/>
      <c r="AA4106" s="3"/>
      <c r="AB4106" s="3"/>
      <c r="AC4106" s="3"/>
      <c r="AD4106" s="9"/>
      <c r="AE4106" s="10"/>
      <c r="AF4106" s="9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4"/>
      <c r="T4107" s="30"/>
      <c r="U4107" s="9"/>
      <c r="V4107" s="9"/>
      <c r="W4107" s="28"/>
      <c r="X4107" s="3"/>
      <c r="Y4107" s="1"/>
      <c r="Z4107" s="9"/>
      <c r="AA4107" s="3"/>
      <c r="AB4107" s="3"/>
      <c r="AC4107" s="3"/>
      <c r="AD4107" s="9"/>
      <c r="AE4107" s="10"/>
      <c r="AF4107" s="9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4"/>
      <c r="T4108" s="30"/>
      <c r="U4108" s="9"/>
      <c r="V4108" s="9"/>
      <c r="W4108" s="28"/>
      <c r="X4108" s="3"/>
      <c r="Y4108" s="1"/>
      <c r="Z4108" s="9"/>
      <c r="AA4108" s="3"/>
      <c r="AB4108" s="3"/>
      <c r="AC4108" s="3"/>
      <c r="AD4108" s="9"/>
      <c r="AE4108" s="10"/>
      <c r="AF4108" s="9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4"/>
      <c r="T4109" s="30"/>
      <c r="U4109" s="9"/>
      <c r="V4109" s="9"/>
      <c r="W4109" s="28"/>
      <c r="X4109" s="3"/>
      <c r="Y4109" s="1"/>
      <c r="Z4109" s="9"/>
      <c r="AA4109" s="3"/>
      <c r="AB4109" s="3"/>
      <c r="AC4109" s="3"/>
      <c r="AD4109" s="9"/>
      <c r="AE4109" s="10"/>
      <c r="AF4109" s="9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4"/>
      <c r="T4110" s="30"/>
      <c r="U4110" s="9"/>
      <c r="V4110" s="9"/>
      <c r="W4110" s="28"/>
      <c r="X4110" s="3"/>
      <c r="Y4110" s="1"/>
      <c r="Z4110" s="9"/>
      <c r="AA4110" s="3"/>
      <c r="AB4110" s="3"/>
      <c r="AC4110" s="3"/>
      <c r="AD4110" s="9"/>
      <c r="AE4110" s="10"/>
      <c r="AF4110" s="9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4"/>
      <c r="T4111" s="30"/>
      <c r="U4111" s="9"/>
      <c r="V4111" s="9"/>
      <c r="W4111" s="28"/>
      <c r="X4111" s="3"/>
      <c r="Y4111" s="1"/>
      <c r="Z4111" s="9"/>
      <c r="AA4111" s="3"/>
      <c r="AB4111" s="3"/>
      <c r="AC4111" s="3"/>
      <c r="AD4111" s="9"/>
      <c r="AE4111" s="10"/>
      <c r="AF4111" s="9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4"/>
      <c r="T4112" s="30"/>
      <c r="U4112" s="9"/>
      <c r="V4112" s="9"/>
      <c r="W4112" s="28"/>
      <c r="X4112" s="3"/>
      <c r="Y4112" s="1"/>
      <c r="Z4112" s="9"/>
      <c r="AA4112" s="3"/>
      <c r="AB4112" s="3"/>
      <c r="AC4112" s="3"/>
      <c r="AD4112" s="9"/>
      <c r="AE4112" s="10"/>
      <c r="AF4112" s="9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4"/>
      <c r="T4113" s="30"/>
      <c r="U4113" s="9"/>
      <c r="V4113" s="9"/>
      <c r="W4113" s="28"/>
      <c r="X4113" s="3"/>
      <c r="Y4113" s="1"/>
      <c r="Z4113" s="9"/>
      <c r="AA4113" s="3"/>
      <c r="AB4113" s="3"/>
      <c r="AC4113" s="3"/>
      <c r="AD4113" s="9"/>
      <c r="AE4113" s="10"/>
      <c r="AF4113" s="9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4"/>
      <c r="T4114" s="30"/>
      <c r="U4114" s="9"/>
      <c r="V4114" s="9"/>
      <c r="W4114" s="28"/>
      <c r="X4114" s="3"/>
      <c r="Y4114" s="1"/>
      <c r="Z4114" s="9"/>
      <c r="AA4114" s="3"/>
      <c r="AB4114" s="3"/>
      <c r="AC4114" s="3"/>
      <c r="AD4114" s="9"/>
      <c r="AE4114" s="10"/>
      <c r="AF4114" s="9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4"/>
      <c r="T4115" s="30"/>
      <c r="U4115" s="9"/>
      <c r="V4115" s="9"/>
      <c r="W4115" s="28"/>
      <c r="X4115" s="3"/>
      <c r="Y4115" s="1"/>
      <c r="Z4115" s="9"/>
      <c r="AA4115" s="3"/>
      <c r="AB4115" s="3"/>
      <c r="AC4115" s="3"/>
      <c r="AD4115" s="9"/>
      <c r="AE4115" s="10"/>
      <c r="AF4115" s="9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4"/>
      <c r="T4116" s="30"/>
      <c r="U4116" s="9"/>
      <c r="V4116" s="9"/>
      <c r="W4116" s="28"/>
      <c r="X4116" s="3"/>
      <c r="Y4116" s="1"/>
      <c r="Z4116" s="9"/>
      <c r="AA4116" s="3"/>
      <c r="AB4116" s="3"/>
      <c r="AC4116" s="3"/>
      <c r="AD4116" s="9"/>
      <c r="AE4116" s="10"/>
      <c r="AF4116" s="9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4"/>
      <c r="T4117" s="30"/>
      <c r="U4117" s="9"/>
      <c r="V4117" s="9"/>
      <c r="W4117" s="28"/>
      <c r="X4117" s="3"/>
      <c r="Y4117" s="1"/>
      <c r="Z4117" s="9"/>
      <c r="AA4117" s="3"/>
      <c r="AB4117" s="3"/>
      <c r="AC4117" s="3"/>
      <c r="AD4117" s="9"/>
      <c r="AE4117" s="10"/>
      <c r="AF4117" s="9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4"/>
      <c r="T4118" s="30"/>
      <c r="U4118" s="9"/>
      <c r="V4118" s="9"/>
      <c r="W4118" s="28"/>
      <c r="X4118" s="3"/>
      <c r="Y4118" s="1"/>
      <c r="Z4118" s="9"/>
      <c r="AA4118" s="3"/>
      <c r="AB4118" s="3"/>
      <c r="AC4118" s="3"/>
      <c r="AD4118" s="9"/>
      <c r="AE4118" s="10"/>
      <c r="AF4118" s="9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4"/>
      <c r="T4119" s="30"/>
      <c r="U4119" s="9"/>
      <c r="V4119" s="9"/>
      <c r="W4119" s="28"/>
      <c r="X4119" s="3"/>
      <c r="Y4119" s="1"/>
      <c r="Z4119" s="9"/>
      <c r="AA4119" s="3"/>
      <c r="AB4119" s="3"/>
      <c r="AC4119" s="3"/>
      <c r="AD4119" s="9"/>
      <c r="AE4119" s="10"/>
      <c r="AF4119" s="9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4"/>
      <c r="T4120" s="30"/>
      <c r="U4120" s="9"/>
      <c r="V4120" s="9"/>
      <c r="W4120" s="28"/>
      <c r="X4120" s="3"/>
      <c r="Y4120" s="1"/>
      <c r="Z4120" s="9"/>
      <c r="AA4120" s="3"/>
      <c r="AB4120" s="3"/>
      <c r="AC4120" s="3"/>
      <c r="AD4120" s="9"/>
      <c r="AE4120" s="10"/>
      <c r="AF4120" s="9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4"/>
      <c r="T4121" s="30"/>
      <c r="U4121" s="9"/>
      <c r="V4121" s="9"/>
      <c r="W4121" s="28"/>
      <c r="X4121" s="3"/>
      <c r="Y4121" s="1"/>
      <c r="Z4121" s="9"/>
      <c r="AA4121" s="3"/>
      <c r="AB4121" s="3"/>
      <c r="AC4121" s="3"/>
      <c r="AD4121" s="9"/>
      <c r="AE4121" s="10"/>
      <c r="AF4121" s="9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4"/>
      <c r="T4122" s="30"/>
      <c r="U4122" s="9"/>
      <c r="V4122" s="9"/>
      <c r="W4122" s="28"/>
      <c r="X4122" s="3"/>
      <c r="Y4122" s="1"/>
      <c r="Z4122" s="9"/>
      <c r="AA4122" s="3"/>
      <c r="AB4122" s="3"/>
      <c r="AC4122" s="3"/>
      <c r="AD4122" s="9"/>
      <c r="AE4122" s="10"/>
      <c r="AF4122" s="9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4"/>
      <c r="T4123" s="30"/>
      <c r="U4123" s="9"/>
      <c r="V4123" s="9"/>
      <c r="W4123" s="28"/>
      <c r="X4123" s="3"/>
      <c r="Y4123" s="1"/>
      <c r="Z4123" s="9"/>
      <c r="AA4123" s="3"/>
      <c r="AB4123" s="3"/>
      <c r="AC4123" s="3"/>
      <c r="AD4123" s="9"/>
      <c r="AE4123" s="10"/>
      <c r="AF4123" s="9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4"/>
      <c r="T4124" s="30"/>
      <c r="U4124" s="9"/>
      <c r="V4124" s="9"/>
      <c r="W4124" s="28"/>
      <c r="X4124" s="3"/>
      <c r="Y4124" s="1"/>
      <c r="Z4124" s="9"/>
      <c r="AA4124" s="3"/>
      <c r="AB4124" s="3"/>
      <c r="AC4124" s="3"/>
      <c r="AD4124" s="9"/>
      <c r="AE4124" s="10"/>
      <c r="AF4124" s="9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4"/>
      <c r="T4125" s="30"/>
      <c r="U4125" s="9"/>
      <c r="V4125" s="9"/>
      <c r="W4125" s="28"/>
      <c r="X4125" s="3"/>
      <c r="Y4125" s="1"/>
      <c r="Z4125" s="9"/>
      <c r="AA4125" s="3"/>
      <c r="AB4125" s="3"/>
      <c r="AC4125" s="3"/>
      <c r="AD4125" s="9"/>
      <c r="AE4125" s="10"/>
      <c r="AF4125" s="9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4"/>
      <c r="T4126" s="30"/>
      <c r="U4126" s="9"/>
      <c r="V4126" s="9"/>
      <c r="W4126" s="28"/>
      <c r="X4126" s="3"/>
      <c r="Y4126" s="1"/>
      <c r="Z4126" s="9"/>
      <c r="AA4126" s="3"/>
      <c r="AB4126" s="3"/>
      <c r="AC4126" s="3"/>
      <c r="AD4126" s="9"/>
      <c r="AE4126" s="10"/>
      <c r="AF4126" s="9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4"/>
      <c r="T4127" s="30"/>
      <c r="U4127" s="9"/>
      <c r="V4127" s="9"/>
      <c r="W4127" s="28"/>
      <c r="X4127" s="3"/>
      <c r="Y4127" s="1"/>
      <c r="Z4127" s="9"/>
      <c r="AA4127" s="3"/>
      <c r="AB4127" s="3"/>
      <c r="AC4127" s="3"/>
      <c r="AD4127" s="9"/>
      <c r="AE4127" s="10"/>
      <c r="AF4127" s="9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4"/>
      <c r="T4128" s="30"/>
      <c r="U4128" s="9"/>
      <c r="V4128" s="9"/>
      <c r="W4128" s="28"/>
      <c r="X4128" s="3"/>
      <c r="Y4128" s="1"/>
      <c r="Z4128" s="9"/>
      <c r="AA4128" s="3"/>
      <c r="AB4128" s="3"/>
      <c r="AC4128" s="3"/>
      <c r="AD4128" s="9"/>
      <c r="AE4128" s="10"/>
      <c r="AF4128" s="9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4"/>
      <c r="T4129" s="30"/>
      <c r="U4129" s="9"/>
      <c r="V4129" s="9"/>
      <c r="W4129" s="28"/>
      <c r="X4129" s="3"/>
      <c r="Y4129" s="1"/>
      <c r="Z4129" s="9"/>
      <c r="AA4129" s="3"/>
      <c r="AB4129" s="3"/>
      <c r="AC4129" s="3"/>
      <c r="AD4129" s="9"/>
      <c r="AE4129" s="10"/>
      <c r="AF4129" s="9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4"/>
      <c r="T4130" s="30"/>
      <c r="U4130" s="9"/>
      <c r="V4130" s="9"/>
      <c r="W4130" s="28"/>
      <c r="X4130" s="3"/>
      <c r="Y4130" s="1"/>
      <c r="Z4130" s="9"/>
      <c r="AA4130" s="3"/>
      <c r="AB4130" s="3"/>
      <c r="AC4130" s="3"/>
      <c r="AD4130" s="9"/>
      <c r="AE4130" s="10"/>
      <c r="AF4130" s="9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4"/>
      <c r="T4131" s="30"/>
      <c r="U4131" s="9"/>
      <c r="V4131" s="9"/>
      <c r="W4131" s="28"/>
      <c r="X4131" s="3"/>
      <c r="Y4131" s="1"/>
      <c r="Z4131" s="9"/>
      <c r="AA4131" s="3"/>
      <c r="AB4131" s="3"/>
      <c r="AC4131" s="3"/>
      <c r="AD4131" s="9"/>
      <c r="AE4131" s="10"/>
      <c r="AF4131" s="9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4"/>
      <c r="T4132" s="30"/>
      <c r="U4132" s="9"/>
      <c r="V4132" s="9"/>
      <c r="W4132" s="28"/>
      <c r="X4132" s="3"/>
      <c r="Y4132" s="1"/>
      <c r="Z4132" s="9"/>
      <c r="AA4132" s="3"/>
      <c r="AB4132" s="3"/>
      <c r="AC4132" s="3"/>
      <c r="AD4132" s="9"/>
      <c r="AE4132" s="10"/>
      <c r="AF4132" s="9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4"/>
      <c r="T4133" s="30"/>
      <c r="U4133" s="9"/>
      <c r="V4133" s="9"/>
      <c r="W4133" s="28"/>
      <c r="X4133" s="3"/>
      <c r="Y4133" s="1"/>
      <c r="Z4133" s="9"/>
      <c r="AA4133" s="3"/>
      <c r="AB4133" s="3"/>
      <c r="AC4133" s="3"/>
      <c r="AD4133" s="9"/>
      <c r="AE4133" s="10"/>
      <c r="AF4133" s="9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4"/>
      <c r="T4134" s="30"/>
      <c r="U4134" s="9"/>
      <c r="V4134" s="9"/>
      <c r="W4134" s="28"/>
      <c r="X4134" s="3"/>
      <c r="Y4134" s="1"/>
      <c r="Z4134" s="9"/>
      <c r="AA4134" s="3"/>
      <c r="AB4134" s="3"/>
      <c r="AC4134" s="3"/>
      <c r="AD4134" s="9"/>
      <c r="AE4134" s="10"/>
      <c r="AF4134" s="9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4"/>
      <c r="T4135" s="30"/>
      <c r="U4135" s="9"/>
      <c r="V4135" s="9"/>
      <c r="W4135" s="28"/>
      <c r="X4135" s="3"/>
      <c r="Y4135" s="1"/>
      <c r="Z4135" s="9"/>
      <c r="AA4135" s="3"/>
      <c r="AB4135" s="3"/>
      <c r="AC4135" s="3"/>
      <c r="AD4135" s="9"/>
      <c r="AE4135" s="10"/>
      <c r="AF4135" s="9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4"/>
      <c r="T4136" s="30"/>
      <c r="U4136" s="9"/>
      <c r="V4136" s="9"/>
      <c r="W4136" s="28"/>
      <c r="X4136" s="3"/>
      <c r="Y4136" s="1"/>
      <c r="Z4136" s="9"/>
      <c r="AA4136" s="3"/>
      <c r="AB4136" s="3"/>
      <c r="AC4136" s="3"/>
      <c r="AD4136" s="9"/>
      <c r="AE4136" s="10"/>
      <c r="AF4136" s="9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4"/>
      <c r="T4137" s="30"/>
      <c r="U4137" s="9"/>
      <c r="V4137" s="9"/>
      <c r="W4137" s="28"/>
      <c r="X4137" s="3"/>
      <c r="Y4137" s="1"/>
      <c r="Z4137" s="9"/>
      <c r="AA4137" s="3"/>
      <c r="AB4137" s="3"/>
      <c r="AC4137" s="3"/>
      <c r="AD4137" s="9"/>
      <c r="AE4137" s="10"/>
      <c r="AF4137" s="9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4"/>
      <c r="T4138" s="30"/>
      <c r="U4138" s="9"/>
      <c r="V4138" s="9"/>
      <c r="W4138" s="28"/>
      <c r="X4138" s="3"/>
      <c r="Y4138" s="1"/>
      <c r="Z4138" s="9"/>
      <c r="AA4138" s="3"/>
      <c r="AB4138" s="3"/>
      <c r="AC4138" s="3"/>
      <c r="AD4138" s="9"/>
      <c r="AE4138" s="10"/>
      <c r="AF4138" s="9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4"/>
      <c r="T4139" s="30"/>
      <c r="U4139" s="9"/>
      <c r="V4139" s="9"/>
      <c r="W4139" s="28"/>
      <c r="X4139" s="3"/>
      <c r="Y4139" s="1"/>
      <c r="Z4139" s="9"/>
      <c r="AA4139" s="3"/>
      <c r="AB4139" s="3"/>
      <c r="AC4139" s="3"/>
      <c r="AD4139" s="9"/>
      <c r="AE4139" s="10"/>
      <c r="AF4139" s="9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4"/>
      <c r="T4140" s="30"/>
      <c r="U4140" s="9"/>
      <c r="V4140" s="9"/>
      <c r="W4140" s="28"/>
      <c r="X4140" s="3"/>
      <c r="Y4140" s="1"/>
      <c r="Z4140" s="9"/>
      <c r="AA4140" s="3"/>
      <c r="AB4140" s="3"/>
      <c r="AC4140" s="3"/>
      <c r="AD4140" s="9"/>
      <c r="AE4140" s="10"/>
      <c r="AF4140" s="9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4"/>
      <c r="T4141" s="30"/>
      <c r="U4141" s="9"/>
      <c r="V4141" s="9"/>
      <c r="W4141" s="28"/>
      <c r="X4141" s="3"/>
      <c r="Y4141" s="1"/>
      <c r="Z4141" s="9"/>
      <c r="AA4141" s="3"/>
      <c r="AB4141" s="3"/>
      <c r="AC4141" s="3"/>
      <c r="AD4141" s="9"/>
      <c r="AE4141" s="10"/>
      <c r="AF4141" s="9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4"/>
      <c r="T4142" s="30"/>
      <c r="U4142" s="9"/>
      <c r="V4142" s="9"/>
      <c r="W4142" s="28"/>
      <c r="X4142" s="3"/>
      <c r="Y4142" s="1"/>
      <c r="Z4142" s="9"/>
      <c r="AA4142" s="3"/>
      <c r="AB4142" s="3"/>
      <c r="AC4142" s="3"/>
      <c r="AD4142" s="9"/>
      <c r="AE4142" s="10"/>
      <c r="AF4142" s="9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4"/>
      <c r="T4143" s="30"/>
      <c r="U4143" s="9"/>
      <c r="V4143" s="9"/>
      <c r="W4143" s="28"/>
      <c r="X4143" s="3"/>
      <c r="Y4143" s="1"/>
      <c r="Z4143" s="9"/>
      <c r="AA4143" s="3"/>
      <c r="AB4143" s="3"/>
      <c r="AC4143" s="3"/>
      <c r="AD4143" s="9"/>
      <c r="AE4143" s="10"/>
      <c r="AF4143" s="9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4"/>
      <c r="T4144" s="30"/>
      <c r="U4144" s="9"/>
      <c r="V4144" s="9"/>
      <c r="W4144" s="28"/>
      <c r="X4144" s="3"/>
      <c r="Y4144" s="1"/>
      <c r="Z4144" s="9"/>
      <c r="AA4144" s="3"/>
      <c r="AB4144" s="3"/>
      <c r="AC4144" s="3"/>
      <c r="AD4144" s="9"/>
      <c r="AE4144" s="10"/>
      <c r="AF4144" s="9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4"/>
      <c r="T4145" s="30"/>
      <c r="U4145" s="9"/>
      <c r="V4145" s="9"/>
      <c r="W4145" s="28"/>
      <c r="X4145" s="3"/>
      <c r="Y4145" s="1"/>
      <c r="Z4145" s="9"/>
      <c r="AA4145" s="3"/>
      <c r="AB4145" s="3"/>
      <c r="AC4145" s="3"/>
      <c r="AD4145" s="9"/>
      <c r="AE4145" s="10"/>
      <c r="AF4145" s="9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4"/>
      <c r="T4146" s="30"/>
      <c r="U4146" s="9"/>
      <c r="V4146" s="9"/>
      <c r="W4146" s="28"/>
      <c r="X4146" s="3"/>
      <c r="Y4146" s="1"/>
      <c r="Z4146" s="9"/>
      <c r="AA4146" s="3"/>
      <c r="AB4146" s="3"/>
      <c r="AC4146" s="3"/>
      <c r="AD4146" s="9"/>
      <c r="AE4146" s="10"/>
      <c r="AF4146" s="9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4"/>
      <c r="T4147" s="30"/>
      <c r="U4147" s="9"/>
      <c r="V4147" s="9"/>
      <c r="W4147" s="28"/>
      <c r="X4147" s="3"/>
      <c r="Y4147" s="1"/>
      <c r="Z4147" s="9"/>
      <c r="AA4147" s="3"/>
      <c r="AB4147" s="3"/>
      <c r="AC4147" s="3"/>
      <c r="AD4147" s="9"/>
      <c r="AE4147" s="10"/>
      <c r="AF4147" s="9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4"/>
      <c r="T4148" s="30"/>
      <c r="U4148" s="9"/>
      <c r="V4148" s="9"/>
      <c r="W4148" s="28"/>
      <c r="X4148" s="3"/>
      <c r="Y4148" s="1"/>
      <c r="Z4148" s="9"/>
      <c r="AA4148" s="3"/>
      <c r="AB4148" s="3"/>
      <c r="AC4148" s="3"/>
      <c r="AD4148" s="9"/>
      <c r="AE4148" s="10"/>
      <c r="AF4148" s="9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4"/>
      <c r="T4149" s="30"/>
      <c r="U4149" s="9"/>
      <c r="V4149" s="9"/>
      <c r="W4149" s="28"/>
      <c r="X4149" s="3"/>
      <c r="Y4149" s="1"/>
      <c r="Z4149" s="9"/>
      <c r="AA4149" s="3"/>
      <c r="AB4149" s="3"/>
      <c r="AC4149" s="3"/>
      <c r="AD4149" s="9"/>
      <c r="AE4149" s="10"/>
      <c r="AF4149" s="9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4"/>
      <c r="T4150" s="30"/>
      <c r="U4150" s="9"/>
      <c r="V4150" s="9"/>
      <c r="W4150" s="28"/>
      <c r="X4150" s="3"/>
      <c r="Y4150" s="1"/>
      <c r="Z4150" s="9"/>
      <c r="AA4150" s="3"/>
      <c r="AB4150" s="3"/>
      <c r="AC4150" s="3"/>
      <c r="AD4150" s="9"/>
      <c r="AE4150" s="10"/>
      <c r="AF4150" s="9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4"/>
      <c r="T4151" s="30"/>
      <c r="U4151" s="9"/>
      <c r="V4151" s="9"/>
      <c r="W4151" s="28"/>
      <c r="X4151" s="3"/>
      <c r="Y4151" s="1"/>
      <c r="Z4151" s="9"/>
      <c r="AA4151" s="3"/>
      <c r="AB4151" s="3"/>
      <c r="AC4151" s="3"/>
      <c r="AD4151" s="9"/>
      <c r="AE4151" s="10"/>
      <c r="AF4151" s="9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4"/>
      <c r="T4152" s="30"/>
      <c r="U4152" s="9"/>
      <c r="V4152" s="9"/>
      <c r="W4152" s="28"/>
      <c r="X4152" s="3"/>
      <c r="Y4152" s="1"/>
      <c r="Z4152" s="9"/>
      <c r="AA4152" s="3"/>
      <c r="AB4152" s="3"/>
      <c r="AC4152" s="3"/>
      <c r="AD4152" s="9"/>
      <c r="AE4152" s="10"/>
      <c r="AF4152" s="9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4"/>
      <c r="T4153" s="30"/>
      <c r="U4153" s="9"/>
      <c r="V4153" s="9"/>
      <c r="W4153" s="28"/>
      <c r="X4153" s="3"/>
      <c r="Y4153" s="1"/>
      <c r="Z4153" s="9"/>
      <c r="AA4153" s="3"/>
      <c r="AB4153" s="3"/>
      <c r="AC4153" s="3"/>
      <c r="AD4153" s="9"/>
      <c r="AE4153" s="10"/>
      <c r="AF4153" s="9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4"/>
      <c r="T4154" s="30"/>
      <c r="U4154" s="9"/>
      <c r="V4154" s="9"/>
      <c r="W4154" s="28"/>
      <c r="X4154" s="3"/>
      <c r="Y4154" s="1"/>
      <c r="Z4154" s="9"/>
      <c r="AA4154" s="3"/>
      <c r="AB4154" s="3"/>
      <c r="AC4154" s="3"/>
      <c r="AD4154" s="9"/>
      <c r="AE4154" s="10"/>
      <c r="AF4154" s="9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4"/>
      <c r="T4155" s="30"/>
      <c r="U4155" s="9"/>
      <c r="V4155" s="9"/>
      <c r="W4155" s="28"/>
      <c r="X4155" s="3"/>
      <c r="Y4155" s="1"/>
      <c r="Z4155" s="9"/>
      <c r="AA4155" s="3"/>
      <c r="AB4155" s="3"/>
      <c r="AC4155" s="3"/>
      <c r="AD4155" s="9"/>
      <c r="AE4155" s="10"/>
      <c r="AF4155" s="9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4"/>
      <c r="T4156" s="30"/>
      <c r="U4156" s="9"/>
      <c r="V4156" s="9"/>
      <c r="W4156" s="28"/>
      <c r="X4156" s="3"/>
      <c r="Y4156" s="1"/>
      <c r="Z4156" s="9"/>
      <c r="AA4156" s="3"/>
      <c r="AB4156" s="3"/>
      <c r="AC4156" s="3"/>
      <c r="AD4156" s="9"/>
      <c r="AE4156" s="10"/>
      <c r="AF4156" s="9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4"/>
      <c r="T4157" s="30"/>
      <c r="U4157" s="9"/>
      <c r="V4157" s="9"/>
      <c r="W4157" s="28"/>
      <c r="X4157" s="3"/>
      <c r="Y4157" s="1"/>
      <c r="Z4157" s="9"/>
      <c r="AA4157" s="3"/>
      <c r="AB4157" s="3"/>
      <c r="AC4157" s="3"/>
      <c r="AD4157" s="9"/>
      <c r="AE4157" s="10"/>
      <c r="AF4157" s="9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4"/>
      <c r="T4158" s="30"/>
      <c r="U4158" s="9"/>
      <c r="V4158" s="9"/>
      <c r="W4158" s="28"/>
      <c r="X4158" s="3"/>
      <c r="Y4158" s="1"/>
      <c r="Z4158" s="9"/>
      <c r="AA4158" s="3"/>
      <c r="AB4158" s="3"/>
      <c r="AC4158" s="3"/>
      <c r="AD4158" s="9"/>
      <c r="AE4158" s="10"/>
      <c r="AF4158" s="9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4"/>
      <c r="T4159" s="30"/>
      <c r="U4159" s="9"/>
      <c r="V4159" s="9"/>
      <c r="W4159" s="28"/>
      <c r="X4159" s="3"/>
      <c r="Y4159" s="1"/>
      <c r="Z4159" s="9"/>
      <c r="AA4159" s="3"/>
      <c r="AB4159" s="3"/>
      <c r="AC4159" s="3"/>
      <c r="AD4159" s="9"/>
      <c r="AE4159" s="10"/>
      <c r="AF4159" s="9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4"/>
      <c r="T4160" s="30"/>
      <c r="U4160" s="9"/>
      <c r="V4160" s="9"/>
      <c r="W4160" s="28"/>
      <c r="X4160" s="3"/>
      <c r="Y4160" s="1"/>
      <c r="Z4160" s="9"/>
      <c r="AA4160" s="3"/>
      <c r="AB4160" s="3"/>
      <c r="AC4160" s="3"/>
      <c r="AD4160" s="9"/>
      <c r="AE4160" s="10"/>
      <c r="AF4160" s="9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4"/>
      <c r="T4161" s="30"/>
      <c r="U4161" s="9"/>
      <c r="V4161" s="9"/>
      <c r="W4161" s="28"/>
      <c r="X4161" s="3"/>
      <c r="Y4161" s="1"/>
      <c r="Z4161" s="9"/>
      <c r="AA4161" s="3"/>
      <c r="AB4161" s="3"/>
      <c r="AC4161" s="3"/>
      <c r="AD4161" s="9"/>
      <c r="AE4161" s="10"/>
      <c r="AF4161" s="9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4"/>
      <c r="T4162" s="30"/>
      <c r="U4162" s="9"/>
      <c r="V4162" s="9"/>
      <c r="W4162" s="28"/>
      <c r="X4162" s="3"/>
      <c r="Y4162" s="1"/>
      <c r="Z4162" s="9"/>
      <c r="AA4162" s="3"/>
      <c r="AB4162" s="3"/>
      <c r="AC4162" s="3"/>
      <c r="AD4162" s="9"/>
      <c r="AE4162" s="10"/>
      <c r="AF4162" s="9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4"/>
      <c r="T4163" s="30"/>
      <c r="U4163" s="9"/>
      <c r="V4163" s="9"/>
      <c r="W4163" s="28"/>
      <c r="X4163" s="3"/>
      <c r="Y4163" s="1"/>
      <c r="Z4163" s="9"/>
      <c r="AA4163" s="3"/>
      <c r="AB4163" s="3"/>
      <c r="AC4163" s="3"/>
      <c r="AD4163" s="9"/>
      <c r="AE4163" s="10"/>
      <c r="AF4163" s="9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4"/>
      <c r="T4164" s="30"/>
      <c r="U4164" s="9"/>
      <c r="V4164" s="9"/>
      <c r="W4164" s="28"/>
      <c r="X4164" s="3"/>
      <c r="Y4164" s="1"/>
      <c r="Z4164" s="9"/>
      <c r="AA4164" s="3"/>
      <c r="AB4164" s="3"/>
      <c r="AC4164" s="3"/>
      <c r="AD4164" s="9"/>
      <c r="AE4164" s="10"/>
      <c r="AF4164" s="9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4"/>
      <c r="T4165" s="30"/>
      <c r="U4165" s="9"/>
      <c r="V4165" s="9"/>
      <c r="W4165" s="28"/>
      <c r="X4165" s="3"/>
      <c r="Y4165" s="1"/>
      <c r="Z4165" s="9"/>
      <c r="AA4165" s="3"/>
      <c r="AB4165" s="3"/>
      <c r="AC4165" s="3"/>
      <c r="AD4165" s="9"/>
      <c r="AE4165" s="10"/>
      <c r="AF4165" s="9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4"/>
      <c r="T4166" s="30"/>
      <c r="U4166" s="9"/>
      <c r="V4166" s="9"/>
      <c r="W4166" s="28"/>
      <c r="X4166" s="3"/>
      <c r="Y4166" s="1"/>
      <c r="Z4166" s="9"/>
      <c r="AA4166" s="3"/>
      <c r="AB4166" s="3"/>
      <c r="AC4166" s="3"/>
      <c r="AD4166" s="9"/>
      <c r="AE4166" s="10"/>
      <c r="AF4166" s="9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4"/>
      <c r="T4167" s="30"/>
      <c r="U4167" s="9"/>
      <c r="V4167" s="9"/>
      <c r="W4167" s="28"/>
      <c r="X4167" s="3"/>
      <c r="Y4167" s="1"/>
      <c r="Z4167" s="9"/>
      <c r="AA4167" s="3"/>
      <c r="AB4167" s="3"/>
      <c r="AC4167" s="3"/>
      <c r="AD4167" s="9"/>
      <c r="AE4167" s="10"/>
      <c r="AF4167" s="9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4"/>
      <c r="T4168" s="30"/>
      <c r="U4168" s="9"/>
      <c r="V4168" s="9"/>
      <c r="W4168" s="28"/>
      <c r="X4168" s="3"/>
      <c r="Y4168" s="1"/>
      <c r="Z4168" s="9"/>
      <c r="AA4168" s="3"/>
      <c r="AB4168" s="3"/>
      <c r="AC4168" s="3"/>
      <c r="AD4168" s="9"/>
      <c r="AE4168" s="10"/>
      <c r="AF4168" s="9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4"/>
      <c r="T4169" s="30"/>
      <c r="U4169" s="9"/>
      <c r="V4169" s="9"/>
      <c r="W4169" s="28"/>
      <c r="X4169" s="3"/>
      <c r="Y4169" s="1"/>
      <c r="Z4169" s="9"/>
      <c r="AA4169" s="3"/>
      <c r="AB4169" s="3"/>
      <c r="AC4169" s="3"/>
      <c r="AD4169" s="9"/>
      <c r="AE4169" s="10"/>
      <c r="AF4169" s="9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4"/>
      <c r="T4170" s="30"/>
      <c r="U4170" s="9"/>
      <c r="V4170" s="9"/>
      <c r="W4170" s="28"/>
      <c r="X4170" s="3"/>
      <c r="Y4170" s="1"/>
      <c r="Z4170" s="9"/>
      <c r="AA4170" s="3"/>
      <c r="AB4170" s="3"/>
      <c r="AC4170" s="3"/>
      <c r="AD4170" s="9"/>
      <c r="AE4170" s="10"/>
      <c r="AF4170" s="9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4"/>
      <c r="T4171" s="30"/>
      <c r="U4171" s="9"/>
      <c r="V4171" s="9"/>
      <c r="W4171" s="28"/>
      <c r="X4171" s="3"/>
      <c r="Y4171" s="1"/>
      <c r="Z4171" s="9"/>
      <c r="AA4171" s="3"/>
      <c r="AB4171" s="3"/>
      <c r="AC4171" s="3"/>
      <c r="AD4171" s="9"/>
      <c r="AE4171" s="10"/>
      <c r="AF4171" s="9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4"/>
      <c r="T4172" s="30"/>
      <c r="U4172" s="9"/>
      <c r="V4172" s="9"/>
      <c r="W4172" s="28"/>
      <c r="X4172" s="3"/>
      <c r="Y4172" s="1"/>
      <c r="Z4172" s="9"/>
      <c r="AA4172" s="3"/>
      <c r="AB4172" s="3"/>
      <c r="AC4172" s="3"/>
      <c r="AD4172" s="9"/>
      <c r="AE4172" s="10"/>
      <c r="AF4172" s="9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4"/>
      <c r="T4173" s="30"/>
      <c r="U4173" s="9"/>
      <c r="V4173" s="9"/>
      <c r="W4173" s="28"/>
      <c r="X4173" s="3"/>
      <c r="Y4173" s="1"/>
      <c r="Z4173" s="9"/>
      <c r="AA4173" s="3"/>
      <c r="AB4173" s="3"/>
      <c r="AC4173" s="3"/>
      <c r="AD4173" s="9"/>
      <c r="AE4173" s="10"/>
      <c r="AF4173" s="9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4"/>
      <c r="T4174" s="30"/>
      <c r="U4174" s="9"/>
      <c r="V4174" s="9"/>
      <c r="W4174" s="28"/>
      <c r="X4174" s="3"/>
      <c r="Y4174" s="1"/>
      <c r="Z4174" s="9"/>
      <c r="AA4174" s="3"/>
      <c r="AB4174" s="3"/>
      <c r="AC4174" s="3"/>
      <c r="AD4174" s="9"/>
      <c r="AE4174" s="10"/>
      <c r="AF4174" s="9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4"/>
      <c r="T4175" s="30"/>
      <c r="U4175" s="9"/>
      <c r="V4175" s="9"/>
      <c r="W4175" s="28"/>
      <c r="X4175" s="3"/>
      <c r="Y4175" s="1"/>
      <c r="Z4175" s="9"/>
      <c r="AA4175" s="3"/>
      <c r="AB4175" s="3"/>
      <c r="AC4175" s="3"/>
      <c r="AD4175" s="9"/>
      <c r="AE4175" s="10"/>
      <c r="AF4175" s="9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4"/>
      <c r="T4176" s="30"/>
      <c r="U4176" s="9"/>
      <c r="V4176" s="9"/>
      <c r="W4176" s="28"/>
      <c r="X4176" s="3"/>
      <c r="Y4176" s="1"/>
      <c r="Z4176" s="9"/>
      <c r="AA4176" s="3"/>
      <c r="AB4176" s="3"/>
      <c r="AC4176" s="3"/>
      <c r="AD4176" s="9"/>
      <c r="AE4176" s="10"/>
      <c r="AF4176" s="9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4"/>
      <c r="T4177" s="30"/>
      <c r="U4177" s="9"/>
      <c r="V4177" s="9"/>
      <c r="W4177" s="28"/>
      <c r="X4177" s="3"/>
      <c r="Y4177" s="1"/>
      <c r="Z4177" s="9"/>
      <c r="AA4177" s="3"/>
      <c r="AB4177" s="3"/>
      <c r="AC4177" s="3"/>
      <c r="AD4177" s="9"/>
      <c r="AE4177" s="10"/>
      <c r="AF4177" s="9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4"/>
      <c r="T4178" s="30"/>
      <c r="U4178" s="9"/>
      <c r="V4178" s="9"/>
      <c r="W4178" s="28"/>
      <c r="X4178" s="3"/>
      <c r="Y4178" s="1"/>
      <c r="Z4178" s="9"/>
      <c r="AA4178" s="3"/>
      <c r="AB4178" s="3"/>
      <c r="AC4178" s="3"/>
      <c r="AD4178" s="9"/>
      <c r="AE4178" s="10"/>
      <c r="AF4178" s="9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4"/>
      <c r="T4179" s="30"/>
      <c r="U4179" s="9"/>
      <c r="V4179" s="9"/>
      <c r="W4179" s="28"/>
      <c r="X4179" s="3"/>
      <c r="Y4179" s="1"/>
      <c r="Z4179" s="9"/>
      <c r="AA4179" s="3"/>
      <c r="AB4179" s="3"/>
      <c r="AC4179" s="3"/>
      <c r="AD4179" s="9"/>
      <c r="AE4179" s="10"/>
      <c r="AF4179" s="9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4"/>
      <c r="T4180" s="30"/>
      <c r="U4180" s="9"/>
      <c r="V4180" s="9"/>
      <c r="W4180" s="28"/>
      <c r="X4180" s="3"/>
      <c r="Y4180" s="1"/>
      <c r="Z4180" s="9"/>
      <c r="AA4180" s="3"/>
      <c r="AB4180" s="3"/>
      <c r="AC4180" s="3"/>
      <c r="AD4180" s="9"/>
      <c r="AE4180" s="10"/>
      <c r="AF4180" s="9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4"/>
      <c r="T4181" s="30"/>
      <c r="U4181" s="9"/>
      <c r="V4181" s="9"/>
      <c r="W4181" s="28"/>
      <c r="X4181" s="3"/>
      <c r="Y4181" s="1"/>
      <c r="Z4181" s="9"/>
      <c r="AA4181" s="3"/>
      <c r="AB4181" s="3"/>
      <c r="AC4181" s="3"/>
      <c r="AD4181" s="9"/>
      <c r="AE4181" s="10"/>
      <c r="AF4181" s="9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4"/>
      <c r="T4182" s="30"/>
      <c r="U4182" s="9"/>
      <c r="V4182" s="9"/>
      <c r="W4182" s="28"/>
      <c r="X4182" s="3"/>
      <c r="Y4182" s="1"/>
      <c r="Z4182" s="9"/>
      <c r="AA4182" s="3"/>
      <c r="AB4182" s="3"/>
      <c r="AC4182" s="3"/>
      <c r="AD4182" s="9"/>
      <c r="AE4182" s="10"/>
      <c r="AF4182" s="9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4"/>
      <c r="T4183" s="30"/>
      <c r="U4183" s="9"/>
      <c r="V4183" s="9"/>
      <c r="W4183" s="28"/>
      <c r="X4183" s="3"/>
      <c r="Y4183" s="1"/>
      <c r="Z4183" s="9"/>
      <c r="AA4183" s="3"/>
      <c r="AB4183" s="3"/>
      <c r="AC4183" s="3"/>
      <c r="AD4183" s="9"/>
      <c r="AE4183" s="10"/>
      <c r="AF4183" s="9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4"/>
      <c r="T4184" s="30"/>
      <c r="U4184" s="9"/>
      <c r="V4184" s="9"/>
      <c r="W4184" s="28"/>
      <c r="X4184" s="3"/>
      <c r="Y4184" s="1"/>
      <c r="Z4184" s="9"/>
      <c r="AA4184" s="3"/>
      <c r="AB4184" s="3"/>
      <c r="AC4184" s="3"/>
      <c r="AD4184" s="9"/>
      <c r="AE4184" s="10"/>
      <c r="AF4184" s="9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4"/>
      <c r="T4185" s="30"/>
      <c r="U4185" s="9"/>
      <c r="V4185" s="9"/>
      <c r="W4185" s="28"/>
      <c r="X4185" s="3"/>
      <c r="Y4185" s="1"/>
      <c r="Z4185" s="9"/>
      <c r="AA4185" s="3"/>
      <c r="AB4185" s="3"/>
      <c r="AC4185" s="3"/>
      <c r="AD4185" s="9"/>
      <c r="AE4185" s="10"/>
      <c r="AF4185" s="9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4"/>
      <c r="T4186" s="30"/>
      <c r="U4186" s="9"/>
      <c r="V4186" s="9"/>
      <c r="W4186" s="28"/>
      <c r="X4186" s="3"/>
      <c r="Y4186" s="1"/>
      <c r="Z4186" s="9"/>
      <c r="AA4186" s="3"/>
      <c r="AB4186" s="3"/>
      <c r="AC4186" s="3"/>
      <c r="AD4186" s="9"/>
      <c r="AE4186" s="10"/>
      <c r="AF4186" s="9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4"/>
      <c r="T4187" s="30"/>
      <c r="U4187" s="9"/>
      <c r="V4187" s="9"/>
      <c r="W4187" s="28"/>
      <c r="X4187" s="3"/>
      <c r="Y4187" s="1"/>
      <c r="Z4187" s="9"/>
      <c r="AA4187" s="3"/>
      <c r="AB4187" s="3"/>
      <c r="AC4187" s="3"/>
      <c r="AD4187" s="9"/>
      <c r="AE4187" s="10"/>
      <c r="AF4187" s="9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4"/>
      <c r="T4188" s="30"/>
      <c r="U4188" s="9"/>
      <c r="V4188" s="9"/>
      <c r="W4188" s="28"/>
      <c r="X4188" s="3"/>
      <c r="Y4188" s="1"/>
      <c r="Z4188" s="9"/>
      <c r="AA4188" s="3"/>
      <c r="AB4188" s="3"/>
      <c r="AC4188" s="3"/>
      <c r="AD4188" s="9"/>
      <c r="AE4188" s="10"/>
      <c r="AF4188" s="9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4"/>
      <c r="T4189" s="30"/>
      <c r="U4189" s="9"/>
      <c r="V4189" s="9"/>
      <c r="W4189" s="28"/>
      <c r="X4189" s="3"/>
      <c r="Y4189" s="1"/>
      <c r="Z4189" s="9"/>
      <c r="AA4189" s="3"/>
      <c r="AB4189" s="3"/>
      <c r="AC4189" s="3"/>
      <c r="AD4189" s="9"/>
      <c r="AE4189" s="10"/>
      <c r="AF4189" s="9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4"/>
      <c r="T4190" s="30"/>
      <c r="U4190" s="9"/>
      <c r="V4190" s="9"/>
      <c r="W4190" s="28"/>
      <c r="X4190" s="3"/>
      <c r="Y4190" s="1"/>
      <c r="Z4190" s="9"/>
      <c r="AA4190" s="3"/>
      <c r="AB4190" s="3"/>
      <c r="AC4190" s="3"/>
      <c r="AD4190" s="9"/>
      <c r="AE4190" s="10"/>
      <c r="AF4190" s="9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4"/>
      <c r="T4191" s="30"/>
      <c r="U4191" s="9"/>
      <c r="V4191" s="9"/>
      <c r="W4191" s="28"/>
      <c r="X4191" s="3"/>
      <c r="Y4191" s="1"/>
      <c r="Z4191" s="9"/>
      <c r="AA4191" s="3"/>
      <c r="AB4191" s="3"/>
      <c r="AC4191" s="3"/>
      <c r="AD4191" s="9"/>
      <c r="AE4191" s="10"/>
      <c r="AF4191" s="9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4"/>
      <c r="T4192" s="30"/>
      <c r="U4192" s="9"/>
      <c r="V4192" s="9"/>
      <c r="W4192" s="28"/>
      <c r="X4192" s="3"/>
      <c r="Y4192" s="1"/>
      <c r="Z4192" s="9"/>
      <c r="AA4192" s="3"/>
      <c r="AB4192" s="3"/>
      <c r="AC4192" s="3"/>
      <c r="AD4192" s="9"/>
      <c r="AE4192" s="10"/>
      <c r="AF4192" s="9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4"/>
      <c r="T4193" s="30"/>
      <c r="U4193" s="9"/>
      <c r="V4193" s="9"/>
      <c r="W4193" s="28"/>
      <c r="X4193" s="3"/>
      <c r="Y4193" s="1"/>
      <c r="Z4193" s="9"/>
      <c r="AA4193" s="3"/>
      <c r="AB4193" s="3"/>
      <c r="AC4193" s="3"/>
      <c r="AD4193" s="9"/>
      <c r="AE4193" s="10"/>
      <c r="AF4193" s="9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4"/>
      <c r="T4194" s="30"/>
      <c r="U4194" s="9"/>
      <c r="V4194" s="9"/>
      <c r="W4194" s="28"/>
      <c r="X4194" s="3"/>
      <c r="Y4194" s="1"/>
      <c r="Z4194" s="9"/>
      <c r="AA4194" s="3"/>
      <c r="AB4194" s="3"/>
      <c r="AC4194" s="3"/>
      <c r="AD4194" s="9"/>
      <c r="AE4194" s="10"/>
      <c r="AF4194" s="9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4"/>
      <c r="T4195" s="30"/>
      <c r="U4195" s="9"/>
      <c r="V4195" s="9"/>
      <c r="W4195" s="28"/>
      <c r="X4195" s="3"/>
      <c r="Y4195" s="1"/>
      <c r="Z4195" s="9"/>
      <c r="AA4195" s="3"/>
      <c r="AB4195" s="3"/>
      <c r="AC4195" s="3"/>
      <c r="AD4195" s="9"/>
      <c r="AE4195" s="10"/>
      <c r="AF4195" s="9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4"/>
      <c r="T4196" s="30"/>
      <c r="U4196" s="9"/>
      <c r="V4196" s="9"/>
      <c r="W4196" s="28"/>
      <c r="X4196" s="3"/>
      <c r="Y4196" s="1"/>
      <c r="Z4196" s="9"/>
      <c r="AA4196" s="3"/>
      <c r="AB4196" s="3"/>
      <c r="AC4196" s="3"/>
      <c r="AD4196" s="9"/>
      <c r="AE4196" s="10"/>
      <c r="AF4196" s="9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4"/>
      <c r="T4197" s="30"/>
      <c r="U4197" s="9"/>
      <c r="V4197" s="9"/>
      <c r="W4197" s="28"/>
      <c r="X4197" s="3"/>
      <c r="Y4197" s="1"/>
      <c r="Z4197" s="9"/>
      <c r="AA4197" s="3"/>
      <c r="AB4197" s="3"/>
      <c r="AC4197" s="3"/>
      <c r="AD4197" s="9"/>
      <c r="AE4197" s="10"/>
      <c r="AF4197" s="9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4"/>
      <c r="T4198" s="30"/>
      <c r="U4198" s="9"/>
      <c r="V4198" s="9"/>
      <c r="W4198" s="28"/>
      <c r="X4198" s="3"/>
      <c r="Y4198" s="1"/>
      <c r="Z4198" s="9"/>
      <c r="AA4198" s="3"/>
      <c r="AB4198" s="3"/>
      <c r="AC4198" s="3"/>
      <c r="AD4198" s="9"/>
      <c r="AE4198" s="10"/>
      <c r="AF4198" s="9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4"/>
      <c r="T4199" s="30"/>
      <c r="U4199" s="9"/>
      <c r="V4199" s="9"/>
      <c r="W4199" s="28"/>
      <c r="X4199" s="3"/>
      <c r="Y4199" s="1"/>
      <c r="Z4199" s="9"/>
      <c r="AA4199" s="3"/>
      <c r="AB4199" s="3"/>
      <c r="AC4199" s="3"/>
      <c r="AD4199" s="9"/>
      <c r="AE4199" s="10"/>
      <c r="AF4199" s="9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4"/>
      <c r="T4200" s="30"/>
      <c r="U4200" s="9"/>
      <c r="V4200" s="9"/>
      <c r="W4200" s="28"/>
      <c r="X4200" s="3"/>
      <c r="Y4200" s="1"/>
      <c r="Z4200" s="9"/>
      <c r="AA4200" s="3"/>
      <c r="AB4200" s="3"/>
      <c r="AC4200" s="3"/>
      <c r="AD4200" s="9"/>
      <c r="AE4200" s="10"/>
      <c r="AF4200" s="9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4"/>
      <c r="T4201" s="30"/>
      <c r="U4201" s="9"/>
      <c r="V4201" s="9"/>
      <c r="W4201" s="28"/>
      <c r="X4201" s="3"/>
      <c r="Y4201" s="1"/>
      <c r="Z4201" s="9"/>
      <c r="AA4201" s="3"/>
      <c r="AB4201" s="3"/>
      <c r="AC4201" s="3"/>
      <c r="AD4201" s="9"/>
      <c r="AE4201" s="10"/>
      <c r="AF4201" s="9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4"/>
      <c r="T4202" s="30"/>
      <c r="U4202" s="9"/>
      <c r="V4202" s="9"/>
      <c r="W4202" s="28"/>
      <c r="X4202" s="3"/>
      <c r="Y4202" s="1"/>
      <c r="Z4202" s="9"/>
      <c r="AA4202" s="3"/>
      <c r="AB4202" s="3"/>
      <c r="AC4202" s="3"/>
      <c r="AD4202" s="9"/>
      <c r="AE4202" s="10"/>
      <c r="AF4202" s="9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4"/>
      <c r="T4203" s="30"/>
      <c r="U4203" s="9"/>
      <c r="V4203" s="9"/>
      <c r="W4203" s="28"/>
      <c r="X4203" s="3"/>
      <c r="Y4203" s="1"/>
      <c r="Z4203" s="9"/>
      <c r="AA4203" s="3"/>
      <c r="AB4203" s="3"/>
      <c r="AC4203" s="3"/>
      <c r="AD4203" s="9"/>
      <c r="AE4203" s="10"/>
      <c r="AF4203" s="9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4"/>
      <c r="T4204" s="30"/>
      <c r="U4204" s="9"/>
      <c r="V4204" s="9"/>
      <c r="W4204" s="28"/>
      <c r="X4204" s="3"/>
      <c r="Y4204" s="1"/>
      <c r="Z4204" s="9"/>
      <c r="AA4204" s="3"/>
      <c r="AB4204" s="3"/>
      <c r="AC4204" s="3"/>
      <c r="AD4204" s="9"/>
      <c r="AE4204" s="10"/>
      <c r="AF4204" s="9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4"/>
      <c r="T4205" s="30"/>
      <c r="U4205" s="9"/>
      <c r="V4205" s="9"/>
      <c r="W4205" s="28"/>
      <c r="X4205" s="3"/>
      <c r="Y4205" s="1"/>
      <c r="Z4205" s="9"/>
      <c r="AA4205" s="3"/>
      <c r="AB4205" s="3"/>
      <c r="AC4205" s="3"/>
      <c r="AD4205" s="9"/>
      <c r="AE4205" s="10"/>
      <c r="AF4205" s="9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4"/>
      <c r="T4206" s="30"/>
      <c r="U4206" s="9"/>
      <c r="V4206" s="9"/>
      <c r="W4206" s="28"/>
      <c r="X4206" s="3"/>
      <c r="Y4206" s="1"/>
      <c r="Z4206" s="9"/>
      <c r="AA4206" s="3"/>
      <c r="AB4206" s="3"/>
      <c r="AC4206" s="3"/>
      <c r="AD4206" s="9"/>
      <c r="AE4206" s="10"/>
      <c r="AF4206" s="9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4"/>
      <c r="T4207" s="30"/>
      <c r="U4207" s="9"/>
      <c r="V4207" s="9"/>
      <c r="W4207" s="28"/>
      <c r="X4207" s="3"/>
      <c r="Y4207" s="1"/>
      <c r="Z4207" s="9"/>
      <c r="AA4207" s="3"/>
      <c r="AB4207" s="3"/>
      <c r="AC4207" s="3"/>
      <c r="AD4207" s="9"/>
      <c r="AE4207" s="10"/>
      <c r="AF4207" s="9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4"/>
      <c r="T4208" s="30"/>
      <c r="U4208" s="9"/>
      <c r="V4208" s="9"/>
      <c r="W4208" s="28"/>
      <c r="X4208" s="3"/>
      <c r="Y4208" s="1"/>
      <c r="Z4208" s="9"/>
      <c r="AA4208" s="3"/>
      <c r="AB4208" s="3"/>
      <c r="AC4208" s="3"/>
      <c r="AD4208" s="9"/>
      <c r="AE4208" s="10"/>
      <c r="AF4208" s="9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4"/>
      <c r="T4209" s="30"/>
      <c r="U4209" s="9"/>
      <c r="V4209" s="9"/>
      <c r="W4209" s="28"/>
      <c r="X4209" s="3"/>
      <c r="Y4209" s="1"/>
      <c r="Z4209" s="9"/>
      <c r="AA4209" s="3"/>
      <c r="AB4209" s="3"/>
      <c r="AC4209" s="3"/>
      <c r="AD4209" s="9"/>
      <c r="AE4209" s="10"/>
      <c r="AF4209" s="9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4"/>
      <c r="T4210" s="30"/>
      <c r="U4210" s="9"/>
      <c r="V4210" s="9"/>
      <c r="W4210" s="28"/>
      <c r="X4210" s="3"/>
      <c r="Y4210" s="1"/>
      <c r="Z4210" s="9"/>
      <c r="AA4210" s="3"/>
      <c r="AB4210" s="3"/>
      <c r="AC4210" s="3"/>
      <c r="AD4210" s="9"/>
      <c r="AE4210" s="10"/>
      <c r="AF4210" s="9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4"/>
      <c r="T4211" s="30"/>
      <c r="U4211" s="9"/>
      <c r="V4211" s="9"/>
      <c r="W4211" s="28"/>
      <c r="X4211" s="3"/>
      <c r="Y4211" s="1"/>
      <c r="Z4211" s="9"/>
      <c r="AA4211" s="3"/>
      <c r="AB4211" s="3"/>
      <c r="AC4211" s="3"/>
      <c r="AD4211" s="9"/>
      <c r="AE4211" s="10"/>
      <c r="AF4211" s="9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4"/>
      <c r="T4212" s="30"/>
      <c r="U4212" s="9"/>
      <c r="V4212" s="9"/>
      <c r="W4212" s="28"/>
      <c r="X4212" s="3"/>
      <c r="Y4212" s="1"/>
      <c r="Z4212" s="9"/>
      <c r="AA4212" s="3"/>
      <c r="AB4212" s="3"/>
      <c r="AC4212" s="3"/>
      <c r="AD4212" s="9"/>
      <c r="AE4212" s="10"/>
      <c r="AF4212" s="9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4"/>
      <c r="T4213" s="30"/>
      <c r="U4213" s="27"/>
      <c r="V4213" s="27"/>
      <c r="W4213" s="32"/>
      <c r="X4213" s="20"/>
      <c r="Y4213" s="23"/>
      <c r="Z4213" s="27"/>
      <c r="AA4213" s="20"/>
      <c r="AB4213" s="20"/>
      <c r="AC4213" s="20"/>
      <c r="AD4213" s="27"/>
      <c r="AE4213" s="21"/>
      <c r="AF4213" s="27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</row>
    <row r="4214" spans="1:130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4"/>
      <c r="T4214" s="30"/>
      <c r="U4214" s="9"/>
      <c r="V4214" s="9"/>
      <c r="W4214" s="28"/>
      <c r="X4214" s="3"/>
      <c r="Y4214" s="1"/>
      <c r="Z4214" s="9"/>
      <c r="AA4214" s="3"/>
      <c r="AB4214" s="3"/>
      <c r="AC4214" s="3"/>
      <c r="AD4214" s="9"/>
      <c r="AE4214" s="10"/>
      <c r="AF4214" s="9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4"/>
      <c r="T4215" s="30"/>
      <c r="U4215" s="9"/>
      <c r="V4215" s="9"/>
      <c r="W4215" s="28"/>
      <c r="X4215" s="3"/>
      <c r="Y4215" s="1"/>
      <c r="Z4215" s="9"/>
      <c r="AA4215" s="3"/>
      <c r="AB4215" s="3"/>
      <c r="AC4215" s="3"/>
      <c r="AD4215" s="9"/>
      <c r="AE4215" s="10"/>
      <c r="AF4215" s="9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4"/>
      <c r="T4216" s="30"/>
      <c r="U4216" s="9"/>
      <c r="V4216" s="9"/>
      <c r="W4216" s="28"/>
      <c r="X4216" s="3"/>
      <c r="Y4216" s="1"/>
      <c r="Z4216" s="9"/>
      <c r="AA4216" s="3"/>
      <c r="AB4216" s="3"/>
      <c r="AC4216" s="3"/>
      <c r="AD4216" s="9"/>
      <c r="AE4216" s="10"/>
      <c r="AF4216" s="9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4"/>
      <c r="T4217" s="30"/>
      <c r="U4217" s="9"/>
      <c r="V4217" s="9"/>
      <c r="W4217" s="28"/>
      <c r="X4217" s="3"/>
      <c r="Y4217" s="1"/>
      <c r="Z4217" s="9"/>
      <c r="AA4217" s="3"/>
      <c r="AB4217" s="3"/>
      <c r="AC4217" s="3"/>
      <c r="AD4217" s="9"/>
      <c r="AE4217" s="10"/>
      <c r="AF4217" s="9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4"/>
      <c r="T4218" s="30"/>
      <c r="U4218" s="9"/>
      <c r="V4218" s="9"/>
      <c r="W4218" s="28"/>
      <c r="X4218" s="3"/>
      <c r="Y4218" s="1"/>
      <c r="Z4218" s="9"/>
      <c r="AA4218" s="3"/>
      <c r="AB4218" s="3"/>
      <c r="AC4218" s="3"/>
      <c r="AD4218" s="9"/>
      <c r="AE4218" s="10"/>
      <c r="AF4218" s="9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4"/>
      <c r="T4219" s="30"/>
      <c r="U4219" s="9"/>
      <c r="V4219" s="9"/>
      <c r="W4219" s="28"/>
      <c r="X4219" s="3"/>
      <c r="Y4219" s="1"/>
      <c r="Z4219" s="9"/>
      <c r="AA4219" s="3"/>
      <c r="AB4219" s="3"/>
      <c r="AC4219" s="3"/>
      <c r="AD4219" s="9"/>
      <c r="AE4219" s="10"/>
      <c r="AF4219" s="9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4"/>
      <c r="T4220" s="30"/>
      <c r="U4220" s="9"/>
      <c r="V4220" s="9"/>
      <c r="W4220" s="28"/>
      <c r="X4220" s="3"/>
      <c r="Y4220" s="1"/>
      <c r="Z4220" s="9"/>
      <c r="AA4220" s="3"/>
      <c r="AB4220" s="3"/>
      <c r="AC4220" s="3"/>
      <c r="AD4220" s="9"/>
      <c r="AE4220" s="10"/>
      <c r="AF4220" s="9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4"/>
      <c r="T4221" s="30"/>
      <c r="U4221" s="9"/>
      <c r="V4221" s="9"/>
      <c r="W4221" s="28"/>
      <c r="X4221" s="3"/>
      <c r="Y4221" s="1"/>
      <c r="Z4221" s="9"/>
      <c r="AA4221" s="3"/>
      <c r="AB4221" s="3"/>
      <c r="AC4221" s="3"/>
      <c r="AD4221" s="9"/>
      <c r="AE4221" s="10"/>
      <c r="AF4221" s="9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4"/>
      <c r="T4222" s="30"/>
      <c r="U4222" s="9"/>
      <c r="V4222" s="9"/>
      <c r="W4222" s="28"/>
      <c r="X4222" s="3"/>
      <c r="Y4222" s="1"/>
      <c r="Z4222" s="9"/>
      <c r="AA4222" s="3"/>
      <c r="AB4222" s="3"/>
      <c r="AC4222" s="3"/>
      <c r="AD4222" s="9"/>
      <c r="AE4222" s="10"/>
      <c r="AF4222" s="9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4"/>
      <c r="T4223" s="30"/>
      <c r="U4223" s="9"/>
      <c r="V4223" s="9"/>
      <c r="W4223" s="28"/>
      <c r="X4223" s="3"/>
      <c r="Y4223" s="1"/>
      <c r="Z4223" s="9"/>
      <c r="AA4223" s="3"/>
      <c r="AB4223" s="3"/>
      <c r="AC4223" s="3"/>
      <c r="AD4223" s="9"/>
      <c r="AE4223" s="10"/>
      <c r="AF4223" s="9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4"/>
      <c r="T4224" s="30"/>
      <c r="U4224" s="9"/>
      <c r="V4224" s="9"/>
      <c r="W4224" s="28"/>
      <c r="X4224" s="3"/>
      <c r="Y4224" s="1"/>
      <c r="Z4224" s="9"/>
      <c r="AA4224" s="3"/>
      <c r="AB4224" s="3"/>
      <c r="AC4224" s="3"/>
      <c r="AD4224" s="9"/>
      <c r="AE4224" s="10"/>
      <c r="AF4224" s="9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4"/>
      <c r="T4225" s="30"/>
      <c r="U4225" s="9"/>
      <c r="V4225" s="9"/>
      <c r="W4225" s="28"/>
      <c r="X4225" s="3"/>
      <c r="Y4225" s="1"/>
      <c r="Z4225" s="9"/>
      <c r="AA4225" s="3"/>
      <c r="AB4225" s="3"/>
      <c r="AC4225" s="3"/>
      <c r="AD4225" s="9"/>
      <c r="AE4225" s="10"/>
      <c r="AF4225" s="9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4"/>
      <c r="T4226" s="30"/>
      <c r="U4226" s="9"/>
      <c r="V4226" s="9"/>
      <c r="W4226" s="28"/>
      <c r="X4226" s="3"/>
      <c r="Y4226" s="1"/>
      <c r="Z4226" s="9"/>
      <c r="AA4226" s="3"/>
      <c r="AB4226" s="3"/>
      <c r="AC4226" s="3"/>
      <c r="AD4226" s="9"/>
      <c r="AE4226" s="10"/>
      <c r="AF4226" s="9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4"/>
      <c r="T4227" s="30"/>
      <c r="U4227" s="9"/>
      <c r="V4227" s="9"/>
      <c r="W4227" s="28"/>
      <c r="X4227" s="3"/>
      <c r="Y4227" s="1"/>
      <c r="Z4227" s="9"/>
      <c r="AA4227" s="3"/>
      <c r="AB4227" s="3"/>
      <c r="AC4227" s="3"/>
      <c r="AD4227" s="9"/>
      <c r="AE4227" s="10"/>
      <c r="AF4227" s="9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4"/>
      <c r="T4228" s="30"/>
      <c r="U4228" s="9"/>
      <c r="V4228" s="9"/>
      <c r="W4228" s="28"/>
      <c r="X4228" s="3"/>
      <c r="Y4228" s="1"/>
      <c r="Z4228" s="9"/>
      <c r="AA4228" s="3"/>
      <c r="AB4228" s="3"/>
      <c r="AC4228" s="3"/>
      <c r="AD4228" s="9"/>
      <c r="AE4228" s="10"/>
      <c r="AF4228" s="9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4"/>
      <c r="T4229" s="30"/>
      <c r="U4229" s="9"/>
      <c r="V4229" s="9"/>
      <c r="W4229" s="28"/>
      <c r="X4229" s="3"/>
      <c r="Y4229" s="1"/>
      <c r="Z4229" s="9"/>
      <c r="AA4229" s="3"/>
      <c r="AB4229" s="3"/>
      <c r="AC4229" s="3"/>
      <c r="AD4229" s="9"/>
      <c r="AE4229" s="10"/>
      <c r="AF4229" s="9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4"/>
      <c r="T4230" s="30"/>
      <c r="U4230" s="9"/>
      <c r="V4230" s="9"/>
      <c r="W4230" s="28"/>
      <c r="X4230" s="3"/>
      <c r="Y4230" s="1"/>
      <c r="Z4230" s="9"/>
      <c r="AA4230" s="3"/>
      <c r="AB4230" s="3"/>
      <c r="AC4230" s="3"/>
      <c r="AD4230" s="9"/>
      <c r="AE4230" s="10"/>
      <c r="AF4230" s="9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4"/>
      <c r="T4231" s="30"/>
      <c r="U4231" s="9"/>
      <c r="V4231" s="9"/>
      <c r="W4231" s="28"/>
      <c r="X4231" s="3"/>
      <c r="Y4231" s="1"/>
      <c r="Z4231" s="9"/>
      <c r="AA4231" s="3"/>
      <c r="AB4231" s="3"/>
      <c r="AC4231" s="3"/>
      <c r="AD4231" s="9"/>
      <c r="AE4231" s="10"/>
      <c r="AF4231" s="9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4"/>
      <c r="T4232" s="30"/>
      <c r="U4232" s="9"/>
      <c r="V4232" s="9"/>
      <c r="W4232" s="28"/>
      <c r="X4232" s="3"/>
      <c r="Y4232" s="1"/>
      <c r="Z4232" s="9"/>
      <c r="AA4232" s="3"/>
      <c r="AB4232" s="3"/>
      <c r="AC4232" s="3"/>
      <c r="AD4232" s="9"/>
      <c r="AE4232" s="10"/>
      <c r="AF4232" s="9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4"/>
      <c r="T4233" s="30"/>
      <c r="U4233" s="9"/>
      <c r="V4233" s="9"/>
      <c r="W4233" s="28"/>
      <c r="X4233" s="3"/>
      <c r="Y4233" s="1"/>
      <c r="Z4233" s="9"/>
      <c r="AA4233" s="3"/>
      <c r="AB4233" s="3"/>
      <c r="AC4233" s="3"/>
      <c r="AD4233" s="9"/>
      <c r="AE4233" s="10"/>
      <c r="AF4233" s="9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4"/>
      <c r="T4234" s="30"/>
      <c r="U4234" s="9"/>
      <c r="V4234" s="9"/>
      <c r="W4234" s="28"/>
      <c r="X4234" s="3"/>
      <c r="Y4234" s="1"/>
      <c r="Z4234" s="9"/>
      <c r="AA4234" s="3"/>
      <c r="AB4234" s="3"/>
      <c r="AC4234" s="3"/>
      <c r="AD4234" s="9"/>
      <c r="AE4234" s="10"/>
      <c r="AF4234" s="9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4"/>
      <c r="T4235" s="30"/>
      <c r="U4235" s="9"/>
      <c r="V4235" s="9"/>
      <c r="W4235" s="28"/>
      <c r="X4235" s="3"/>
      <c r="Y4235" s="1"/>
      <c r="Z4235" s="9"/>
      <c r="AA4235" s="3"/>
      <c r="AB4235" s="3"/>
      <c r="AC4235" s="3"/>
      <c r="AD4235" s="9"/>
      <c r="AE4235" s="10"/>
      <c r="AF4235" s="9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4"/>
      <c r="T4236" s="30"/>
      <c r="U4236" s="9"/>
      <c r="V4236" s="9"/>
      <c r="W4236" s="28"/>
      <c r="X4236" s="3"/>
      <c r="Y4236" s="1"/>
      <c r="Z4236" s="9"/>
      <c r="AA4236" s="3"/>
      <c r="AB4236" s="3"/>
      <c r="AC4236" s="3"/>
      <c r="AD4236" s="9"/>
      <c r="AE4236" s="10"/>
      <c r="AF4236" s="9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4"/>
      <c r="T4237" s="30"/>
      <c r="U4237" s="9"/>
      <c r="V4237" s="9"/>
      <c r="W4237" s="28"/>
      <c r="X4237" s="3"/>
      <c r="Y4237" s="1"/>
      <c r="Z4237" s="9"/>
      <c r="AA4237" s="3"/>
      <c r="AB4237" s="3"/>
      <c r="AC4237" s="3"/>
      <c r="AD4237" s="9"/>
      <c r="AE4237" s="10"/>
      <c r="AF4237" s="9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4"/>
      <c r="T4238" s="30"/>
      <c r="U4238" s="9"/>
      <c r="V4238" s="9"/>
      <c r="W4238" s="28"/>
      <c r="X4238" s="3"/>
      <c r="Y4238" s="1"/>
      <c r="Z4238" s="9"/>
      <c r="AA4238" s="3"/>
      <c r="AB4238" s="3"/>
      <c r="AC4238" s="3"/>
      <c r="AD4238" s="9"/>
      <c r="AE4238" s="10"/>
      <c r="AF4238" s="9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4"/>
      <c r="T4239" s="30"/>
      <c r="U4239" s="9"/>
      <c r="V4239" s="9"/>
      <c r="W4239" s="28"/>
      <c r="X4239" s="3"/>
      <c r="Y4239" s="1"/>
      <c r="Z4239" s="9"/>
      <c r="AA4239" s="3"/>
      <c r="AB4239" s="3"/>
      <c r="AC4239" s="3"/>
      <c r="AD4239" s="9"/>
      <c r="AE4239" s="10"/>
      <c r="AF4239" s="9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4"/>
      <c r="T4240" s="30"/>
      <c r="U4240" s="9"/>
      <c r="V4240" s="9"/>
      <c r="W4240" s="28"/>
      <c r="X4240" s="3"/>
      <c r="Y4240" s="1"/>
      <c r="Z4240" s="9"/>
      <c r="AA4240" s="3"/>
      <c r="AB4240" s="3"/>
      <c r="AC4240" s="3"/>
      <c r="AD4240" s="9"/>
      <c r="AE4240" s="10"/>
      <c r="AF4240" s="9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4"/>
      <c r="T4241" s="30"/>
      <c r="U4241" s="9"/>
      <c r="V4241" s="9"/>
      <c r="W4241" s="28"/>
      <c r="X4241" s="3"/>
      <c r="Y4241" s="1"/>
      <c r="Z4241" s="9"/>
      <c r="AA4241" s="3"/>
      <c r="AB4241" s="3"/>
      <c r="AC4241" s="3"/>
      <c r="AD4241" s="9"/>
      <c r="AE4241" s="10"/>
      <c r="AF4241" s="9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4"/>
      <c r="T4242" s="30"/>
      <c r="U4242" s="9"/>
      <c r="V4242" s="9"/>
      <c r="W4242" s="28"/>
      <c r="X4242" s="3"/>
      <c r="Y4242" s="1"/>
      <c r="Z4242" s="9"/>
      <c r="AA4242" s="3"/>
      <c r="AB4242" s="3"/>
      <c r="AC4242" s="3"/>
      <c r="AD4242" s="9"/>
      <c r="AE4242" s="10"/>
      <c r="AF4242" s="9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4"/>
      <c r="T4243" s="30"/>
      <c r="U4243" s="9"/>
      <c r="V4243" s="9"/>
      <c r="W4243" s="28"/>
      <c r="X4243" s="3"/>
      <c r="Y4243" s="1"/>
      <c r="Z4243" s="9"/>
      <c r="AA4243" s="3"/>
      <c r="AB4243" s="3"/>
      <c r="AC4243" s="3"/>
      <c r="AD4243" s="9"/>
      <c r="AE4243" s="10"/>
      <c r="AF4243" s="9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4"/>
      <c r="T4244" s="30"/>
      <c r="U4244" s="9"/>
      <c r="V4244" s="9"/>
      <c r="W4244" s="28"/>
      <c r="X4244" s="3"/>
      <c r="Y4244" s="1"/>
      <c r="Z4244" s="9"/>
      <c r="AA4244" s="3"/>
      <c r="AB4244" s="3"/>
      <c r="AC4244" s="3"/>
      <c r="AD4244" s="9"/>
      <c r="AE4244" s="10"/>
      <c r="AF4244" s="9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4"/>
      <c r="T4245" s="30"/>
      <c r="U4245" s="9"/>
      <c r="V4245" s="9"/>
      <c r="W4245" s="28"/>
      <c r="X4245" s="3"/>
      <c r="Y4245" s="1"/>
      <c r="Z4245" s="9"/>
      <c r="AA4245" s="3"/>
      <c r="AB4245" s="3"/>
      <c r="AC4245" s="3"/>
      <c r="AD4245" s="9"/>
      <c r="AE4245" s="10"/>
      <c r="AF4245" s="9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4"/>
      <c r="T4246" s="30"/>
      <c r="U4246" s="9"/>
      <c r="V4246" s="9"/>
      <c r="W4246" s="28"/>
      <c r="X4246" s="3"/>
      <c r="Y4246" s="1"/>
      <c r="Z4246" s="9"/>
      <c r="AA4246" s="3"/>
      <c r="AB4246" s="3"/>
      <c r="AC4246" s="3"/>
      <c r="AD4246" s="9"/>
      <c r="AE4246" s="10"/>
      <c r="AF4246" s="9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4"/>
      <c r="T4247" s="30"/>
      <c r="U4247" s="9"/>
      <c r="V4247" s="9"/>
      <c r="W4247" s="28"/>
      <c r="X4247" s="3"/>
      <c r="Y4247" s="1"/>
      <c r="Z4247" s="9"/>
      <c r="AA4247" s="3"/>
      <c r="AB4247" s="3"/>
      <c r="AC4247" s="3"/>
      <c r="AD4247" s="9"/>
      <c r="AE4247" s="10"/>
      <c r="AF4247" s="9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4"/>
      <c r="T4248" s="30"/>
      <c r="U4248" s="9"/>
      <c r="V4248" s="9"/>
      <c r="W4248" s="28"/>
      <c r="X4248" s="3"/>
      <c r="Y4248" s="1"/>
      <c r="Z4248" s="9"/>
      <c r="AA4248" s="3"/>
      <c r="AB4248" s="3"/>
      <c r="AC4248" s="3"/>
      <c r="AD4248" s="9"/>
      <c r="AE4248" s="10"/>
      <c r="AF4248" s="9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4"/>
      <c r="T4249" s="30"/>
      <c r="U4249" s="9"/>
      <c r="V4249" s="9"/>
      <c r="W4249" s="28"/>
      <c r="X4249" s="3"/>
      <c r="Y4249" s="1"/>
      <c r="Z4249" s="9"/>
      <c r="AA4249" s="3"/>
      <c r="AB4249" s="3"/>
      <c r="AC4249" s="3"/>
      <c r="AD4249" s="9"/>
      <c r="AE4249" s="10"/>
      <c r="AF4249" s="9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4"/>
      <c r="T4250" s="30"/>
      <c r="U4250" s="9"/>
      <c r="V4250" s="9"/>
      <c r="W4250" s="28"/>
      <c r="X4250" s="3"/>
      <c r="Y4250" s="1"/>
      <c r="Z4250" s="9"/>
      <c r="AA4250" s="3"/>
      <c r="AB4250" s="3"/>
      <c r="AC4250" s="3"/>
      <c r="AD4250" s="9"/>
      <c r="AE4250" s="10"/>
      <c r="AF4250" s="9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4"/>
      <c r="T4251" s="30"/>
      <c r="U4251" s="9"/>
      <c r="V4251" s="9"/>
      <c r="W4251" s="28"/>
      <c r="X4251" s="3"/>
      <c r="Y4251" s="1"/>
      <c r="Z4251" s="9"/>
      <c r="AA4251" s="3"/>
      <c r="AB4251" s="3"/>
      <c r="AC4251" s="3"/>
      <c r="AD4251" s="9"/>
      <c r="AE4251" s="10"/>
      <c r="AF4251" s="9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4"/>
      <c r="T4252" s="30"/>
      <c r="U4252" s="9"/>
      <c r="V4252" s="9"/>
      <c r="W4252" s="28"/>
      <c r="X4252" s="3"/>
      <c r="Y4252" s="1"/>
      <c r="Z4252" s="9"/>
      <c r="AA4252" s="3"/>
      <c r="AB4252" s="3"/>
      <c r="AC4252" s="3"/>
      <c r="AD4252" s="9"/>
      <c r="AE4252" s="10"/>
      <c r="AF4252" s="9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4"/>
      <c r="T4253" s="30"/>
      <c r="U4253" s="9"/>
      <c r="V4253" s="9"/>
      <c r="W4253" s="28"/>
      <c r="X4253" s="3"/>
      <c r="Y4253" s="1"/>
      <c r="Z4253" s="9"/>
      <c r="AA4253" s="3"/>
      <c r="AB4253" s="3"/>
      <c r="AC4253" s="3"/>
      <c r="AD4253" s="9"/>
      <c r="AE4253" s="10"/>
      <c r="AF4253" s="9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4"/>
      <c r="T4254" s="30"/>
      <c r="U4254" s="9"/>
      <c r="V4254" s="9"/>
      <c r="W4254" s="28"/>
      <c r="X4254" s="3"/>
      <c r="Y4254" s="1"/>
      <c r="Z4254" s="9"/>
      <c r="AA4254" s="3"/>
      <c r="AB4254" s="3"/>
      <c r="AC4254" s="3"/>
      <c r="AD4254" s="9"/>
      <c r="AE4254" s="10"/>
      <c r="AF4254" s="9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4"/>
      <c r="T4255" s="30"/>
      <c r="U4255" s="9"/>
      <c r="V4255" s="9"/>
      <c r="W4255" s="28"/>
      <c r="X4255" s="3"/>
      <c r="Y4255" s="1"/>
      <c r="Z4255" s="9"/>
      <c r="AA4255" s="3"/>
      <c r="AB4255" s="3"/>
      <c r="AC4255" s="3"/>
      <c r="AD4255" s="9"/>
      <c r="AE4255" s="10"/>
      <c r="AF4255" s="9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4"/>
      <c r="T4256" s="30"/>
      <c r="U4256" s="9"/>
      <c r="V4256" s="9"/>
      <c r="W4256" s="28"/>
      <c r="X4256" s="3"/>
      <c r="Y4256" s="1"/>
      <c r="Z4256" s="9"/>
      <c r="AA4256" s="3"/>
      <c r="AB4256" s="3"/>
      <c r="AC4256" s="3"/>
      <c r="AD4256" s="9"/>
      <c r="AE4256" s="10"/>
      <c r="AF4256" s="9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4"/>
      <c r="T4257" s="30"/>
      <c r="U4257" s="9"/>
      <c r="V4257" s="9"/>
      <c r="W4257" s="28"/>
      <c r="X4257" s="3"/>
      <c r="Y4257" s="1"/>
      <c r="Z4257" s="9"/>
      <c r="AA4257" s="3"/>
      <c r="AB4257" s="3"/>
      <c r="AC4257" s="3"/>
      <c r="AD4257" s="9"/>
      <c r="AE4257" s="10"/>
      <c r="AF4257" s="9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4"/>
      <c r="T4258" s="30"/>
      <c r="U4258" s="9"/>
      <c r="V4258" s="9"/>
      <c r="W4258" s="28"/>
      <c r="X4258" s="3"/>
      <c r="Y4258" s="1"/>
      <c r="Z4258" s="9"/>
      <c r="AA4258" s="3"/>
      <c r="AB4258" s="3"/>
      <c r="AC4258" s="3"/>
      <c r="AD4258" s="9"/>
      <c r="AE4258" s="10"/>
      <c r="AF4258" s="9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4"/>
      <c r="T4259" s="30"/>
      <c r="U4259" s="9"/>
      <c r="V4259" s="9"/>
      <c r="W4259" s="28"/>
      <c r="X4259" s="3"/>
      <c r="Y4259" s="1"/>
      <c r="Z4259" s="9"/>
      <c r="AA4259" s="3"/>
      <c r="AB4259" s="3"/>
      <c r="AC4259" s="3"/>
      <c r="AD4259" s="9"/>
      <c r="AE4259" s="10"/>
      <c r="AF4259" s="9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4"/>
      <c r="T4260" s="30"/>
      <c r="U4260" s="9"/>
      <c r="V4260" s="9"/>
      <c r="W4260" s="28"/>
      <c r="X4260" s="3"/>
      <c r="Y4260" s="1"/>
      <c r="Z4260" s="9"/>
      <c r="AA4260" s="3"/>
      <c r="AB4260" s="3"/>
      <c r="AC4260" s="3"/>
      <c r="AD4260" s="9"/>
      <c r="AE4260" s="10"/>
      <c r="AF4260" s="9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4"/>
      <c r="T4261" s="30"/>
      <c r="U4261" s="9"/>
      <c r="V4261" s="9"/>
      <c r="W4261" s="28"/>
      <c r="X4261" s="3"/>
      <c r="Y4261" s="1"/>
      <c r="Z4261" s="9"/>
      <c r="AA4261" s="3"/>
      <c r="AB4261" s="3"/>
      <c r="AC4261" s="3"/>
      <c r="AD4261" s="9"/>
      <c r="AE4261" s="10"/>
      <c r="AF4261" s="9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4"/>
      <c r="T4262" s="30"/>
      <c r="U4262" s="9"/>
      <c r="V4262" s="9"/>
      <c r="W4262" s="28"/>
      <c r="X4262" s="3"/>
      <c r="Y4262" s="1"/>
      <c r="Z4262" s="9"/>
      <c r="AA4262" s="3"/>
      <c r="AB4262" s="3"/>
      <c r="AC4262" s="3"/>
      <c r="AD4262" s="9"/>
      <c r="AE4262" s="10"/>
      <c r="AF4262" s="9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4"/>
      <c r="T4263" s="30"/>
      <c r="U4263" s="9"/>
      <c r="V4263" s="9"/>
      <c r="W4263" s="28"/>
      <c r="X4263" s="3"/>
      <c r="Y4263" s="1"/>
      <c r="Z4263" s="9"/>
      <c r="AA4263" s="3"/>
      <c r="AB4263" s="3"/>
      <c r="AC4263" s="3"/>
      <c r="AD4263" s="9"/>
      <c r="AE4263" s="10"/>
      <c r="AF4263" s="9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4"/>
      <c r="T4264" s="30"/>
      <c r="U4264" s="9"/>
      <c r="V4264" s="9"/>
      <c r="W4264" s="28"/>
      <c r="X4264" s="3"/>
      <c r="Y4264" s="1"/>
      <c r="Z4264" s="9"/>
      <c r="AA4264" s="3"/>
      <c r="AB4264" s="3"/>
      <c r="AC4264" s="3"/>
      <c r="AD4264" s="9"/>
      <c r="AE4264" s="10"/>
      <c r="AF4264" s="9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4"/>
      <c r="T4265" s="30"/>
      <c r="U4265" s="9"/>
      <c r="V4265" s="9"/>
      <c r="W4265" s="28"/>
      <c r="X4265" s="3"/>
      <c r="Y4265" s="1"/>
      <c r="Z4265" s="9"/>
      <c r="AA4265" s="3"/>
      <c r="AB4265" s="3"/>
      <c r="AC4265" s="3"/>
      <c r="AD4265" s="9"/>
      <c r="AE4265" s="10"/>
      <c r="AF4265" s="9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4"/>
      <c r="T4266" s="30"/>
      <c r="U4266" s="9"/>
      <c r="V4266" s="9"/>
      <c r="W4266" s="28"/>
      <c r="X4266" s="3"/>
      <c r="Y4266" s="1"/>
      <c r="Z4266" s="9"/>
      <c r="AA4266" s="3"/>
      <c r="AB4266" s="3"/>
      <c r="AC4266" s="3"/>
      <c r="AD4266" s="9"/>
      <c r="AE4266" s="10"/>
      <c r="AF4266" s="9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4"/>
      <c r="T4267" s="30"/>
      <c r="U4267" s="9"/>
      <c r="V4267" s="9"/>
      <c r="W4267" s="28"/>
      <c r="X4267" s="3"/>
      <c r="Y4267" s="1"/>
      <c r="Z4267" s="9"/>
      <c r="AA4267" s="3"/>
      <c r="AB4267" s="3"/>
      <c r="AC4267" s="3"/>
      <c r="AD4267" s="9"/>
      <c r="AE4267" s="10"/>
      <c r="AF4267" s="9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4"/>
      <c r="T4268" s="30"/>
      <c r="U4268" s="9"/>
      <c r="V4268" s="9"/>
      <c r="W4268" s="28"/>
      <c r="X4268" s="3"/>
      <c r="Y4268" s="1"/>
      <c r="Z4268" s="9"/>
      <c r="AA4268" s="3"/>
      <c r="AB4268" s="3"/>
      <c r="AC4268" s="3"/>
      <c r="AD4268" s="9"/>
      <c r="AE4268" s="10"/>
      <c r="AF4268" s="9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4"/>
      <c r="T4269" s="30"/>
      <c r="U4269" s="9"/>
      <c r="V4269" s="9"/>
      <c r="W4269" s="28"/>
      <c r="X4269" s="3"/>
      <c r="Y4269" s="1"/>
      <c r="Z4269" s="9"/>
      <c r="AA4269" s="3"/>
      <c r="AB4269" s="3"/>
      <c r="AC4269" s="3"/>
      <c r="AD4269" s="9"/>
      <c r="AE4269" s="10"/>
      <c r="AF4269" s="9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4"/>
      <c r="T4270" s="30"/>
      <c r="U4270" s="9"/>
      <c r="V4270" s="9"/>
      <c r="W4270" s="28"/>
      <c r="X4270" s="3"/>
      <c r="Y4270" s="1"/>
      <c r="Z4270" s="9"/>
      <c r="AA4270" s="3"/>
      <c r="AB4270" s="3"/>
      <c r="AC4270" s="3"/>
      <c r="AD4270" s="9"/>
      <c r="AE4270" s="10"/>
      <c r="AF4270" s="9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4"/>
      <c r="T4271" s="30"/>
      <c r="U4271" s="9"/>
      <c r="V4271" s="9"/>
      <c r="W4271" s="28"/>
      <c r="X4271" s="3"/>
      <c r="Y4271" s="1"/>
      <c r="Z4271" s="9"/>
      <c r="AA4271" s="3"/>
      <c r="AB4271" s="3"/>
      <c r="AC4271" s="3"/>
      <c r="AD4271" s="9"/>
      <c r="AE4271" s="10"/>
      <c r="AF4271" s="9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4"/>
      <c r="T4272" s="30"/>
      <c r="U4272" s="9"/>
      <c r="V4272" s="9"/>
      <c r="W4272" s="28"/>
      <c r="X4272" s="3"/>
      <c r="Y4272" s="1"/>
      <c r="Z4272" s="9"/>
      <c r="AA4272" s="3"/>
      <c r="AB4272" s="3"/>
      <c r="AC4272" s="3"/>
      <c r="AD4272" s="9"/>
      <c r="AE4272" s="10"/>
      <c r="AF4272" s="9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4"/>
      <c r="T4273" s="30"/>
      <c r="U4273" s="9"/>
      <c r="V4273" s="9"/>
      <c r="W4273" s="28"/>
      <c r="X4273" s="3"/>
      <c r="Y4273" s="1"/>
      <c r="Z4273" s="9"/>
      <c r="AA4273" s="3"/>
      <c r="AB4273" s="3"/>
      <c r="AC4273" s="3"/>
      <c r="AD4273" s="9"/>
      <c r="AE4273" s="10"/>
      <c r="AF4273" s="9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4"/>
      <c r="T4274" s="30"/>
      <c r="U4274" s="9"/>
      <c r="V4274" s="9"/>
      <c r="W4274" s="28"/>
      <c r="X4274" s="3"/>
      <c r="Y4274" s="1"/>
      <c r="Z4274" s="9"/>
      <c r="AA4274" s="3"/>
      <c r="AB4274" s="3"/>
      <c r="AC4274" s="3"/>
      <c r="AD4274" s="9"/>
      <c r="AE4274" s="10"/>
      <c r="AF4274" s="9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4"/>
      <c r="T4275" s="30"/>
      <c r="U4275" s="9"/>
      <c r="V4275" s="9"/>
      <c r="W4275" s="28"/>
      <c r="X4275" s="3"/>
      <c r="Y4275" s="1"/>
      <c r="Z4275" s="9"/>
      <c r="AA4275" s="3"/>
      <c r="AB4275" s="3"/>
      <c r="AC4275" s="3"/>
      <c r="AD4275" s="9"/>
      <c r="AE4275" s="10"/>
      <c r="AF4275" s="9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4"/>
      <c r="T4276" s="30"/>
      <c r="U4276" s="9"/>
      <c r="V4276" s="9"/>
      <c r="W4276" s="28"/>
      <c r="X4276" s="3"/>
      <c r="Y4276" s="1"/>
      <c r="Z4276" s="9"/>
      <c r="AA4276" s="3"/>
      <c r="AB4276" s="3"/>
      <c r="AC4276" s="3"/>
      <c r="AD4276" s="9"/>
      <c r="AE4276" s="10"/>
      <c r="AF4276" s="9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4"/>
      <c r="T4277" s="30"/>
      <c r="U4277" s="9"/>
      <c r="V4277" s="9"/>
      <c r="W4277" s="28"/>
      <c r="X4277" s="3"/>
      <c r="Y4277" s="1"/>
      <c r="Z4277" s="9"/>
      <c r="AA4277" s="3"/>
      <c r="AB4277" s="3"/>
      <c r="AC4277" s="3"/>
      <c r="AD4277" s="9"/>
      <c r="AE4277" s="10"/>
      <c r="AF4277" s="9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4"/>
      <c r="T4278" s="30"/>
      <c r="U4278" s="9"/>
      <c r="V4278" s="9"/>
      <c r="W4278" s="28"/>
      <c r="X4278" s="3"/>
      <c r="Y4278" s="1"/>
      <c r="Z4278" s="9"/>
      <c r="AA4278" s="3"/>
      <c r="AB4278" s="3"/>
      <c r="AC4278" s="3"/>
      <c r="AD4278" s="9"/>
      <c r="AE4278" s="10"/>
      <c r="AF4278" s="9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4"/>
      <c r="T4279" s="30"/>
      <c r="U4279" s="9"/>
      <c r="V4279" s="9"/>
      <c r="W4279" s="28"/>
      <c r="X4279" s="3"/>
      <c r="Y4279" s="1"/>
      <c r="Z4279" s="9"/>
      <c r="AA4279" s="3"/>
      <c r="AB4279" s="3"/>
      <c r="AC4279" s="3"/>
      <c r="AD4279" s="9"/>
      <c r="AE4279" s="10"/>
      <c r="AF4279" s="9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4"/>
      <c r="T4280" s="30"/>
      <c r="U4280" s="9"/>
      <c r="V4280" s="9"/>
      <c r="W4280" s="28"/>
      <c r="X4280" s="3"/>
      <c r="Y4280" s="1"/>
      <c r="Z4280" s="9"/>
      <c r="AA4280" s="3"/>
      <c r="AB4280" s="3"/>
      <c r="AC4280" s="3"/>
      <c r="AD4280" s="9"/>
      <c r="AE4280" s="10"/>
      <c r="AF4280" s="9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4"/>
      <c r="T4281" s="30"/>
      <c r="U4281" s="9"/>
      <c r="V4281" s="9"/>
      <c r="W4281" s="28"/>
      <c r="X4281" s="3"/>
      <c r="Y4281" s="1"/>
      <c r="Z4281" s="9"/>
      <c r="AA4281" s="3"/>
      <c r="AB4281" s="3"/>
      <c r="AC4281" s="3"/>
      <c r="AD4281" s="9"/>
      <c r="AE4281" s="10"/>
      <c r="AF4281" s="9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4"/>
      <c r="T4282" s="30"/>
      <c r="U4282" s="9"/>
      <c r="V4282" s="9"/>
      <c r="W4282" s="28"/>
      <c r="X4282" s="3"/>
      <c r="Y4282" s="1"/>
      <c r="Z4282" s="9"/>
      <c r="AA4282" s="3"/>
      <c r="AB4282" s="3"/>
      <c r="AC4282" s="3"/>
      <c r="AD4282" s="9"/>
      <c r="AE4282" s="10"/>
      <c r="AF4282" s="9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4"/>
      <c r="T4283" s="30"/>
      <c r="U4283" s="9"/>
      <c r="V4283" s="9"/>
      <c r="W4283" s="28"/>
      <c r="X4283" s="3"/>
      <c r="Y4283" s="1"/>
      <c r="Z4283" s="9"/>
      <c r="AA4283" s="3"/>
      <c r="AB4283" s="3"/>
      <c r="AC4283" s="3"/>
      <c r="AD4283" s="9"/>
      <c r="AE4283" s="10"/>
      <c r="AF4283" s="9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4"/>
      <c r="T4284" s="30"/>
      <c r="U4284" s="9"/>
      <c r="V4284" s="9"/>
      <c r="W4284" s="28"/>
      <c r="X4284" s="3"/>
      <c r="Y4284" s="1"/>
      <c r="Z4284" s="9"/>
      <c r="AA4284" s="3"/>
      <c r="AB4284" s="3"/>
      <c r="AC4284" s="3"/>
      <c r="AD4284" s="9"/>
      <c r="AE4284" s="10"/>
      <c r="AF4284" s="9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4"/>
      <c r="T4285" s="30"/>
      <c r="U4285" s="9"/>
      <c r="V4285" s="9"/>
      <c r="W4285" s="28"/>
      <c r="X4285" s="3"/>
      <c r="Y4285" s="1"/>
      <c r="Z4285" s="9"/>
      <c r="AA4285" s="3"/>
      <c r="AB4285" s="3"/>
      <c r="AC4285" s="3"/>
      <c r="AD4285" s="9"/>
      <c r="AE4285" s="10"/>
      <c r="AF4285" s="9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4"/>
      <c r="T4286" s="30"/>
      <c r="U4286" s="9"/>
      <c r="V4286" s="9"/>
      <c r="W4286" s="28"/>
      <c r="X4286" s="3"/>
      <c r="Y4286" s="1"/>
      <c r="Z4286" s="9"/>
      <c r="AA4286" s="3"/>
      <c r="AB4286" s="3"/>
      <c r="AC4286" s="3"/>
      <c r="AD4286" s="9"/>
      <c r="AE4286" s="10"/>
      <c r="AF4286" s="9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4"/>
      <c r="T4287" s="30"/>
      <c r="U4287" s="9"/>
      <c r="V4287" s="9"/>
      <c r="W4287" s="28"/>
      <c r="X4287" s="3"/>
      <c r="Y4287" s="1"/>
      <c r="Z4287" s="9"/>
      <c r="AA4287" s="3"/>
      <c r="AB4287" s="3"/>
      <c r="AC4287" s="3"/>
      <c r="AD4287" s="9"/>
      <c r="AE4287" s="10"/>
      <c r="AF4287" s="9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4"/>
      <c r="T4288" s="30"/>
      <c r="U4288" s="9"/>
      <c r="V4288" s="9"/>
      <c r="W4288" s="28"/>
      <c r="X4288" s="3"/>
      <c r="Y4288" s="1"/>
      <c r="Z4288" s="9"/>
      <c r="AA4288" s="3"/>
      <c r="AB4288" s="3"/>
      <c r="AC4288" s="3"/>
      <c r="AD4288" s="9"/>
      <c r="AE4288" s="10"/>
      <c r="AF4288" s="9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4"/>
      <c r="T4289" s="30"/>
      <c r="U4289" s="9"/>
      <c r="V4289" s="9"/>
      <c r="W4289" s="28"/>
      <c r="X4289" s="3"/>
      <c r="Y4289" s="1"/>
      <c r="Z4289" s="9"/>
      <c r="AA4289" s="3"/>
      <c r="AB4289" s="3"/>
      <c r="AC4289" s="3"/>
      <c r="AD4289" s="9"/>
      <c r="AE4289" s="10"/>
      <c r="AF4289" s="9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4"/>
      <c r="T4290" s="30"/>
      <c r="U4290" s="9"/>
      <c r="V4290" s="9"/>
      <c r="W4290" s="28"/>
      <c r="X4290" s="3"/>
      <c r="Y4290" s="1"/>
      <c r="Z4290" s="9"/>
      <c r="AA4290" s="3"/>
      <c r="AB4290" s="3"/>
      <c r="AC4290" s="3"/>
      <c r="AD4290" s="9"/>
      <c r="AE4290" s="10"/>
      <c r="AF4290" s="9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4"/>
      <c r="T4291" s="30"/>
      <c r="U4291" s="9"/>
      <c r="V4291" s="9"/>
      <c r="W4291" s="28"/>
      <c r="X4291" s="3"/>
      <c r="Y4291" s="1"/>
      <c r="Z4291" s="9"/>
      <c r="AA4291" s="3"/>
      <c r="AB4291" s="3"/>
      <c r="AC4291" s="3"/>
      <c r="AD4291" s="9"/>
      <c r="AE4291" s="10"/>
      <c r="AF4291" s="9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4"/>
      <c r="T4292" s="30"/>
      <c r="U4292" s="9"/>
      <c r="V4292" s="9"/>
      <c r="W4292" s="28"/>
      <c r="X4292" s="3"/>
      <c r="Y4292" s="1"/>
      <c r="Z4292" s="9"/>
      <c r="AA4292" s="3"/>
      <c r="AB4292" s="3"/>
      <c r="AC4292" s="3"/>
      <c r="AD4292" s="9"/>
      <c r="AE4292" s="10"/>
      <c r="AF4292" s="9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4"/>
      <c r="T4293" s="30"/>
      <c r="U4293" s="9"/>
      <c r="V4293" s="9"/>
      <c r="W4293" s="28"/>
      <c r="X4293" s="3"/>
      <c r="Y4293" s="1"/>
      <c r="Z4293" s="9"/>
      <c r="AA4293" s="3"/>
      <c r="AB4293" s="3"/>
      <c r="AC4293" s="3"/>
      <c r="AD4293" s="9"/>
      <c r="AE4293" s="10"/>
      <c r="AF4293" s="9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4"/>
      <c r="T4294" s="30"/>
      <c r="U4294" s="9"/>
      <c r="V4294" s="9"/>
      <c r="W4294" s="28"/>
      <c r="X4294" s="3"/>
      <c r="Y4294" s="1"/>
      <c r="Z4294" s="9"/>
      <c r="AA4294" s="3"/>
      <c r="AB4294" s="3"/>
      <c r="AC4294" s="3"/>
      <c r="AD4294" s="9"/>
      <c r="AE4294" s="10"/>
      <c r="AF4294" s="9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4"/>
      <c r="T4295" s="30"/>
      <c r="U4295" s="9"/>
      <c r="V4295" s="9"/>
      <c r="W4295" s="28"/>
      <c r="X4295" s="3"/>
      <c r="Y4295" s="1"/>
      <c r="Z4295" s="9"/>
      <c r="AA4295" s="3"/>
      <c r="AB4295" s="3"/>
      <c r="AC4295" s="3"/>
      <c r="AD4295" s="9"/>
      <c r="AE4295" s="10"/>
      <c r="AF4295" s="9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4"/>
      <c r="T4296" s="30"/>
      <c r="U4296" s="9"/>
      <c r="V4296" s="9"/>
      <c r="W4296" s="28"/>
      <c r="X4296" s="3"/>
      <c r="Y4296" s="1"/>
      <c r="Z4296" s="9"/>
      <c r="AA4296" s="3"/>
      <c r="AB4296" s="3"/>
      <c r="AC4296" s="3"/>
      <c r="AD4296" s="9"/>
      <c r="AE4296" s="10"/>
      <c r="AF4296" s="9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4"/>
      <c r="T4297" s="30"/>
      <c r="U4297" s="9"/>
      <c r="V4297" s="9"/>
      <c r="W4297" s="28"/>
      <c r="X4297" s="3"/>
      <c r="Y4297" s="1"/>
      <c r="Z4297" s="9"/>
      <c r="AA4297" s="3"/>
      <c r="AB4297" s="3"/>
      <c r="AC4297" s="3"/>
      <c r="AD4297" s="9"/>
      <c r="AE4297" s="10"/>
      <c r="AF4297" s="9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4"/>
      <c r="T4298" s="30"/>
      <c r="U4298" s="9"/>
      <c r="V4298" s="9"/>
      <c r="W4298" s="28"/>
      <c r="X4298" s="3"/>
      <c r="Y4298" s="1"/>
      <c r="Z4298" s="9"/>
      <c r="AA4298" s="3"/>
      <c r="AB4298" s="3"/>
      <c r="AC4298" s="3"/>
      <c r="AD4298" s="9"/>
      <c r="AE4298" s="10"/>
      <c r="AF4298" s="9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4"/>
      <c r="T4299" s="30"/>
      <c r="U4299" s="9"/>
      <c r="V4299" s="9"/>
      <c r="W4299" s="28"/>
      <c r="X4299" s="3"/>
      <c r="Y4299" s="1"/>
      <c r="Z4299" s="9"/>
      <c r="AA4299" s="3"/>
      <c r="AB4299" s="3"/>
      <c r="AC4299" s="3"/>
      <c r="AD4299" s="9"/>
      <c r="AE4299" s="10"/>
      <c r="AF4299" s="9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4"/>
      <c r="T4300" s="30"/>
      <c r="U4300" s="9"/>
      <c r="V4300" s="9"/>
      <c r="W4300" s="28"/>
      <c r="X4300" s="3"/>
      <c r="Y4300" s="1"/>
      <c r="Z4300" s="9"/>
      <c r="AA4300" s="3"/>
      <c r="AB4300" s="3"/>
      <c r="AC4300" s="3"/>
      <c r="AD4300" s="9"/>
      <c r="AE4300" s="10"/>
      <c r="AF4300" s="9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4"/>
      <c r="T4301" s="30"/>
      <c r="U4301" s="9"/>
      <c r="V4301" s="9"/>
      <c r="W4301" s="28"/>
      <c r="X4301" s="3"/>
      <c r="Y4301" s="1"/>
      <c r="Z4301" s="9"/>
      <c r="AA4301" s="3"/>
      <c r="AB4301" s="3"/>
      <c r="AC4301" s="3"/>
      <c r="AD4301" s="9"/>
      <c r="AE4301" s="10"/>
      <c r="AF4301" s="9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4"/>
      <c r="T4302" s="30"/>
      <c r="U4302" s="9"/>
      <c r="V4302" s="9"/>
      <c r="W4302" s="28"/>
      <c r="X4302" s="3"/>
      <c r="Y4302" s="1"/>
      <c r="Z4302" s="9"/>
      <c r="AA4302" s="3"/>
      <c r="AB4302" s="3"/>
      <c r="AC4302" s="3"/>
      <c r="AD4302" s="9"/>
      <c r="AE4302" s="10"/>
      <c r="AF4302" s="9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4"/>
      <c r="T4303" s="30"/>
      <c r="U4303" s="9"/>
      <c r="V4303" s="9"/>
      <c r="W4303" s="28"/>
      <c r="X4303" s="3"/>
      <c r="Y4303" s="1"/>
      <c r="Z4303" s="9"/>
      <c r="AA4303" s="3"/>
      <c r="AB4303" s="3"/>
      <c r="AC4303" s="3"/>
      <c r="AD4303" s="9"/>
      <c r="AE4303" s="10"/>
      <c r="AF4303" s="9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4"/>
      <c r="T4304" s="30"/>
      <c r="U4304" s="9"/>
      <c r="V4304" s="9"/>
      <c r="W4304" s="28"/>
      <c r="X4304" s="3"/>
      <c r="Y4304" s="1"/>
      <c r="Z4304" s="9"/>
      <c r="AA4304" s="3"/>
      <c r="AB4304" s="3"/>
      <c r="AC4304" s="3"/>
      <c r="AD4304" s="9"/>
      <c r="AE4304" s="10"/>
      <c r="AF4304" s="9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4"/>
      <c r="T4305" s="30"/>
      <c r="U4305" s="9"/>
      <c r="V4305" s="9"/>
      <c r="W4305" s="28"/>
      <c r="X4305" s="3"/>
      <c r="Y4305" s="1"/>
      <c r="Z4305" s="9"/>
      <c r="AA4305" s="3"/>
      <c r="AB4305" s="3"/>
      <c r="AC4305" s="3"/>
      <c r="AD4305" s="9"/>
      <c r="AE4305" s="10"/>
      <c r="AF4305" s="9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4"/>
      <c r="T4306" s="30"/>
      <c r="U4306" s="9"/>
      <c r="V4306" s="9"/>
      <c r="W4306" s="28"/>
      <c r="X4306" s="3"/>
      <c r="Y4306" s="1"/>
      <c r="Z4306" s="9"/>
      <c r="AA4306" s="3"/>
      <c r="AB4306" s="3"/>
      <c r="AC4306" s="3"/>
      <c r="AD4306" s="9"/>
      <c r="AE4306" s="10"/>
      <c r="AF4306" s="9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4"/>
      <c r="T4307" s="30"/>
      <c r="U4307" s="9"/>
      <c r="V4307" s="9"/>
      <c r="W4307" s="28"/>
      <c r="X4307" s="3"/>
      <c r="Y4307" s="1"/>
      <c r="Z4307" s="9"/>
      <c r="AA4307" s="3"/>
      <c r="AB4307" s="3"/>
      <c r="AC4307" s="3"/>
      <c r="AD4307" s="9"/>
      <c r="AE4307" s="10"/>
      <c r="AF4307" s="9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4"/>
      <c r="T4308" s="30"/>
      <c r="U4308" s="9"/>
      <c r="V4308" s="9"/>
      <c r="W4308" s="28"/>
      <c r="X4308" s="3"/>
      <c r="Y4308" s="1"/>
      <c r="Z4308" s="9"/>
      <c r="AA4308" s="3"/>
      <c r="AB4308" s="3"/>
      <c r="AC4308" s="3"/>
      <c r="AD4308" s="9"/>
      <c r="AE4308" s="10"/>
      <c r="AF4308" s="9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4"/>
      <c r="T4309" s="30"/>
      <c r="U4309" s="9"/>
      <c r="V4309" s="9"/>
      <c r="W4309" s="28"/>
      <c r="X4309" s="3"/>
      <c r="Y4309" s="1"/>
      <c r="Z4309" s="9"/>
      <c r="AA4309" s="3"/>
      <c r="AB4309" s="3"/>
      <c r="AC4309" s="3"/>
      <c r="AD4309" s="9"/>
      <c r="AE4309" s="10"/>
      <c r="AF4309" s="9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4"/>
      <c r="T4310" s="30"/>
      <c r="U4310" s="9"/>
      <c r="V4310" s="9"/>
      <c r="W4310" s="28"/>
      <c r="X4310" s="3"/>
      <c r="Y4310" s="1"/>
      <c r="Z4310" s="9"/>
      <c r="AA4310" s="3"/>
      <c r="AB4310" s="3"/>
      <c r="AC4310" s="3"/>
      <c r="AD4310" s="9"/>
      <c r="AE4310" s="10"/>
      <c r="AF4310" s="9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4"/>
      <c r="T4311" s="30"/>
      <c r="U4311" s="9"/>
      <c r="V4311" s="9"/>
      <c r="W4311" s="28"/>
      <c r="X4311" s="3"/>
      <c r="Y4311" s="1"/>
      <c r="Z4311" s="9"/>
      <c r="AA4311" s="3"/>
      <c r="AB4311" s="3"/>
      <c r="AC4311" s="3"/>
      <c r="AD4311" s="9"/>
      <c r="AE4311" s="10"/>
      <c r="AF4311" s="9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4"/>
      <c r="T4312" s="30"/>
      <c r="U4312" s="9"/>
      <c r="V4312" s="9"/>
      <c r="W4312" s="28"/>
      <c r="X4312" s="3"/>
      <c r="Y4312" s="1"/>
      <c r="Z4312" s="9"/>
      <c r="AA4312" s="3"/>
      <c r="AB4312" s="3"/>
      <c r="AC4312" s="3"/>
      <c r="AD4312" s="9"/>
      <c r="AE4312" s="10"/>
      <c r="AF4312" s="9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4"/>
      <c r="T4313" s="30"/>
      <c r="U4313" s="9"/>
      <c r="V4313" s="9"/>
      <c r="W4313" s="28"/>
      <c r="X4313" s="3"/>
      <c r="Y4313" s="1"/>
      <c r="Z4313" s="9"/>
      <c r="AA4313" s="3"/>
      <c r="AB4313" s="3"/>
      <c r="AC4313" s="3"/>
      <c r="AD4313" s="9"/>
      <c r="AE4313" s="10"/>
      <c r="AF4313" s="9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4"/>
      <c r="T4314" s="30"/>
      <c r="U4314" s="9"/>
      <c r="V4314" s="9"/>
      <c r="W4314" s="28"/>
      <c r="X4314" s="3"/>
      <c r="Y4314" s="1"/>
      <c r="Z4314" s="9"/>
      <c r="AA4314" s="3"/>
      <c r="AB4314" s="3"/>
      <c r="AC4314" s="3"/>
      <c r="AD4314" s="9"/>
      <c r="AE4314" s="10"/>
      <c r="AF4314" s="9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4"/>
      <c r="T4315" s="30"/>
      <c r="U4315" s="9"/>
      <c r="V4315" s="9"/>
      <c r="W4315" s="28"/>
      <c r="X4315" s="3"/>
      <c r="Y4315" s="1"/>
      <c r="Z4315" s="9"/>
      <c r="AA4315" s="3"/>
      <c r="AB4315" s="3"/>
      <c r="AC4315" s="3"/>
      <c r="AD4315" s="9"/>
      <c r="AE4315" s="10"/>
      <c r="AF4315" s="9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4"/>
      <c r="T4316" s="30"/>
      <c r="U4316" s="9"/>
      <c r="V4316" s="9"/>
      <c r="W4316" s="28"/>
      <c r="X4316" s="3"/>
      <c r="Y4316" s="1"/>
      <c r="Z4316" s="9"/>
      <c r="AA4316" s="3"/>
      <c r="AB4316" s="3"/>
      <c r="AC4316" s="3"/>
      <c r="AD4316" s="9"/>
      <c r="AE4316" s="10"/>
      <c r="AF4316" s="9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4"/>
      <c r="T4317" s="30"/>
      <c r="U4317" s="9"/>
      <c r="V4317" s="9"/>
      <c r="W4317" s="28"/>
      <c r="X4317" s="3"/>
      <c r="Y4317" s="1"/>
      <c r="Z4317" s="9"/>
      <c r="AA4317" s="3"/>
      <c r="AB4317" s="3"/>
      <c r="AC4317" s="3"/>
      <c r="AD4317" s="9"/>
      <c r="AE4317" s="10"/>
      <c r="AF4317" s="9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4"/>
      <c r="T4318" s="30"/>
      <c r="U4318" s="9"/>
      <c r="V4318" s="9"/>
      <c r="W4318" s="28"/>
      <c r="X4318" s="3"/>
      <c r="Y4318" s="1"/>
      <c r="Z4318" s="9"/>
      <c r="AA4318" s="3"/>
      <c r="AB4318" s="3"/>
      <c r="AC4318" s="3"/>
      <c r="AD4318" s="9"/>
      <c r="AE4318" s="10"/>
      <c r="AF4318" s="9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4"/>
      <c r="T4319" s="30"/>
      <c r="U4319" s="9"/>
      <c r="V4319" s="9"/>
      <c r="W4319" s="28"/>
      <c r="X4319" s="3"/>
      <c r="Y4319" s="1"/>
      <c r="Z4319" s="9"/>
      <c r="AA4319" s="3"/>
      <c r="AB4319" s="3"/>
      <c r="AC4319" s="3"/>
      <c r="AD4319" s="9"/>
      <c r="AE4319" s="10"/>
      <c r="AF4319" s="9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4"/>
      <c r="T4320" s="30"/>
      <c r="U4320" s="9"/>
      <c r="V4320" s="9"/>
      <c r="W4320" s="28"/>
      <c r="X4320" s="3"/>
      <c r="Y4320" s="1"/>
      <c r="Z4320" s="9"/>
      <c r="AA4320" s="3"/>
      <c r="AB4320" s="3"/>
      <c r="AC4320" s="3"/>
      <c r="AD4320" s="9"/>
      <c r="AE4320" s="10"/>
      <c r="AF4320" s="9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4"/>
      <c r="T4321" s="30"/>
      <c r="U4321" s="9"/>
      <c r="V4321" s="9"/>
      <c r="W4321" s="28"/>
      <c r="X4321" s="3"/>
      <c r="Y4321" s="1"/>
      <c r="Z4321" s="9"/>
      <c r="AA4321" s="3"/>
      <c r="AB4321" s="3"/>
      <c r="AC4321" s="3"/>
      <c r="AD4321" s="9"/>
      <c r="AE4321" s="10"/>
      <c r="AF4321" s="9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4"/>
      <c r="T4322" s="30"/>
      <c r="U4322" s="9"/>
      <c r="V4322" s="9"/>
      <c r="W4322" s="28"/>
      <c r="X4322" s="3"/>
      <c r="Y4322" s="1"/>
      <c r="Z4322" s="9"/>
      <c r="AA4322" s="3"/>
      <c r="AB4322" s="3"/>
      <c r="AC4322" s="3"/>
      <c r="AD4322" s="9"/>
      <c r="AE4322" s="10"/>
      <c r="AF4322" s="9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4"/>
      <c r="T4323" s="30"/>
      <c r="U4323" s="9"/>
      <c r="V4323" s="9"/>
      <c r="W4323" s="28"/>
      <c r="X4323" s="3"/>
      <c r="Y4323" s="1"/>
      <c r="Z4323" s="9"/>
      <c r="AA4323" s="3"/>
      <c r="AB4323" s="3"/>
      <c r="AC4323" s="3"/>
      <c r="AD4323" s="9"/>
      <c r="AE4323" s="10"/>
      <c r="AF4323" s="9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4"/>
      <c r="T4324" s="30"/>
      <c r="U4324" s="9"/>
      <c r="V4324" s="9"/>
      <c r="W4324" s="28"/>
      <c r="X4324" s="3"/>
      <c r="Y4324" s="1"/>
      <c r="Z4324" s="9"/>
      <c r="AA4324" s="3"/>
      <c r="AB4324" s="3"/>
      <c r="AC4324" s="3"/>
      <c r="AD4324" s="9"/>
      <c r="AE4324" s="10"/>
      <c r="AF4324" s="9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4"/>
      <c r="T4325" s="30"/>
      <c r="U4325" s="9"/>
      <c r="V4325" s="9"/>
      <c r="W4325" s="28"/>
      <c r="X4325" s="3"/>
      <c r="Y4325" s="1"/>
      <c r="Z4325" s="9"/>
      <c r="AA4325" s="3"/>
      <c r="AB4325" s="3"/>
      <c r="AC4325" s="3"/>
      <c r="AD4325" s="9"/>
      <c r="AE4325" s="10"/>
      <c r="AF4325" s="9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4"/>
      <c r="T4326" s="30"/>
      <c r="U4326" s="9"/>
      <c r="V4326" s="9"/>
      <c r="W4326" s="28"/>
      <c r="X4326" s="3"/>
      <c r="Y4326" s="1"/>
      <c r="Z4326" s="9"/>
      <c r="AA4326" s="3"/>
      <c r="AB4326" s="3"/>
      <c r="AC4326" s="3"/>
      <c r="AD4326" s="9"/>
      <c r="AE4326" s="10"/>
      <c r="AF4326" s="9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4"/>
      <c r="T4327" s="30"/>
      <c r="U4327" s="9"/>
      <c r="V4327" s="9"/>
      <c r="W4327" s="28"/>
      <c r="X4327" s="3"/>
      <c r="Y4327" s="1"/>
      <c r="Z4327" s="9"/>
      <c r="AA4327" s="3"/>
      <c r="AB4327" s="3"/>
      <c r="AC4327" s="3"/>
      <c r="AD4327" s="9"/>
      <c r="AE4327" s="10"/>
      <c r="AF4327" s="9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4"/>
      <c r="T4328" s="30"/>
      <c r="U4328" s="9"/>
      <c r="V4328" s="9"/>
      <c r="W4328" s="28"/>
      <c r="X4328" s="3"/>
      <c r="Y4328" s="1"/>
      <c r="Z4328" s="9"/>
      <c r="AA4328" s="3"/>
      <c r="AB4328" s="3"/>
      <c r="AC4328" s="3"/>
      <c r="AD4328" s="9"/>
      <c r="AE4328" s="10"/>
      <c r="AF4328" s="9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4"/>
      <c r="T4329" s="30"/>
      <c r="U4329" s="9"/>
      <c r="V4329" s="9"/>
      <c r="W4329" s="28"/>
      <c r="X4329" s="3"/>
      <c r="Y4329" s="1"/>
      <c r="Z4329" s="9"/>
      <c r="AA4329" s="3"/>
      <c r="AB4329" s="3"/>
      <c r="AC4329" s="3"/>
      <c r="AD4329" s="9"/>
      <c r="AE4329" s="10"/>
      <c r="AF4329" s="9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4"/>
      <c r="T4330" s="30"/>
      <c r="U4330" s="9"/>
      <c r="V4330" s="9"/>
      <c r="W4330" s="28"/>
      <c r="X4330" s="3"/>
      <c r="Y4330" s="1"/>
      <c r="Z4330" s="9"/>
      <c r="AA4330" s="3"/>
      <c r="AB4330" s="3"/>
      <c r="AC4330" s="3"/>
      <c r="AD4330" s="9"/>
      <c r="AE4330" s="10"/>
      <c r="AF4330" s="9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4"/>
      <c r="T4331" s="30"/>
      <c r="U4331" s="9"/>
      <c r="V4331" s="9"/>
      <c r="W4331" s="28"/>
      <c r="X4331" s="3"/>
      <c r="Y4331" s="1"/>
      <c r="Z4331" s="9"/>
      <c r="AA4331" s="3"/>
      <c r="AB4331" s="3"/>
      <c r="AC4331" s="3"/>
      <c r="AD4331" s="9"/>
      <c r="AE4331" s="10"/>
      <c r="AF4331" s="9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4"/>
      <c r="T4332" s="30"/>
      <c r="U4332" s="9"/>
      <c r="V4332" s="9"/>
      <c r="W4332" s="28"/>
      <c r="X4332" s="3"/>
      <c r="Y4332" s="1"/>
      <c r="Z4332" s="9"/>
      <c r="AA4332" s="3"/>
      <c r="AB4332" s="3"/>
      <c r="AC4332" s="3"/>
      <c r="AD4332" s="9"/>
      <c r="AE4332" s="10"/>
      <c r="AF4332" s="9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4"/>
      <c r="T4333" s="30"/>
      <c r="U4333" s="9"/>
      <c r="V4333" s="9"/>
      <c r="W4333" s="28"/>
      <c r="X4333" s="3"/>
      <c r="Y4333" s="1"/>
      <c r="Z4333" s="9"/>
      <c r="AA4333" s="3"/>
      <c r="AB4333" s="3"/>
      <c r="AC4333" s="3"/>
      <c r="AD4333" s="9"/>
      <c r="AE4333" s="10"/>
      <c r="AF4333" s="9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4"/>
      <c r="T4334" s="30"/>
      <c r="U4334" s="9"/>
      <c r="V4334" s="9"/>
      <c r="W4334" s="28"/>
      <c r="X4334" s="3"/>
      <c r="Y4334" s="1"/>
      <c r="Z4334" s="9"/>
      <c r="AA4334" s="3"/>
      <c r="AB4334" s="3"/>
      <c r="AC4334" s="3"/>
      <c r="AD4334" s="9"/>
      <c r="AE4334" s="10"/>
      <c r="AF4334" s="9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4"/>
      <c r="T4335" s="30"/>
      <c r="U4335" s="9"/>
      <c r="V4335" s="9"/>
      <c r="W4335" s="28"/>
      <c r="X4335" s="3"/>
      <c r="Y4335" s="1"/>
      <c r="Z4335" s="9"/>
      <c r="AA4335" s="3"/>
      <c r="AB4335" s="3"/>
      <c r="AC4335" s="3"/>
      <c r="AD4335" s="9"/>
      <c r="AE4335" s="10"/>
      <c r="AF4335" s="9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4"/>
      <c r="T4336" s="30"/>
      <c r="U4336" s="9"/>
      <c r="V4336" s="9"/>
      <c r="W4336" s="28"/>
      <c r="X4336" s="3"/>
      <c r="Y4336" s="1"/>
      <c r="Z4336" s="9"/>
      <c r="AA4336" s="3"/>
      <c r="AB4336" s="3"/>
      <c r="AC4336" s="3"/>
      <c r="AD4336" s="9"/>
      <c r="AE4336" s="10"/>
      <c r="AF4336" s="9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4"/>
      <c r="T4337" s="30"/>
      <c r="U4337" s="9"/>
      <c r="V4337" s="9"/>
      <c r="W4337" s="28"/>
      <c r="X4337" s="3"/>
      <c r="Y4337" s="1"/>
      <c r="Z4337" s="9"/>
      <c r="AA4337" s="3"/>
      <c r="AB4337" s="3"/>
      <c r="AC4337" s="3"/>
      <c r="AD4337" s="9"/>
      <c r="AE4337" s="10"/>
      <c r="AF4337" s="9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4"/>
      <c r="T4338" s="30"/>
      <c r="U4338" s="9"/>
      <c r="V4338" s="9"/>
      <c r="W4338" s="28"/>
      <c r="X4338" s="3"/>
      <c r="Y4338" s="1"/>
      <c r="Z4338" s="9"/>
      <c r="AA4338" s="3"/>
      <c r="AB4338" s="3"/>
      <c r="AC4338" s="3"/>
      <c r="AD4338" s="9"/>
      <c r="AE4338" s="10"/>
      <c r="AF4338" s="9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4"/>
      <c r="T4339" s="30"/>
      <c r="U4339" s="9"/>
      <c r="V4339" s="9"/>
      <c r="W4339" s="28"/>
      <c r="X4339" s="3"/>
      <c r="Y4339" s="1"/>
      <c r="Z4339" s="9"/>
      <c r="AA4339" s="3"/>
      <c r="AB4339" s="3"/>
      <c r="AC4339" s="3"/>
      <c r="AD4339" s="9"/>
      <c r="AE4339" s="10"/>
      <c r="AF4339" s="9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4"/>
      <c r="T4340" s="30"/>
      <c r="U4340" s="9"/>
      <c r="V4340" s="9"/>
      <c r="W4340" s="28"/>
      <c r="X4340" s="3"/>
      <c r="Y4340" s="1"/>
      <c r="Z4340" s="9"/>
      <c r="AA4340" s="3"/>
      <c r="AB4340" s="3"/>
      <c r="AC4340" s="3"/>
      <c r="AD4340" s="9"/>
      <c r="AE4340" s="10"/>
      <c r="AF4340" s="9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4"/>
      <c r="T4341" s="30"/>
      <c r="U4341" s="9"/>
      <c r="V4341" s="9"/>
      <c r="W4341" s="28"/>
      <c r="X4341" s="3"/>
      <c r="Y4341" s="1"/>
      <c r="Z4341" s="9"/>
      <c r="AA4341" s="3"/>
      <c r="AB4341" s="3"/>
      <c r="AC4341" s="3"/>
      <c r="AD4341" s="9"/>
      <c r="AE4341" s="10"/>
      <c r="AF4341" s="9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4"/>
      <c r="T4342" s="30"/>
      <c r="U4342" s="9"/>
      <c r="V4342" s="9"/>
      <c r="W4342" s="28"/>
      <c r="X4342" s="3"/>
      <c r="Y4342" s="1"/>
      <c r="Z4342" s="9"/>
      <c r="AA4342" s="3"/>
      <c r="AB4342" s="3"/>
      <c r="AC4342" s="3"/>
      <c r="AD4342" s="9"/>
      <c r="AE4342" s="10"/>
      <c r="AF4342" s="9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4"/>
      <c r="T4343" s="30"/>
      <c r="U4343" s="9"/>
      <c r="V4343" s="9"/>
      <c r="W4343" s="28"/>
      <c r="X4343" s="3"/>
      <c r="Y4343" s="1"/>
      <c r="Z4343" s="9"/>
      <c r="AA4343" s="3"/>
      <c r="AB4343" s="3"/>
      <c r="AC4343" s="3"/>
      <c r="AD4343" s="9"/>
      <c r="AE4343" s="10"/>
      <c r="AF4343" s="9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4"/>
      <c r="T4344" s="30"/>
      <c r="U4344" s="9"/>
      <c r="V4344" s="9"/>
      <c r="W4344" s="28"/>
      <c r="X4344" s="3"/>
      <c r="Y4344" s="1"/>
      <c r="Z4344" s="9"/>
      <c r="AA4344" s="3"/>
      <c r="AB4344" s="3"/>
      <c r="AC4344" s="3"/>
      <c r="AD4344" s="9"/>
      <c r="AE4344" s="10"/>
      <c r="AF4344" s="9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4"/>
      <c r="T4345" s="30"/>
      <c r="U4345" s="9"/>
      <c r="V4345" s="9"/>
      <c r="W4345" s="28"/>
      <c r="X4345" s="3"/>
      <c r="Y4345" s="1"/>
      <c r="Z4345" s="9"/>
      <c r="AA4345" s="3"/>
      <c r="AB4345" s="3"/>
      <c r="AC4345" s="3"/>
      <c r="AD4345" s="9"/>
      <c r="AE4345" s="10"/>
      <c r="AF4345" s="9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4"/>
      <c r="T4346" s="30"/>
      <c r="U4346" s="9"/>
      <c r="V4346" s="9"/>
      <c r="W4346" s="28"/>
      <c r="X4346" s="3"/>
      <c r="Y4346" s="1"/>
      <c r="Z4346" s="9"/>
      <c r="AA4346" s="3"/>
      <c r="AB4346" s="3"/>
      <c r="AC4346" s="3"/>
      <c r="AD4346" s="9"/>
      <c r="AE4346" s="10"/>
      <c r="AF4346" s="9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4"/>
      <c r="T4347" s="30"/>
      <c r="U4347" s="9"/>
      <c r="V4347" s="9"/>
      <c r="W4347" s="28"/>
      <c r="X4347" s="3"/>
      <c r="Y4347" s="1"/>
      <c r="Z4347" s="9"/>
      <c r="AA4347" s="3"/>
      <c r="AB4347" s="3"/>
      <c r="AC4347" s="3"/>
      <c r="AD4347" s="9"/>
      <c r="AE4347" s="10"/>
      <c r="AF4347" s="9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4"/>
      <c r="T4348" s="30"/>
      <c r="U4348" s="9"/>
      <c r="V4348" s="9"/>
      <c r="W4348" s="28"/>
      <c r="X4348" s="3"/>
      <c r="Y4348" s="1"/>
      <c r="Z4348" s="9"/>
      <c r="AA4348" s="3"/>
      <c r="AB4348" s="3"/>
      <c r="AC4348" s="3"/>
      <c r="AD4348" s="9"/>
      <c r="AE4348" s="10"/>
      <c r="AF4348" s="9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4"/>
      <c r="T4349" s="30"/>
      <c r="U4349" s="9"/>
      <c r="V4349" s="9"/>
      <c r="W4349" s="28"/>
      <c r="X4349" s="3"/>
      <c r="Y4349" s="1"/>
      <c r="Z4349" s="9"/>
      <c r="AA4349" s="3"/>
      <c r="AB4349" s="3"/>
      <c r="AC4349" s="3"/>
      <c r="AD4349" s="9"/>
      <c r="AE4349" s="10"/>
      <c r="AF4349" s="9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4"/>
      <c r="T4350" s="30"/>
      <c r="U4350" s="9"/>
      <c r="V4350" s="9"/>
      <c r="W4350" s="28"/>
      <c r="X4350" s="3"/>
      <c r="Y4350" s="1"/>
      <c r="Z4350" s="9"/>
      <c r="AA4350" s="3"/>
      <c r="AB4350" s="3"/>
      <c r="AC4350" s="3"/>
      <c r="AD4350" s="9"/>
      <c r="AE4350" s="10"/>
      <c r="AF4350" s="9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4"/>
      <c r="T4351" s="30"/>
      <c r="U4351" s="9"/>
      <c r="V4351" s="9"/>
      <c r="W4351" s="28"/>
      <c r="X4351" s="3"/>
      <c r="Y4351" s="1"/>
      <c r="Z4351" s="9"/>
      <c r="AA4351" s="3"/>
      <c r="AB4351" s="3"/>
      <c r="AC4351" s="3"/>
      <c r="AD4351" s="9"/>
      <c r="AE4351" s="10"/>
      <c r="AF4351" s="9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4"/>
      <c r="T4352" s="30"/>
      <c r="U4352" s="9"/>
      <c r="V4352" s="9"/>
      <c r="W4352" s="28"/>
      <c r="X4352" s="3"/>
      <c r="Y4352" s="1"/>
      <c r="Z4352" s="9"/>
      <c r="AA4352" s="3"/>
      <c r="AB4352" s="3"/>
      <c r="AC4352" s="3"/>
      <c r="AD4352" s="9"/>
      <c r="AE4352" s="10"/>
      <c r="AF4352" s="9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4"/>
      <c r="T4353" s="30"/>
      <c r="U4353" s="9"/>
      <c r="V4353" s="9"/>
      <c r="W4353" s="28"/>
      <c r="X4353" s="3"/>
      <c r="Y4353" s="1"/>
      <c r="Z4353" s="9"/>
      <c r="AA4353" s="3"/>
      <c r="AB4353" s="3"/>
      <c r="AC4353" s="3"/>
      <c r="AD4353" s="9"/>
      <c r="AE4353" s="10"/>
      <c r="AF4353" s="9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4"/>
      <c r="T4354" s="30"/>
      <c r="U4354" s="9"/>
      <c r="V4354" s="9"/>
      <c r="W4354" s="28"/>
      <c r="X4354" s="3"/>
      <c r="Y4354" s="1"/>
      <c r="Z4354" s="9"/>
      <c r="AA4354" s="3"/>
      <c r="AB4354" s="3"/>
      <c r="AC4354" s="3"/>
      <c r="AD4354" s="9"/>
      <c r="AE4354" s="10"/>
      <c r="AF4354" s="9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4"/>
      <c r="T4355" s="30"/>
      <c r="U4355" s="9"/>
      <c r="V4355" s="9"/>
      <c r="W4355" s="28"/>
      <c r="X4355" s="3"/>
      <c r="Y4355" s="1"/>
      <c r="Z4355" s="9"/>
      <c r="AA4355" s="3"/>
      <c r="AB4355" s="3"/>
      <c r="AC4355" s="3"/>
      <c r="AD4355" s="9"/>
      <c r="AE4355" s="10"/>
      <c r="AF4355" s="9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4"/>
      <c r="T4356" s="30"/>
      <c r="U4356" s="9"/>
      <c r="V4356" s="9"/>
      <c r="W4356" s="28"/>
      <c r="X4356" s="3"/>
      <c r="Y4356" s="1"/>
      <c r="Z4356" s="9"/>
      <c r="AA4356" s="3"/>
      <c r="AB4356" s="3"/>
      <c r="AC4356" s="3"/>
      <c r="AD4356" s="9"/>
      <c r="AE4356" s="10"/>
      <c r="AF4356" s="9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4"/>
      <c r="T4357" s="30"/>
      <c r="U4357" s="9"/>
      <c r="V4357" s="9"/>
      <c r="W4357" s="28"/>
      <c r="X4357" s="3"/>
      <c r="Y4357" s="1"/>
      <c r="Z4357" s="9"/>
      <c r="AA4357" s="3"/>
      <c r="AB4357" s="3"/>
      <c r="AC4357" s="3"/>
      <c r="AD4357" s="9"/>
      <c r="AE4357" s="10"/>
      <c r="AF4357" s="9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4"/>
      <c r="T4358" s="30"/>
      <c r="U4358" s="9"/>
      <c r="V4358" s="9"/>
      <c r="W4358" s="28"/>
      <c r="X4358" s="3"/>
      <c r="Y4358" s="1"/>
      <c r="Z4358" s="9"/>
      <c r="AA4358" s="3"/>
      <c r="AB4358" s="3"/>
      <c r="AC4358" s="3"/>
      <c r="AD4358" s="9"/>
      <c r="AE4358" s="10"/>
      <c r="AF4358" s="9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4"/>
      <c r="T4359" s="30"/>
      <c r="U4359" s="9"/>
      <c r="V4359" s="9"/>
      <c r="W4359" s="28"/>
      <c r="X4359" s="3"/>
      <c r="Y4359" s="1"/>
      <c r="Z4359" s="9"/>
      <c r="AA4359" s="3"/>
      <c r="AB4359" s="3"/>
      <c r="AC4359" s="3"/>
      <c r="AD4359" s="9"/>
      <c r="AE4359" s="10"/>
      <c r="AF4359" s="9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4"/>
      <c r="T4360" s="30"/>
      <c r="U4360" s="9"/>
      <c r="V4360" s="9"/>
      <c r="W4360" s="28"/>
      <c r="X4360" s="3"/>
      <c r="Y4360" s="1"/>
      <c r="Z4360" s="9"/>
      <c r="AA4360" s="3"/>
      <c r="AB4360" s="3"/>
      <c r="AC4360" s="3"/>
      <c r="AD4360" s="9"/>
      <c r="AE4360" s="10"/>
      <c r="AF4360" s="9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4"/>
      <c r="T4361" s="30"/>
      <c r="U4361" s="9"/>
      <c r="V4361" s="9"/>
      <c r="W4361" s="28"/>
      <c r="X4361" s="3"/>
      <c r="Y4361" s="1"/>
      <c r="Z4361" s="9"/>
      <c r="AA4361" s="3"/>
      <c r="AB4361" s="3"/>
      <c r="AC4361" s="3"/>
      <c r="AD4361" s="9"/>
      <c r="AE4361" s="10"/>
      <c r="AF4361" s="9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4"/>
      <c r="T4362" s="30"/>
      <c r="U4362" s="9"/>
      <c r="V4362" s="9"/>
      <c r="W4362" s="28"/>
      <c r="X4362" s="3"/>
      <c r="Y4362" s="1"/>
      <c r="Z4362" s="9"/>
      <c r="AA4362" s="3"/>
      <c r="AB4362" s="3"/>
      <c r="AC4362" s="3"/>
      <c r="AD4362" s="9"/>
      <c r="AE4362" s="10"/>
      <c r="AF4362" s="9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4"/>
      <c r="T4363" s="30"/>
      <c r="U4363" s="9"/>
      <c r="V4363" s="9"/>
      <c r="W4363" s="28"/>
      <c r="X4363" s="3"/>
      <c r="Y4363" s="1"/>
      <c r="Z4363" s="9"/>
      <c r="AA4363" s="3"/>
      <c r="AB4363" s="3"/>
      <c r="AC4363" s="3"/>
      <c r="AD4363" s="9"/>
      <c r="AE4363" s="10"/>
      <c r="AF4363" s="9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4"/>
      <c r="T4364" s="30"/>
      <c r="U4364" s="9"/>
      <c r="V4364" s="9"/>
      <c r="W4364" s="28"/>
      <c r="X4364" s="3"/>
      <c r="Y4364" s="1"/>
      <c r="Z4364" s="9"/>
      <c r="AA4364" s="3"/>
      <c r="AB4364" s="3"/>
      <c r="AC4364" s="3"/>
      <c r="AD4364" s="9"/>
      <c r="AE4364" s="10"/>
      <c r="AF4364" s="9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4"/>
      <c r="T4365" s="30"/>
      <c r="U4365" s="9"/>
      <c r="V4365" s="9"/>
      <c r="W4365" s="28"/>
      <c r="X4365" s="3"/>
      <c r="Y4365" s="1"/>
      <c r="Z4365" s="9"/>
      <c r="AA4365" s="3"/>
      <c r="AB4365" s="3"/>
      <c r="AC4365" s="3"/>
      <c r="AD4365" s="9"/>
      <c r="AE4365" s="10"/>
      <c r="AF4365" s="9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4"/>
      <c r="T4366" s="30"/>
      <c r="U4366" s="9"/>
      <c r="V4366" s="9"/>
      <c r="W4366" s="28"/>
      <c r="X4366" s="3"/>
      <c r="Y4366" s="1"/>
      <c r="Z4366" s="9"/>
      <c r="AA4366" s="3"/>
      <c r="AB4366" s="3"/>
      <c r="AC4366" s="3"/>
      <c r="AD4366" s="9"/>
      <c r="AE4366" s="10"/>
      <c r="AF4366" s="9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4"/>
      <c r="T4367" s="30"/>
      <c r="U4367" s="9"/>
      <c r="V4367" s="9"/>
      <c r="W4367" s="28"/>
      <c r="X4367" s="3"/>
      <c r="Y4367" s="1"/>
      <c r="Z4367" s="9"/>
      <c r="AA4367" s="3"/>
      <c r="AB4367" s="3"/>
      <c r="AC4367" s="3"/>
      <c r="AD4367" s="9"/>
      <c r="AE4367" s="10"/>
      <c r="AF4367" s="9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4"/>
      <c r="T4368" s="30"/>
      <c r="U4368" s="9"/>
      <c r="V4368" s="9"/>
      <c r="W4368" s="28"/>
      <c r="X4368" s="3"/>
      <c r="Y4368" s="1"/>
      <c r="Z4368" s="9"/>
      <c r="AA4368" s="3"/>
      <c r="AB4368" s="3"/>
      <c r="AC4368" s="3"/>
      <c r="AD4368" s="9"/>
      <c r="AE4368" s="10"/>
      <c r="AF4368" s="9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4"/>
      <c r="T4369" s="30"/>
      <c r="U4369" s="9"/>
      <c r="V4369" s="9"/>
      <c r="W4369" s="28"/>
      <c r="X4369" s="3"/>
      <c r="Y4369" s="1"/>
      <c r="Z4369" s="9"/>
      <c r="AA4369" s="3"/>
      <c r="AB4369" s="3"/>
      <c r="AC4369" s="3"/>
      <c r="AD4369" s="9"/>
      <c r="AE4369" s="10"/>
      <c r="AF4369" s="9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4"/>
      <c r="T4370" s="30"/>
      <c r="U4370" s="9"/>
      <c r="V4370" s="9"/>
      <c r="W4370" s="28"/>
      <c r="X4370" s="3"/>
      <c r="Y4370" s="1"/>
      <c r="Z4370" s="9"/>
      <c r="AA4370" s="3"/>
      <c r="AB4370" s="3"/>
      <c r="AC4370" s="3"/>
      <c r="AD4370" s="9"/>
      <c r="AE4370" s="10"/>
      <c r="AF4370" s="9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4"/>
      <c r="T4371" s="30"/>
      <c r="U4371" s="9"/>
      <c r="V4371" s="9"/>
      <c r="W4371" s="28"/>
      <c r="X4371" s="3"/>
      <c r="Y4371" s="1"/>
      <c r="Z4371" s="9"/>
      <c r="AA4371" s="3"/>
      <c r="AB4371" s="3"/>
      <c r="AC4371" s="3"/>
      <c r="AD4371" s="9"/>
      <c r="AE4371" s="10"/>
      <c r="AF4371" s="9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4"/>
      <c r="T4372" s="30"/>
      <c r="U4372" s="9"/>
      <c r="V4372" s="9"/>
      <c r="W4372" s="28"/>
      <c r="X4372" s="3"/>
      <c r="Y4372" s="1"/>
      <c r="Z4372" s="9"/>
      <c r="AA4372" s="3"/>
      <c r="AB4372" s="3"/>
      <c r="AC4372" s="3"/>
      <c r="AD4372" s="9"/>
      <c r="AE4372" s="10"/>
      <c r="AF4372" s="9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4"/>
      <c r="T4373" s="30"/>
      <c r="U4373" s="9"/>
      <c r="V4373" s="9"/>
      <c r="W4373" s="28"/>
      <c r="X4373" s="3"/>
      <c r="Y4373" s="1"/>
      <c r="Z4373" s="9"/>
      <c r="AA4373" s="3"/>
      <c r="AB4373" s="3"/>
      <c r="AC4373" s="3"/>
      <c r="AD4373" s="9"/>
      <c r="AE4373" s="10"/>
      <c r="AF4373" s="9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4"/>
      <c r="T4374" s="30"/>
      <c r="U4374" s="9"/>
      <c r="V4374" s="9"/>
      <c r="W4374" s="28"/>
      <c r="X4374" s="3"/>
      <c r="Y4374" s="1"/>
      <c r="Z4374" s="9"/>
      <c r="AA4374" s="3"/>
      <c r="AB4374" s="3"/>
      <c r="AC4374" s="3"/>
      <c r="AD4374" s="9"/>
      <c r="AE4374" s="10"/>
      <c r="AF4374" s="9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4"/>
      <c r="T4375" s="30"/>
      <c r="U4375" s="9"/>
      <c r="V4375" s="9"/>
      <c r="W4375" s="28"/>
      <c r="X4375" s="3"/>
      <c r="Y4375" s="1"/>
      <c r="Z4375" s="9"/>
      <c r="AA4375" s="3"/>
      <c r="AB4375" s="3"/>
      <c r="AC4375" s="3"/>
      <c r="AD4375" s="9"/>
      <c r="AE4375" s="10"/>
      <c r="AF4375" s="9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4"/>
      <c r="T4376" s="30"/>
      <c r="U4376" s="9"/>
      <c r="V4376" s="9"/>
      <c r="W4376" s="28"/>
      <c r="X4376" s="3"/>
      <c r="Y4376" s="1"/>
      <c r="Z4376" s="9"/>
      <c r="AA4376" s="3"/>
      <c r="AB4376" s="3"/>
      <c r="AC4376" s="3"/>
      <c r="AD4376" s="9"/>
      <c r="AE4376" s="10"/>
      <c r="AF4376" s="9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4"/>
      <c r="T4377" s="30"/>
      <c r="U4377" s="9"/>
      <c r="V4377" s="9"/>
      <c r="W4377" s="28"/>
      <c r="X4377" s="3"/>
      <c r="Y4377" s="1"/>
      <c r="Z4377" s="9"/>
      <c r="AA4377" s="3"/>
      <c r="AB4377" s="3"/>
      <c r="AC4377" s="3"/>
      <c r="AD4377" s="9"/>
      <c r="AE4377" s="10"/>
      <c r="AF4377" s="9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4"/>
      <c r="T4378" s="30"/>
      <c r="U4378" s="9"/>
      <c r="V4378" s="9"/>
      <c r="W4378" s="28"/>
      <c r="X4378" s="3"/>
      <c r="Y4378" s="1"/>
      <c r="Z4378" s="9"/>
      <c r="AA4378" s="3"/>
      <c r="AB4378" s="3"/>
      <c r="AC4378" s="3"/>
      <c r="AD4378" s="9"/>
      <c r="AE4378" s="10"/>
      <c r="AF4378" s="9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4"/>
      <c r="T4379" s="30"/>
      <c r="U4379" s="9"/>
      <c r="V4379" s="9"/>
      <c r="W4379" s="28"/>
      <c r="X4379" s="3"/>
      <c r="Y4379" s="1"/>
      <c r="Z4379" s="9"/>
      <c r="AA4379" s="3"/>
      <c r="AB4379" s="3"/>
      <c r="AC4379" s="3"/>
      <c r="AD4379" s="9"/>
      <c r="AE4379" s="10"/>
      <c r="AF4379" s="9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4"/>
      <c r="T4380" s="30"/>
      <c r="U4380" s="9"/>
      <c r="V4380" s="9"/>
      <c r="W4380" s="28"/>
      <c r="X4380" s="3"/>
      <c r="Y4380" s="1"/>
      <c r="Z4380" s="9"/>
      <c r="AA4380" s="3"/>
      <c r="AB4380" s="3"/>
      <c r="AC4380" s="3"/>
      <c r="AD4380" s="9"/>
      <c r="AE4380" s="10"/>
      <c r="AF4380" s="9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4"/>
      <c r="T4381" s="30"/>
      <c r="U4381" s="9"/>
      <c r="V4381" s="9"/>
      <c r="W4381" s="28"/>
      <c r="X4381" s="3"/>
      <c r="Y4381" s="1"/>
      <c r="Z4381" s="9"/>
      <c r="AA4381" s="3"/>
      <c r="AB4381" s="3"/>
      <c r="AC4381" s="3"/>
      <c r="AD4381" s="9"/>
      <c r="AE4381" s="10"/>
      <c r="AF4381" s="9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4"/>
      <c r="T4382" s="30"/>
      <c r="U4382" s="9"/>
      <c r="V4382" s="9"/>
      <c r="W4382" s="28"/>
      <c r="X4382" s="3"/>
      <c r="Y4382" s="1"/>
      <c r="Z4382" s="9"/>
      <c r="AA4382" s="3"/>
      <c r="AB4382" s="3"/>
      <c r="AC4382" s="3"/>
      <c r="AD4382" s="9"/>
      <c r="AE4382" s="10"/>
      <c r="AF4382" s="9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4"/>
      <c r="T4383" s="30"/>
      <c r="U4383" s="9"/>
      <c r="V4383" s="9"/>
      <c r="W4383" s="28"/>
      <c r="X4383" s="3"/>
      <c r="Y4383" s="1"/>
      <c r="Z4383" s="9"/>
      <c r="AA4383" s="3"/>
      <c r="AB4383" s="3"/>
      <c r="AC4383" s="3"/>
      <c r="AD4383" s="9"/>
      <c r="AE4383" s="10"/>
      <c r="AF4383" s="9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4"/>
      <c r="T4384" s="30"/>
      <c r="U4384" s="9"/>
      <c r="V4384" s="9"/>
      <c r="W4384" s="28"/>
      <c r="X4384" s="3"/>
      <c r="Y4384" s="1"/>
      <c r="Z4384" s="9"/>
      <c r="AA4384" s="3"/>
      <c r="AB4384" s="3"/>
      <c r="AC4384" s="3"/>
      <c r="AD4384" s="9"/>
      <c r="AE4384" s="10"/>
      <c r="AF4384" s="9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4"/>
      <c r="T4385" s="30"/>
      <c r="U4385" s="9"/>
      <c r="V4385" s="9"/>
      <c r="W4385" s="28"/>
      <c r="X4385" s="3"/>
      <c r="Y4385" s="1"/>
      <c r="Z4385" s="9"/>
      <c r="AA4385" s="3"/>
      <c r="AB4385" s="3"/>
      <c r="AC4385" s="3"/>
      <c r="AD4385" s="9"/>
      <c r="AE4385" s="10"/>
      <c r="AF4385" s="9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4"/>
      <c r="T4386" s="30"/>
      <c r="U4386" s="9"/>
      <c r="V4386" s="9"/>
      <c r="W4386" s="28"/>
      <c r="X4386" s="3"/>
      <c r="Y4386" s="1"/>
      <c r="Z4386" s="9"/>
      <c r="AA4386" s="3"/>
      <c r="AB4386" s="3"/>
      <c r="AC4386" s="3"/>
      <c r="AD4386" s="9"/>
      <c r="AE4386" s="10"/>
      <c r="AF4386" s="9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4"/>
      <c r="T4387" s="30"/>
      <c r="U4387" s="9"/>
      <c r="V4387" s="9"/>
      <c r="W4387" s="28"/>
      <c r="X4387" s="3"/>
      <c r="Y4387" s="1"/>
      <c r="Z4387" s="9"/>
      <c r="AA4387" s="3"/>
      <c r="AB4387" s="3"/>
      <c r="AC4387" s="3"/>
      <c r="AD4387" s="9"/>
      <c r="AE4387" s="10"/>
      <c r="AF4387" s="9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4"/>
      <c r="T4388" s="30"/>
      <c r="U4388" s="9"/>
      <c r="V4388" s="9"/>
      <c r="W4388" s="28"/>
      <c r="X4388" s="3"/>
      <c r="Y4388" s="1"/>
      <c r="Z4388" s="9"/>
      <c r="AA4388" s="3"/>
      <c r="AB4388" s="3"/>
      <c r="AC4388" s="3"/>
      <c r="AD4388" s="9"/>
      <c r="AE4388" s="10"/>
      <c r="AF4388" s="9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4"/>
      <c r="T4389" s="30"/>
      <c r="U4389" s="9"/>
      <c r="V4389" s="9"/>
      <c r="W4389" s="28"/>
      <c r="X4389" s="3"/>
      <c r="Y4389" s="1"/>
      <c r="Z4389" s="9"/>
      <c r="AA4389" s="3"/>
      <c r="AB4389" s="3"/>
      <c r="AC4389" s="3"/>
      <c r="AD4389" s="9"/>
      <c r="AE4389" s="10"/>
      <c r="AF4389" s="9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4"/>
      <c r="T4390" s="30"/>
      <c r="U4390" s="9"/>
      <c r="V4390" s="9"/>
      <c r="W4390" s="28"/>
      <c r="X4390" s="3"/>
      <c r="Y4390" s="1"/>
      <c r="Z4390" s="9"/>
      <c r="AA4390" s="3"/>
      <c r="AB4390" s="3"/>
      <c r="AC4390" s="3"/>
      <c r="AD4390" s="9"/>
      <c r="AE4390" s="10"/>
      <c r="AF4390" s="9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4"/>
      <c r="T4391" s="30"/>
      <c r="U4391" s="9"/>
      <c r="V4391" s="9"/>
      <c r="W4391" s="28"/>
      <c r="X4391" s="3"/>
      <c r="Y4391" s="1"/>
      <c r="Z4391" s="9"/>
      <c r="AA4391" s="3"/>
      <c r="AB4391" s="3"/>
      <c r="AC4391" s="3"/>
      <c r="AD4391" s="9"/>
      <c r="AE4391" s="10"/>
      <c r="AF4391" s="9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4"/>
      <c r="T4392" s="30"/>
      <c r="U4392" s="9"/>
      <c r="V4392" s="9"/>
      <c r="W4392" s="28"/>
      <c r="X4392" s="3"/>
      <c r="Y4392" s="1"/>
      <c r="Z4392" s="9"/>
      <c r="AA4392" s="3"/>
      <c r="AB4392" s="3"/>
      <c r="AC4392" s="3"/>
      <c r="AD4392" s="9"/>
      <c r="AE4392" s="10"/>
      <c r="AF4392" s="9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4"/>
      <c r="T4393" s="30"/>
      <c r="U4393" s="9"/>
      <c r="V4393" s="9"/>
      <c r="W4393" s="28"/>
      <c r="X4393" s="3"/>
      <c r="Y4393" s="1"/>
      <c r="Z4393" s="9"/>
      <c r="AA4393" s="3"/>
      <c r="AB4393" s="3"/>
      <c r="AC4393" s="3"/>
      <c r="AD4393" s="9"/>
      <c r="AE4393" s="10"/>
      <c r="AF4393" s="9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4"/>
      <c r="T4394" s="30"/>
      <c r="U4394" s="9"/>
      <c r="V4394" s="9"/>
      <c r="W4394" s="28"/>
      <c r="X4394" s="3"/>
      <c r="Y4394" s="1"/>
      <c r="Z4394" s="9"/>
      <c r="AA4394" s="3"/>
      <c r="AB4394" s="3"/>
      <c r="AC4394" s="3"/>
      <c r="AD4394" s="9"/>
      <c r="AE4394" s="10"/>
      <c r="AF4394" s="9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4"/>
      <c r="T4395" s="30"/>
      <c r="U4395" s="9"/>
      <c r="V4395" s="9"/>
      <c r="W4395" s="28"/>
      <c r="X4395" s="3"/>
      <c r="Y4395" s="1"/>
      <c r="Z4395" s="9"/>
      <c r="AA4395" s="3"/>
      <c r="AB4395" s="3"/>
      <c r="AC4395" s="3"/>
      <c r="AD4395" s="9"/>
      <c r="AE4395" s="10"/>
      <c r="AF4395" s="9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4"/>
      <c r="T4396" s="30"/>
      <c r="U4396" s="27"/>
      <c r="V4396" s="27"/>
      <c r="W4396" s="32"/>
      <c r="X4396" s="20"/>
      <c r="Y4396" s="23"/>
      <c r="Z4396" s="27"/>
      <c r="AA4396" s="20"/>
      <c r="AB4396" s="20"/>
      <c r="AC4396" s="20"/>
      <c r="AD4396" s="27"/>
      <c r="AE4396" s="21"/>
      <c r="AF4396" s="27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</row>
    <row r="4397" spans="1:130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4"/>
      <c r="T4397" s="30"/>
      <c r="U4397" s="9"/>
      <c r="V4397" s="9"/>
      <c r="W4397" s="28"/>
      <c r="X4397" s="3"/>
      <c r="Y4397" s="1"/>
      <c r="Z4397" s="9"/>
      <c r="AA4397" s="3"/>
      <c r="AB4397" s="3"/>
      <c r="AC4397" s="3"/>
      <c r="AD4397" s="9"/>
      <c r="AE4397" s="10"/>
      <c r="AF4397" s="9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4"/>
      <c r="T4398" s="30"/>
      <c r="U4398" s="9"/>
      <c r="V4398" s="9"/>
      <c r="W4398" s="28"/>
      <c r="X4398" s="3"/>
      <c r="Y4398" s="1"/>
      <c r="Z4398" s="9"/>
      <c r="AA4398" s="3"/>
      <c r="AB4398" s="3"/>
      <c r="AC4398" s="3"/>
      <c r="AD4398" s="9"/>
      <c r="AE4398" s="10"/>
      <c r="AF4398" s="9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4"/>
      <c r="T4399" s="30"/>
      <c r="U4399" s="9"/>
      <c r="V4399" s="9"/>
      <c r="W4399" s="28"/>
      <c r="X4399" s="3"/>
      <c r="Y4399" s="1"/>
      <c r="Z4399" s="9"/>
      <c r="AA4399" s="3"/>
      <c r="AB4399" s="3"/>
      <c r="AC4399" s="3"/>
      <c r="AD4399" s="9"/>
      <c r="AE4399" s="10"/>
      <c r="AF4399" s="9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4"/>
      <c r="T4400" s="30"/>
      <c r="U4400" s="9"/>
      <c r="V4400" s="9"/>
      <c r="W4400" s="28"/>
      <c r="X4400" s="3"/>
      <c r="Y4400" s="1"/>
      <c r="Z4400" s="9"/>
      <c r="AA4400" s="3"/>
      <c r="AB4400" s="3"/>
      <c r="AC4400" s="3"/>
      <c r="AD4400" s="9"/>
      <c r="AE4400" s="10"/>
      <c r="AF4400" s="9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4"/>
      <c r="T4401" s="30"/>
      <c r="U4401" s="9"/>
      <c r="V4401" s="9"/>
      <c r="W4401" s="28"/>
      <c r="X4401" s="3"/>
      <c r="Y4401" s="1"/>
      <c r="Z4401" s="9"/>
      <c r="AA4401" s="3"/>
      <c r="AB4401" s="3"/>
      <c r="AC4401" s="3"/>
      <c r="AD4401" s="9"/>
      <c r="AE4401" s="10"/>
      <c r="AF4401" s="9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4"/>
      <c r="T4402" s="30"/>
      <c r="U4402" s="9"/>
      <c r="V4402" s="9"/>
      <c r="W4402" s="28"/>
      <c r="X4402" s="3"/>
      <c r="Y4402" s="1"/>
      <c r="Z4402" s="9"/>
      <c r="AA4402" s="3"/>
      <c r="AB4402" s="3"/>
      <c r="AC4402" s="3"/>
      <c r="AD4402" s="9"/>
      <c r="AE4402" s="10"/>
      <c r="AF4402" s="9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4"/>
      <c r="T4403" s="30"/>
      <c r="U4403" s="9"/>
      <c r="V4403" s="9"/>
      <c r="W4403" s="28"/>
      <c r="X4403" s="3"/>
      <c r="Y4403" s="1"/>
      <c r="Z4403" s="9"/>
      <c r="AA4403" s="3"/>
      <c r="AB4403" s="3"/>
      <c r="AC4403" s="3"/>
      <c r="AD4403" s="9"/>
      <c r="AE4403" s="10"/>
      <c r="AF4403" s="9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4"/>
      <c r="T4404" s="30"/>
      <c r="U4404" s="9"/>
      <c r="V4404" s="9"/>
      <c r="W4404" s="28"/>
      <c r="X4404" s="3"/>
      <c r="Y4404" s="1"/>
      <c r="Z4404" s="9"/>
      <c r="AA4404" s="3"/>
      <c r="AB4404" s="3"/>
      <c r="AC4404" s="3"/>
      <c r="AD4404" s="9"/>
      <c r="AE4404" s="10"/>
      <c r="AF4404" s="9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4"/>
      <c r="T4405" s="30"/>
      <c r="U4405" s="9"/>
      <c r="V4405" s="9"/>
      <c r="W4405" s="28"/>
      <c r="X4405" s="3"/>
      <c r="Y4405" s="1"/>
      <c r="Z4405" s="9"/>
      <c r="AA4405" s="3"/>
      <c r="AB4405" s="3"/>
      <c r="AC4405" s="3"/>
      <c r="AD4405" s="9"/>
      <c r="AE4405" s="10"/>
      <c r="AF4405" s="9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4"/>
      <c r="T4406" s="30"/>
      <c r="U4406" s="9"/>
      <c r="V4406" s="9"/>
      <c r="W4406" s="28"/>
      <c r="X4406" s="3"/>
      <c r="Y4406" s="1"/>
      <c r="Z4406" s="9"/>
      <c r="AA4406" s="3"/>
      <c r="AB4406" s="3"/>
      <c r="AC4406" s="3"/>
      <c r="AD4406" s="9"/>
      <c r="AE4406" s="10"/>
      <c r="AF4406" s="9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4"/>
      <c r="T4407" s="30"/>
      <c r="U4407" s="9"/>
      <c r="V4407" s="9"/>
      <c r="W4407" s="28"/>
      <c r="X4407" s="3"/>
      <c r="Y4407" s="1"/>
      <c r="Z4407" s="9"/>
      <c r="AA4407" s="3"/>
      <c r="AB4407" s="3"/>
      <c r="AC4407" s="3"/>
      <c r="AD4407" s="9"/>
      <c r="AE4407" s="10"/>
      <c r="AF4407" s="9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4"/>
      <c r="T4408" s="30"/>
      <c r="U4408" s="9"/>
      <c r="V4408" s="9"/>
      <c r="W4408" s="28"/>
      <c r="X4408" s="3"/>
      <c r="Y4408" s="1"/>
      <c r="Z4408" s="9"/>
      <c r="AA4408" s="3"/>
      <c r="AB4408" s="3"/>
      <c r="AC4408" s="3"/>
      <c r="AD4408" s="9"/>
      <c r="AE4408" s="10"/>
      <c r="AF4408" s="9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4"/>
      <c r="T4409" s="30"/>
      <c r="U4409" s="9"/>
      <c r="V4409" s="9"/>
      <c r="W4409" s="28"/>
      <c r="X4409" s="3"/>
      <c r="Y4409" s="1"/>
      <c r="Z4409" s="9"/>
      <c r="AA4409" s="3"/>
      <c r="AB4409" s="3"/>
      <c r="AC4409" s="3"/>
      <c r="AD4409" s="9"/>
      <c r="AE4409" s="10"/>
      <c r="AF4409" s="9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4"/>
      <c r="T4410" s="30"/>
      <c r="U4410" s="9"/>
      <c r="V4410" s="9"/>
      <c r="W4410" s="28"/>
      <c r="X4410" s="3"/>
      <c r="Y4410" s="1"/>
      <c r="Z4410" s="9"/>
      <c r="AA4410" s="3"/>
      <c r="AB4410" s="3"/>
      <c r="AC4410" s="3"/>
      <c r="AD4410" s="9"/>
      <c r="AE4410" s="10"/>
      <c r="AF4410" s="9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4"/>
      <c r="T4411" s="30"/>
      <c r="U4411" s="9"/>
      <c r="V4411" s="9"/>
      <c r="W4411" s="28"/>
      <c r="X4411" s="3"/>
      <c r="Y4411" s="1"/>
      <c r="Z4411" s="9"/>
      <c r="AA4411" s="3"/>
      <c r="AB4411" s="3"/>
      <c r="AC4411" s="3"/>
      <c r="AD4411" s="9"/>
      <c r="AE4411" s="10"/>
      <c r="AF4411" s="9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4"/>
      <c r="T4412" s="30"/>
      <c r="U4412" s="9"/>
      <c r="V4412" s="9"/>
      <c r="W4412" s="28"/>
      <c r="X4412" s="3"/>
      <c r="Y4412" s="1"/>
      <c r="Z4412" s="9"/>
      <c r="AA4412" s="3"/>
      <c r="AB4412" s="3"/>
      <c r="AC4412" s="3"/>
      <c r="AD4412" s="9"/>
      <c r="AE4412" s="10"/>
      <c r="AF4412" s="9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4"/>
      <c r="T4413" s="30"/>
      <c r="U4413" s="9"/>
      <c r="V4413" s="9"/>
      <c r="W4413" s="28"/>
      <c r="X4413" s="3"/>
      <c r="Y4413" s="1"/>
      <c r="Z4413" s="9"/>
      <c r="AA4413" s="3"/>
      <c r="AB4413" s="3"/>
      <c r="AC4413" s="3"/>
      <c r="AD4413" s="9"/>
      <c r="AE4413" s="10"/>
      <c r="AF4413" s="9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4"/>
      <c r="T4414" s="30"/>
      <c r="U4414" s="9"/>
      <c r="V4414" s="9"/>
      <c r="W4414" s="28"/>
      <c r="X4414" s="3"/>
      <c r="Y4414" s="1"/>
      <c r="Z4414" s="9"/>
      <c r="AA4414" s="3"/>
      <c r="AB4414" s="3"/>
      <c r="AC4414" s="3"/>
      <c r="AD4414" s="9"/>
      <c r="AE4414" s="10"/>
      <c r="AF4414" s="9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4"/>
      <c r="T4415" s="30"/>
      <c r="U4415" s="9"/>
      <c r="V4415" s="9"/>
      <c r="W4415" s="28"/>
      <c r="X4415" s="3"/>
      <c r="Y4415" s="1"/>
      <c r="Z4415" s="9"/>
      <c r="AA4415" s="3"/>
      <c r="AB4415" s="3"/>
      <c r="AC4415" s="3"/>
      <c r="AD4415" s="9"/>
      <c r="AE4415" s="10"/>
      <c r="AF4415" s="9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4"/>
      <c r="T4416" s="30"/>
      <c r="U4416" s="9"/>
      <c r="V4416" s="9"/>
      <c r="W4416" s="28"/>
      <c r="X4416" s="3"/>
      <c r="Y4416" s="1"/>
      <c r="Z4416" s="9"/>
      <c r="AA4416" s="3"/>
      <c r="AB4416" s="3"/>
      <c r="AC4416" s="3"/>
      <c r="AD4416" s="9"/>
      <c r="AE4416" s="10"/>
      <c r="AF4416" s="9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4"/>
      <c r="T4417" s="30"/>
      <c r="U4417" s="9"/>
      <c r="V4417" s="9"/>
      <c r="W4417" s="28"/>
      <c r="X4417" s="3"/>
      <c r="Y4417" s="1"/>
      <c r="Z4417" s="9"/>
      <c r="AA4417" s="3"/>
      <c r="AB4417" s="3"/>
      <c r="AC4417" s="3"/>
      <c r="AD4417" s="9"/>
      <c r="AE4417" s="10"/>
      <c r="AF4417" s="9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4"/>
      <c r="T4418" s="30"/>
      <c r="U4418" s="9"/>
      <c r="V4418" s="9"/>
      <c r="W4418" s="28"/>
      <c r="X4418" s="3"/>
      <c r="Y4418" s="1"/>
      <c r="Z4418" s="9"/>
      <c r="AA4418" s="3"/>
      <c r="AB4418" s="3"/>
      <c r="AC4418" s="3"/>
      <c r="AD4418" s="9"/>
      <c r="AE4418" s="10"/>
      <c r="AF4418" s="9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4"/>
      <c r="T4419" s="30"/>
      <c r="U4419" s="9"/>
      <c r="V4419" s="9"/>
      <c r="W4419" s="28"/>
      <c r="X4419" s="3"/>
      <c r="Y4419" s="1"/>
      <c r="Z4419" s="9"/>
      <c r="AA4419" s="3"/>
      <c r="AB4419" s="3"/>
      <c r="AC4419" s="3"/>
      <c r="AD4419" s="9"/>
      <c r="AE4419" s="10"/>
      <c r="AF4419" s="9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4"/>
      <c r="T4420" s="30"/>
      <c r="U4420" s="9"/>
      <c r="V4420" s="9"/>
      <c r="W4420" s="28"/>
      <c r="X4420" s="3"/>
      <c r="Y4420" s="1"/>
      <c r="Z4420" s="9"/>
      <c r="AA4420" s="3"/>
      <c r="AB4420" s="3"/>
      <c r="AC4420" s="3"/>
      <c r="AD4420" s="9"/>
      <c r="AE4420" s="10"/>
      <c r="AF4420" s="9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4"/>
      <c r="T4421" s="30"/>
      <c r="U4421" s="9"/>
      <c r="V4421" s="9"/>
      <c r="W4421" s="28"/>
      <c r="X4421" s="3"/>
      <c r="Y4421" s="1"/>
      <c r="Z4421" s="9"/>
      <c r="AA4421" s="3"/>
      <c r="AB4421" s="3"/>
      <c r="AC4421" s="3"/>
      <c r="AD4421" s="9"/>
      <c r="AE4421" s="10"/>
      <c r="AF4421" s="9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4"/>
      <c r="T4422" s="30"/>
      <c r="U4422" s="9"/>
      <c r="V4422" s="9"/>
      <c r="W4422" s="28"/>
      <c r="X4422" s="3"/>
      <c r="Y4422" s="1"/>
      <c r="Z4422" s="9"/>
      <c r="AA4422" s="3"/>
      <c r="AB4422" s="3"/>
      <c r="AC4422" s="3"/>
      <c r="AD4422" s="9"/>
      <c r="AE4422" s="10"/>
      <c r="AF4422" s="9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4"/>
      <c r="T4423" s="30"/>
      <c r="U4423" s="9"/>
      <c r="V4423" s="9"/>
      <c r="W4423" s="28"/>
      <c r="X4423" s="3"/>
      <c r="Y4423" s="1"/>
      <c r="Z4423" s="9"/>
      <c r="AA4423" s="3"/>
      <c r="AB4423" s="3"/>
      <c r="AC4423" s="3"/>
      <c r="AD4423" s="9"/>
      <c r="AE4423" s="10"/>
      <c r="AF4423" s="9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4"/>
      <c r="T4424" s="30"/>
      <c r="U4424" s="9"/>
      <c r="V4424" s="9"/>
      <c r="W4424" s="28"/>
      <c r="X4424" s="3"/>
      <c r="Y4424" s="1"/>
      <c r="Z4424" s="9"/>
      <c r="AA4424" s="3"/>
      <c r="AB4424" s="3"/>
      <c r="AC4424" s="3"/>
      <c r="AD4424" s="9"/>
      <c r="AE4424" s="10"/>
      <c r="AF4424" s="9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4"/>
      <c r="T4425" s="30"/>
      <c r="U4425" s="9"/>
      <c r="V4425" s="9"/>
      <c r="W4425" s="28"/>
      <c r="X4425" s="3"/>
      <c r="Y4425" s="1"/>
      <c r="Z4425" s="9"/>
      <c r="AA4425" s="3"/>
      <c r="AB4425" s="3"/>
      <c r="AC4425" s="3"/>
      <c r="AD4425" s="9"/>
      <c r="AE4425" s="10"/>
      <c r="AF4425" s="9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4"/>
      <c r="T4426" s="30"/>
      <c r="U4426" s="9"/>
      <c r="V4426" s="9"/>
      <c r="W4426" s="28"/>
      <c r="X4426" s="3"/>
      <c r="Y4426" s="1"/>
      <c r="Z4426" s="9"/>
      <c r="AA4426" s="3"/>
      <c r="AB4426" s="3"/>
      <c r="AC4426" s="3"/>
      <c r="AD4426" s="9"/>
      <c r="AE4426" s="10"/>
      <c r="AF4426" s="9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4"/>
      <c r="T4427" s="30"/>
      <c r="U4427" s="9"/>
      <c r="V4427" s="9"/>
      <c r="W4427" s="28"/>
      <c r="X4427" s="3"/>
      <c r="Y4427" s="1"/>
      <c r="Z4427" s="9"/>
      <c r="AA4427" s="3"/>
      <c r="AB4427" s="3"/>
      <c r="AC4427" s="3"/>
      <c r="AD4427" s="9"/>
      <c r="AE4427" s="10"/>
      <c r="AF4427" s="9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4"/>
      <c r="T4428" s="30"/>
      <c r="U4428" s="9"/>
      <c r="V4428" s="9"/>
      <c r="W4428" s="28"/>
      <c r="X4428" s="3"/>
      <c r="Y4428" s="1"/>
      <c r="Z4428" s="9"/>
      <c r="AA4428" s="3"/>
      <c r="AB4428" s="3"/>
      <c r="AC4428" s="3"/>
      <c r="AD4428" s="9"/>
      <c r="AE4428" s="10"/>
      <c r="AF4428" s="9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4"/>
      <c r="T4429" s="30"/>
      <c r="U4429" s="9"/>
      <c r="V4429" s="9"/>
      <c r="W4429" s="28"/>
      <c r="X4429" s="3"/>
      <c r="Y4429" s="1"/>
      <c r="Z4429" s="9"/>
      <c r="AA4429" s="3"/>
      <c r="AB4429" s="3"/>
      <c r="AC4429" s="3"/>
      <c r="AD4429" s="9"/>
      <c r="AE4429" s="10"/>
      <c r="AF4429" s="9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4"/>
      <c r="T4430" s="30"/>
      <c r="U4430" s="9"/>
      <c r="V4430" s="9"/>
      <c r="W4430" s="28"/>
      <c r="X4430" s="3"/>
      <c r="Y4430" s="1"/>
      <c r="Z4430" s="9"/>
      <c r="AA4430" s="3"/>
      <c r="AB4430" s="3"/>
      <c r="AC4430" s="3"/>
      <c r="AD4430" s="9"/>
      <c r="AE4430" s="10"/>
      <c r="AF4430" s="9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4"/>
      <c r="T4431" s="30"/>
      <c r="U4431" s="9"/>
      <c r="V4431" s="9"/>
      <c r="W4431" s="28"/>
      <c r="X4431" s="3"/>
      <c r="Y4431" s="1"/>
      <c r="Z4431" s="9"/>
      <c r="AA4431" s="3"/>
      <c r="AB4431" s="3"/>
      <c r="AC4431" s="3"/>
      <c r="AD4431" s="9"/>
      <c r="AE4431" s="10"/>
      <c r="AF4431" s="9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4"/>
      <c r="T4432" s="30"/>
      <c r="U4432" s="9"/>
      <c r="V4432" s="9"/>
      <c r="W4432" s="28"/>
      <c r="X4432" s="3"/>
      <c r="Y4432" s="1"/>
      <c r="Z4432" s="9"/>
      <c r="AA4432" s="3"/>
      <c r="AB4432" s="3"/>
      <c r="AC4432" s="3"/>
      <c r="AD4432" s="9"/>
      <c r="AE4432" s="10"/>
      <c r="AF4432" s="9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4"/>
      <c r="T4433" s="30"/>
      <c r="U4433" s="9"/>
      <c r="V4433" s="9"/>
      <c r="W4433" s="28"/>
      <c r="X4433" s="3"/>
      <c r="Y4433" s="1"/>
      <c r="Z4433" s="9"/>
      <c r="AA4433" s="3"/>
      <c r="AB4433" s="3"/>
      <c r="AC4433" s="3"/>
      <c r="AD4433" s="9"/>
      <c r="AE4433" s="10"/>
      <c r="AF4433" s="9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4"/>
      <c r="T4434" s="30"/>
      <c r="U4434" s="9"/>
      <c r="V4434" s="9"/>
      <c r="W4434" s="28"/>
      <c r="X4434" s="3"/>
      <c r="Y4434" s="1"/>
      <c r="Z4434" s="9"/>
      <c r="AA4434" s="3"/>
      <c r="AB4434" s="3"/>
      <c r="AC4434" s="3"/>
      <c r="AD4434" s="9"/>
      <c r="AE4434" s="10"/>
      <c r="AF4434" s="9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4"/>
      <c r="T4435" s="30"/>
      <c r="U4435" s="9"/>
      <c r="V4435" s="9"/>
      <c r="W4435" s="28"/>
      <c r="X4435" s="3"/>
      <c r="Y4435" s="1"/>
      <c r="Z4435" s="9"/>
      <c r="AA4435" s="3"/>
      <c r="AB4435" s="3"/>
      <c r="AC4435" s="3"/>
      <c r="AD4435" s="9"/>
      <c r="AE4435" s="10"/>
      <c r="AF4435" s="9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4"/>
      <c r="T4436" s="30"/>
      <c r="U4436" s="9"/>
      <c r="V4436" s="9"/>
      <c r="W4436" s="28"/>
      <c r="X4436" s="3"/>
      <c r="Y4436" s="1"/>
      <c r="Z4436" s="9"/>
      <c r="AA4436" s="3"/>
      <c r="AB4436" s="3"/>
      <c r="AC4436" s="3"/>
      <c r="AD4436" s="9"/>
      <c r="AE4436" s="10"/>
      <c r="AF4436" s="9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4"/>
      <c r="T4437" s="30"/>
      <c r="U4437" s="9"/>
      <c r="V4437" s="9"/>
      <c r="W4437" s="28"/>
      <c r="X4437" s="3"/>
      <c r="Y4437" s="1"/>
      <c r="Z4437" s="9"/>
      <c r="AA4437" s="3"/>
      <c r="AB4437" s="3"/>
      <c r="AC4437" s="3"/>
      <c r="AD4437" s="9"/>
      <c r="AE4437" s="10"/>
      <c r="AF4437" s="9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4"/>
      <c r="T4438" s="30"/>
      <c r="U4438" s="9"/>
      <c r="V4438" s="9"/>
      <c r="W4438" s="28"/>
      <c r="X4438" s="3"/>
      <c r="Y4438" s="1"/>
      <c r="Z4438" s="9"/>
      <c r="AA4438" s="3"/>
      <c r="AB4438" s="3"/>
      <c r="AC4438" s="3"/>
      <c r="AD4438" s="9"/>
      <c r="AE4438" s="10"/>
      <c r="AF4438" s="9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4"/>
      <c r="T4439" s="30"/>
      <c r="U4439" s="9"/>
      <c r="V4439" s="9"/>
      <c r="W4439" s="28"/>
      <c r="X4439" s="3"/>
      <c r="Y4439" s="1"/>
      <c r="Z4439" s="9"/>
      <c r="AA4439" s="3"/>
      <c r="AB4439" s="3"/>
      <c r="AC4439" s="3"/>
      <c r="AD4439" s="9"/>
      <c r="AE4439" s="10"/>
      <c r="AF4439" s="9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4"/>
      <c r="T4440" s="30"/>
      <c r="U4440" s="9"/>
      <c r="V4440" s="9"/>
      <c r="W4440" s="28"/>
      <c r="X4440" s="3"/>
      <c r="Y4440" s="1"/>
      <c r="Z4440" s="9"/>
      <c r="AA4440" s="3"/>
      <c r="AB4440" s="3"/>
      <c r="AC4440" s="3"/>
      <c r="AD4440" s="9"/>
      <c r="AE4440" s="10"/>
      <c r="AF4440" s="9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4"/>
      <c r="T4441" s="30"/>
      <c r="U4441" s="9"/>
      <c r="V4441" s="9"/>
      <c r="W4441" s="28"/>
      <c r="X4441" s="3"/>
      <c r="Y4441" s="1"/>
      <c r="Z4441" s="9"/>
      <c r="AA4441" s="3"/>
      <c r="AB4441" s="3"/>
      <c r="AC4441" s="3"/>
      <c r="AD4441" s="9"/>
      <c r="AE4441" s="10"/>
      <c r="AF4441" s="9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4"/>
      <c r="T4442" s="30"/>
      <c r="U4442" s="9"/>
      <c r="V4442" s="9"/>
      <c r="W4442" s="28"/>
      <c r="X4442" s="3"/>
      <c r="Y4442" s="1"/>
      <c r="Z4442" s="9"/>
      <c r="AA4442" s="3"/>
      <c r="AB4442" s="3"/>
      <c r="AC4442" s="3"/>
      <c r="AD4442" s="9"/>
      <c r="AE4442" s="10"/>
      <c r="AF4442" s="9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4"/>
      <c r="T4443" s="30"/>
      <c r="U4443" s="9"/>
      <c r="V4443" s="9"/>
      <c r="W4443" s="28"/>
      <c r="X4443" s="3"/>
      <c r="Y4443" s="1"/>
      <c r="Z4443" s="9"/>
      <c r="AA4443" s="3"/>
      <c r="AB4443" s="3"/>
      <c r="AC4443" s="3"/>
      <c r="AD4443" s="9"/>
      <c r="AE4443" s="10"/>
      <c r="AF4443" s="9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4"/>
      <c r="T4444" s="30"/>
      <c r="U4444" s="9"/>
      <c r="V4444" s="9"/>
      <c r="W4444" s="28"/>
      <c r="X4444" s="3"/>
      <c r="Y4444" s="1"/>
      <c r="Z4444" s="9"/>
      <c r="AA4444" s="3"/>
      <c r="AB4444" s="3"/>
      <c r="AC4444" s="3"/>
      <c r="AD4444" s="9"/>
      <c r="AE4444" s="10"/>
      <c r="AF4444" s="9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4"/>
      <c r="T4445" s="30"/>
      <c r="U4445" s="9"/>
      <c r="V4445" s="9"/>
      <c r="W4445" s="28"/>
      <c r="X4445" s="3"/>
      <c r="Y4445" s="1"/>
      <c r="Z4445" s="9"/>
      <c r="AA4445" s="3"/>
      <c r="AB4445" s="3"/>
      <c r="AC4445" s="3"/>
      <c r="AD4445" s="9"/>
      <c r="AE4445" s="10"/>
      <c r="AF4445" s="9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4"/>
      <c r="T4446" s="30"/>
      <c r="U4446" s="9"/>
      <c r="V4446" s="9"/>
      <c r="W4446" s="28"/>
      <c r="X4446" s="3"/>
      <c r="Y4446" s="1"/>
      <c r="Z4446" s="9"/>
      <c r="AA4446" s="3"/>
      <c r="AB4446" s="3"/>
      <c r="AC4446" s="3"/>
      <c r="AD4446" s="9"/>
      <c r="AE4446" s="10"/>
      <c r="AF4446" s="9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4"/>
      <c r="T4447" s="30"/>
      <c r="U4447" s="9"/>
      <c r="V4447" s="9"/>
      <c r="W4447" s="28"/>
      <c r="X4447" s="3"/>
      <c r="Y4447" s="1"/>
      <c r="Z4447" s="9"/>
      <c r="AA4447" s="3"/>
      <c r="AB4447" s="3"/>
      <c r="AC4447" s="3"/>
      <c r="AD4447" s="9"/>
      <c r="AE4447" s="10"/>
      <c r="AF4447" s="9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4"/>
      <c r="T4448" s="30"/>
      <c r="U4448" s="9"/>
      <c r="V4448" s="9"/>
      <c r="W4448" s="28"/>
      <c r="X4448" s="3"/>
      <c r="Y4448" s="1"/>
      <c r="Z4448" s="9"/>
      <c r="AA4448" s="3"/>
      <c r="AB4448" s="3"/>
      <c r="AC4448" s="3"/>
      <c r="AD4448" s="9"/>
      <c r="AE4448" s="10"/>
      <c r="AF4448" s="9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4"/>
      <c r="T4449" s="30"/>
      <c r="U4449" s="9"/>
      <c r="V4449" s="9"/>
      <c r="W4449" s="28"/>
      <c r="X4449" s="3"/>
      <c r="Y4449" s="1"/>
      <c r="Z4449" s="9"/>
      <c r="AA4449" s="3"/>
      <c r="AB4449" s="3"/>
      <c r="AC4449" s="3"/>
      <c r="AD4449" s="9"/>
      <c r="AE4449" s="10"/>
      <c r="AF4449" s="9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4"/>
      <c r="T4450" s="30"/>
      <c r="U4450" s="9"/>
      <c r="V4450" s="9"/>
      <c r="W4450" s="28"/>
      <c r="X4450" s="3"/>
      <c r="Y4450" s="1"/>
      <c r="Z4450" s="9"/>
      <c r="AA4450" s="3"/>
      <c r="AB4450" s="3"/>
      <c r="AC4450" s="3"/>
      <c r="AD4450" s="9"/>
      <c r="AE4450" s="10"/>
      <c r="AF4450" s="9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4"/>
      <c r="T4451" s="30"/>
      <c r="U4451" s="9"/>
      <c r="V4451" s="9"/>
      <c r="W4451" s="28"/>
      <c r="X4451" s="3"/>
      <c r="Y4451" s="1"/>
      <c r="Z4451" s="9"/>
      <c r="AA4451" s="3"/>
      <c r="AB4451" s="3"/>
      <c r="AC4451" s="3"/>
      <c r="AD4451" s="9"/>
      <c r="AE4451" s="10"/>
      <c r="AF4451" s="9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4"/>
      <c r="T4452" s="30"/>
      <c r="U4452" s="9"/>
      <c r="V4452" s="9"/>
      <c r="W4452" s="28"/>
      <c r="X4452" s="3"/>
      <c r="Y4452" s="1"/>
      <c r="Z4452" s="9"/>
      <c r="AA4452" s="3"/>
      <c r="AB4452" s="3"/>
      <c r="AC4452" s="3"/>
      <c r="AD4452" s="9"/>
      <c r="AE4452" s="10"/>
      <c r="AF4452" s="9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4"/>
      <c r="T4453" s="30"/>
      <c r="U4453" s="9"/>
      <c r="V4453" s="9"/>
      <c r="W4453" s="28"/>
      <c r="X4453" s="3"/>
      <c r="Y4453" s="1"/>
      <c r="Z4453" s="9"/>
      <c r="AA4453" s="3"/>
      <c r="AB4453" s="3"/>
      <c r="AC4453" s="3"/>
      <c r="AD4453" s="9"/>
      <c r="AE4453" s="10"/>
      <c r="AF4453" s="9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4"/>
      <c r="T4454" s="30"/>
      <c r="U4454" s="9"/>
      <c r="V4454" s="9"/>
      <c r="W4454" s="28"/>
      <c r="X4454" s="3"/>
      <c r="Y4454" s="1"/>
      <c r="Z4454" s="9"/>
      <c r="AA4454" s="3"/>
      <c r="AB4454" s="3"/>
      <c r="AC4454" s="3"/>
      <c r="AD4454" s="9"/>
      <c r="AE4454" s="10"/>
      <c r="AF4454" s="9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4"/>
      <c r="T4455" s="30"/>
      <c r="U4455" s="9"/>
      <c r="V4455" s="9"/>
      <c r="W4455" s="28"/>
      <c r="X4455" s="3"/>
      <c r="Y4455" s="1"/>
      <c r="Z4455" s="9"/>
      <c r="AA4455" s="3"/>
      <c r="AB4455" s="3"/>
      <c r="AC4455" s="3"/>
      <c r="AD4455" s="9"/>
      <c r="AE4455" s="10"/>
      <c r="AF4455" s="9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4"/>
      <c r="T4456" s="30"/>
      <c r="U4456" s="9"/>
      <c r="V4456" s="9"/>
      <c r="W4456" s="28"/>
      <c r="X4456" s="3"/>
      <c r="Y4456" s="1"/>
      <c r="Z4456" s="9"/>
      <c r="AA4456" s="3"/>
      <c r="AB4456" s="3"/>
      <c r="AC4456" s="3"/>
      <c r="AD4456" s="9"/>
      <c r="AE4456" s="10"/>
      <c r="AF4456" s="9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4"/>
      <c r="T4457" s="30"/>
      <c r="U4457" s="9"/>
      <c r="V4457" s="9"/>
      <c r="W4457" s="28"/>
      <c r="X4457" s="3"/>
      <c r="Y4457" s="1"/>
      <c r="Z4457" s="9"/>
      <c r="AA4457" s="3"/>
      <c r="AB4457" s="3"/>
      <c r="AC4457" s="3"/>
      <c r="AD4457" s="9"/>
      <c r="AE4457" s="10"/>
      <c r="AF4457" s="9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4"/>
      <c r="T4458" s="30"/>
      <c r="U4458" s="9"/>
      <c r="V4458" s="9"/>
      <c r="W4458" s="28"/>
      <c r="X4458" s="3"/>
      <c r="Y4458" s="1"/>
      <c r="Z4458" s="9"/>
      <c r="AA4458" s="3"/>
      <c r="AB4458" s="3"/>
      <c r="AC4458" s="3"/>
      <c r="AD4458" s="9"/>
      <c r="AE4458" s="10"/>
      <c r="AF4458" s="9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4"/>
      <c r="T4459" s="30"/>
      <c r="U4459" s="9"/>
      <c r="V4459" s="9"/>
      <c r="W4459" s="28"/>
      <c r="X4459" s="3"/>
      <c r="Y4459" s="1"/>
      <c r="Z4459" s="9"/>
      <c r="AA4459" s="3"/>
      <c r="AB4459" s="3"/>
      <c r="AC4459" s="3"/>
      <c r="AD4459" s="9"/>
      <c r="AE4459" s="10"/>
      <c r="AF4459" s="9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4"/>
      <c r="T4460" s="30"/>
      <c r="U4460" s="9"/>
      <c r="V4460" s="9"/>
      <c r="W4460" s="28"/>
      <c r="X4460" s="3"/>
      <c r="Y4460" s="1"/>
      <c r="Z4460" s="9"/>
      <c r="AA4460" s="3"/>
      <c r="AB4460" s="3"/>
      <c r="AC4460" s="3"/>
      <c r="AD4460" s="9"/>
      <c r="AE4460" s="10"/>
      <c r="AF4460" s="9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4"/>
      <c r="T4461" s="30"/>
      <c r="U4461" s="9"/>
      <c r="V4461" s="9"/>
      <c r="W4461" s="28"/>
      <c r="X4461" s="3"/>
      <c r="Y4461" s="1"/>
      <c r="Z4461" s="9"/>
      <c r="AA4461" s="3"/>
      <c r="AB4461" s="3"/>
      <c r="AC4461" s="3"/>
      <c r="AD4461" s="9"/>
      <c r="AE4461" s="10"/>
      <c r="AF4461" s="9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4"/>
      <c r="T4462" s="30"/>
      <c r="U4462" s="9"/>
      <c r="V4462" s="9"/>
      <c r="W4462" s="28"/>
      <c r="X4462" s="3"/>
      <c r="Y4462" s="1"/>
      <c r="Z4462" s="9"/>
      <c r="AA4462" s="3"/>
      <c r="AB4462" s="3"/>
      <c r="AC4462" s="3"/>
      <c r="AD4462" s="9"/>
      <c r="AE4462" s="10"/>
      <c r="AF4462" s="9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4"/>
      <c r="T4463" s="30"/>
      <c r="U4463" s="9"/>
      <c r="V4463" s="9"/>
      <c r="W4463" s="28"/>
      <c r="X4463" s="3"/>
      <c r="Y4463" s="1"/>
      <c r="Z4463" s="9"/>
      <c r="AA4463" s="3"/>
      <c r="AB4463" s="3"/>
      <c r="AC4463" s="3"/>
      <c r="AD4463" s="9"/>
      <c r="AE4463" s="10"/>
      <c r="AF4463" s="9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4"/>
      <c r="T4464" s="30"/>
      <c r="U4464" s="9"/>
      <c r="V4464" s="9"/>
      <c r="W4464" s="28"/>
      <c r="X4464" s="3"/>
      <c r="Y4464" s="1"/>
      <c r="Z4464" s="9"/>
      <c r="AA4464" s="3"/>
      <c r="AB4464" s="3"/>
      <c r="AC4464" s="3"/>
      <c r="AD4464" s="9"/>
      <c r="AE4464" s="10"/>
      <c r="AF4464" s="9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4"/>
      <c r="T4465" s="30"/>
      <c r="U4465" s="9"/>
      <c r="V4465" s="9"/>
      <c r="W4465" s="28"/>
      <c r="X4465" s="3"/>
      <c r="Y4465" s="1"/>
      <c r="Z4465" s="9"/>
      <c r="AA4465" s="3"/>
      <c r="AB4465" s="3"/>
      <c r="AC4465" s="3"/>
      <c r="AD4465" s="9"/>
      <c r="AE4465" s="10"/>
      <c r="AF4465" s="9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4"/>
      <c r="T4466" s="30"/>
      <c r="U4466" s="9"/>
      <c r="V4466" s="9"/>
      <c r="W4466" s="28"/>
      <c r="X4466" s="3"/>
      <c r="Y4466" s="1"/>
      <c r="Z4466" s="9"/>
      <c r="AA4466" s="3"/>
      <c r="AB4466" s="3"/>
      <c r="AC4466" s="3"/>
      <c r="AD4466" s="9"/>
      <c r="AE4466" s="10"/>
      <c r="AF4466" s="9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4"/>
      <c r="T4467" s="30"/>
      <c r="U4467" s="9"/>
      <c r="V4467" s="9"/>
      <c r="W4467" s="28"/>
      <c r="X4467" s="3"/>
      <c r="Y4467" s="1"/>
      <c r="Z4467" s="9"/>
      <c r="AA4467" s="3"/>
      <c r="AB4467" s="3"/>
      <c r="AC4467" s="3"/>
      <c r="AD4467" s="9"/>
      <c r="AE4467" s="10"/>
      <c r="AF4467" s="9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4"/>
      <c r="T4468" s="30"/>
      <c r="U4468" s="9"/>
      <c r="V4468" s="9"/>
      <c r="W4468" s="28"/>
      <c r="X4468" s="3"/>
      <c r="Y4468" s="1"/>
      <c r="Z4468" s="9"/>
      <c r="AA4468" s="3"/>
      <c r="AB4468" s="3"/>
      <c r="AC4468" s="3"/>
      <c r="AD4468" s="9"/>
      <c r="AE4468" s="10"/>
      <c r="AF4468" s="9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4"/>
      <c r="T4469" s="30"/>
      <c r="U4469" s="9"/>
      <c r="V4469" s="9"/>
      <c r="W4469" s="28"/>
      <c r="X4469" s="3"/>
      <c r="Y4469" s="1"/>
      <c r="Z4469" s="9"/>
      <c r="AA4469" s="3"/>
      <c r="AB4469" s="3"/>
      <c r="AC4469" s="3"/>
      <c r="AD4469" s="9"/>
      <c r="AE4469" s="10"/>
      <c r="AF4469" s="9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4"/>
      <c r="T4470" s="30"/>
      <c r="U4470" s="9"/>
      <c r="V4470" s="9"/>
      <c r="W4470" s="28"/>
      <c r="X4470" s="3"/>
      <c r="Y4470" s="1"/>
      <c r="Z4470" s="9"/>
      <c r="AA4470" s="3"/>
      <c r="AB4470" s="3"/>
      <c r="AC4470" s="3"/>
      <c r="AD4470" s="9"/>
      <c r="AE4470" s="10"/>
      <c r="AF4470" s="9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4"/>
      <c r="T4471" s="30"/>
      <c r="U4471" s="9"/>
      <c r="V4471" s="9"/>
      <c r="W4471" s="28"/>
      <c r="X4471" s="3"/>
      <c r="Y4471" s="1"/>
      <c r="Z4471" s="9"/>
      <c r="AA4471" s="3"/>
      <c r="AB4471" s="3"/>
      <c r="AC4471" s="3"/>
      <c r="AD4471" s="9"/>
      <c r="AE4471" s="10"/>
      <c r="AF4471" s="9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4"/>
      <c r="T4472" s="30"/>
      <c r="U4472" s="9"/>
      <c r="V4472" s="9"/>
      <c r="W4472" s="28"/>
      <c r="X4472" s="3"/>
      <c r="Y4472" s="1"/>
      <c r="Z4472" s="9"/>
      <c r="AA4472" s="3"/>
      <c r="AB4472" s="3"/>
      <c r="AC4472" s="3"/>
      <c r="AD4472" s="9"/>
      <c r="AE4472" s="10"/>
      <c r="AF4472" s="9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4"/>
      <c r="T4473" s="30"/>
      <c r="U4473" s="9"/>
      <c r="V4473" s="9"/>
      <c r="W4473" s="28"/>
      <c r="X4473" s="3"/>
      <c r="Y4473" s="1"/>
      <c r="Z4473" s="9"/>
      <c r="AA4473" s="3"/>
      <c r="AB4473" s="3"/>
      <c r="AC4473" s="3"/>
      <c r="AD4473" s="9"/>
      <c r="AE4473" s="10"/>
      <c r="AF4473" s="9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4"/>
      <c r="T4474" s="30"/>
      <c r="U4474" s="9"/>
      <c r="V4474" s="9"/>
      <c r="W4474" s="28"/>
      <c r="X4474" s="3"/>
      <c r="Y4474" s="1"/>
      <c r="Z4474" s="9"/>
      <c r="AA4474" s="3"/>
      <c r="AB4474" s="3"/>
      <c r="AC4474" s="3"/>
      <c r="AD4474" s="9"/>
      <c r="AE4474" s="10"/>
      <c r="AF4474" s="9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4"/>
      <c r="T4475" s="30"/>
      <c r="U4475" s="9"/>
      <c r="V4475" s="9"/>
      <c r="W4475" s="28"/>
      <c r="X4475" s="3"/>
      <c r="Y4475" s="1"/>
      <c r="Z4475" s="9"/>
      <c r="AA4475" s="3"/>
      <c r="AB4475" s="3"/>
      <c r="AC4475" s="3"/>
      <c r="AD4475" s="9"/>
      <c r="AE4475" s="10"/>
      <c r="AF4475" s="9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4"/>
      <c r="T4476" s="30"/>
      <c r="U4476" s="9"/>
      <c r="V4476" s="9"/>
      <c r="W4476" s="28"/>
      <c r="X4476" s="3"/>
      <c r="Y4476" s="1"/>
      <c r="Z4476" s="9"/>
      <c r="AA4476" s="3"/>
      <c r="AB4476" s="3"/>
      <c r="AC4476" s="3"/>
      <c r="AD4476" s="9"/>
      <c r="AE4476" s="10"/>
      <c r="AF4476" s="9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4"/>
      <c r="T4477" s="30"/>
      <c r="U4477" s="9"/>
      <c r="V4477" s="9"/>
      <c r="W4477" s="28"/>
      <c r="X4477" s="3"/>
      <c r="Y4477" s="1"/>
      <c r="Z4477" s="9"/>
      <c r="AA4477" s="3"/>
      <c r="AB4477" s="3"/>
      <c r="AC4477" s="3"/>
      <c r="AD4477" s="9"/>
      <c r="AE4477" s="10"/>
      <c r="AF4477" s="9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4"/>
      <c r="T4478" s="30"/>
      <c r="U4478" s="9"/>
      <c r="V4478" s="9"/>
      <c r="W4478" s="28"/>
      <c r="X4478" s="3"/>
      <c r="Y4478" s="1"/>
      <c r="Z4478" s="9"/>
      <c r="AA4478" s="3"/>
      <c r="AB4478" s="3"/>
      <c r="AC4478" s="3"/>
      <c r="AD4478" s="9"/>
      <c r="AE4478" s="10"/>
      <c r="AF4478" s="9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4"/>
      <c r="T4479" s="30"/>
      <c r="U4479" s="9"/>
      <c r="V4479" s="9"/>
      <c r="W4479" s="28"/>
      <c r="X4479" s="3"/>
      <c r="Y4479" s="1"/>
      <c r="Z4479" s="9"/>
      <c r="AA4479" s="3"/>
      <c r="AB4479" s="3"/>
      <c r="AC4479" s="3"/>
      <c r="AD4479" s="9"/>
      <c r="AE4479" s="10"/>
      <c r="AF4479" s="9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4"/>
      <c r="T4480" s="30"/>
      <c r="U4480" s="9"/>
      <c r="V4480" s="9"/>
      <c r="W4480" s="28"/>
      <c r="X4480" s="3"/>
      <c r="Y4480" s="1"/>
      <c r="Z4480" s="9"/>
      <c r="AA4480" s="3"/>
      <c r="AB4480" s="3"/>
      <c r="AC4480" s="3"/>
      <c r="AD4480" s="9"/>
      <c r="AE4480" s="10"/>
      <c r="AF4480" s="9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4"/>
      <c r="T4481" s="30"/>
      <c r="U4481" s="9"/>
      <c r="V4481" s="9"/>
      <c r="W4481" s="28"/>
      <c r="X4481" s="3"/>
      <c r="Y4481" s="1"/>
      <c r="Z4481" s="9"/>
      <c r="AA4481" s="3"/>
      <c r="AB4481" s="3"/>
      <c r="AC4481" s="3"/>
      <c r="AD4481" s="9"/>
      <c r="AE4481" s="10"/>
      <c r="AF4481" s="9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4"/>
      <c r="T4482" s="30"/>
      <c r="U4482" s="9"/>
      <c r="V4482" s="9"/>
      <c r="W4482" s="28"/>
      <c r="X4482" s="3"/>
      <c r="Y4482" s="1"/>
      <c r="Z4482" s="9"/>
      <c r="AA4482" s="3"/>
      <c r="AB4482" s="3"/>
      <c r="AC4482" s="3"/>
      <c r="AD4482" s="9"/>
      <c r="AE4482" s="10"/>
      <c r="AF4482" s="9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4"/>
      <c r="T4483" s="30"/>
      <c r="U4483" s="9"/>
      <c r="V4483" s="9"/>
      <c r="W4483" s="28"/>
      <c r="X4483" s="3"/>
      <c r="Y4483" s="1"/>
      <c r="Z4483" s="9"/>
      <c r="AA4483" s="3"/>
      <c r="AB4483" s="3"/>
      <c r="AC4483" s="3"/>
      <c r="AD4483" s="9"/>
      <c r="AE4483" s="10"/>
      <c r="AF4483" s="9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4"/>
      <c r="T4484" s="30"/>
      <c r="U4484" s="9"/>
      <c r="V4484" s="9"/>
      <c r="W4484" s="28"/>
      <c r="X4484" s="3"/>
      <c r="Y4484" s="1"/>
      <c r="Z4484" s="9"/>
      <c r="AA4484" s="3"/>
      <c r="AB4484" s="3"/>
      <c r="AC4484" s="3"/>
      <c r="AD4484" s="9"/>
      <c r="AE4484" s="10"/>
      <c r="AF4484" s="9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4"/>
      <c r="T4485" s="30"/>
      <c r="U4485" s="9"/>
      <c r="V4485" s="9"/>
      <c r="W4485" s="28"/>
      <c r="X4485" s="3"/>
      <c r="Y4485" s="1"/>
      <c r="Z4485" s="9"/>
      <c r="AA4485" s="3"/>
      <c r="AB4485" s="3"/>
      <c r="AC4485" s="3"/>
      <c r="AD4485" s="9"/>
      <c r="AE4485" s="10"/>
      <c r="AF4485" s="9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4"/>
      <c r="T4486" s="30"/>
      <c r="U4486" s="9"/>
      <c r="V4486" s="9"/>
      <c r="W4486" s="28"/>
      <c r="X4486" s="3"/>
      <c r="Y4486" s="1"/>
      <c r="Z4486" s="9"/>
      <c r="AA4486" s="3"/>
      <c r="AB4486" s="3"/>
      <c r="AC4486" s="3"/>
      <c r="AD4486" s="9"/>
      <c r="AE4486" s="10"/>
      <c r="AF4486" s="9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4"/>
      <c r="T4487" s="30"/>
      <c r="U4487" s="9"/>
      <c r="V4487" s="9"/>
      <c r="W4487" s="28"/>
      <c r="X4487" s="3"/>
      <c r="Y4487" s="1"/>
      <c r="Z4487" s="9"/>
      <c r="AA4487" s="3"/>
      <c r="AB4487" s="3"/>
      <c r="AC4487" s="3"/>
      <c r="AD4487" s="9"/>
      <c r="AE4487" s="10"/>
      <c r="AF4487" s="9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4"/>
      <c r="T4488" s="30"/>
      <c r="U4488" s="9"/>
      <c r="V4488" s="9"/>
      <c r="W4488" s="28"/>
      <c r="X4488" s="3"/>
      <c r="Y4488" s="1"/>
      <c r="Z4488" s="9"/>
      <c r="AA4488" s="3"/>
      <c r="AB4488" s="3"/>
      <c r="AC4488" s="3"/>
      <c r="AD4488" s="9"/>
      <c r="AE4488" s="10"/>
      <c r="AF4488" s="9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4"/>
      <c r="T4489" s="30"/>
      <c r="U4489" s="9"/>
      <c r="V4489" s="9"/>
      <c r="W4489" s="28"/>
      <c r="X4489" s="3"/>
      <c r="Y4489" s="1"/>
      <c r="Z4489" s="9"/>
      <c r="AA4489" s="3"/>
      <c r="AB4489" s="3"/>
      <c r="AC4489" s="3"/>
      <c r="AD4489" s="9"/>
      <c r="AE4489" s="10"/>
      <c r="AF4489" s="9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4"/>
      <c r="T4490" s="30"/>
      <c r="U4490" s="9"/>
      <c r="V4490" s="9"/>
      <c r="W4490" s="28"/>
      <c r="X4490" s="3"/>
      <c r="Y4490" s="1"/>
      <c r="Z4490" s="9"/>
      <c r="AA4490" s="3"/>
      <c r="AB4490" s="3"/>
      <c r="AC4490" s="3"/>
      <c r="AD4490" s="9"/>
      <c r="AE4490" s="10"/>
      <c r="AF4490" s="9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4"/>
      <c r="T4491" s="30"/>
      <c r="U4491" s="9"/>
      <c r="V4491" s="9"/>
      <c r="W4491" s="28"/>
      <c r="X4491" s="3"/>
      <c r="Y4491" s="1"/>
      <c r="Z4491" s="9"/>
      <c r="AA4491" s="3"/>
      <c r="AB4491" s="3"/>
      <c r="AC4491" s="3"/>
      <c r="AD4491" s="9"/>
      <c r="AE4491" s="10"/>
      <c r="AF4491" s="9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4"/>
      <c r="T4492" s="30"/>
      <c r="U4492" s="9"/>
      <c r="V4492" s="9"/>
      <c r="W4492" s="28"/>
      <c r="X4492" s="3"/>
      <c r="Y4492" s="1"/>
      <c r="Z4492" s="9"/>
      <c r="AA4492" s="3"/>
      <c r="AB4492" s="3"/>
      <c r="AC4492" s="3"/>
      <c r="AD4492" s="9"/>
      <c r="AE4492" s="10"/>
      <c r="AF4492" s="9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4"/>
      <c r="T4493" s="30"/>
      <c r="U4493" s="9"/>
      <c r="V4493" s="9"/>
      <c r="W4493" s="28"/>
      <c r="X4493" s="3"/>
      <c r="Y4493" s="1"/>
      <c r="Z4493" s="9"/>
      <c r="AA4493" s="3"/>
      <c r="AB4493" s="3"/>
      <c r="AC4493" s="3"/>
      <c r="AD4493" s="9"/>
      <c r="AE4493" s="10"/>
      <c r="AF4493" s="9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4"/>
      <c r="T4494" s="30"/>
      <c r="U4494" s="9"/>
      <c r="V4494" s="9"/>
      <c r="W4494" s="28"/>
      <c r="X4494" s="3"/>
      <c r="Y4494" s="1"/>
      <c r="Z4494" s="9"/>
      <c r="AA4494" s="3"/>
      <c r="AB4494" s="3"/>
      <c r="AC4494" s="3"/>
      <c r="AD4494" s="9"/>
      <c r="AE4494" s="10"/>
      <c r="AF4494" s="9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4"/>
      <c r="T4495" s="30"/>
      <c r="U4495" s="9"/>
      <c r="V4495" s="9"/>
      <c r="W4495" s="28"/>
      <c r="X4495" s="3"/>
      <c r="Y4495" s="1"/>
      <c r="Z4495" s="9"/>
      <c r="AA4495" s="3"/>
      <c r="AB4495" s="3"/>
      <c r="AC4495" s="3"/>
      <c r="AD4495" s="9"/>
      <c r="AE4495" s="10"/>
      <c r="AF4495" s="9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4"/>
      <c r="T4496" s="30"/>
      <c r="U4496" s="9"/>
      <c r="V4496" s="9"/>
      <c r="W4496" s="28"/>
      <c r="X4496" s="3"/>
      <c r="Y4496" s="1"/>
      <c r="Z4496" s="9"/>
      <c r="AA4496" s="3"/>
      <c r="AB4496" s="3"/>
      <c r="AC4496" s="3"/>
      <c r="AD4496" s="9"/>
      <c r="AE4496" s="10"/>
      <c r="AF4496" s="9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4"/>
      <c r="T4497" s="30"/>
      <c r="U4497" s="9"/>
      <c r="V4497" s="9"/>
      <c r="W4497" s="28"/>
      <c r="X4497" s="3"/>
      <c r="Y4497" s="1"/>
      <c r="Z4497" s="9"/>
      <c r="AA4497" s="3"/>
      <c r="AB4497" s="3"/>
      <c r="AC4497" s="3"/>
      <c r="AD4497" s="9"/>
      <c r="AE4497" s="10"/>
      <c r="AF4497" s="9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4"/>
      <c r="T4498" s="30"/>
      <c r="U4498" s="9"/>
      <c r="V4498" s="9"/>
      <c r="W4498" s="28"/>
      <c r="X4498" s="3"/>
      <c r="Y4498" s="1"/>
      <c r="Z4498" s="9"/>
      <c r="AA4498" s="3"/>
      <c r="AB4498" s="3"/>
      <c r="AC4498" s="3"/>
      <c r="AD4498" s="9"/>
      <c r="AE4498" s="10"/>
      <c r="AF4498" s="9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4"/>
      <c r="T4499" s="30"/>
      <c r="U4499" s="9"/>
      <c r="V4499" s="9"/>
      <c r="W4499" s="28"/>
      <c r="X4499" s="3"/>
      <c r="Y4499" s="1"/>
      <c r="Z4499" s="9"/>
      <c r="AA4499" s="3"/>
      <c r="AB4499" s="3"/>
      <c r="AC4499" s="3"/>
      <c r="AD4499" s="9"/>
      <c r="AE4499" s="10"/>
      <c r="AF4499" s="9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4"/>
      <c r="T4500" s="30"/>
      <c r="U4500" s="9"/>
      <c r="V4500" s="9"/>
      <c r="W4500" s="28"/>
      <c r="X4500" s="3"/>
      <c r="Y4500" s="1"/>
      <c r="Z4500" s="9"/>
      <c r="AA4500" s="3"/>
      <c r="AB4500" s="3"/>
      <c r="AC4500" s="3"/>
      <c r="AD4500" s="9"/>
      <c r="AE4500" s="10"/>
      <c r="AF4500" s="9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4"/>
      <c r="T4501" s="30"/>
      <c r="U4501" s="9"/>
      <c r="V4501" s="9"/>
      <c r="W4501" s="28"/>
      <c r="X4501" s="3"/>
      <c r="Y4501" s="1"/>
      <c r="Z4501" s="9"/>
      <c r="AA4501" s="3"/>
      <c r="AB4501" s="3"/>
      <c r="AC4501" s="3"/>
      <c r="AD4501" s="9"/>
      <c r="AE4501" s="10"/>
      <c r="AF4501" s="9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4"/>
      <c r="T4502" s="30"/>
      <c r="U4502" s="9"/>
      <c r="V4502" s="9"/>
      <c r="W4502" s="28"/>
      <c r="X4502" s="3"/>
      <c r="Y4502" s="1"/>
      <c r="Z4502" s="9"/>
      <c r="AA4502" s="3"/>
      <c r="AB4502" s="3"/>
      <c r="AC4502" s="3"/>
      <c r="AD4502" s="9"/>
      <c r="AE4502" s="10"/>
      <c r="AF4502" s="9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4"/>
      <c r="T4503" s="30"/>
      <c r="U4503" s="9"/>
      <c r="V4503" s="9"/>
      <c r="W4503" s="28"/>
      <c r="X4503" s="3"/>
      <c r="Y4503" s="1"/>
      <c r="Z4503" s="9"/>
      <c r="AA4503" s="3"/>
      <c r="AB4503" s="3"/>
      <c r="AC4503" s="3"/>
      <c r="AD4503" s="9"/>
      <c r="AE4503" s="10"/>
      <c r="AF4503" s="9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4"/>
      <c r="T4504" s="30"/>
      <c r="U4504" s="9"/>
      <c r="V4504" s="9"/>
      <c r="W4504" s="28"/>
      <c r="X4504" s="3"/>
      <c r="Y4504" s="1"/>
      <c r="Z4504" s="9"/>
      <c r="AA4504" s="3"/>
      <c r="AB4504" s="3"/>
      <c r="AC4504" s="3"/>
      <c r="AD4504" s="9"/>
      <c r="AE4504" s="10"/>
      <c r="AF4504" s="9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4"/>
      <c r="T4505" s="30"/>
      <c r="U4505" s="9"/>
      <c r="V4505" s="9"/>
      <c r="W4505" s="28"/>
      <c r="X4505" s="3"/>
      <c r="Y4505" s="1"/>
      <c r="Z4505" s="9"/>
      <c r="AA4505" s="3"/>
      <c r="AB4505" s="3"/>
      <c r="AC4505" s="3"/>
      <c r="AD4505" s="9"/>
      <c r="AE4505" s="10"/>
      <c r="AF4505" s="9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4"/>
      <c r="T4506" s="30"/>
      <c r="U4506" s="9"/>
      <c r="V4506" s="9"/>
      <c r="W4506" s="28"/>
      <c r="X4506" s="3"/>
      <c r="Y4506" s="1"/>
      <c r="Z4506" s="9"/>
      <c r="AA4506" s="3"/>
      <c r="AB4506" s="3"/>
      <c r="AC4506" s="3"/>
      <c r="AD4506" s="9"/>
      <c r="AE4506" s="10"/>
      <c r="AF4506" s="9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4"/>
      <c r="T4507" s="30"/>
      <c r="U4507" s="9"/>
      <c r="V4507" s="9"/>
      <c r="W4507" s="28"/>
      <c r="X4507" s="3"/>
      <c r="Y4507" s="1"/>
      <c r="Z4507" s="9"/>
      <c r="AA4507" s="3"/>
      <c r="AB4507" s="3"/>
      <c r="AC4507" s="3"/>
      <c r="AD4507" s="9"/>
      <c r="AE4507" s="10"/>
      <c r="AF4507" s="9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4"/>
      <c r="T4508" s="30"/>
      <c r="U4508" s="9"/>
      <c r="V4508" s="9"/>
      <c r="W4508" s="28"/>
      <c r="X4508" s="3"/>
      <c r="Y4508" s="1"/>
      <c r="Z4508" s="9"/>
      <c r="AA4508" s="3"/>
      <c r="AB4508" s="3"/>
      <c r="AC4508" s="3"/>
      <c r="AD4508" s="9"/>
      <c r="AE4508" s="10"/>
      <c r="AF4508" s="9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4"/>
      <c r="T4509" s="30"/>
      <c r="U4509" s="9"/>
      <c r="V4509" s="9"/>
      <c r="W4509" s="28"/>
      <c r="X4509" s="3"/>
      <c r="Y4509" s="1"/>
      <c r="Z4509" s="9"/>
      <c r="AA4509" s="3"/>
      <c r="AB4509" s="3"/>
      <c r="AC4509" s="3"/>
      <c r="AD4509" s="9"/>
      <c r="AE4509" s="10"/>
      <c r="AF4509" s="9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4"/>
      <c r="T4510" s="30"/>
      <c r="U4510" s="9"/>
      <c r="V4510" s="9"/>
      <c r="W4510" s="28"/>
      <c r="X4510" s="3"/>
      <c r="Y4510" s="1"/>
      <c r="Z4510" s="9"/>
      <c r="AA4510" s="3"/>
      <c r="AB4510" s="3"/>
      <c r="AC4510" s="3"/>
      <c r="AD4510" s="9"/>
      <c r="AE4510" s="10"/>
      <c r="AF4510" s="9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4"/>
      <c r="T4511" s="30"/>
      <c r="U4511" s="9"/>
      <c r="V4511" s="9"/>
      <c r="W4511" s="28"/>
      <c r="X4511" s="3"/>
      <c r="Y4511" s="1"/>
      <c r="Z4511" s="9"/>
      <c r="AA4511" s="3"/>
      <c r="AB4511" s="3"/>
      <c r="AC4511" s="3"/>
      <c r="AD4511" s="9"/>
      <c r="AE4511" s="10"/>
      <c r="AF4511" s="9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4"/>
      <c r="T4512" s="30"/>
      <c r="U4512" s="9"/>
      <c r="V4512" s="9"/>
      <c r="W4512" s="28"/>
      <c r="X4512" s="3"/>
      <c r="Y4512" s="1"/>
      <c r="Z4512" s="9"/>
      <c r="AA4512" s="3"/>
      <c r="AB4512" s="3"/>
      <c r="AC4512" s="3"/>
      <c r="AD4512" s="9"/>
      <c r="AE4512" s="10"/>
      <c r="AF4512" s="9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4"/>
      <c r="T4513" s="30"/>
      <c r="U4513" s="9"/>
      <c r="V4513" s="9"/>
      <c r="W4513" s="28"/>
      <c r="X4513" s="3"/>
      <c r="Y4513" s="1"/>
      <c r="Z4513" s="9"/>
      <c r="AA4513" s="3"/>
      <c r="AB4513" s="3"/>
      <c r="AC4513" s="3"/>
      <c r="AD4513" s="9"/>
      <c r="AE4513" s="10"/>
      <c r="AF4513" s="9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4"/>
      <c r="T4514" s="30"/>
      <c r="U4514" s="9"/>
      <c r="V4514" s="9"/>
      <c r="W4514" s="28"/>
      <c r="X4514" s="3"/>
      <c r="Y4514" s="1"/>
      <c r="Z4514" s="9"/>
      <c r="AA4514" s="3"/>
      <c r="AB4514" s="3"/>
      <c r="AC4514" s="3"/>
      <c r="AD4514" s="9"/>
      <c r="AE4514" s="10"/>
      <c r="AF4514" s="9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4"/>
      <c r="T4515" s="30"/>
      <c r="U4515" s="9"/>
      <c r="V4515" s="9"/>
      <c r="W4515" s="28"/>
      <c r="X4515" s="3"/>
      <c r="Y4515" s="1"/>
      <c r="Z4515" s="9"/>
      <c r="AA4515" s="3"/>
      <c r="AB4515" s="3"/>
      <c r="AC4515" s="3"/>
      <c r="AD4515" s="9"/>
      <c r="AE4515" s="10"/>
      <c r="AF4515" s="9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4"/>
      <c r="T4516" s="30"/>
      <c r="U4516" s="9"/>
      <c r="V4516" s="9"/>
      <c r="W4516" s="28"/>
      <c r="X4516" s="3"/>
      <c r="Y4516" s="1"/>
      <c r="Z4516" s="9"/>
      <c r="AA4516" s="3"/>
      <c r="AB4516" s="3"/>
      <c r="AC4516" s="3"/>
      <c r="AD4516" s="9"/>
      <c r="AE4516" s="10"/>
      <c r="AF4516" s="9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4"/>
      <c r="T4517" s="30"/>
      <c r="U4517" s="9"/>
      <c r="V4517" s="9"/>
      <c r="W4517" s="28"/>
      <c r="X4517" s="3"/>
      <c r="Y4517" s="1"/>
      <c r="Z4517" s="9"/>
      <c r="AA4517" s="3"/>
      <c r="AB4517" s="3"/>
      <c r="AC4517" s="3"/>
      <c r="AD4517" s="9"/>
      <c r="AE4517" s="10"/>
      <c r="AF4517" s="9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4"/>
      <c r="T4518" s="30"/>
      <c r="U4518" s="9"/>
      <c r="V4518" s="9"/>
      <c r="W4518" s="28"/>
      <c r="X4518" s="3"/>
      <c r="Y4518" s="1"/>
      <c r="Z4518" s="9"/>
      <c r="AA4518" s="3"/>
      <c r="AB4518" s="3"/>
      <c r="AC4518" s="3"/>
      <c r="AD4518" s="9"/>
      <c r="AE4518" s="10"/>
      <c r="AF4518" s="9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4"/>
      <c r="T4519" s="30"/>
      <c r="U4519" s="9"/>
      <c r="V4519" s="9"/>
      <c r="W4519" s="28"/>
      <c r="X4519" s="3"/>
      <c r="Y4519" s="1"/>
      <c r="Z4519" s="9"/>
      <c r="AA4519" s="3"/>
      <c r="AB4519" s="3"/>
      <c r="AC4519" s="3"/>
      <c r="AD4519" s="9"/>
      <c r="AE4519" s="10"/>
      <c r="AF4519" s="9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4"/>
      <c r="T4520" s="30"/>
      <c r="U4520" s="9"/>
      <c r="V4520" s="9"/>
      <c r="W4520" s="28"/>
      <c r="X4520" s="3"/>
      <c r="Y4520" s="1"/>
      <c r="Z4520" s="9"/>
      <c r="AA4520" s="3"/>
      <c r="AB4520" s="3"/>
      <c r="AC4520" s="3"/>
      <c r="AD4520" s="9"/>
      <c r="AE4520" s="10"/>
      <c r="AF4520" s="9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4"/>
      <c r="T4521" s="30"/>
      <c r="U4521" s="9"/>
      <c r="V4521" s="9"/>
      <c r="W4521" s="28"/>
      <c r="X4521" s="3"/>
      <c r="Y4521" s="1"/>
      <c r="Z4521" s="9"/>
      <c r="AA4521" s="3"/>
      <c r="AB4521" s="3"/>
      <c r="AC4521" s="3"/>
      <c r="AD4521" s="9"/>
      <c r="AE4521" s="10"/>
      <c r="AF4521" s="9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4"/>
      <c r="T4522" s="30"/>
      <c r="U4522" s="9"/>
      <c r="V4522" s="9"/>
      <c r="W4522" s="28"/>
      <c r="X4522" s="3"/>
      <c r="Y4522" s="1"/>
      <c r="Z4522" s="9"/>
      <c r="AA4522" s="3"/>
      <c r="AB4522" s="3"/>
      <c r="AC4522" s="3"/>
      <c r="AD4522" s="9"/>
      <c r="AE4522" s="10"/>
      <c r="AF4522" s="9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4"/>
      <c r="T4523" s="30"/>
      <c r="U4523" s="9"/>
      <c r="V4523" s="9"/>
      <c r="W4523" s="28"/>
      <c r="X4523" s="3"/>
      <c r="Y4523" s="1"/>
      <c r="Z4523" s="9"/>
      <c r="AA4523" s="3"/>
      <c r="AB4523" s="3"/>
      <c r="AC4523" s="3"/>
      <c r="AD4523" s="9"/>
      <c r="AE4523" s="10"/>
      <c r="AF4523" s="9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4"/>
      <c r="T4524" s="30"/>
      <c r="U4524" s="9"/>
      <c r="V4524" s="9"/>
      <c r="W4524" s="28"/>
      <c r="X4524" s="3"/>
      <c r="Y4524" s="1"/>
      <c r="Z4524" s="9"/>
      <c r="AA4524" s="3"/>
      <c r="AB4524" s="3"/>
      <c r="AC4524" s="3"/>
      <c r="AD4524" s="9"/>
      <c r="AE4524" s="10"/>
      <c r="AF4524" s="9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4"/>
      <c r="T4525" s="30"/>
      <c r="U4525" s="9"/>
      <c r="V4525" s="9"/>
      <c r="W4525" s="28"/>
      <c r="X4525" s="3"/>
      <c r="Y4525" s="1"/>
      <c r="Z4525" s="9"/>
      <c r="AA4525" s="3"/>
      <c r="AB4525" s="3"/>
      <c r="AC4525" s="3"/>
      <c r="AD4525" s="9"/>
      <c r="AE4525" s="10"/>
      <c r="AF4525" s="9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4"/>
      <c r="T4526" s="30"/>
      <c r="U4526" s="9"/>
      <c r="V4526" s="9"/>
      <c r="W4526" s="28"/>
      <c r="X4526" s="3"/>
      <c r="Y4526" s="1"/>
      <c r="Z4526" s="9"/>
      <c r="AA4526" s="3"/>
      <c r="AB4526" s="3"/>
      <c r="AC4526" s="3"/>
      <c r="AD4526" s="9"/>
      <c r="AE4526" s="10"/>
      <c r="AF4526" s="9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4"/>
      <c r="T4527" s="30"/>
      <c r="U4527" s="9"/>
      <c r="V4527" s="9"/>
      <c r="W4527" s="28"/>
      <c r="X4527" s="3"/>
      <c r="Y4527" s="1"/>
      <c r="Z4527" s="9"/>
      <c r="AA4527" s="3"/>
      <c r="AB4527" s="3"/>
      <c r="AC4527" s="3"/>
      <c r="AD4527" s="9"/>
      <c r="AE4527" s="10"/>
      <c r="AF4527" s="9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4"/>
      <c r="T4528" s="30"/>
      <c r="U4528" s="9"/>
      <c r="V4528" s="9"/>
      <c r="W4528" s="28"/>
      <c r="X4528" s="3"/>
      <c r="Y4528" s="1"/>
      <c r="Z4528" s="9"/>
      <c r="AA4528" s="3"/>
      <c r="AB4528" s="3"/>
      <c r="AC4528" s="3"/>
      <c r="AD4528" s="9"/>
      <c r="AE4528" s="10"/>
      <c r="AF4528" s="9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4"/>
      <c r="T4529" s="30"/>
      <c r="U4529" s="9"/>
      <c r="V4529" s="9"/>
      <c r="W4529" s="28"/>
      <c r="X4529" s="3"/>
      <c r="Y4529" s="1"/>
      <c r="Z4529" s="9"/>
      <c r="AA4529" s="3"/>
      <c r="AB4529" s="3"/>
      <c r="AC4529" s="3"/>
      <c r="AD4529" s="9"/>
      <c r="AE4529" s="10"/>
      <c r="AF4529" s="9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4"/>
      <c r="T4530" s="30"/>
      <c r="U4530" s="9"/>
      <c r="V4530" s="9"/>
      <c r="W4530" s="28"/>
      <c r="X4530" s="3"/>
      <c r="Y4530" s="1"/>
      <c r="Z4530" s="9"/>
      <c r="AA4530" s="3"/>
      <c r="AB4530" s="3"/>
      <c r="AC4530" s="3"/>
      <c r="AD4530" s="9"/>
      <c r="AE4530" s="10"/>
      <c r="AF4530" s="9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4"/>
      <c r="T4531" s="30"/>
      <c r="U4531" s="9"/>
      <c r="V4531" s="9"/>
      <c r="W4531" s="28"/>
      <c r="X4531" s="3"/>
      <c r="Y4531" s="1"/>
      <c r="Z4531" s="9"/>
      <c r="AA4531" s="3"/>
      <c r="AB4531" s="3"/>
      <c r="AC4531" s="3"/>
      <c r="AD4531" s="9"/>
      <c r="AE4531" s="10"/>
      <c r="AF4531" s="9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4"/>
      <c r="T4532" s="30"/>
      <c r="U4532" s="9"/>
      <c r="V4532" s="9"/>
      <c r="W4532" s="28"/>
      <c r="X4532" s="3"/>
      <c r="Y4532" s="1"/>
      <c r="Z4532" s="9"/>
      <c r="AA4532" s="3"/>
      <c r="AB4532" s="3"/>
      <c r="AC4532" s="3"/>
      <c r="AD4532" s="9"/>
      <c r="AE4532" s="10"/>
      <c r="AF4532" s="9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4"/>
      <c r="T4533" s="30"/>
      <c r="U4533" s="9"/>
      <c r="V4533" s="9"/>
      <c r="W4533" s="28"/>
      <c r="X4533" s="3"/>
      <c r="Y4533" s="1"/>
      <c r="Z4533" s="9"/>
      <c r="AA4533" s="3"/>
      <c r="AB4533" s="3"/>
      <c r="AC4533" s="3"/>
      <c r="AD4533" s="9"/>
      <c r="AE4533" s="10"/>
      <c r="AF4533" s="9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4"/>
      <c r="T4534" s="30"/>
      <c r="U4534" s="9"/>
      <c r="V4534" s="9"/>
      <c r="W4534" s="28"/>
      <c r="X4534" s="3"/>
      <c r="Y4534" s="1"/>
      <c r="Z4534" s="9"/>
      <c r="AA4534" s="3"/>
      <c r="AB4534" s="3"/>
      <c r="AC4534" s="3"/>
      <c r="AD4534" s="9"/>
      <c r="AE4534" s="10"/>
      <c r="AF4534" s="9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4"/>
      <c r="T4535" s="30"/>
      <c r="U4535" s="9"/>
      <c r="V4535" s="9"/>
      <c r="W4535" s="28"/>
      <c r="X4535" s="3"/>
      <c r="Y4535" s="1"/>
      <c r="Z4535" s="9"/>
      <c r="AA4535" s="3"/>
      <c r="AB4535" s="3"/>
      <c r="AC4535" s="3"/>
      <c r="AD4535" s="9"/>
      <c r="AE4535" s="10"/>
      <c r="AF4535" s="9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4"/>
      <c r="T4536" s="30"/>
      <c r="U4536" s="9"/>
      <c r="V4536" s="9"/>
      <c r="W4536" s="28"/>
      <c r="X4536" s="3"/>
      <c r="Y4536" s="1"/>
      <c r="Z4536" s="9"/>
      <c r="AA4536" s="3"/>
      <c r="AB4536" s="3"/>
      <c r="AC4536" s="3"/>
      <c r="AD4536" s="9"/>
      <c r="AE4536" s="10"/>
      <c r="AF4536" s="9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4"/>
      <c r="T4537" s="30"/>
      <c r="U4537" s="9"/>
      <c r="V4537" s="9"/>
      <c r="W4537" s="28"/>
      <c r="X4537" s="3"/>
      <c r="Y4537" s="1"/>
      <c r="Z4537" s="9"/>
      <c r="AA4537" s="3"/>
      <c r="AB4537" s="3"/>
      <c r="AC4537" s="3"/>
      <c r="AD4537" s="9"/>
      <c r="AE4537" s="10"/>
      <c r="AF4537" s="9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4"/>
      <c r="T4538" s="30"/>
      <c r="U4538" s="9"/>
      <c r="V4538" s="9"/>
      <c r="W4538" s="28"/>
      <c r="X4538" s="3"/>
      <c r="Y4538" s="1"/>
      <c r="Z4538" s="9"/>
      <c r="AA4538" s="3"/>
      <c r="AB4538" s="3"/>
      <c r="AC4538" s="3"/>
      <c r="AD4538" s="9"/>
      <c r="AE4538" s="10"/>
      <c r="AF4538" s="9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4"/>
      <c r="T4539" s="30"/>
      <c r="U4539" s="9"/>
      <c r="V4539" s="9"/>
      <c r="W4539" s="28"/>
      <c r="X4539" s="3"/>
      <c r="Y4539" s="1"/>
      <c r="Z4539" s="9"/>
      <c r="AA4539" s="3"/>
      <c r="AB4539" s="3"/>
      <c r="AC4539" s="3"/>
      <c r="AD4539" s="9"/>
      <c r="AE4539" s="10"/>
      <c r="AF4539" s="9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4"/>
      <c r="T4540" s="30"/>
      <c r="U4540" s="9"/>
      <c r="V4540" s="9"/>
      <c r="W4540" s="28"/>
      <c r="X4540" s="3"/>
      <c r="Y4540" s="1"/>
      <c r="Z4540" s="9"/>
      <c r="AA4540" s="3"/>
      <c r="AB4540" s="3"/>
      <c r="AC4540" s="3"/>
      <c r="AD4540" s="9"/>
      <c r="AE4540" s="10"/>
      <c r="AF4540" s="9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4"/>
      <c r="T4541" s="30"/>
      <c r="U4541" s="9"/>
      <c r="V4541" s="9"/>
      <c r="W4541" s="28"/>
      <c r="X4541" s="3"/>
      <c r="Y4541" s="1"/>
      <c r="Z4541" s="9"/>
      <c r="AA4541" s="3"/>
      <c r="AB4541" s="3"/>
      <c r="AC4541" s="3"/>
      <c r="AD4541" s="9"/>
      <c r="AE4541" s="10"/>
      <c r="AF4541" s="9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4"/>
      <c r="T4542" s="30"/>
      <c r="U4542" s="9"/>
      <c r="V4542" s="9"/>
      <c r="W4542" s="28"/>
      <c r="X4542" s="3"/>
      <c r="Y4542" s="1"/>
      <c r="Z4542" s="9"/>
      <c r="AA4542" s="3"/>
      <c r="AB4542" s="3"/>
      <c r="AC4542" s="3"/>
      <c r="AD4542" s="9"/>
      <c r="AE4542" s="10"/>
      <c r="AF4542" s="9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4"/>
      <c r="T4543" s="30"/>
      <c r="U4543" s="9"/>
      <c r="V4543" s="9"/>
      <c r="W4543" s="28"/>
      <c r="X4543" s="3"/>
      <c r="Y4543" s="1"/>
      <c r="Z4543" s="9"/>
      <c r="AA4543" s="3"/>
      <c r="AB4543" s="3"/>
      <c r="AC4543" s="3"/>
      <c r="AD4543" s="9"/>
      <c r="AE4543" s="10"/>
      <c r="AF4543" s="9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4"/>
      <c r="T4544" s="30"/>
      <c r="U4544" s="9"/>
      <c r="V4544" s="9"/>
      <c r="W4544" s="28"/>
      <c r="X4544" s="3"/>
      <c r="Y4544" s="1"/>
      <c r="Z4544" s="9"/>
      <c r="AA4544" s="3"/>
      <c r="AB4544" s="3"/>
      <c r="AC4544" s="3"/>
      <c r="AD4544" s="9"/>
      <c r="AE4544" s="10"/>
      <c r="AF4544" s="9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4"/>
      <c r="T4545" s="30"/>
      <c r="U4545" s="9"/>
      <c r="V4545" s="9"/>
      <c r="W4545" s="28"/>
      <c r="X4545" s="3"/>
      <c r="Y4545" s="1"/>
      <c r="Z4545" s="9"/>
      <c r="AA4545" s="3"/>
      <c r="AB4545" s="3"/>
      <c r="AC4545" s="3"/>
      <c r="AD4545" s="9"/>
      <c r="AE4545" s="10"/>
      <c r="AF4545" s="9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4"/>
      <c r="T4546" s="30"/>
      <c r="U4546" s="9"/>
      <c r="V4546" s="9"/>
      <c r="W4546" s="28"/>
      <c r="X4546" s="3"/>
      <c r="Y4546" s="1"/>
      <c r="Z4546" s="9"/>
      <c r="AA4546" s="3"/>
      <c r="AB4546" s="3"/>
      <c r="AC4546" s="3"/>
      <c r="AD4546" s="9"/>
      <c r="AE4546" s="10"/>
      <c r="AF4546" s="9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4"/>
      <c r="T4547" s="30"/>
      <c r="U4547" s="9"/>
      <c r="V4547" s="9"/>
      <c r="W4547" s="28"/>
      <c r="X4547" s="3"/>
      <c r="Y4547" s="1"/>
      <c r="Z4547" s="9"/>
      <c r="AA4547" s="3"/>
      <c r="AB4547" s="3"/>
      <c r="AC4547" s="3"/>
      <c r="AD4547" s="9"/>
      <c r="AE4547" s="10"/>
      <c r="AF4547" s="9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4"/>
      <c r="T4548" s="30"/>
      <c r="U4548" s="9"/>
      <c r="V4548" s="9"/>
      <c r="W4548" s="28"/>
      <c r="X4548" s="3"/>
      <c r="Y4548" s="1"/>
      <c r="Z4548" s="9"/>
      <c r="AA4548" s="3"/>
      <c r="AB4548" s="3"/>
      <c r="AC4548" s="3"/>
      <c r="AD4548" s="9"/>
      <c r="AE4548" s="10"/>
      <c r="AF4548" s="9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4"/>
      <c r="T4549" s="30"/>
      <c r="U4549" s="9"/>
      <c r="V4549" s="9"/>
      <c r="W4549" s="28"/>
      <c r="X4549" s="3"/>
      <c r="Y4549" s="1"/>
      <c r="Z4549" s="9"/>
      <c r="AA4549" s="3"/>
      <c r="AB4549" s="3"/>
      <c r="AC4549" s="3"/>
      <c r="AD4549" s="9"/>
      <c r="AE4549" s="10"/>
      <c r="AF4549" s="9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4"/>
      <c r="T4550" s="30"/>
      <c r="U4550" s="9"/>
      <c r="V4550" s="9"/>
      <c r="W4550" s="28"/>
      <c r="X4550" s="3"/>
      <c r="Y4550" s="1"/>
      <c r="Z4550" s="9"/>
      <c r="AA4550" s="3"/>
      <c r="AB4550" s="3"/>
      <c r="AC4550" s="3"/>
      <c r="AD4550" s="9"/>
      <c r="AE4550" s="10"/>
      <c r="AF4550" s="9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4"/>
      <c r="T4551" s="30"/>
      <c r="U4551" s="9"/>
      <c r="V4551" s="9"/>
      <c r="W4551" s="28"/>
      <c r="X4551" s="3"/>
      <c r="Y4551" s="1"/>
      <c r="Z4551" s="9"/>
      <c r="AA4551" s="3"/>
      <c r="AB4551" s="3"/>
      <c r="AC4551" s="3"/>
      <c r="AD4551" s="9"/>
      <c r="AE4551" s="10"/>
      <c r="AF4551" s="9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4"/>
      <c r="T4552" s="30"/>
      <c r="U4552" s="9"/>
      <c r="V4552" s="9"/>
      <c r="W4552" s="28"/>
      <c r="X4552" s="3"/>
      <c r="Y4552" s="1"/>
      <c r="Z4552" s="9"/>
      <c r="AA4552" s="3"/>
      <c r="AB4552" s="3"/>
      <c r="AC4552" s="3"/>
      <c r="AD4552" s="9"/>
      <c r="AE4552" s="10"/>
      <c r="AF4552" s="9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4"/>
      <c r="T4553" s="30"/>
      <c r="U4553" s="9"/>
      <c r="V4553" s="9"/>
      <c r="W4553" s="28"/>
      <c r="X4553" s="3"/>
      <c r="Y4553" s="1"/>
      <c r="Z4553" s="9"/>
      <c r="AA4553" s="3"/>
      <c r="AB4553" s="3"/>
      <c r="AC4553" s="3"/>
      <c r="AD4553" s="9"/>
      <c r="AE4553" s="10"/>
      <c r="AF4553" s="9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4"/>
      <c r="T4554" s="30"/>
      <c r="U4554" s="9"/>
      <c r="V4554" s="9"/>
      <c r="W4554" s="28"/>
      <c r="X4554" s="3"/>
      <c r="Y4554" s="1"/>
      <c r="Z4554" s="9"/>
      <c r="AA4554" s="3"/>
      <c r="AB4554" s="3"/>
      <c r="AC4554" s="3"/>
      <c r="AD4554" s="9"/>
      <c r="AE4554" s="10"/>
      <c r="AF4554" s="9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4"/>
      <c r="T4555" s="30"/>
      <c r="U4555" s="9"/>
      <c r="V4555" s="9"/>
      <c r="W4555" s="28"/>
      <c r="X4555" s="3"/>
      <c r="Y4555" s="1"/>
      <c r="Z4555" s="9"/>
      <c r="AA4555" s="3"/>
      <c r="AB4555" s="3"/>
      <c r="AC4555" s="3"/>
      <c r="AD4555" s="9"/>
      <c r="AE4555" s="10"/>
      <c r="AF4555" s="9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4"/>
      <c r="T4556" s="30"/>
      <c r="U4556" s="9"/>
      <c r="V4556" s="9"/>
      <c r="W4556" s="28"/>
      <c r="X4556" s="3"/>
      <c r="Y4556" s="1"/>
      <c r="Z4556" s="9"/>
      <c r="AA4556" s="3"/>
      <c r="AB4556" s="3"/>
      <c r="AC4556" s="3"/>
      <c r="AD4556" s="9"/>
      <c r="AE4556" s="10"/>
      <c r="AF4556" s="9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4"/>
      <c r="T4557" s="30"/>
      <c r="U4557" s="9"/>
      <c r="V4557" s="9"/>
      <c r="W4557" s="28"/>
      <c r="X4557" s="3"/>
      <c r="Y4557" s="1"/>
      <c r="Z4557" s="9"/>
      <c r="AA4557" s="3"/>
      <c r="AB4557" s="3"/>
      <c r="AC4557" s="3"/>
      <c r="AD4557" s="9"/>
      <c r="AE4557" s="10"/>
      <c r="AF4557" s="9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4"/>
      <c r="T4558" s="30"/>
      <c r="U4558" s="9"/>
      <c r="V4558" s="9"/>
      <c r="W4558" s="28"/>
      <c r="X4558" s="3"/>
      <c r="Y4558" s="1"/>
      <c r="Z4558" s="9"/>
      <c r="AA4558" s="3"/>
      <c r="AB4558" s="3"/>
      <c r="AC4558" s="3"/>
      <c r="AD4558" s="9"/>
      <c r="AE4558" s="10"/>
      <c r="AF4558" s="9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4"/>
      <c r="T4559" s="30"/>
      <c r="U4559" s="9"/>
      <c r="V4559" s="9"/>
      <c r="W4559" s="28"/>
      <c r="X4559" s="3"/>
      <c r="Y4559" s="1"/>
      <c r="Z4559" s="9"/>
      <c r="AA4559" s="3"/>
      <c r="AB4559" s="3"/>
      <c r="AC4559" s="3"/>
      <c r="AD4559" s="9"/>
      <c r="AE4559" s="10"/>
      <c r="AF4559" s="9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4"/>
      <c r="T4560" s="30"/>
      <c r="U4560" s="9"/>
      <c r="V4560" s="9"/>
      <c r="W4560" s="28"/>
      <c r="X4560" s="3"/>
      <c r="Y4560" s="1"/>
      <c r="Z4560" s="9"/>
      <c r="AA4560" s="3"/>
      <c r="AB4560" s="3"/>
      <c r="AC4560" s="3"/>
      <c r="AD4560" s="9"/>
      <c r="AE4560" s="10"/>
      <c r="AF4560" s="9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4"/>
      <c r="T4561" s="30"/>
      <c r="U4561" s="9"/>
      <c r="V4561" s="9"/>
      <c r="W4561" s="28"/>
      <c r="X4561" s="3"/>
      <c r="Y4561" s="1"/>
      <c r="Z4561" s="9"/>
      <c r="AA4561" s="3"/>
      <c r="AB4561" s="3"/>
      <c r="AC4561" s="3"/>
      <c r="AD4561" s="9"/>
      <c r="AE4561" s="10"/>
      <c r="AF4561" s="9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4"/>
      <c r="T4562" s="30"/>
      <c r="U4562" s="9"/>
      <c r="V4562" s="9"/>
      <c r="W4562" s="28"/>
      <c r="X4562" s="3"/>
      <c r="Y4562" s="1"/>
      <c r="Z4562" s="9"/>
      <c r="AA4562" s="3"/>
      <c r="AB4562" s="3"/>
      <c r="AC4562" s="3"/>
      <c r="AD4562" s="9"/>
      <c r="AE4562" s="10"/>
      <c r="AF4562" s="9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4"/>
      <c r="T4563" s="30"/>
      <c r="U4563" s="9"/>
      <c r="V4563" s="9"/>
      <c r="W4563" s="28"/>
      <c r="X4563" s="3"/>
      <c r="Y4563" s="1"/>
      <c r="Z4563" s="9"/>
      <c r="AA4563" s="3"/>
      <c r="AB4563" s="3"/>
      <c r="AC4563" s="3"/>
      <c r="AD4563" s="9"/>
      <c r="AE4563" s="10"/>
      <c r="AF4563" s="9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4"/>
      <c r="T4564" s="30"/>
      <c r="U4564" s="9"/>
      <c r="V4564" s="9"/>
      <c r="W4564" s="28"/>
      <c r="X4564" s="3"/>
      <c r="Y4564" s="1"/>
      <c r="Z4564" s="9"/>
      <c r="AA4564" s="3"/>
      <c r="AB4564" s="3"/>
      <c r="AC4564" s="3"/>
      <c r="AD4564" s="9"/>
      <c r="AE4564" s="10"/>
      <c r="AF4564" s="9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4"/>
      <c r="T4565" s="30"/>
      <c r="U4565" s="9"/>
      <c r="V4565" s="9"/>
      <c r="W4565" s="28"/>
      <c r="X4565" s="3"/>
      <c r="Y4565" s="1"/>
      <c r="Z4565" s="9"/>
      <c r="AA4565" s="3"/>
      <c r="AB4565" s="3"/>
      <c r="AC4565" s="3"/>
      <c r="AD4565" s="9"/>
      <c r="AE4565" s="10"/>
      <c r="AF4565" s="9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4"/>
      <c r="T4566" s="30"/>
      <c r="U4566" s="9"/>
      <c r="V4566" s="9"/>
      <c r="W4566" s="28"/>
      <c r="X4566" s="3"/>
      <c r="Y4566" s="1"/>
      <c r="Z4566" s="9"/>
      <c r="AA4566" s="3"/>
      <c r="AB4566" s="3"/>
      <c r="AC4566" s="3"/>
      <c r="AD4566" s="9"/>
      <c r="AE4566" s="10"/>
      <c r="AF4566" s="9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4"/>
      <c r="T4567" s="30"/>
      <c r="U4567" s="9"/>
      <c r="V4567" s="9"/>
      <c r="W4567" s="28"/>
      <c r="X4567" s="3"/>
      <c r="Y4567" s="1"/>
      <c r="Z4567" s="9"/>
      <c r="AA4567" s="3"/>
      <c r="AB4567" s="3"/>
      <c r="AC4567" s="3"/>
      <c r="AD4567" s="9"/>
      <c r="AE4567" s="10"/>
      <c r="AF4567" s="9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4"/>
      <c r="T4568" s="30"/>
      <c r="U4568" s="9"/>
      <c r="V4568" s="9"/>
      <c r="W4568" s="28"/>
      <c r="X4568" s="3"/>
      <c r="Y4568" s="1"/>
      <c r="Z4568" s="9"/>
      <c r="AA4568" s="3"/>
      <c r="AB4568" s="3"/>
      <c r="AC4568" s="3"/>
      <c r="AD4568" s="9"/>
      <c r="AE4568" s="10"/>
      <c r="AF4568" s="9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4"/>
      <c r="T4569" s="30"/>
      <c r="U4569" s="9"/>
      <c r="V4569" s="9"/>
      <c r="W4569" s="28"/>
      <c r="X4569" s="3"/>
      <c r="Y4569" s="1"/>
      <c r="Z4569" s="9"/>
      <c r="AA4569" s="3"/>
      <c r="AB4569" s="3"/>
      <c r="AC4569" s="3"/>
      <c r="AD4569" s="9"/>
      <c r="AE4569" s="10"/>
      <c r="AF4569" s="9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4"/>
      <c r="T4570" s="30"/>
      <c r="U4570" s="9"/>
      <c r="V4570" s="9"/>
      <c r="W4570" s="28"/>
      <c r="X4570" s="3"/>
      <c r="Y4570" s="1"/>
      <c r="Z4570" s="9"/>
      <c r="AA4570" s="3"/>
      <c r="AB4570" s="3"/>
      <c r="AC4570" s="3"/>
      <c r="AD4570" s="9"/>
      <c r="AE4570" s="10"/>
      <c r="AF4570" s="9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4"/>
      <c r="T4571" s="30"/>
      <c r="U4571" s="9"/>
      <c r="V4571" s="9"/>
      <c r="W4571" s="28"/>
      <c r="X4571" s="3"/>
      <c r="Y4571" s="1"/>
      <c r="Z4571" s="9"/>
      <c r="AA4571" s="3"/>
      <c r="AB4571" s="3"/>
      <c r="AC4571" s="3"/>
      <c r="AD4571" s="9"/>
      <c r="AE4571" s="10"/>
      <c r="AF4571" s="9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4"/>
      <c r="T4572" s="30"/>
      <c r="U4572" s="9"/>
      <c r="V4572" s="9"/>
      <c r="W4572" s="28"/>
      <c r="X4572" s="3"/>
      <c r="Y4572" s="1"/>
      <c r="Z4572" s="9"/>
      <c r="AA4572" s="3"/>
      <c r="AB4572" s="3"/>
      <c r="AC4572" s="3"/>
      <c r="AD4572" s="9"/>
      <c r="AE4572" s="10"/>
      <c r="AF4572" s="9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4"/>
      <c r="T4573" s="30"/>
      <c r="U4573" s="9"/>
      <c r="V4573" s="9"/>
      <c r="W4573" s="28"/>
      <c r="X4573" s="3"/>
      <c r="Y4573" s="1"/>
      <c r="Z4573" s="9"/>
      <c r="AA4573" s="3"/>
      <c r="AB4573" s="3"/>
      <c r="AC4573" s="3"/>
      <c r="AD4573" s="9"/>
      <c r="AE4573" s="10"/>
      <c r="AF4573" s="9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4"/>
      <c r="T4574" s="30"/>
      <c r="U4574" s="9"/>
      <c r="V4574" s="9"/>
      <c r="W4574" s="28"/>
      <c r="X4574" s="3"/>
      <c r="Y4574" s="1"/>
      <c r="Z4574" s="9"/>
      <c r="AA4574" s="3"/>
      <c r="AB4574" s="3"/>
      <c r="AC4574" s="3"/>
      <c r="AD4574" s="9"/>
      <c r="AE4574" s="10"/>
      <c r="AF4574" s="9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4"/>
      <c r="T4575" s="30"/>
      <c r="U4575" s="9"/>
      <c r="V4575" s="9"/>
      <c r="W4575" s="28"/>
      <c r="X4575" s="3"/>
      <c r="Y4575" s="1"/>
      <c r="Z4575" s="9"/>
      <c r="AA4575" s="3"/>
      <c r="AB4575" s="3"/>
      <c r="AC4575" s="3"/>
      <c r="AD4575" s="9"/>
      <c r="AE4575" s="10"/>
      <c r="AF4575" s="9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4"/>
      <c r="T4576" s="30"/>
      <c r="U4576" s="9"/>
      <c r="V4576" s="9"/>
      <c r="W4576" s="28"/>
      <c r="X4576" s="3"/>
      <c r="Y4576" s="1"/>
      <c r="Z4576" s="9"/>
      <c r="AA4576" s="3"/>
      <c r="AB4576" s="3"/>
      <c r="AC4576" s="3"/>
      <c r="AD4576" s="9"/>
      <c r="AE4576" s="10"/>
      <c r="AF4576" s="9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4"/>
      <c r="T4577" s="30"/>
      <c r="U4577" s="9"/>
      <c r="V4577" s="9"/>
      <c r="W4577" s="28"/>
      <c r="X4577" s="3"/>
      <c r="Y4577" s="1"/>
      <c r="Z4577" s="9"/>
      <c r="AA4577" s="3"/>
      <c r="AB4577" s="3"/>
      <c r="AC4577" s="3"/>
      <c r="AD4577" s="9"/>
      <c r="AE4577" s="10"/>
      <c r="AF4577" s="9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4"/>
      <c r="T4578" s="30"/>
      <c r="U4578" s="9"/>
      <c r="V4578" s="9"/>
      <c r="W4578" s="28"/>
      <c r="X4578" s="3"/>
      <c r="Y4578" s="1"/>
      <c r="Z4578" s="9"/>
      <c r="AA4578" s="3"/>
      <c r="AB4578" s="3"/>
      <c r="AC4578" s="3"/>
      <c r="AD4578" s="9"/>
      <c r="AE4578" s="10"/>
      <c r="AF4578" s="9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4"/>
      <c r="T4579" s="30"/>
      <c r="U4579" s="9"/>
      <c r="V4579" s="9"/>
      <c r="W4579" s="28"/>
      <c r="X4579" s="3"/>
      <c r="Y4579" s="1"/>
      <c r="Z4579" s="9"/>
      <c r="AA4579" s="3"/>
      <c r="AB4579" s="3"/>
      <c r="AC4579" s="3"/>
      <c r="AD4579" s="9"/>
      <c r="AE4579" s="10"/>
      <c r="AF4579" s="9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4"/>
      <c r="T4580" s="30"/>
      <c r="U4580" s="9"/>
      <c r="V4580" s="9"/>
      <c r="W4580" s="28"/>
      <c r="X4580" s="3"/>
      <c r="Y4580" s="1"/>
      <c r="Z4580" s="9"/>
      <c r="AA4580" s="3"/>
      <c r="AB4580" s="3"/>
      <c r="AC4580" s="3"/>
      <c r="AD4580" s="9"/>
      <c r="AE4580" s="10"/>
      <c r="AF4580" s="9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4"/>
      <c r="T4581" s="30"/>
      <c r="U4581" s="27"/>
      <c r="V4581" s="27"/>
      <c r="W4581" s="32"/>
      <c r="X4581" s="20"/>
      <c r="Y4581" s="23"/>
      <c r="Z4581" s="27"/>
      <c r="AA4581" s="20"/>
      <c r="AB4581" s="20"/>
      <c r="AC4581" s="20"/>
      <c r="AD4581" s="27"/>
      <c r="AE4581" s="21"/>
      <c r="AF4581" s="27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</row>
    <row r="4582" spans="1:130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4"/>
      <c r="T4582" s="30"/>
      <c r="U4582" s="9"/>
      <c r="V4582" s="9"/>
      <c r="W4582" s="28"/>
      <c r="X4582" s="3"/>
      <c r="Y4582" s="1"/>
      <c r="Z4582" s="9"/>
      <c r="AA4582" s="3"/>
      <c r="AB4582" s="3"/>
      <c r="AC4582" s="3"/>
      <c r="AD4582" s="9"/>
      <c r="AE4582" s="10"/>
      <c r="AF4582" s="9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4"/>
      <c r="T4583" s="30"/>
      <c r="U4583" s="9"/>
      <c r="V4583" s="9"/>
      <c r="W4583" s="28"/>
      <c r="X4583" s="3"/>
      <c r="Y4583" s="1"/>
      <c r="Z4583" s="9"/>
      <c r="AA4583" s="3"/>
      <c r="AB4583" s="3"/>
      <c r="AC4583" s="3"/>
      <c r="AD4583" s="9"/>
      <c r="AE4583" s="10"/>
      <c r="AF4583" s="9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4"/>
      <c r="T4584" s="30"/>
      <c r="U4584" s="9"/>
      <c r="V4584" s="9"/>
      <c r="W4584" s="28"/>
      <c r="X4584" s="3"/>
      <c r="Y4584" s="1"/>
      <c r="Z4584" s="9"/>
      <c r="AA4584" s="3"/>
      <c r="AB4584" s="3"/>
      <c r="AC4584" s="3"/>
      <c r="AD4584" s="9"/>
      <c r="AE4584" s="10"/>
      <c r="AF4584" s="9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4"/>
      <c r="T4585" s="30"/>
      <c r="U4585" s="9"/>
      <c r="V4585" s="9"/>
      <c r="W4585" s="28"/>
      <c r="X4585" s="3"/>
      <c r="Y4585" s="1"/>
      <c r="Z4585" s="9"/>
      <c r="AA4585" s="3"/>
      <c r="AB4585" s="3"/>
      <c r="AC4585" s="3"/>
      <c r="AD4585" s="9"/>
      <c r="AE4585" s="10"/>
      <c r="AF4585" s="9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4"/>
      <c r="T4586" s="30"/>
      <c r="U4586" s="9"/>
      <c r="V4586" s="9"/>
      <c r="W4586" s="28"/>
      <c r="X4586" s="3"/>
      <c r="Y4586" s="1"/>
      <c r="Z4586" s="9"/>
      <c r="AA4586" s="3"/>
      <c r="AB4586" s="3"/>
      <c r="AC4586" s="3"/>
      <c r="AD4586" s="9"/>
      <c r="AE4586" s="10"/>
      <c r="AF4586" s="9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4"/>
      <c r="T4587" s="30"/>
      <c r="U4587" s="9"/>
      <c r="V4587" s="9"/>
      <c r="W4587" s="28"/>
      <c r="X4587" s="3"/>
      <c r="Y4587" s="1"/>
      <c r="Z4587" s="9"/>
      <c r="AA4587" s="3"/>
      <c r="AB4587" s="3"/>
      <c r="AC4587" s="3"/>
      <c r="AD4587" s="9"/>
      <c r="AE4587" s="10"/>
      <c r="AF4587" s="9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4"/>
      <c r="T4588" s="30"/>
      <c r="U4588" s="9"/>
      <c r="V4588" s="9"/>
      <c r="W4588" s="28"/>
      <c r="X4588" s="3"/>
      <c r="Y4588" s="1"/>
      <c r="Z4588" s="9"/>
      <c r="AA4588" s="3"/>
      <c r="AB4588" s="3"/>
      <c r="AC4588" s="3"/>
      <c r="AD4588" s="9"/>
      <c r="AE4588" s="10"/>
      <c r="AF4588" s="9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4"/>
      <c r="T4589" s="30"/>
      <c r="U4589" s="9"/>
      <c r="V4589" s="9"/>
      <c r="W4589" s="28"/>
      <c r="X4589" s="3"/>
      <c r="Y4589" s="1"/>
      <c r="Z4589" s="9"/>
      <c r="AA4589" s="3"/>
      <c r="AB4589" s="3"/>
      <c r="AC4589" s="3"/>
      <c r="AD4589" s="9"/>
      <c r="AE4589" s="10"/>
      <c r="AF4589" s="9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4"/>
      <c r="T4590" s="30"/>
      <c r="U4590" s="9"/>
      <c r="V4590" s="9"/>
      <c r="W4590" s="28"/>
      <c r="X4590" s="3"/>
      <c r="Y4590" s="1"/>
      <c r="Z4590" s="9"/>
      <c r="AA4590" s="3"/>
      <c r="AB4590" s="3"/>
      <c r="AC4590" s="3"/>
      <c r="AD4590" s="9"/>
      <c r="AE4590" s="10"/>
      <c r="AF4590" s="9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4"/>
      <c r="T4591" s="30"/>
      <c r="U4591" s="9"/>
      <c r="V4591" s="9"/>
      <c r="W4591" s="28"/>
      <c r="X4591" s="3"/>
      <c r="Y4591" s="1"/>
      <c r="Z4591" s="9"/>
      <c r="AA4591" s="3"/>
      <c r="AB4591" s="3"/>
      <c r="AC4591" s="3"/>
      <c r="AD4591" s="9"/>
      <c r="AE4591" s="10"/>
      <c r="AF4591" s="9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4"/>
      <c r="T4592" s="30"/>
      <c r="U4592" s="9"/>
      <c r="V4592" s="9"/>
      <c r="W4592" s="28"/>
      <c r="X4592" s="3"/>
      <c r="Y4592" s="1"/>
      <c r="Z4592" s="9"/>
      <c r="AA4592" s="3"/>
      <c r="AB4592" s="3"/>
      <c r="AC4592" s="3"/>
      <c r="AD4592" s="9"/>
      <c r="AE4592" s="10"/>
      <c r="AF4592" s="9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4"/>
      <c r="T4593" s="30"/>
      <c r="U4593" s="9"/>
      <c r="V4593" s="9"/>
      <c r="W4593" s="28"/>
      <c r="X4593" s="3"/>
      <c r="Y4593" s="1"/>
      <c r="Z4593" s="9"/>
      <c r="AA4593" s="3"/>
      <c r="AB4593" s="3"/>
      <c r="AC4593" s="3"/>
      <c r="AD4593" s="9"/>
      <c r="AE4593" s="10"/>
      <c r="AF4593" s="9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4"/>
      <c r="T4594" s="30"/>
      <c r="U4594" s="9"/>
      <c r="V4594" s="9"/>
      <c r="W4594" s="28"/>
      <c r="X4594" s="3"/>
      <c r="Y4594" s="1"/>
      <c r="Z4594" s="9"/>
      <c r="AA4594" s="3"/>
      <c r="AB4594" s="3"/>
      <c r="AC4594" s="3"/>
      <c r="AD4594" s="9"/>
      <c r="AE4594" s="10"/>
      <c r="AF4594" s="9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4"/>
      <c r="T4595" s="30"/>
      <c r="U4595" s="9"/>
      <c r="V4595" s="9"/>
      <c r="W4595" s="28"/>
      <c r="X4595" s="3"/>
      <c r="Y4595" s="1"/>
      <c r="Z4595" s="9"/>
      <c r="AA4595" s="3"/>
      <c r="AB4595" s="3"/>
      <c r="AC4595" s="3"/>
      <c r="AD4595" s="9"/>
      <c r="AE4595" s="10"/>
      <c r="AF4595" s="9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4"/>
      <c r="T4596" s="30"/>
      <c r="U4596" s="9"/>
      <c r="V4596" s="9"/>
      <c r="W4596" s="28"/>
      <c r="X4596" s="3"/>
      <c r="Y4596" s="1"/>
      <c r="Z4596" s="9"/>
      <c r="AA4596" s="3"/>
      <c r="AB4596" s="3"/>
      <c r="AC4596" s="3"/>
      <c r="AD4596" s="9"/>
      <c r="AE4596" s="10"/>
      <c r="AF4596" s="9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4"/>
      <c r="T4597" s="30"/>
      <c r="U4597" s="9"/>
      <c r="V4597" s="9"/>
      <c r="W4597" s="28"/>
      <c r="X4597" s="3"/>
      <c r="Y4597" s="1"/>
      <c r="Z4597" s="9"/>
      <c r="AA4597" s="3"/>
      <c r="AB4597" s="3"/>
      <c r="AC4597" s="3"/>
      <c r="AD4597" s="9"/>
      <c r="AE4597" s="10"/>
      <c r="AF4597" s="9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4"/>
      <c r="T4598" s="30"/>
      <c r="U4598" s="9"/>
      <c r="V4598" s="9"/>
      <c r="W4598" s="28"/>
      <c r="X4598" s="3"/>
      <c r="Y4598" s="1"/>
      <c r="Z4598" s="9"/>
      <c r="AA4598" s="3"/>
      <c r="AB4598" s="3"/>
      <c r="AC4598" s="3"/>
      <c r="AD4598" s="9"/>
      <c r="AE4598" s="10"/>
      <c r="AF4598" s="9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4"/>
      <c r="T4599" s="30"/>
      <c r="U4599" s="9"/>
      <c r="V4599" s="9"/>
      <c r="W4599" s="28"/>
      <c r="X4599" s="3"/>
      <c r="Y4599" s="1"/>
      <c r="Z4599" s="9"/>
      <c r="AA4599" s="3"/>
      <c r="AB4599" s="3"/>
      <c r="AC4599" s="3"/>
      <c r="AD4599" s="9"/>
      <c r="AE4599" s="10"/>
      <c r="AF4599" s="9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4"/>
      <c r="T4600" s="30"/>
      <c r="U4600" s="9"/>
      <c r="V4600" s="9"/>
      <c r="W4600" s="28"/>
      <c r="X4600" s="3"/>
      <c r="Y4600" s="1"/>
      <c r="Z4600" s="9"/>
      <c r="AA4600" s="3"/>
      <c r="AB4600" s="3"/>
      <c r="AC4600" s="3"/>
      <c r="AD4600" s="9"/>
      <c r="AE4600" s="10"/>
      <c r="AF4600" s="9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4"/>
      <c r="T4601" s="30"/>
      <c r="U4601" s="9"/>
      <c r="V4601" s="9"/>
      <c r="W4601" s="28"/>
      <c r="X4601" s="3"/>
      <c r="Y4601" s="1"/>
      <c r="Z4601" s="9"/>
      <c r="AA4601" s="3"/>
      <c r="AB4601" s="3"/>
      <c r="AC4601" s="3"/>
      <c r="AD4601" s="9"/>
      <c r="AE4601" s="10"/>
      <c r="AF4601" s="9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4"/>
      <c r="T4602" s="30"/>
      <c r="U4602" s="9"/>
      <c r="V4602" s="9"/>
      <c r="W4602" s="28"/>
      <c r="X4602" s="3"/>
      <c r="Y4602" s="1"/>
      <c r="Z4602" s="9"/>
      <c r="AA4602" s="3"/>
      <c r="AB4602" s="3"/>
      <c r="AC4602" s="3"/>
      <c r="AD4602" s="9"/>
      <c r="AE4602" s="10"/>
      <c r="AF4602" s="9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4"/>
      <c r="T4603" s="30"/>
      <c r="U4603" s="9"/>
      <c r="V4603" s="9"/>
      <c r="W4603" s="28"/>
      <c r="X4603" s="3"/>
      <c r="Y4603" s="1"/>
      <c r="Z4603" s="9"/>
      <c r="AA4603" s="3"/>
      <c r="AB4603" s="3"/>
      <c r="AC4603" s="3"/>
      <c r="AD4603" s="9"/>
      <c r="AE4603" s="10"/>
      <c r="AF4603" s="9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4"/>
      <c r="T4604" s="30"/>
      <c r="U4604" s="9"/>
      <c r="V4604" s="9"/>
      <c r="W4604" s="28"/>
      <c r="X4604" s="3"/>
      <c r="Y4604" s="1"/>
      <c r="Z4604" s="9"/>
      <c r="AA4604" s="3"/>
      <c r="AB4604" s="3"/>
      <c r="AC4604" s="3"/>
      <c r="AD4604" s="9"/>
      <c r="AE4604" s="10"/>
      <c r="AF4604" s="9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4"/>
      <c r="T4605" s="30"/>
      <c r="U4605" s="9"/>
      <c r="V4605" s="9"/>
      <c r="W4605" s="28"/>
      <c r="X4605" s="3"/>
      <c r="Y4605" s="1"/>
      <c r="Z4605" s="9"/>
      <c r="AA4605" s="3"/>
      <c r="AB4605" s="3"/>
      <c r="AC4605" s="3"/>
      <c r="AD4605" s="9"/>
      <c r="AE4605" s="10"/>
      <c r="AF4605" s="9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4"/>
      <c r="T4606" s="30"/>
      <c r="U4606" s="9"/>
      <c r="V4606" s="9"/>
      <c r="W4606" s="28"/>
      <c r="X4606" s="3"/>
      <c r="Y4606" s="1"/>
      <c r="Z4606" s="9"/>
      <c r="AA4606" s="3"/>
      <c r="AB4606" s="3"/>
      <c r="AC4606" s="3"/>
      <c r="AD4606" s="9"/>
      <c r="AE4606" s="10"/>
      <c r="AF4606" s="9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4"/>
      <c r="T4607" s="30"/>
      <c r="U4607" s="9"/>
      <c r="V4607" s="9"/>
      <c r="W4607" s="28"/>
      <c r="X4607" s="3"/>
      <c r="Y4607" s="1"/>
      <c r="Z4607" s="9"/>
      <c r="AA4607" s="3"/>
      <c r="AB4607" s="3"/>
      <c r="AC4607" s="3"/>
      <c r="AD4607" s="9"/>
      <c r="AE4607" s="10"/>
      <c r="AF4607" s="9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4"/>
      <c r="T4608" s="30"/>
      <c r="U4608" s="9"/>
      <c r="V4608" s="9"/>
      <c r="W4608" s="28"/>
      <c r="X4608" s="3"/>
      <c r="Y4608" s="1"/>
      <c r="Z4608" s="9"/>
      <c r="AA4608" s="3"/>
      <c r="AB4608" s="3"/>
      <c r="AC4608" s="3"/>
      <c r="AD4608" s="9"/>
      <c r="AE4608" s="10"/>
      <c r="AF4608" s="9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4"/>
      <c r="T4609" s="30"/>
      <c r="U4609" s="9"/>
      <c r="V4609" s="9"/>
      <c r="W4609" s="28"/>
      <c r="X4609" s="3"/>
      <c r="Y4609" s="1"/>
      <c r="Z4609" s="9"/>
      <c r="AA4609" s="3"/>
      <c r="AB4609" s="3"/>
      <c r="AC4609" s="3"/>
      <c r="AD4609" s="9"/>
      <c r="AE4609" s="10"/>
      <c r="AF4609" s="9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4"/>
      <c r="T4610" s="30"/>
      <c r="U4610" s="9"/>
      <c r="V4610" s="9"/>
      <c r="W4610" s="28"/>
      <c r="X4610" s="3"/>
      <c r="Y4610" s="1"/>
      <c r="Z4610" s="9"/>
      <c r="AA4610" s="3"/>
      <c r="AB4610" s="3"/>
      <c r="AC4610" s="3"/>
      <c r="AD4610" s="9"/>
      <c r="AE4610" s="10"/>
      <c r="AF4610" s="9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4"/>
      <c r="T4611" s="30"/>
      <c r="U4611" s="9"/>
      <c r="V4611" s="9"/>
      <c r="W4611" s="28"/>
      <c r="X4611" s="3"/>
      <c r="Y4611" s="1"/>
      <c r="Z4611" s="9"/>
      <c r="AA4611" s="3"/>
      <c r="AB4611" s="3"/>
      <c r="AC4611" s="3"/>
      <c r="AD4611" s="9"/>
      <c r="AE4611" s="10"/>
      <c r="AF4611" s="9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4"/>
      <c r="T4612" s="30"/>
      <c r="U4612" s="9"/>
      <c r="V4612" s="9"/>
      <c r="W4612" s="28"/>
      <c r="X4612" s="3"/>
      <c r="Y4612" s="1"/>
      <c r="Z4612" s="9"/>
      <c r="AA4612" s="3"/>
      <c r="AB4612" s="3"/>
      <c r="AC4612" s="3"/>
      <c r="AD4612" s="9"/>
      <c r="AE4612" s="10"/>
      <c r="AF4612" s="9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4"/>
      <c r="T4613" s="30"/>
      <c r="U4613" s="9"/>
      <c r="V4613" s="9"/>
      <c r="W4613" s="28"/>
      <c r="X4613" s="3"/>
      <c r="Y4613" s="1"/>
      <c r="Z4613" s="9"/>
      <c r="AA4613" s="3"/>
      <c r="AB4613" s="3"/>
      <c r="AC4613" s="3"/>
      <c r="AD4613" s="9"/>
      <c r="AE4613" s="10"/>
      <c r="AF4613" s="9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4"/>
      <c r="T4614" s="30"/>
      <c r="U4614" s="9"/>
      <c r="V4614" s="9"/>
      <c r="W4614" s="28"/>
      <c r="X4614" s="3"/>
      <c r="Y4614" s="1"/>
      <c r="Z4614" s="9"/>
      <c r="AA4614" s="3"/>
      <c r="AB4614" s="3"/>
      <c r="AC4614" s="3"/>
      <c r="AD4614" s="9"/>
      <c r="AE4614" s="10"/>
      <c r="AF4614" s="9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4"/>
      <c r="T4615" s="30"/>
      <c r="U4615" s="9"/>
      <c r="V4615" s="9"/>
      <c r="W4615" s="28"/>
      <c r="X4615" s="3"/>
      <c r="Y4615" s="1"/>
      <c r="Z4615" s="9"/>
      <c r="AA4615" s="3"/>
      <c r="AB4615" s="3"/>
      <c r="AC4615" s="3"/>
      <c r="AD4615" s="9"/>
      <c r="AE4615" s="10"/>
      <c r="AF4615" s="9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4"/>
      <c r="T4616" s="30"/>
      <c r="U4616" s="9"/>
      <c r="V4616" s="9"/>
      <c r="W4616" s="28"/>
      <c r="X4616" s="3"/>
      <c r="Y4616" s="1"/>
      <c r="Z4616" s="9"/>
      <c r="AA4616" s="3"/>
      <c r="AB4616" s="3"/>
      <c r="AC4616" s="3"/>
      <c r="AD4616" s="9"/>
      <c r="AE4616" s="10"/>
      <c r="AF4616" s="9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4"/>
      <c r="T4617" s="30"/>
      <c r="U4617" s="9"/>
      <c r="V4617" s="9"/>
      <c r="W4617" s="28"/>
      <c r="X4617" s="3"/>
      <c r="Y4617" s="1"/>
      <c r="Z4617" s="9"/>
      <c r="AA4617" s="3"/>
      <c r="AB4617" s="3"/>
      <c r="AC4617" s="3"/>
      <c r="AD4617" s="9"/>
      <c r="AE4617" s="10"/>
      <c r="AF4617" s="9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4"/>
      <c r="T4618" s="30"/>
      <c r="U4618" s="9"/>
      <c r="V4618" s="9"/>
      <c r="W4618" s="28"/>
      <c r="X4618" s="3"/>
      <c r="Y4618" s="1"/>
      <c r="Z4618" s="9"/>
      <c r="AA4618" s="3"/>
      <c r="AB4618" s="3"/>
      <c r="AC4618" s="3"/>
      <c r="AD4618" s="9"/>
      <c r="AE4618" s="10"/>
      <c r="AF4618" s="9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4"/>
      <c r="T4619" s="30"/>
      <c r="U4619" s="9"/>
      <c r="V4619" s="9"/>
      <c r="W4619" s="28"/>
      <c r="X4619" s="3"/>
      <c r="Y4619" s="1"/>
      <c r="Z4619" s="9"/>
      <c r="AA4619" s="3"/>
      <c r="AB4619" s="3"/>
      <c r="AC4619" s="3"/>
      <c r="AD4619" s="9"/>
      <c r="AE4619" s="10"/>
      <c r="AF4619" s="9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4"/>
      <c r="T4620" s="30"/>
      <c r="U4620" s="9"/>
      <c r="V4620" s="9"/>
      <c r="W4620" s="28"/>
      <c r="X4620" s="3"/>
      <c r="Y4620" s="1"/>
      <c r="Z4620" s="9"/>
      <c r="AA4620" s="3"/>
      <c r="AB4620" s="3"/>
      <c r="AC4620" s="3"/>
      <c r="AD4620" s="9"/>
      <c r="AE4620" s="10"/>
      <c r="AF4620" s="9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4"/>
      <c r="T4621" s="30"/>
      <c r="U4621" s="9"/>
      <c r="V4621" s="9"/>
      <c r="W4621" s="28"/>
      <c r="X4621" s="3"/>
      <c r="Y4621" s="1"/>
      <c r="Z4621" s="9"/>
      <c r="AA4621" s="3"/>
      <c r="AB4621" s="3"/>
      <c r="AC4621" s="3"/>
      <c r="AD4621" s="9"/>
      <c r="AE4621" s="10"/>
      <c r="AF4621" s="9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4"/>
      <c r="T4622" s="30"/>
      <c r="U4622" s="9"/>
      <c r="V4622" s="9"/>
      <c r="W4622" s="28"/>
      <c r="X4622" s="3"/>
      <c r="Y4622" s="1"/>
      <c r="Z4622" s="9"/>
      <c r="AA4622" s="3"/>
      <c r="AB4622" s="3"/>
      <c r="AC4622" s="3"/>
      <c r="AD4622" s="9"/>
      <c r="AE4622" s="10"/>
      <c r="AF4622" s="9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4"/>
      <c r="T4623" s="30"/>
      <c r="U4623" s="9"/>
      <c r="V4623" s="9"/>
      <c r="W4623" s="28"/>
      <c r="X4623" s="3"/>
      <c r="Y4623" s="1"/>
      <c r="Z4623" s="9"/>
      <c r="AA4623" s="3"/>
      <c r="AB4623" s="3"/>
      <c r="AC4623" s="3"/>
      <c r="AD4623" s="9"/>
      <c r="AE4623" s="10"/>
      <c r="AF4623" s="9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4"/>
      <c r="T4624" s="30"/>
      <c r="U4624" s="9"/>
      <c r="V4624" s="9"/>
      <c r="W4624" s="28"/>
      <c r="X4624" s="3"/>
      <c r="Y4624" s="1"/>
      <c r="Z4624" s="9"/>
      <c r="AA4624" s="3"/>
      <c r="AB4624" s="3"/>
      <c r="AC4624" s="3"/>
      <c r="AD4624" s="9"/>
      <c r="AE4624" s="10"/>
      <c r="AF4624" s="9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4"/>
      <c r="T4625" s="30"/>
      <c r="U4625" s="9"/>
      <c r="V4625" s="9"/>
      <c r="W4625" s="28"/>
      <c r="X4625" s="3"/>
      <c r="Y4625" s="1"/>
      <c r="Z4625" s="9"/>
      <c r="AA4625" s="3"/>
      <c r="AB4625" s="3"/>
      <c r="AC4625" s="3"/>
      <c r="AD4625" s="9"/>
      <c r="AE4625" s="10"/>
      <c r="AF4625" s="9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4"/>
      <c r="T4626" s="30"/>
      <c r="U4626" s="9"/>
      <c r="V4626" s="9"/>
      <c r="W4626" s="28"/>
      <c r="X4626" s="3"/>
      <c r="Y4626" s="1"/>
      <c r="Z4626" s="9"/>
      <c r="AA4626" s="3"/>
      <c r="AB4626" s="3"/>
      <c r="AC4626" s="3"/>
      <c r="AD4626" s="9"/>
      <c r="AE4626" s="10"/>
      <c r="AF4626" s="9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4"/>
      <c r="T4627" s="30"/>
      <c r="U4627" s="9"/>
      <c r="V4627" s="9"/>
      <c r="W4627" s="28"/>
      <c r="X4627" s="3"/>
      <c r="Y4627" s="1"/>
      <c r="Z4627" s="9"/>
      <c r="AA4627" s="3"/>
      <c r="AB4627" s="3"/>
      <c r="AC4627" s="3"/>
      <c r="AD4627" s="9"/>
      <c r="AE4627" s="10"/>
      <c r="AF4627" s="9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4"/>
      <c r="T4628" s="30"/>
      <c r="U4628" s="9"/>
      <c r="V4628" s="9"/>
      <c r="W4628" s="28"/>
      <c r="X4628" s="3"/>
      <c r="Y4628" s="1"/>
      <c r="Z4628" s="9"/>
      <c r="AA4628" s="3"/>
      <c r="AB4628" s="3"/>
      <c r="AC4628" s="3"/>
      <c r="AD4628" s="9"/>
      <c r="AE4628" s="10"/>
      <c r="AF4628" s="9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4"/>
      <c r="T4629" s="30"/>
      <c r="U4629" s="9"/>
      <c r="V4629" s="9"/>
      <c r="W4629" s="28"/>
      <c r="X4629" s="3"/>
      <c r="Y4629" s="1"/>
      <c r="Z4629" s="9"/>
      <c r="AA4629" s="3"/>
      <c r="AB4629" s="3"/>
      <c r="AC4629" s="3"/>
      <c r="AD4629" s="9"/>
      <c r="AE4629" s="10"/>
      <c r="AF4629" s="9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4"/>
      <c r="T4630" s="30"/>
      <c r="U4630" s="9"/>
      <c r="V4630" s="9"/>
      <c r="W4630" s="28"/>
      <c r="X4630" s="3"/>
      <c r="Y4630" s="1"/>
      <c r="Z4630" s="9"/>
      <c r="AA4630" s="3"/>
      <c r="AB4630" s="3"/>
      <c r="AC4630" s="3"/>
      <c r="AD4630" s="9"/>
      <c r="AE4630" s="10"/>
      <c r="AF4630" s="9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4"/>
      <c r="T4631" s="30"/>
      <c r="U4631" s="9"/>
      <c r="V4631" s="9"/>
      <c r="W4631" s="28"/>
      <c r="X4631" s="3"/>
      <c r="Y4631" s="1"/>
      <c r="Z4631" s="9"/>
      <c r="AA4631" s="3"/>
      <c r="AB4631" s="3"/>
      <c r="AC4631" s="3"/>
      <c r="AD4631" s="9"/>
      <c r="AE4631" s="10"/>
      <c r="AF4631" s="9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4"/>
      <c r="T4632" s="30"/>
      <c r="U4632" s="9"/>
      <c r="V4632" s="9"/>
      <c r="W4632" s="28"/>
      <c r="X4632" s="3"/>
      <c r="Y4632" s="1"/>
      <c r="Z4632" s="9"/>
      <c r="AA4632" s="3"/>
      <c r="AB4632" s="3"/>
      <c r="AC4632" s="3"/>
      <c r="AD4632" s="9"/>
      <c r="AE4632" s="10"/>
      <c r="AF4632" s="9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4"/>
      <c r="T4633" s="30"/>
      <c r="U4633" s="9"/>
      <c r="V4633" s="9"/>
      <c r="W4633" s="28"/>
      <c r="X4633" s="3"/>
      <c r="Y4633" s="1"/>
      <c r="Z4633" s="9"/>
      <c r="AA4633" s="3"/>
      <c r="AB4633" s="3"/>
      <c r="AC4633" s="3"/>
      <c r="AD4633" s="9"/>
      <c r="AE4633" s="10"/>
      <c r="AF4633" s="9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4"/>
      <c r="T4634" s="30"/>
      <c r="U4634" s="9"/>
      <c r="V4634" s="9"/>
      <c r="W4634" s="28"/>
      <c r="X4634" s="3"/>
      <c r="Y4634" s="1"/>
      <c r="Z4634" s="9"/>
      <c r="AA4634" s="3"/>
      <c r="AB4634" s="3"/>
      <c r="AC4634" s="3"/>
      <c r="AD4634" s="9"/>
      <c r="AE4634" s="10"/>
      <c r="AF4634" s="9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4"/>
      <c r="T4635" s="30"/>
      <c r="U4635" s="9"/>
      <c r="V4635" s="9"/>
      <c r="W4635" s="28"/>
      <c r="X4635" s="3"/>
      <c r="Y4635" s="1"/>
      <c r="Z4635" s="9"/>
      <c r="AA4635" s="3"/>
      <c r="AB4635" s="3"/>
      <c r="AC4635" s="3"/>
      <c r="AD4635" s="9"/>
      <c r="AE4635" s="10"/>
      <c r="AF4635" s="9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4"/>
      <c r="T4636" s="30"/>
      <c r="U4636" s="9"/>
      <c r="V4636" s="9"/>
      <c r="W4636" s="28"/>
      <c r="X4636" s="3"/>
      <c r="Y4636" s="1"/>
      <c r="Z4636" s="9"/>
      <c r="AA4636" s="3"/>
      <c r="AB4636" s="3"/>
      <c r="AC4636" s="3"/>
      <c r="AD4636" s="9"/>
      <c r="AE4636" s="10"/>
      <c r="AF4636" s="9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4"/>
      <c r="T4637" s="30"/>
      <c r="U4637" s="9"/>
      <c r="V4637" s="9"/>
      <c r="W4637" s="28"/>
      <c r="X4637" s="3"/>
      <c r="Y4637" s="1"/>
      <c r="Z4637" s="9"/>
      <c r="AA4637" s="3"/>
      <c r="AB4637" s="3"/>
      <c r="AC4637" s="3"/>
      <c r="AD4637" s="9"/>
      <c r="AE4637" s="10"/>
      <c r="AF4637" s="9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4"/>
      <c r="T4638" s="30"/>
      <c r="U4638" s="9"/>
      <c r="V4638" s="9"/>
      <c r="W4638" s="28"/>
      <c r="X4638" s="3"/>
      <c r="Y4638" s="1"/>
      <c r="Z4638" s="9"/>
      <c r="AA4638" s="3"/>
      <c r="AB4638" s="3"/>
      <c r="AC4638" s="3"/>
      <c r="AD4638" s="9"/>
      <c r="AE4638" s="10"/>
      <c r="AF4638" s="9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4"/>
      <c r="T4639" s="30"/>
      <c r="U4639" s="9"/>
      <c r="V4639" s="9"/>
      <c r="W4639" s="28"/>
      <c r="X4639" s="3"/>
      <c r="Y4639" s="1"/>
      <c r="Z4639" s="9"/>
      <c r="AA4639" s="3"/>
      <c r="AB4639" s="3"/>
      <c r="AC4639" s="3"/>
      <c r="AD4639" s="9"/>
      <c r="AE4639" s="10"/>
      <c r="AF4639" s="9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4"/>
      <c r="T4640" s="30"/>
      <c r="U4640" s="9"/>
      <c r="V4640" s="9"/>
      <c r="W4640" s="28"/>
      <c r="X4640" s="3"/>
      <c r="Y4640" s="1"/>
      <c r="Z4640" s="9"/>
      <c r="AA4640" s="3"/>
      <c r="AB4640" s="3"/>
      <c r="AC4640" s="3"/>
      <c r="AD4640" s="9"/>
      <c r="AE4640" s="10"/>
      <c r="AF4640" s="9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4"/>
      <c r="T4641" s="30"/>
      <c r="U4641" s="9"/>
      <c r="V4641" s="9"/>
      <c r="W4641" s="28"/>
      <c r="X4641" s="3"/>
      <c r="Y4641" s="1"/>
      <c r="Z4641" s="9"/>
      <c r="AA4641" s="3"/>
      <c r="AB4641" s="3"/>
      <c r="AC4641" s="3"/>
      <c r="AD4641" s="9"/>
      <c r="AE4641" s="10"/>
      <c r="AF4641" s="9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4"/>
      <c r="T4642" s="30"/>
      <c r="U4642" s="9"/>
      <c r="V4642" s="9"/>
      <c r="W4642" s="28"/>
      <c r="X4642" s="3"/>
      <c r="Y4642" s="1"/>
      <c r="Z4642" s="9"/>
      <c r="AA4642" s="3"/>
      <c r="AB4642" s="3"/>
      <c r="AC4642" s="3"/>
      <c r="AD4642" s="9"/>
      <c r="AE4642" s="10"/>
      <c r="AF4642" s="9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4"/>
      <c r="T4643" s="30"/>
      <c r="U4643" s="9"/>
      <c r="V4643" s="9"/>
      <c r="W4643" s="28"/>
      <c r="X4643" s="3"/>
      <c r="Y4643" s="1"/>
      <c r="Z4643" s="9"/>
      <c r="AA4643" s="3"/>
      <c r="AB4643" s="3"/>
      <c r="AC4643" s="3"/>
      <c r="AD4643" s="9"/>
      <c r="AE4643" s="10"/>
      <c r="AF4643" s="9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4"/>
      <c r="T4644" s="30"/>
      <c r="U4644" s="9"/>
      <c r="V4644" s="9"/>
      <c r="W4644" s="28"/>
      <c r="X4644" s="3"/>
      <c r="Y4644" s="1"/>
      <c r="Z4644" s="9"/>
      <c r="AA4644" s="3"/>
      <c r="AB4644" s="3"/>
      <c r="AC4644" s="3"/>
      <c r="AD4644" s="9"/>
      <c r="AE4644" s="10"/>
      <c r="AF4644" s="9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4"/>
      <c r="T4645" s="30"/>
      <c r="U4645" s="9"/>
      <c r="V4645" s="9"/>
      <c r="W4645" s="28"/>
      <c r="X4645" s="3"/>
      <c r="Y4645" s="1"/>
      <c r="Z4645" s="9"/>
      <c r="AA4645" s="3"/>
      <c r="AB4645" s="3"/>
      <c r="AC4645" s="3"/>
      <c r="AD4645" s="9"/>
      <c r="AE4645" s="10"/>
      <c r="AF4645" s="9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4"/>
      <c r="T4646" s="30"/>
      <c r="U4646" s="9"/>
      <c r="V4646" s="9"/>
      <c r="W4646" s="28"/>
      <c r="X4646" s="3"/>
      <c r="Y4646" s="1"/>
      <c r="Z4646" s="9"/>
      <c r="AA4646" s="3"/>
      <c r="AB4646" s="3"/>
      <c r="AC4646" s="3"/>
      <c r="AD4646" s="9"/>
      <c r="AE4646" s="10"/>
      <c r="AF4646" s="9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4"/>
      <c r="T4647" s="30"/>
      <c r="U4647" s="9"/>
      <c r="V4647" s="9"/>
      <c r="W4647" s="28"/>
      <c r="X4647" s="3"/>
      <c r="Y4647" s="1"/>
      <c r="Z4647" s="9"/>
      <c r="AA4647" s="3"/>
      <c r="AB4647" s="3"/>
      <c r="AC4647" s="3"/>
      <c r="AD4647" s="9"/>
      <c r="AE4647" s="10"/>
      <c r="AF4647" s="9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4"/>
      <c r="T4648" s="30"/>
      <c r="U4648" s="9"/>
      <c r="V4648" s="9"/>
      <c r="W4648" s="28"/>
      <c r="X4648" s="3"/>
      <c r="Y4648" s="1"/>
      <c r="Z4648" s="9"/>
      <c r="AA4648" s="3"/>
      <c r="AB4648" s="3"/>
      <c r="AC4648" s="3"/>
      <c r="AD4648" s="9"/>
      <c r="AE4648" s="10"/>
      <c r="AF4648" s="9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4"/>
      <c r="T4649" s="30"/>
      <c r="U4649" s="9"/>
      <c r="V4649" s="9"/>
      <c r="W4649" s="28"/>
      <c r="X4649" s="3"/>
      <c r="Y4649" s="1"/>
      <c r="Z4649" s="9"/>
      <c r="AA4649" s="3"/>
      <c r="AB4649" s="3"/>
      <c r="AC4649" s="3"/>
      <c r="AD4649" s="9"/>
      <c r="AE4649" s="10"/>
      <c r="AF4649" s="9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4"/>
      <c r="T4650" s="30"/>
      <c r="U4650" s="9"/>
      <c r="V4650" s="9"/>
      <c r="W4650" s="28"/>
      <c r="X4650" s="3"/>
      <c r="Y4650" s="1"/>
      <c r="Z4650" s="9"/>
      <c r="AA4650" s="3"/>
      <c r="AB4650" s="3"/>
      <c r="AC4650" s="3"/>
      <c r="AD4650" s="9"/>
      <c r="AE4650" s="10"/>
      <c r="AF4650" s="9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4"/>
      <c r="T4651" s="30"/>
      <c r="U4651" s="9"/>
      <c r="V4651" s="9"/>
      <c r="W4651" s="28"/>
      <c r="X4651" s="3"/>
      <c r="Y4651" s="1"/>
      <c r="Z4651" s="9"/>
      <c r="AA4651" s="3"/>
      <c r="AB4651" s="3"/>
      <c r="AC4651" s="3"/>
      <c r="AD4651" s="9"/>
      <c r="AE4651" s="10"/>
      <c r="AF4651" s="9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4"/>
      <c r="T4652" s="30"/>
      <c r="U4652" s="9"/>
      <c r="V4652" s="9"/>
      <c r="W4652" s="28"/>
      <c r="X4652" s="3"/>
      <c r="Y4652" s="1"/>
      <c r="Z4652" s="9"/>
      <c r="AA4652" s="3"/>
      <c r="AB4652" s="3"/>
      <c r="AC4652" s="3"/>
      <c r="AD4652" s="9"/>
      <c r="AE4652" s="10"/>
      <c r="AF4652" s="9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4"/>
      <c r="T4653" s="30"/>
      <c r="U4653" s="9"/>
      <c r="V4653" s="9"/>
      <c r="W4653" s="28"/>
      <c r="X4653" s="3"/>
      <c r="Y4653" s="1"/>
      <c r="Z4653" s="9"/>
      <c r="AA4653" s="3"/>
      <c r="AB4653" s="3"/>
      <c r="AC4653" s="3"/>
      <c r="AD4653" s="9"/>
      <c r="AE4653" s="10"/>
      <c r="AF4653" s="9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4"/>
      <c r="T4654" s="30"/>
      <c r="U4654" s="9"/>
      <c r="V4654" s="9"/>
      <c r="W4654" s="28"/>
      <c r="X4654" s="3"/>
      <c r="Y4654" s="1"/>
      <c r="Z4654" s="9"/>
      <c r="AA4654" s="3"/>
      <c r="AB4654" s="3"/>
      <c r="AC4654" s="3"/>
      <c r="AD4654" s="9"/>
      <c r="AE4654" s="10"/>
      <c r="AF4654" s="9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4"/>
      <c r="T4655" s="30"/>
      <c r="U4655" s="9"/>
      <c r="V4655" s="9"/>
      <c r="W4655" s="28"/>
      <c r="X4655" s="3"/>
      <c r="Y4655" s="1"/>
      <c r="Z4655" s="9"/>
      <c r="AA4655" s="3"/>
      <c r="AB4655" s="3"/>
      <c r="AC4655" s="3"/>
      <c r="AD4655" s="9"/>
      <c r="AE4655" s="10"/>
      <c r="AF4655" s="9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4"/>
      <c r="T4656" s="30"/>
      <c r="U4656" s="9"/>
      <c r="V4656" s="9"/>
      <c r="W4656" s="28"/>
      <c r="X4656" s="3"/>
      <c r="Y4656" s="1"/>
      <c r="Z4656" s="9"/>
      <c r="AA4656" s="3"/>
      <c r="AB4656" s="3"/>
      <c r="AC4656" s="3"/>
      <c r="AD4656" s="9"/>
      <c r="AE4656" s="10"/>
      <c r="AF4656" s="9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4"/>
      <c r="T4657" s="30"/>
      <c r="U4657" s="9"/>
      <c r="V4657" s="9"/>
      <c r="W4657" s="28"/>
      <c r="X4657" s="3"/>
      <c r="Y4657" s="1"/>
      <c r="Z4657" s="9"/>
      <c r="AA4657" s="3"/>
      <c r="AB4657" s="3"/>
      <c r="AC4657" s="3"/>
      <c r="AD4657" s="9"/>
      <c r="AE4657" s="10"/>
      <c r="AF4657" s="9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4"/>
      <c r="T4658" s="30"/>
      <c r="U4658" s="9"/>
      <c r="V4658" s="9"/>
      <c r="W4658" s="28"/>
      <c r="X4658" s="3"/>
      <c r="Y4658" s="1"/>
      <c r="Z4658" s="9"/>
      <c r="AA4658" s="3"/>
      <c r="AB4658" s="3"/>
      <c r="AC4658" s="3"/>
      <c r="AD4658" s="9"/>
      <c r="AE4658" s="10"/>
      <c r="AF4658" s="9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4"/>
      <c r="T4659" s="30"/>
      <c r="U4659" s="9"/>
      <c r="V4659" s="9"/>
      <c r="W4659" s="28"/>
      <c r="X4659" s="3"/>
      <c r="Y4659" s="1"/>
      <c r="Z4659" s="9"/>
      <c r="AA4659" s="3"/>
      <c r="AB4659" s="3"/>
      <c r="AC4659" s="3"/>
      <c r="AD4659" s="9"/>
      <c r="AE4659" s="10"/>
      <c r="AF4659" s="9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4"/>
      <c r="T4660" s="30"/>
      <c r="U4660" s="9"/>
      <c r="V4660" s="9"/>
      <c r="W4660" s="28"/>
      <c r="X4660" s="3"/>
      <c r="Y4660" s="1"/>
      <c r="Z4660" s="9"/>
      <c r="AA4660" s="3"/>
      <c r="AB4660" s="3"/>
      <c r="AC4660" s="3"/>
      <c r="AD4660" s="9"/>
      <c r="AE4660" s="10"/>
      <c r="AF4660" s="9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4"/>
      <c r="T4661" s="30"/>
      <c r="U4661" s="9"/>
      <c r="V4661" s="9"/>
      <c r="W4661" s="28"/>
      <c r="X4661" s="3"/>
      <c r="Y4661" s="1"/>
      <c r="Z4661" s="9"/>
      <c r="AA4661" s="3"/>
      <c r="AB4661" s="3"/>
      <c r="AC4661" s="3"/>
      <c r="AD4661" s="9"/>
      <c r="AE4661" s="10"/>
      <c r="AF4661" s="9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4"/>
      <c r="T4662" s="30"/>
      <c r="U4662" s="9"/>
      <c r="V4662" s="9"/>
      <c r="W4662" s="28"/>
      <c r="X4662" s="3"/>
      <c r="Y4662" s="1"/>
      <c r="Z4662" s="9"/>
      <c r="AA4662" s="3"/>
      <c r="AB4662" s="3"/>
      <c r="AC4662" s="3"/>
      <c r="AD4662" s="9"/>
      <c r="AE4662" s="10"/>
      <c r="AF4662" s="9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4"/>
      <c r="T4663" s="30"/>
      <c r="U4663" s="9"/>
      <c r="V4663" s="9"/>
      <c r="W4663" s="28"/>
      <c r="X4663" s="3"/>
      <c r="Y4663" s="1"/>
      <c r="Z4663" s="9"/>
      <c r="AA4663" s="3"/>
      <c r="AB4663" s="3"/>
      <c r="AC4663" s="3"/>
      <c r="AD4663" s="9"/>
      <c r="AE4663" s="10"/>
      <c r="AF4663" s="9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4"/>
      <c r="T4664" s="30"/>
      <c r="U4664" s="9"/>
      <c r="V4664" s="9"/>
      <c r="W4664" s="28"/>
      <c r="X4664" s="3"/>
      <c r="Y4664" s="1"/>
      <c r="Z4664" s="9"/>
      <c r="AA4664" s="3"/>
      <c r="AB4664" s="3"/>
      <c r="AC4664" s="3"/>
      <c r="AD4664" s="9"/>
      <c r="AE4664" s="10"/>
      <c r="AF4664" s="9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4"/>
      <c r="T4665" s="30"/>
      <c r="U4665" s="9"/>
      <c r="V4665" s="9"/>
      <c r="W4665" s="28"/>
      <c r="X4665" s="3"/>
      <c r="Y4665" s="1"/>
      <c r="Z4665" s="9"/>
      <c r="AA4665" s="3"/>
      <c r="AB4665" s="3"/>
      <c r="AC4665" s="3"/>
      <c r="AD4665" s="9"/>
      <c r="AE4665" s="10"/>
      <c r="AF4665" s="9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4"/>
      <c r="T4666" s="30"/>
      <c r="U4666" s="9"/>
      <c r="V4666" s="9"/>
      <c r="W4666" s="28"/>
      <c r="X4666" s="3"/>
      <c r="Y4666" s="1"/>
      <c r="Z4666" s="9"/>
      <c r="AA4666" s="3"/>
      <c r="AB4666" s="3"/>
      <c r="AC4666" s="3"/>
      <c r="AD4666" s="9"/>
      <c r="AE4666" s="10"/>
      <c r="AF4666" s="9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4"/>
      <c r="T4667" s="30"/>
      <c r="U4667" s="9"/>
      <c r="V4667" s="9"/>
      <c r="W4667" s="28"/>
      <c r="X4667" s="3"/>
      <c r="Y4667" s="1"/>
      <c r="Z4667" s="9"/>
      <c r="AA4667" s="3"/>
      <c r="AB4667" s="3"/>
      <c r="AC4667" s="3"/>
      <c r="AD4667" s="9"/>
      <c r="AE4667" s="10"/>
      <c r="AF4667" s="9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4"/>
      <c r="T4668" s="30"/>
      <c r="U4668" s="9"/>
      <c r="V4668" s="9"/>
      <c r="W4668" s="28"/>
      <c r="X4668" s="3"/>
      <c r="Y4668" s="1"/>
      <c r="Z4668" s="9"/>
      <c r="AA4668" s="3"/>
      <c r="AB4668" s="3"/>
      <c r="AC4668" s="3"/>
      <c r="AD4668" s="9"/>
      <c r="AE4668" s="10"/>
      <c r="AF4668" s="9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4"/>
      <c r="T4669" s="30"/>
      <c r="U4669" s="9"/>
      <c r="V4669" s="9"/>
      <c r="W4669" s="28"/>
      <c r="X4669" s="3"/>
      <c r="Y4669" s="1"/>
      <c r="Z4669" s="9"/>
      <c r="AA4669" s="3"/>
      <c r="AB4669" s="3"/>
      <c r="AC4669" s="3"/>
      <c r="AD4669" s="9"/>
      <c r="AE4669" s="10"/>
      <c r="AF4669" s="9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4"/>
      <c r="T4670" s="30"/>
      <c r="U4670" s="9"/>
      <c r="V4670" s="9"/>
      <c r="W4670" s="28"/>
      <c r="X4670" s="3"/>
      <c r="Y4670" s="1"/>
      <c r="Z4670" s="9"/>
      <c r="AA4670" s="3"/>
      <c r="AB4670" s="3"/>
      <c r="AC4670" s="3"/>
      <c r="AD4670" s="9"/>
      <c r="AE4670" s="10"/>
      <c r="AF4670" s="9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4"/>
      <c r="T4671" s="30"/>
      <c r="U4671" s="9"/>
      <c r="V4671" s="9"/>
      <c r="W4671" s="28"/>
      <c r="X4671" s="3"/>
      <c r="Y4671" s="1"/>
      <c r="Z4671" s="9"/>
      <c r="AA4671" s="3"/>
      <c r="AB4671" s="3"/>
      <c r="AC4671" s="3"/>
      <c r="AD4671" s="9"/>
      <c r="AE4671" s="10"/>
      <c r="AF4671" s="9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4"/>
      <c r="T4672" s="30"/>
      <c r="U4672" s="9"/>
      <c r="V4672" s="9"/>
      <c r="W4672" s="28"/>
      <c r="X4672" s="3"/>
      <c r="Y4672" s="1"/>
      <c r="Z4672" s="9"/>
      <c r="AA4672" s="3"/>
      <c r="AB4672" s="3"/>
      <c r="AC4672" s="3"/>
      <c r="AD4672" s="9"/>
      <c r="AE4672" s="10"/>
      <c r="AF4672" s="9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4"/>
      <c r="T4673" s="30"/>
      <c r="U4673" s="9"/>
      <c r="V4673" s="9"/>
      <c r="W4673" s="28"/>
      <c r="X4673" s="3"/>
      <c r="Y4673" s="1"/>
      <c r="Z4673" s="9"/>
      <c r="AA4673" s="3"/>
      <c r="AB4673" s="3"/>
      <c r="AC4673" s="3"/>
      <c r="AD4673" s="9"/>
      <c r="AE4673" s="10"/>
      <c r="AF4673" s="9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4"/>
      <c r="T4674" s="30"/>
      <c r="U4674" s="9"/>
      <c r="V4674" s="9"/>
      <c r="W4674" s="28"/>
      <c r="X4674" s="3"/>
      <c r="Y4674" s="1"/>
      <c r="Z4674" s="9"/>
      <c r="AA4674" s="3"/>
      <c r="AB4674" s="3"/>
      <c r="AC4674" s="3"/>
      <c r="AD4674" s="9"/>
      <c r="AE4674" s="10"/>
      <c r="AF4674" s="9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4"/>
      <c r="T4675" s="30"/>
      <c r="U4675" s="9"/>
      <c r="V4675" s="9"/>
      <c r="W4675" s="28"/>
      <c r="X4675" s="3"/>
      <c r="Y4675" s="1"/>
      <c r="Z4675" s="9"/>
      <c r="AA4675" s="3"/>
      <c r="AB4675" s="3"/>
      <c r="AC4675" s="3"/>
      <c r="AD4675" s="9"/>
      <c r="AE4675" s="10"/>
      <c r="AF4675" s="9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4"/>
      <c r="T4676" s="30"/>
      <c r="U4676" s="9"/>
      <c r="V4676" s="9"/>
      <c r="W4676" s="28"/>
      <c r="X4676" s="3"/>
      <c r="Y4676" s="1"/>
      <c r="Z4676" s="9"/>
      <c r="AA4676" s="3"/>
      <c r="AB4676" s="3"/>
      <c r="AC4676" s="3"/>
      <c r="AD4676" s="9"/>
      <c r="AE4676" s="10"/>
      <c r="AF4676" s="9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4"/>
      <c r="T4677" s="30"/>
      <c r="U4677" s="9"/>
      <c r="V4677" s="9"/>
      <c r="W4677" s="28"/>
      <c r="X4677" s="3"/>
      <c r="Y4677" s="1"/>
      <c r="Z4677" s="9"/>
      <c r="AA4677" s="3"/>
      <c r="AB4677" s="3"/>
      <c r="AC4677" s="3"/>
      <c r="AD4677" s="9"/>
      <c r="AE4677" s="10"/>
      <c r="AF4677" s="9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4"/>
      <c r="T4678" s="30"/>
      <c r="U4678" s="9"/>
      <c r="V4678" s="9"/>
      <c r="W4678" s="28"/>
      <c r="X4678" s="3"/>
      <c r="Y4678" s="1"/>
      <c r="Z4678" s="9"/>
      <c r="AA4678" s="3"/>
      <c r="AB4678" s="3"/>
      <c r="AC4678" s="3"/>
      <c r="AD4678" s="9"/>
      <c r="AE4678" s="10"/>
      <c r="AF4678" s="9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4"/>
      <c r="T4679" s="30"/>
      <c r="U4679" s="9"/>
      <c r="V4679" s="9"/>
      <c r="W4679" s="28"/>
      <c r="X4679" s="3"/>
      <c r="Y4679" s="1"/>
      <c r="Z4679" s="9"/>
      <c r="AA4679" s="3"/>
      <c r="AB4679" s="3"/>
      <c r="AC4679" s="3"/>
      <c r="AD4679" s="9"/>
      <c r="AE4679" s="10"/>
      <c r="AF4679" s="9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4"/>
      <c r="T4680" s="30"/>
      <c r="U4680" s="9"/>
      <c r="V4680" s="9"/>
      <c r="W4680" s="28"/>
      <c r="X4680" s="3"/>
      <c r="Y4680" s="1"/>
      <c r="Z4680" s="9"/>
      <c r="AA4680" s="3"/>
      <c r="AB4680" s="3"/>
      <c r="AC4680" s="3"/>
      <c r="AD4680" s="9"/>
      <c r="AE4680" s="10"/>
      <c r="AF4680" s="9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4"/>
      <c r="T4681" s="30"/>
      <c r="U4681" s="9"/>
      <c r="V4681" s="9"/>
      <c r="W4681" s="28"/>
      <c r="X4681" s="3"/>
      <c r="Y4681" s="1"/>
      <c r="Z4681" s="9"/>
      <c r="AA4681" s="3"/>
      <c r="AB4681" s="3"/>
      <c r="AC4681" s="3"/>
      <c r="AD4681" s="9"/>
      <c r="AE4681" s="10"/>
      <c r="AF4681" s="9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4"/>
      <c r="T4682" s="30"/>
      <c r="U4682" s="9"/>
      <c r="V4682" s="9"/>
      <c r="W4682" s="28"/>
      <c r="X4682" s="3"/>
      <c r="Y4682" s="1"/>
      <c r="Z4682" s="9"/>
      <c r="AA4682" s="3"/>
      <c r="AB4682" s="3"/>
      <c r="AC4682" s="3"/>
      <c r="AD4682" s="9"/>
      <c r="AE4682" s="10"/>
      <c r="AF4682" s="9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4"/>
      <c r="T4683" s="30"/>
      <c r="U4683" s="9"/>
      <c r="V4683" s="9"/>
      <c r="W4683" s="28"/>
      <c r="X4683" s="3"/>
      <c r="Y4683" s="1"/>
      <c r="Z4683" s="9"/>
      <c r="AA4683" s="3"/>
      <c r="AB4683" s="3"/>
      <c r="AC4683" s="3"/>
      <c r="AD4683" s="9"/>
      <c r="AE4683" s="10"/>
      <c r="AF4683" s="9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4"/>
      <c r="T4684" s="30"/>
      <c r="U4684" s="9"/>
      <c r="V4684" s="9"/>
      <c r="W4684" s="28"/>
      <c r="X4684" s="3"/>
      <c r="Y4684" s="1"/>
      <c r="Z4684" s="9"/>
      <c r="AA4684" s="3"/>
      <c r="AB4684" s="3"/>
      <c r="AC4684" s="3"/>
      <c r="AD4684" s="9"/>
      <c r="AE4684" s="10"/>
      <c r="AF4684" s="9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4"/>
      <c r="T4685" s="30"/>
      <c r="U4685" s="9"/>
      <c r="V4685" s="9"/>
      <c r="W4685" s="28"/>
      <c r="X4685" s="3"/>
      <c r="Y4685" s="1"/>
      <c r="Z4685" s="9"/>
      <c r="AA4685" s="3"/>
      <c r="AB4685" s="3"/>
      <c r="AC4685" s="3"/>
      <c r="AD4685" s="9"/>
      <c r="AE4685" s="10"/>
      <c r="AF4685" s="9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4"/>
      <c r="T4686" s="30"/>
      <c r="U4686" s="9"/>
      <c r="V4686" s="9"/>
      <c r="W4686" s="28"/>
      <c r="X4686" s="3"/>
      <c r="Y4686" s="1"/>
      <c r="Z4686" s="9"/>
      <c r="AA4686" s="3"/>
      <c r="AB4686" s="3"/>
      <c r="AC4686" s="3"/>
      <c r="AD4686" s="9"/>
      <c r="AE4686" s="10"/>
      <c r="AF4686" s="9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4"/>
      <c r="T4687" s="30"/>
      <c r="U4687" s="9"/>
      <c r="V4687" s="9"/>
      <c r="W4687" s="28"/>
      <c r="X4687" s="3"/>
      <c r="Y4687" s="1"/>
      <c r="Z4687" s="9"/>
      <c r="AA4687" s="3"/>
      <c r="AB4687" s="3"/>
      <c r="AC4687" s="3"/>
      <c r="AD4687" s="9"/>
      <c r="AE4687" s="10"/>
      <c r="AF4687" s="9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4"/>
      <c r="T4688" s="30"/>
      <c r="U4688" s="9"/>
      <c r="V4688" s="9"/>
      <c r="W4688" s="28"/>
      <c r="X4688" s="3"/>
      <c r="Y4688" s="1"/>
      <c r="Z4688" s="9"/>
      <c r="AA4688" s="3"/>
      <c r="AB4688" s="3"/>
      <c r="AC4688" s="3"/>
      <c r="AD4688" s="9"/>
      <c r="AE4688" s="10"/>
      <c r="AF4688" s="9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4"/>
      <c r="T4689" s="30"/>
      <c r="U4689" s="9"/>
      <c r="V4689" s="9"/>
      <c r="W4689" s="28"/>
      <c r="X4689" s="3"/>
      <c r="Y4689" s="1"/>
      <c r="Z4689" s="9"/>
      <c r="AA4689" s="3"/>
      <c r="AB4689" s="3"/>
      <c r="AC4689" s="3"/>
      <c r="AD4689" s="9"/>
      <c r="AE4689" s="10"/>
      <c r="AF4689" s="9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4"/>
      <c r="T4690" s="30"/>
      <c r="U4690" s="9"/>
      <c r="V4690" s="9"/>
      <c r="W4690" s="28"/>
      <c r="X4690" s="3"/>
      <c r="Y4690" s="1"/>
      <c r="Z4690" s="9"/>
      <c r="AA4690" s="3"/>
      <c r="AB4690" s="3"/>
      <c r="AC4690" s="3"/>
      <c r="AD4690" s="9"/>
      <c r="AE4690" s="10"/>
      <c r="AF4690" s="9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4"/>
      <c r="T4691" s="30"/>
      <c r="U4691" s="9"/>
      <c r="V4691" s="9"/>
      <c r="W4691" s="28"/>
      <c r="X4691" s="3"/>
      <c r="Y4691" s="1"/>
      <c r="Z4691" s="9"/>
      <c r="AA4691" s="3"/>
      <c r="AB4691" s="3"/>
      <c r="AC4691" s="3"/>
      <c r="AD4691" s="9"/>
      <c r="AE4691" s="10"/>
      <c r="AF4691" s="9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4"/>
      <c r="T4692" s="30"/>
      <c r="U4692" s="9"/>
      <c r="V4692" s="9"/>
      <c r="W4692" s="28"/>
      <c r="X4692" s="3"/>
      <c r="Y4692" s="1"/>
      <c r="Z4692" s="9"/>
      <c r="AA4692" s="3"/>
      <c r="AB4692" s="3"/>
      <c r="AC4692" s="3"/>
      <c r="AD4692" s="9"/>
      <c r="AE4692" s="10"/>
      <c r="AF4692" s="9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4"/>
      <c r="T4693" s="30"/>
      <c r="U4693" s="9"/>
      <c r="V4693" s="9"/>
      <c r="W4693" s="28"/>
      <c r="X4693" s="3"/>
      <c r="Y4693" s="1"/>
      <c r="Z4693" s="9"/>
      <c r="AA4693" s="3"/>
      <c r="AB4693" s="3"/>
      <c r="AC4693" s="3"/>
      <c r="AD4693" s="9"/>
      <c r="AE4693" s="10"/>
      <c r="AF4693" s="9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4"/>
      <c r="T4694" s="30"/>
      <c r="U4694" s="9"/>
      <c r="V4694" s="9"/>
      <c r="W4694" s="28"/>
      <c r="X4694" s="3"/>
      <c r="Y4694" s="1"/>
      <c r="Z4694" s="9"/>
      <c r="AA4694" s="3"/>
      <c r="AB4694" s="3"/>
      <c r="AC4694" s="3"/>
      <c r="AD4694" s="9"/>
      <c r="AE4694" s="10"/>
      <c r="AF4694" s="9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4"/>
      <c r="T4695" s="30"/>
      <c r="U4695" s="9"/>
      <c r="V4695" s="9"/>
      <c r="W4695" s="28"/>
      <c r="X4695" s="3"/>
      <c r="Y4695" s="1"/>
      <c r="Z4695" s="9"/>
      <c r="AA4695" s="3"/>
      <c r="AB4695" s="3"/>
      <c r="AC4695" s="3"/>
      <c r="AD4695" s="9"/>
      <c r="AE4695" s="10"/>
      <c r="AF4695" s="9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4"/>
      <c r="T4696" s="30"/>
      <c r="U4696" s="9"/>
      <c r="V4696" s="9"/>
      <c r="W4696" s="28"/>
      <c r="X4696" s="3"/>
      <c r="Y4696" s="1"/>
      <c r="Z4696" s="9"/>
      <c r="AA4696" s="3"/>
      <c r="AB4696" s="3"/>
      <c r="AC4696" s="3"/>
      <c r="AD4696" s="9"/>
      <c r="AE4696" s="10"/>
      <c r="AF4696" s="9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4"/>
      <c r="T4697" s="30"/>
      <c r="U4697" s="9"/>
      <c r="V4697" s="9"/>
      <c r="W4697" s="28"/>
      <c r="X4697" s="3"/>
      <c r="Y4697" s="1"/>
      <c r="Z4697" s="9"/>
      <c r="AA4697" s="3"/>
      <c r="AB4697" s="3"/>
      <c r="AC4697" s="3"/>
      <c r="AD4697" s="9"/>
      <c r="AE4697" s="10"/>
      <c r="AF4697" s="9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4"/>
      <c r="T4698" s="30"/>
      <c r="U4698" s="9"/>
      <c r="V4698" s="9"/>
      <c r="W4698" s="28"/>
      <c r="X4698" s="3"/>
      <c r="Y4698" s="1"/>
      <c r="Z4698" s="9"/>
      <c r="AA4698" s="3"/>
      <c r="AB4698" s="3"/>
      <c r="AC4698" s="3"/>
      <c r="AD4698" s="9"/>
      <c r="AE4698" s="10"/>
      <c r="AF4698" s="9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4"/>
      <c r="T4699" s="30"/>
      <c r="U4699" s="9"/>
      <c r="V4699" s="9"/>
      <c r="W4699" s="28"/>
      <c r="X4699" s="3"/>
      <c r="Y4699" s="1"/>
      <c r="Z4699" s="9"/>
      <c r="AA4699" s="3"/>
      <c r="AB4699" s="3"/>
      <c r="AC4699" s="3"/>
      <c r="AD4699" s="9"/>
      <c r="AE4699" s="10"/>
      <c r="AF4699" s="9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4"/>
      <c r="T4700" s="30"/>
      <c r="U4700" s="9"/>
      <c r="V4700" s="9"/>
      <c r="W4700" s="28"/>
      <c r="X4700" s="3"/>
      <c r="Y4700" s="1"/>
      <c r="Z4700" s="9"/>
      <c r="AA4700" s="3"/>
      <c r="AB4700" s="3"/>
      <c r="AC4700" s="3"/>
      <c r="AD4700" s="9"/>
      <c r="AE4700" s="10"/>
      <c r="AF4700" s="9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4"/>
      <c r="T4701" s="30"/>
      <c r="U4701" s="9"/>
      <c r="V4701" s="9"/>
      <c r="W4701" s="28"/>
      <c r="X4701" s="3"/>
      <c r="Y4701" s="1"/>
      <c r="Z4701" s="9"/>
      <c r="AA4701" s="3"/>
      <c r="AB4701" s="3"/>
      <c r="AC4701" s="3"/>
      <c r="AD4701" s="9"/>
      <c r="AE4701" s="10"/>
      <c r="AF4701" s="9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4"/>
      <c r="T4702" s="30"/>
      <c r="U4702" s="9"/>
      <c r="V4702" s="9"/>
      <c r="W4702" s="28"/>
      <c r="X4702" s="3"/>
      <c r="Y4702" s="1"/>
      <c r="Z4702" s="9"/>
      <c r="AA4702" s="3"/>
      <c r="AB4702" s="3"/>
      <c r="AC4702" s="3"/>
      <c r="AD4702" s="9"/>
      <c r="AE4702" s="10"/>
      <c r="AF4702" s="9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4"/>
      <c r="T4703" s="30"/>
      <c r="U4703" s="9"/>
      <c r="V4703" s="9"/>
      <c r="W4703" s="28"/>
      <c r="X4703" s="3"/>
      <c r="Y4703" s="1"/>
      <c r="Z4703" s="9"/>
      <c r="AA4703" s="3"/>
      <c r="AB4703" s="3"/>
      <c r="AC4703" s="3"/>
      <c r="AD4703" s="9"/>
      <c r="AE4703" s="10"/>
      <c r="AF4703" s="9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4"/>
      <c r="T4704" s="30"/>
      <c r="U4704" s="9"/>
      <c r="V4704" s="9"/>
      <c r="W4704" s="28"/>
      <c r="X4704" s="3"/>
      <c r="Y4704" s="1"/>
      <c r="Z4704" s="9"/>
      <c r="AA4704" s="3"/>
      <c r="AB4704" s="3"/>
      <c r="AC4704" s="3"/>
      <c r="AD4704" s="9"/>
      <c r="AE4704" s="10"/>
      <c r="AF4704" s="9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4"/>
      <c r="T4705" s="30"/>
      <c r="U4705" s="9"/>
      <c r="V4705" s="9"/>
      <c r="W4705" s="28"/>
      <c r="X4705" s="3"/>
      <c r="Y4705" s="1"/>
      <c r="Z4705" s="9"/>
      <c r="AA4705" s="3"/>
      <c r="AB4705" s="3"/>
      <c r="AC4705" s="3"/>
      <c r="AD4705" s="9"/>
      <c r="AE4705" s="10"/>
      <c r="AF4705" s="9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4"/>
      <c r="T4706" s="30"/>
      <c r="U4706" s="9"/>
      <c r="V4706" s="9"/>
      <c r="W4706" s="28"/>
      <c r="X4706" s="3"/>
      <c r="Y4706" s="1"/>
      <c r="Z4706" s="9"/>
      <c r="AA4706" s="3"/>
      <c r="AB4706" s="3"/>
      <c r="AC4706" s="3"/>
      <c r="AD4706" s="9"/>
      <c r="AE4706" s="10"/>
      <c r="AF4706" s="9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4"/>
      <c r="T4707" s="30"/>
      <c r="U4707" s="9"/>
      <c r="V4707" s="9"/>
      <c r="W4707" s="28"/>
      <c r="X4707" s="3"/>
      <c r="Y4707" s="1"/>
      <c r="Z4707" s="9"/>
      <c r="AA4707" s="3"/>
      <c r="AB4707" s="3"/>
      <c r="AC4707" s="3"/>
      <c r="AD4707" s="9"/>
      <c r="AE4707" s="10"/>
      <c r="AF4707" s="9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4"/>
      <c r="T4708" s="30"/>
      <c r="U4708" s="9"/>
      <c r="V4708" s="9"/>
      <c r="W4708" s="28"/>
      <c r="X4708" s="3"/>
      <c r="Y4708" s="1"/>
      <c r="Z4708" s="9"/>
      <c r="AA4708" s="3"/>
      <c r="AB4708" s="3"/>
      <c r="AC4708" s="3"/>
      <c r="AD4708" s="9"/>
      <c r="AE4708" s="10"/>
      <c r="AF4708" s="9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4"/>
      <c r="T4709" s="30"/>
      <c r="U4709" s="9"/>
      <c r="V4709" s="9"/>
      <c r="W4709" s="28"/>
      <c r="X4709" s="3"/>
      <c r="Y4709" s="1"/>
      <c r="Z4709" s="9"/>
      <c r="AA4709" s="3"/>
      <c r="AB4709" s="3"/>
      <c r="AC4709" s="3"/>
      <c r="AD4709" s="9"/>
      <c r="AE4709" s="10"/>
      <c r="AF4709" s="9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4"/>
      <c r="T4710" s="30"/>
      <c r="U4710" s="9"/>
      <c r="V4710" s="9"/>
      <c r="W4710" s="28"/>
      <c r="X4710" s="3"/>
      <c r="Y4710" s="1"/>
      <c r="Z4710" s="9"/>
      <c r="AA4710" s="3"/>
      <c r="AB4710" s="3"/>
      <c r="AC4710" s="3"/>
      <c r="AD4710" s="9"/>
      <c r="AE4710" s="10"/>
      <c r="AF4710" s="9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4"/>
      <c r="T4711" s="30"/>
      <c r="U4711" s="9"/>
      <c r="V4711" s="9"/>
      <c r="W4711" s="28"/>
      <c r="X4711" s="3"/>
      <c r="Y4711" s="1"/>
      <c r="Z4711" s="9"/>
      <c r="AA4711" s="3"/>
      <c r="AB4711" s="3"/>
      <c r="AC4711" s="3"/>
      <c r="AD4711" s="9"/>
      <c r="AE4711" s="10"/>
      <c r="AF4711" s="9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4"/>
      <c r="T4712" s="30"/>
      <c r="U4712" s="9"/>
      <c r="V4712" s="9"/>
      <c r="W4712" s="28"/>
      <c r="X4712" s="3"/>
      <c r="Y4712" s="1"/>
      <c r="Z4712" s="9"/>
      <c r="AA4712" s="3"/>
      <c r="AB4712" s="3"/>
      <c r="AC4712" s="3"/>
      <c r="AD4712" s="9"/>
      <c r="AE4712" s="10"/>
      <c r="AF4712" s="9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4"/>
      <c r="T4713" s="30"/>
      <c r="U4713" s="9"/>
      <c r="V4713" s="9"/>
      <c r="W4713" s="28"/>
      <c r="X4713" s="3"/>
      <c r="Y4713" s="1"/>
      <c r="Z4713" s="9"/>
      <c r="AA4713" s="3"/>
      <c r="AB4713" s="3"/>
      <c r="AC4713" s="3"/>
      <c r="AD4713" s="9"/>
      <c r="AE4713" s="10"/>
      <c r="AF4713" s="9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4"/>
      <c r="T4714" s="30"/>
      <c r="U4714" s="9"/>
      <c r="V4714" s="9"/>
      <c r="W4714" s="28"/>
      <c r="X4714" s="3"/>
      <c r="Y4714" s="1"/>
      <c r="Z4714" s="9"/>
      <c r="AA4714" s="3"/>
      <c r="AB4714" s="3"/>
      <c r="AC4714" s="3"/>
      <c r="AD4714" s="9"/>
      <c r="AE4714" s="10"/>
      <c r="AF4714" s="9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4"/>
      <c r="T4715" s="30"/>
      <c r="U4715" s="9"/>
      <c r="V4715" s="9"/>
      <c r="W4715" s="28"/>
      <c r="X4715" s="3"/>
      <c r="Y4715" s="1"/>
      <c r="Z4715" s="9"/>
      <c r="AA4715" s="3"/>
      <c r="AB4715" s="3"/>
      <c r="AC4715" s="3"/>
      <c r="AD4715" s="9"/>
      <c r="AE4715" s="10"/>
      <c r="AF4715" s="9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4"/>
      <c r="T4716" s="30"/>
      <c r="U4716" s="9"/>
      <c r="V4716" s="9"/>
      <c r="W4716" s="28"/>
      <c r="X4716" s="3"/>
      <c r="Y4716" s="1"/>
      <c r="Z4716" s="9"/>
      <c r="AA4716" s="3"/>
      <c r="AB4716" s="3"/>
      <c r="AC4716" s="3"/>
      <c r="AD4716" s="9"/>
      <c r="AE4716" s="10"/>
      <c r="AF4716" s="9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4"/>
      <c r="T4717" s="30"/>
      <c r="U4717" s="9"/>
      <c r="V4717" s="9"/>
      <c r="W4717" s="28"/>
      <c r="X4717" s="3"/>
      <c r="Y4717" s="1"/>
      <c r="Z4717" s="9"/>
      <c r="AA4717" s="3"/>
      <c r="AB4717" s="3"/>
      <c r="AC4717" s="3"/>
      <c r="AD4717" s="9"/>
      <c r="AE4717" s="10"/>
      <c r="AF4717" s="9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4"/>
      <c r="T4718" s="30"/>
      <c r="U4718" s="9"/>
      <c r="V4718" s="9"/>
      <c r="W4718" s="28"/>
      <c r="X4718" s="3"/>
      <c r="Y4718" s="1"/>
      <c r="Z4718" s="9"/>
      <c r="AA4718" s="3"/>
      <c r="AB4718" s="3"/>
      <c r="AC4718" s="3"/>
      <c r="AD4718" s="9"/>
      <c r="AE4718" s="10"/>
      <c r="AF4718" s="9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4"/>
      <c r="T4719" s="30"/>
      <c r="U4719" s="9"/>
      <c r="V4719" s="9"/>
      <c r="W4719" s="28"/>
      <c r="X4719" s="3"/>
      <c r="Y4719" s="1"/>
      <c r="Z4719" s="9"/>
      <c r="AA4719" s="3"/>
      <c r="AB4719" s="3"/>
      <c r="AC4719" s="3"/>
      <c r="AD4719" s="9"/>
      <c r="AE4719" s="10"/>
      <c r="AF4719" s="9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4"/>
      <c r="T4720" s="30"/>
      <c r="U4720" s="9"/>
      <c r="V4720" s="9"/>
      <c r="W4720" s="28"/>
      <c r="X4720" s="3"/>
      <c r="Y4720" s="1"/>
      <c r="Z4720" s="9"/>
      <c r="AA4720" s="3"/>
      <c r="AB4720" s="3"/>
      <c r="AC4720" s="3"/>
      <c r="AD4720" s="9"/>
      <c r="AE4720" s="10"/>
      <c r="AF4720" s="9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4"/>
      <c r="T4721" s="30"/>
      <c r="U4721" s="9"/>
      <c r="V4721" s="9"/>
      <c r="W4721" s="28"/>
      <c r="X4721" s="3"/>
      <c r="Y4721" s="1"/>
      <c r="Z4721" s="9"/>
      <c r="AA4721" s="3"/>
      <c r="AB4721" s="3"/>
      <c r="AC4721" s="3"/>
      <c r="AD4721" s="9"/>
      <c r="AE4721" s="10"/>
      <c r="AF4721" s="9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4"/>
      <c r="T4722" s="30"/>
      <c r="U4722" s="9"/>
      <c r="V4722" s="9"/>
      <c r="W4722" s="28"/>
      <c r="X4722" s="3"/>
      <c r="Y4722" s="1"/>
      <c r="Z4722" s="9"/>
      <c r="AA4722" s="3"/>
      <c r="AB4722" s="3"/>
      <c r="AC4722" s="3"/>
      <c r="AD4722" s="9"/>
      <c r="AE4722" s="10"/>
      <c r="AF4722" s="9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4"/>
      <c r="T4723" s="30"/>
      <c r="U4723" s="9"/>
      <c r="V4723" s="9"/>
      <c r="W4723" s="28"/>
      <c r="X4723" s="3"/>
      <c r="Y4723" s="1"/>
      <c r="Z4723" s="9"/>
      <c r="AA4723" s="3"/>
      <c r="AB4723" s="3"/>
      <c r="AC4723" s="3"/>
      <c r="AD4723" s="9"/>
      <c r="AE4723" s="10"/>
      <c r="AF4723" s="9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4"/>
      <c r="T4724" s="30"/>
      <c r="U4724" s="9"/>
      <c r="V4724" s="9"/>
      <c r="W4724" s="28"/>
      <c r="X4724" s="3"/>
      <c r="Y4724" s="1"/>
      <c r="Z4724" s="9"/>
      <c r="AA4724" s="3"/>
      <c r="AB4724" s="3"/>
      <c r="AC4724" s="3"/>
      <c r="AD4724" s="9"/>
      <c r="AE4724" s="10"/>
      <c r="AF4724" s="9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4"/>
      <c r="T4725" s="30"/>
      <c r="U4725" s="9"/>
      <c r="V4725" s="9"/>
      <c r="W4725" s="28"/>
      <c r="X4725" s="3"/>
      <c r="Y4725" s="1"/>
      <c r="Z4725" s="9"/>
      <c r="AA4725" s="3"/>
      <c r="AB4725" s="3"/>
      <c r="AC4725" s="3"/>
      <c r="AD4725" s="9"/>
      <c r="AE4725" s="10"/>
      <c r="AF4725" s="9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4"/>
      <c r="T4726" s="30"/>
      <c r="U4726" s="9"/>
      <c r="V4726" s="9"/>
      <c r="W4726" s="28"/>
      <c r="X4726" s="3"/>
      <c r="Y4726" s="1"/>
      <c r="Z4726" s="9"/>
      <c r="AA4726" s="3"/>
      <c r="AB4726" s="3"/>
      <c r="AC4726" s="3"/>
      <c r="AD4726" s="9"/>
      <c r="AE4726" s="10"/>
      <c r="AF4726" s="9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4"/>
      <c r="T4727" s="30"/>
      <c r="U4727" s="9"/>
      <c r="V4727" s="9"/>
      <c r="W4727" s="28"/>
      <c r="X4727" s="3"/>
      <c r="Y4727" s="1"/>
      <c r="Z4727" s="9"/>
      <c r="AA4727" s="3"/>
      <c r="AB4727" s="3"/>
      <c r="AC4727" s="3"/>
      <c r="AD4727" s="9"/>
      <c r="AE4727" s="10"/>
      <c r="AF4727" s="9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4"/>
      <c r="T4728" s="30"/>
      <c r="U4728" s="9"/>
      <c r="V4728" s="9"/>
      <c r="W4728" s="28"/>
      <c r="X4728" s="3"/>
      <c r="Y4728" s="1"/>
      <c r="Z4728" s="9"/>
      <c r="AA4728" s="3"/>
      <c r="AB4728" s="3"/>
      <c r="AC4728" s="3"/>
      <c r="AD4728" s="9"/>
      <c r="AE4728" s="10"/>
      <c r="AF4728" s="9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4"/>
      <c r="T4729" s="30"/>
      <c r="U4729" s="9"/>
      <c r="V4729" s="9"/>
      <c r="W4729" s="28"/>
      <c r="X4729" s="3"/>
      <c r="Y4729" s="1"/>
      <c r="Z4729" s="9"/>
      <c r="AA4729" s="3"/>
      <c r="AB4729" s="3"/>
      <c r="AC4729" s="3"/>
      <c r="AD4729" s="9"/>
      <c r="AE4729" s="10"/>
      <c r="AF4729" s="9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4"/>
      <c r="T4730" s="30"/>
      <c r="U4730" s="9"/>
      <c r="V4730" s="9"/>
      <c r="W4730" s="28"/>
      <c r="X4730" s="3"/>
      <c r="Y4730" s="1"/>
      <c r="Z4730" s="9"/>
      <c r="AA4730" s="3"/>
      <c r="AB4730" s="3"/>
      <c r="AC4730" s="3"/>
      <c r="AD4730" s="9"/>
      <c r="AE4730" s="10"/>
      <c r="AF4730" s="9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4"/>
      <c r="T4731" s="30"/>
      <c r="U4731" s="9"/>
      <c r="V4731" s="9"/>
      <c r="W4731" s="28"/>
      <c r="X4731" s="3"/>
      <c r="Y4731" s="1"/>
      <c r="Z4731" s="9"/>
      <c r="AA4731" s="3"/>
      <c r="AB4731" s="3"/>
      <c r="AC4731" s="3"/>
      <c r="AD4731" s="9"/>
      <c r="AE4731" s="10"/>
      <c r="AF4731" s="9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4"/>
      <c r="T4732" s="30"/>
      <c r="U4732" s="9"/>
      <c r="V4732" s="9"/>
      <c r="W4732" s="28"/>
      <c r="X4732" s="3"/>
      <c r="Y4732" s="1"/>
      <c r="Z4732" s="9"/>
      <c r="AA4732" s="3"/>
      <c r="AB4732" s="3"/>
      <c r="AC4732" s="3"/>
      <c r="AD4732" s="9"/>
      <c r="AE4732" s="10"/>
      <c r="AF4732" s="9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4"/>
      <c r="T4733" s="30"/>
      <c r="U4733" s="9"/>
      <c r="V4733" s="9"/>
      <c r="W4733" s="28"/>
      <c r="X4733" s="3"/>
      <c r="Y4733" s="1"/>
      <c r="Z4733" s="9"/>
      <c r="AA4733" s="3"/>
      <c r="AB4733" s="3"/>
      <c r="AC4733" s="3"/>
      <c r="AD4733" s="9"/>
      <c r="AE4733" s="10"/>
      <c r="AF4733" s="9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4"/>
      <c r="T4734" s="30"/>
      <c r="U4734" s="9"/>
      <c r="V4734" s="9"/>
      <c r="W4734" s="28"/>
      <c r="X4734" s="3"/>
      <c r="Y4734" s="1"/>
      <c r="Z4734" s="9"/>
      <c r="AA4734" s="3"/>
      <c r="AB4734" s="3"/>
      <c r="AC4734" s="3"/>
      <c r="AD4734" s="9"/>
      <c r="AE4734" s="10"/>
      <c r="AF4734" s="9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4"/>
      <c r="T4735" s="30"/>
      <c r="U4735" s="9"/>
      <c r="V4735" s="9"/>
      <c r="W4735" s="28"/>
      <c r="X4735" s="3"/>
      <c r="Y4735" s="1"/>
      <c r="Z4735" s="9"/>
      <c r="AA4735" s="3"/>
      <c r="AB4735" s="3"/>
      <c r="AC4735" s="3"/>
      <c r="AD4735" s="9"/>
      <c r="AE4735" s="10"/>
      <c r="AF4735" s="9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4"/>
      <c r="T4736" s="30"/>
      <c r="U4736" s="9"/>
      <c r="V4736" s="9"/>
      <c r="W4736" s="28"/>
      <c r="X4736" s="3"/>
      <c r="Y4736" s="1"/>
      <c r="Z4736" s="9"/>
      <c r="AA4736" s="3"/>
      <c r="AB4736" s="3"/>
      <c r="AC4736" s="3"/>
      <c r="AD4736" s="9"/>
      <c r="AE4736" s="10"/>
      <c r="AF4736" s="9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4"/>
      <c r="T4737" s="30"/>
      <c r="U4737" s="9"/>
      <c r="V4737" s="9"/>
      <c r="W4737" s="28"/>
      <c r="X4737" s="3"/>
      <c r="Y4737" s="1"/>
      <c r="Z4737" s="9"/>
      <c r="AA4737" s="3"/>
      <c r="AB4737" s="3"/>
      <c r="AC4737" s="3"/>
      <c r="AD4737" s="9"/>
      <c r="AE4737" s="10"/>
      <c r="AF4737" s="9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4"/>
      <c r="T4738" s="30"/>
      <c r="U4738" s="9"/>
      <c r="V4738" s="9"/>
      <c r="W4738" s="28"/>
      <c r="X4738" s="3"/>
      <c r="Y4738" s="1"/>
      <c r="Z4738" s="9"/>
      <c r="AA4738" s="3"/>
      <c r="AB4738" s="3"/>
      <c r="AC4738" s="3"/>
      <c r="AD4738" s="9"/>
      <c r="AE4738" s="10"/>
      <c r="AF4738" s="9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4"/>
      <c r="T4739" s="30"/>
      <c r="U4739" s="9"/>
      <c r="V4739" s="9"/>
      <c r="W4739" s="28"/>
      <c r="X4739" s="3"/>
      <c r="Y4739" s="1"/>
      <c r="Z4739" s="9"/>
      <c r="AA4739" s="3"/>
      <c r="AB4739" s="3"/>
      <c r="AC4739" s="3"/>
      <c r="AD4739" s="9"/>
      <c r="AE4739" s="10"/>
      <c r="AF4739" s="9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4"/>
      <c r="T4740" s="30"/>
      <c r="U4740" s="9"/>
      <c r="V4740" s="9"/>
      <c r="W4740" s="28"/>
      <c r="X4740" s="3"/>
      <c r="Y4740" s="1"/>
      <c r="Z4740" s="9"/>
      <c r="AA4740" s="3"/>
      <c r="AB4740" s="3"/>
      <c r="AC4740" s="3"/>
      <c r="AD4740" s="9"/>
      <c r="AE4740" s="10"/>
      <c r="AF4740" s="9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4"/>
      <c r="T4741" s="30"/>
      <c r="U4741" s="9"/>
      <c r="V4741" s="9"/>
      <c r="W4741" s="28"/>
      <c r="X4741" s="3"/>
      <c r="Y4741" s="1"/>
      <c r="Z4741" s="9"/>
      <c r="AA4741" s="3"/>
      <c r="AB4741" s="3"/>
      <c r="AC4741" s="3"/>
      <c r="AD4741" s="9"/>
      <c r="AE4741" s="10"/>
      <c r="AF4741" s="9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4"/>
      <c r="T4742" s="30"/>
      <c r="U4742" s="9"/>
      <c r="V4742" s="9"/>
      <c r="W4742" s="28"/>
      <c r="X4742" s="3"/>
      <c r="Y4742" s="1"/>
      <c r="Z4742" s="9"/>
      <c r="AA4742" s="3"/>
      <c r="AB4742" s="3"/>
      <c r="AC4742" s="3"/>
      <c r="AD4742" s="9"/>
      <c r="AE4742" s="10"/>
      <c r="AF4742" s="9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  <row r="4743" spans="1:130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4"/>
      <c r="T4743" s="30"/>
    </row>
    <row r="4744" spans="1:130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4"/>
      <c r="T4744" s="30"/>
    </row>
    <row r="4745" spans="1:130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4"/>
      <c r="T4745" s="30"/>
    </row>
    <row r="4746" spans="1:130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4"/>
      <c r="T4746" s="30"/>
    </row>
    <row r="4747" spans="1:130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4"/>
      <c r="T4747" s="30"/>
    </row>
    <row r="4748" spans="1:130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4"/>
      <c r="T4748" s="30"/>
    </row>
    <row r="4749" spans="1:130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4"/>
      <c r="T4749" s="30"/>
    </row>
    <row r="4750" spans="1:130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4"/>
      <c r="T4750" s="30"/>
    </row>
    <row r="4751" spans="1:130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4"/>
      <c r="T4751" s="30"/>
    </row>
    <row r="4752" spans="1:130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4"/>
      <c r="T4752" s="30"/>
    </row>
    <row r="4753" spans="1:20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4"/>
      <c r="T4753" s="30"/>
    </row>
    <row r="4754" spans="1:20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4"/>
      <c r="T4754" s="30"/>
    </row>
    <row r="4755" spans="1:20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4"/>
      <c r="T4755" s="30"/>
    </row>
    <row r="4756" spans="1:20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4"/>
      <c r="T4756" s="30"/>
    </row>
    <row r="4757" spans="1:20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4"/>
      <c r="T4757" s="30"/>
    </row>
    <row r="4758" spans="1:20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4"/>
      <c r="T4758" s="30"/>
    </row>
    <row r="4759" spans="1:20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4"/>
      <c r="T4759" s="30"/>
    </row>
    <row r="4760" spans="1:20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4"/>
      <c r="T4760" s="30"/>
    </row>
    <row r="4761" spans="1:20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4"/>
      <c r="T4761" s="30"/>
    </row>
    <row r="4762" spans="1:20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4"/>
      <c r="T4762" s="30"/>
    </row>
    <row r="4763" spans="1:20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4"/>
      <c r="T4763" s="30"/>
    </row>
    <row r="4764" spans="1:20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4"/>
      <c r="T4764" s="30"/>
    </row>
    <row r="4765" spans="1:20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4"/>
      <c r="T4765" s="30"/>
    </row>
    <row r="4766" spans="1:20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4"/>
      <c r="T4766" s="30"/>
    </row>
    <row r="4767" spans="1:20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4"/>
      <c r="T4767" s="30"/>
    </row>
    <row r="4768" spans="1:20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4"/>
      <c r="T4768" s="30"/>
    </row>
    <row r="4769" spans="1:20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4"/>
      <c r="T4769" s="30"/>
    </row>
    <row r="4770" spans="1:20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4"/>
      <c r="T4770" s="30"/>
    </row>
    <row r="4771" spans="1:20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4"/>
      <c r="T4771" s="30"/>
    </row>
    <row r="4772" spans="1:20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4"/>
      <c r="T4772" s="30"/>
    </row>
    <row r="4773" spans="1:20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4"/>
      <c r="T4773" s="30"/>
    </row>
    <row r="4774" spans="1:20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4"/>
      <c r="T4774" s="30"/>
    </row>
    <row r="4775" spans="1:20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4"/>
      <c r="T4775" s="30"/>
    </row>
    <row r="4776" spans="1:20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4"/>
      <c r="T4776" s="30"/>
    </row>
    <row r="4777" spans="1:20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4"/>
      <c r="T4777" s="30"/>
    </row>
    <row r="4778" spans="1:20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4"/>
      <c r="T4778" s="30"/>
    </row>
    <row r="4779" spans="1:20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4"/>
      <c r="T4779" s="30"/>
    </row>
    <row r="4780" spans="1:20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4"/>
      <c r="T4780" s="30"/>
    </row>
    <row r="4781" spans="1:20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4"/>
      <c r="T4781" s="30"/>
    </row>
    <row r="4782" spans="1:20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4"/>
      <c r="T4782" s="30"/>
    </row>
    <row r="4783" spans="1:20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4"/>
      <c r="T4783" s="30"/>
    </row>
    <row r="4784" spans="1:20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4"/>
      <c r="T4784" s="30"/>
    </row>
    <row r="4785" spans="1:20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4"/>
      <c r="T4785" s="30"/>
    </row>
    <row r="4786" spans="1:20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4"/>
      <c r="T4786" s="30"/>
    </row>
    <row r="4787" spans="1:20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4"/>
      <c r="T4787" s="30"/>
    </row>
    <row r="4788" spans="1:20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4"/>
      <c r="T4788" s="30"/>
    </row>
    <row r="4789" spans="1:20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4"/>
      <c r="T4789" s="30"/>
    </row>
    <row r="4790" spans="1:20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4"/>
      <c r="T4790" s="30"/>
    </row>
    <row r="4791" spans="1:20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4"/>
      <c r="T4791" s="30"/>
    </row>
    <row r="4792" spans="1:20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4"/>
      <c r="T4792" s="30"/>
    </row>
    <row r="4793" spans="1:20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4"/>
      <c r="T4793" s="30"/>
    </row>
    <row r="4794" spans="1:20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4"/>
      <c r="T4794" s="30"/>
    </row>
    <row r="4795" spans="1:20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4"/>
      <c r="T4795" s="30"/>
    </row>
    <row r="4796" spans="1:20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4"/>
      <c r="T4796" s="30"/>
    </row>
    <row r="4797" spans="1:20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4"/>
      <c r="T4797" s="30"/>
    </row>
    <row r="4798" spans="1:20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4"/>
      <c r="T4798" s="30"/>
    </row>
    <row r="4799" spans="1:20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4"/>
      <c r="T4799" s="30"/>
    </row>
    <row r="4800" spans="1:20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4"/>
      <c r="T4800" s="30"/>
    </row>
    <row r="4801" spans="1:20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4"/>
      <c r="T4801" s="30"/>
    </row>
    <row r="4802" spans="1:20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4"/>
      <c r="T4802" s="30"/>
    </row>
    <row r="4803" spans="1:20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4"/>
      <c r="T4803" s="30"/>
    </row>
    <row r="4804" spans="1:20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4"/>
      <c r="T4804" s="30"/>
    </row>
    <row r="4805" spans="1:20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4"/>
      <c r="T4805" s="30"/>
    </row>
    <row r="4806" spans="1:20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4"/>
      <c r="T4806" s="30"/>
    </row>
    <row r="4807" spans="1:20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4"/>
      <c r="T4807" s="30"/>
    </row>
    <row r="4808" spans="1:20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4"/>
      <c r="T4808" s="30"/>
    </row>
    <row r="4809" spans="1:20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4"/>
      <c r="T4809" s="30"/>
    </row>
    <row r="4810" spans="1:20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4"/>
      <c r="T4810" s="30"/>
    </row>
    <row r="4811" spans="1:20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4"/>
      <c r="T4811" s="30"/>
    </row>
    <row r="4812" spans="1:20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4"/>
      <c r="T4812" s="30"/>
    </row>
    <row r="4813" spans="1:20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4"/>
      <c r="T4813" s="30"/>
    </row>
    <row r="4814" spans="1:20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4"/>
      <c r="T4814" s="30"/>
    </row>
    <row r="4815" spans="1:20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4"/>
      <c r="T4815" s="30"/>
    </row>
    <row r="4816" spans="1:20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4"/>
      <c r="T4816" s="30"/>
    </row>
    <row r="4817" spans="1:20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4"/>
      <c r="T4817" s="30"/>
    </row>
    <row r="4818" spans="1:20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4"/>
      <c r="T4818" s="30"/>
    </row>
    <row r="4819" spans="1:20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4"/>
      <c r="T4819" s="30"/>
    </row>
    <row r="4820" spans="1:20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4"/>
      <c r="T4820" s="30"/>
    </row>
    <row r="4821" spans="1:20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4"/>
      <c r="T4821" s="30"/>
    </row>
    <row r="4822" spans="1:20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4"/>
      <c r="T4822" s="30"/>
    </row>
    <row r="4823" spans="1:20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4"/>
      <c r="T4823" s="30"/>
    </row>
    <row r="4824" spans="1:20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4"/>
      <c r="T4824" s="30"/>
    </row>
    <row r="4825" spans="1:20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4"/>
      <c r="T4825" s="30"/>
    </row>
    <row r="4826" spans="1:20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4"/>
      <c r="T4826" s="30"/>
    </row>
    <row r="4827" spans="1:20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4"/>
      <c r="T4827" s="30"/>
    </row>
    <row r="4828" spans="1:20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4"/>
      <c r="T4828" s="30"/>
    </row>
    <row r="4829" spans="1:20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4"/>
      <c r="T4829" s="30"/>
    </row>
    <row r="4830" spans="1:20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4"/>
      <c r="T4830" s="30"/>
    </row>
    <row r="4831" spans="1:20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4"/>
      <c r="T4831" s="30"/>
    </row>
    <row r="4832" spans="1:20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4"/>
      <c r="T4832" s="30"/>
    </row>
    <row r="4833" spans="1:20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4"/>
      <c r="T4833" s="30"/>
    </row>
    <row r="4834" spans="1:20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4"/>
      <c r="T4834" s="30"/>
    </row>
    <row r="4835" spans="1:20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4"/>
      <c r="T4835" s="30"/>
    </row>
    <row r="4836" spans="1:20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4"/>
      <c r="T4836" s="30"/>
    </row>
    <row r="4837" spans="1:20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4"/>
      <c r="T4837" s="30"/>
    </row>
    <row r="4838" spans="1:20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4"/>
      <c r="T4838" s="30"/>
    </row>
    <row r="4839" spans="1:20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4"/>
      <c r="T4839" s="30"/>
    </row>
    <row r="4840" spans="1:20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4"/>
      <c r="T4840" s="30"/>
    </row>
    <row r="4841" spans="1:20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4"/>
      <c r="T4841" s="30"/>
    </row>
    <row r="4842" spans="1:20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4"/>
      <c r="T4842" s="30"/>
    </row>
    <row r="4843" spans="1:20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4"/>
      <c r="T4843" s="30"/>
    </row>
    <row r="4844" spans="1:20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4"/>
      <c r="T4844" s="30"/>
    </row>
    <row r="4845" spans="1:20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4"/>
      <c r="T4845" s="30"/>
    </row>
    <row r="4846" spans="1:20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4"/>
      <c r="T4846" s="30"/>
    </row>
    <row r="4847" spans="1:20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4"/>
      <c r="T4847" s="30"/>
    </row>
    <row r="4848" spans="1:20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4"/>
      <c r="T4848" s="30"/>
    </row>
    <row r="4849" spans="1:20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4"/>
      <c r="T4849" s="30"/>
    </row>
    <row r="4850" spans="1:20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4"/>
      <c r="T4850" s="30"/>
    </row>
    <row r="4851" spans="1:20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4"/>
      <c r="T4851" s="30"/>
    </row>
    <row r="4852" spans="1:20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4"/>
      <c r="T4852" s="30"/>
    </row>
    <row r="4853" spans="1:20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4"/>
      <c r="T4853" s="30"/>
    </row>
    <row r="4854" spans="1:20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4"/>
      <c r="T4854" s="30"/>
    </row>
    <row r="4855" spans="1:20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4"/>
      <c r="T4855" s="30"/>
    </row>
    <row r="4856" spans="1:20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4"/>
      <c r="T4856" s="30"/>
    </row>
    <row r="4857" spans="1:20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4"/>
      <c r="T4857" s="30"/>
    </row>
    <row r="4858" spans="1:20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4"/>
      <c r="T4858" s="30"/>
    </row>
    <row r="4859" spans="1:20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4"/>
      <c r="T4859" s="30"/>
    </row>
    <row r="4860" spans="1:20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4"/>
      <c r="T4860" s="30"/>
    </row>
    <row r="4861" spans="1:20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4"/>
      <c r="T4861" s="30"/>
    </row>
    <row r="4862" spans="1:20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4"/>
      <c r="T4862" s="30"/>
    </row>
    <row r="4863" spans="1:20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4"/>
      <c r="T4863" s="30"/>
    </row>
    <row r="4864" spans="1:20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4"/>
      <c r="T4864" s="30"/>
    </row>
    <row r="4865" spans="1:20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4"/>
      <c r="T4865" s="30"/>
    </row>
    <row r="4866" spans="1:20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4"/>
      <c r="T4866" s="30"/>
    </row>
    <row r="4867" spans="1:20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4"/>
      <c r="T4867" s="30"/>
    </row>
    <row r="4868" spans="1:20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4"/>
      <c r="T4868" s="30"/>
    </row>
    <row r="4869" spans="1:20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4"/>
      <c r="T4869" s="30"/>
    </row>
    <row r="4870" spans="1:20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4"/>
      <c r="T4870" s="30"/>
    </row>
    <row r="4871" spans="1:20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4"/>
      <c r="T4871" s="30"/>
    </row>
    <row r="4872" spans="1:20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4"/>
      <c r="T4872" s="30"/>
    </row>
    <row r="4873" spans="1:20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4"/>
      <c r="T4873" s="30"/>
    </row>
    <row r="4874" spans="1:20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4"/>
      <c r="T4874" s="30"/>
    </row>
    <row r="4875" spans="1:20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4"/>
      <c r="T4875" s="30"/>
    </row>
    <row r="4876" spans="1:20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4"/>
      <c r="T4876" s="30"/>
    </row>
    <row r="4877" spans="1:20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4"/>
      <c r="T4877" s="30"/>
    </row>
    <row r="4878" spans="1:20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4"/>
      <c r="T4878" s="30"/>
    </row>
    <row r="4879" spans="1:20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4"/>
      <c r="T4879" s="30"/>
    </row>
    <row r="4880" spans="1:20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4"/>
      <c r="T4880" s="30"/>
    </row>
    <row r="4881" spans="1:20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4"/>
      <c r="T4881" s="30"/>
    </row>
    <row r="4882" spans="1:20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4"/>
      <c r="T4882" s="30"/>
    </row>
    <row r="4883" spans="1:20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4"/>
      <c r="T4883" s="30"/>
    </row>
    <row r="4884" spans="1:20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4"/>
      <c r="T4884" s="30"/>
    </row>
    <row r="4885" spans="1:20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4"/>
      <c r="T4885" s="30"/>
    </row>
    <row r="4886" spans="1:20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4"/>
      <c r="T4886" s="30"/>
    </row>
    <row r="4887" spans="1:20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4"/>
      <c r="T4887" s="30"/>
    </row>
    <row r="4888" spans="1:20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4"/>
      <c r="T4888" s="30"/>
    </row>
    <row r="4889" spans="1:20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4"/>
      <c r="T4889" s="30"/>
    </row>
    <row r="4890" spans="1:20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4"/>
      <c r="T4890" s="30"/>
    </row>
    <row r="4891" spans="1:20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4"/>
      <c r="T4891" s="30"/>
    </row>
    <row r="4892" spans="1:20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4"/>
      <c r="T4892" s="30"/>
    </row>
    <row r="4893" spans="1:20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4"/>
      <c r="T4893" s="30"/>
    </row>
    <row r="4894" spans="1:20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4"/>
      <c r="T4894" s="30"/>
    </row>
    <row r="4895" spans="1:20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4"/>
      <c r="T4895" s="30"/>
    </row>
    <row r="4896" spans="1:20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4"/>
      <c r="T4896" s="30"/>
    </row>
    <row r="4897" spans="1:20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4"/>
      <c r="T4897" s="30"/>
    </row>
    <row r="4898" spans="1:20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4"/>
      <c r="T4898" s="30"/>
    </row>
    <row r="4899" spans="1:20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4"/>
      <c r="T4899" s="30"/>
    </row>
    <row r="4900" spans="1:20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4"/>
      <c r="T4900" s="30"/>
    </row>
    <row r="4901" spans="1:20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4"/>
      <c r="T4901" s="30"/>
    </row>
    <row r="4902" spans="1:20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4"/>
      <c r="T4902" s="30"/>
    </row>
    <row r="4903" spans="1:20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4"/>
      <c r="T4903" s="30"/>
    </row>
    <row r="4904" spans="1:20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4"/>
      <c r="T4904" s="30"/>
    </row>
    <row r="4905" spans="1:20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4"/>
      <c r="T4905" s="30"/>
    </row>
    <row r="4906" spans="1:20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4"/>
      <c r="T4906" s="30"/>
    </row>
    <row r="4907" spans="1:20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4"/>
      <c r="T4907" s="30"/>
    </row>
    <row r="4908" spans="1:20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4"/>
      <c r="T4908" s="30"/>
    </row>
    <row r="4909" spans="1:20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4"/>
      <c r="T4909" s="30"/>
    </row>
    <row r="4910" spans="1:20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4"/>
      <c r="T4910" s="30"/>
    </row>
    <row r="4911" spans="1:20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4"/>
      <c r="T4911" s="30"/>
    </row>
    <row r="4912" spans="1:20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4"/>
      <c r="T4912" s="30"/>
    </row>
    <row r="4913" spans="1:20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4"/>
      <c r="T4913" s="30"/>
    </row>
    <row r="4914" spans="1:20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4"/>
      <c r="T4914" s="30"/>
    </row>
    <row r="4915" spans="1:20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4"/>
      <c r="T4915" s="30"/>
    </row>
    <row r="4916" spans="1:20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4"/>
      <c r="T4916" s="30"/>
    </row>
    <row r="4917" spans="1:20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4"/>
      <c r="T4917" s="30"/>
    </row>
    <row r="4918" spans="1:20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4"/>
      <c r="T4918" s="30"/>
    </row>
    <row r="4919" spans="1:20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4"/>
      <c r="T4919" s="30"/>
    </row>
    <row r="4920" spans="1:20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4"/>
      <c r="T4920" s="30"/>
    </row>
    <row r="4921" spans="1:20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4"/>
      <c r="T4921" s="30"/>
    </row>
    <row r="4922" spans="1:20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4"/>
      <c r="T4922" s="30"/>
    </row>
    <row r="4923" spans="1:20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4"/>
      <c r="T4923" s="30"/>
    </row>
    <row r="4924" spans="1:20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4"/>
      <c r="T4924" s="30"/>
    </row>
    <row r="4925" spans="1:20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4"/>
      <c r="T4925" s="30"/>
    </row>
    <row r="4926" spans="1:20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4"/>
      <c r="T4926" s="30"/>
    </row>
    <row r="4927" spans="1:20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4"/>
      <c r="T4927" s="30"/>
    </row>
    <row r="4928" spans="1:20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4"/>
      <c r="T4928" s="30"/>
    </row>
    <row r="4929" spans="1:20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4"/>
      <c r="T4929" s="30"/>
    </row>
    <row r="4930" spans="1:20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4"/>
      <c r="T4930" s="30"/>
    </row>
    <row r="4931" spans="1:20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4"/>
      <c r="T4931" s="30"/>
    </row>
    <row r="4932" spans="1:20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4"/>
      <c r="T4932" s="30"/>
    </row>
    <row r="4933" spans="1:20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4"/>
      <c r="T4933" s="30"/>
    </row>
    <row r="4934" spans="1:20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4"/>
      <c r="T4934" s="30"/>
    </row>
    <row r="4935" spans="1:20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4"/>
      <c r="T4935" s="30"/>
    </row>
    <row r="4936" spans="1:20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4"/>
      <c r="T4936" s="30"/>
    </row>
    <row r="4937" spans="1:20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4"/>
      <c r="T4937" s="30"/>
    </row>
    <row r="4938" spans="1:20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4"/>
      <c r="T4938" s="30"/>
    </row>
    <row r="4939" spans="1:20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4"/>
      <c r="T4939" s="30"/>
    </row>
    <row r="4940" spans="1:20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4"/>
      <c r="T4940" s="30"/>
    </row>
    <row r="4941" spans="1:20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4"/>
      <c r="T4941" s="30"/>
    </row>
    <row r="4942" spans="1:20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4"/>
      <c r="T4942" s="30"/>
    </row>
    <row r="4943" spans="1:20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4"/>
      <c r="T4943" s="30"/>
    </row>
    <row r="4944" spans="1:20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4"/>
      <c r="T4944" s="30"/>
    </row>
    <row r="4945" spans="1:20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4"/>
      <c r="T4945" s="30"/>
    </row>
    <row r="4946" spans="1:20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4"/>
      <c r="T4946" s="30"/>
    </row>
    <row r="4947" spans="1:20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4"/>
      <c r="T4947" s="30"/>
    </row>
    <row r="4948" spans="1:20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4"/>
      <c r="T4948" s="30"/>
    </row>
    <row r="4949" spans="1:20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4"/>
      <c r="T4949" s="30"/>
    </row>
    <row r="4950" spans="1:20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4"/>
      <c r="T4950" s="30"/>
    </row>
    <row r="4951" spans="1:20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4"/>
      <c r="T4951" s="30"/>
    </row>
    <row r="4952" spans="1:20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4"/>
      <c r="T4952" s="30"/>
    </row>
    <row r="4953" spans="1:20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4"/>
      <c r="T4953" s="30"/>
    </row>
    <row r="4954" spans="1:20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4"/>
      <c r="T4954" s="30"/>
    </row>
    <row r="4955" spans="1:20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4"/>
      <c r="T4955" s="30"/>
    </row>
    <row r="4956" spans="1:20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4"/>
      <c r="T4956" s="30"/>
    </row>
    <row r="4957" spans="1:20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4"/>
      <c r="T4957" s="30"/>
    </row>
    <row r="4958" spans="1:20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4"/>
      <c r="T4958" s="30"/>
    </row>
    <row r="4959" spans="1:20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4"/>
      <c r="T4959" s="30"/>
    </row>
    <row r="4960" spans="1:20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4"/>
      <c r="T4960" s="30"/>
    </row>
    <row r="4961" spans="1:20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4"/>
      <c r="T4961" s="30"/>
    </row>
    <row r="4962" spans="1:20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4"/>
      <c r="T4962" s="30"/>
    </row>
    <row r="4963" spans="1:20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4"/>
      <c r="T4963" s="30"/>
    </row>
    <row r="4964" spans="1:20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4"/>
      <c r="T4964" s="30"/>
    </row>
    <row r="4965" spans="1:20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4"/>
      <c r="T4965" s="30"/>
    </row>
    <row r="4966" spans="1:20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4"/>
      <c r="T4966" s="30"/>
    </row>
    <row r="4967" spans="1:20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4"/>
      <c r="T4967" s="30"/>
    </row>
    <row r="4968" spans="1:20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4"/>
      <c r="T4968" s="30"/>
    </row>
    <row r="4969" spans="1:20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4"/>
      <c r="T4969" s="30"/>
    </row>
    <row r="4970" spans="1:20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4"/>
      <c r="T4970" s="30"/>
    </row>
    <row r="4971" spans="1:20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4"/>
      <c r="T4971" s="30"/>
    </row>
    <row r="4972" spans="1:20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4"/>
      <c r="T4972" s="30"/>
    </row>
    <row r="4973" spans="1:20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4"/>
      <c r="T4973" s="30"/>
    </row>
    <row r="4974" spans="1:20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4"/>
      <c r="T4974" s="30"/>
    </row>
    <row r="4975" spans="1:20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4"/>
      <c r="T4975" s="30"/>
    </row>
    <row r="4976" spans="1:20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4"/>
      <c r="T4976" s="30"/>
    </row>
    <row r="4977" spans="1:20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4"/>
      <c r="T4977" s="30"/>
    </row>
    <row r="4978" spans="1:20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4"/>
      <c r="T4978" s="30"/>
    </row>
    <row r="4979" spans="1:20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4"/>
      <c r="T4979" s="30"/>
    </row>
    <row r="4980" spans="1:20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4"/>
      <c r="T4980" s="30"/>
    </row>
    <row r="4981" spans="1:20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4"/>
      <c r="T4981" s="30"/>
    </row>
    <row r="4982" spans="1:20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4"/>
      <c r="T4982" s="30"/>
    </row>
    <row r="4983" spans="1:20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4"/>
      <c r="T4983" s="30"/>
    </row>
    <row r="4984" spans="1:20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4"/>
      <c r="T4984" s="30"/>
    </row>
    <row r="4985" spans="1:20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4"/>
      <c r="T4985" s="30"/>
    </row>
    <row r="4986" spans="1:20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4"/>
      <c r="T4986" s="30"/>
    </row>
    <row r="4987" spans="1:20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4"/>
      <c r="T4987" s="30"/>
    </row>
    <row r="4988" spans="1:20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4"/>
      <c r="T4988" s="30"/>
    </row>
    <row r="4989" spans="1:20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4"/>
      <c r="T4989" s="30"/>
    </row>
    <row r="4990" spans="1:20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4"/>
      <c r="T4990" s="30"/>
    </row>
    <row r="4991" spans="1:20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4"/>
      <c r="T4991" s="30"/>
    </row>
    <row r="4992" spans="1:20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4"/>
      <c r="T4992" s="30"/>
    </row>
    <row r="4993" spans="1:20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4"/>
      <c r="T4993" s="30"/>
    </row>
    <row r="4994" spans="1:20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4"/>
      <c r="T4994" s="30"/>
    </row>
    <row r="4995" spans="1:20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4"/>
      <c r="T4995" s="30"/>
    </row>
    <row r="4996" spans="1:20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4"/>
      <c r="T4996" s="30"/>
    </row>
    <row r="4997" spans="1:20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4"/>
      <c r="T4997" s="30"/>
    </row>
    <row r="4998" spans="1:20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4"/>
      <c r="T4998" s="30"/>
    </row>
    <row r="4999" spans="1:20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4"/>
      <c r="T4999" s="30"/>
    </row>
    <row r="5000" spans="1:20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4"/>
      <c r="T5000" s="30"/>
    </row>
    <row r="5001" spans="1:20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4"/>
      <c r="T5001" s="30"/>
    </row>
    <row r="5002" spans="1:20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4"/>
      <c r="T5002" s="30"/>
    </row>
    <row r="5003" spans="1:20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4"/>
      <c r="T5003" s="30"/>
    </row>
    <row r="5004" spans="1:20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4"/>
      <c r="T5004" s="30"/>
    </row>
    <row r="5005" spans="1:20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4"/>
      <c r="T5005" s="30"/>
    </row>
    <row r="5006" spans="1:20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4"/>
      <c r="T5006" s="30"/>
    </row>
    <row r="5007" spans="1:20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4"/>
      <c r="T5007" s="30"/>
    </row>
    <row r="5008" spans="1:20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4"/>
      <c r="T5008" s="30"/>
    </row>
    <row r="5009" spans="1:20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4"/>
      <c r="T5009" s="30"/>
    </row>
    <row r="5010" spans="1:20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4"/>
      <c r="T5010" s="30"/>
    </row>
    <row r="5011" spans="1:20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4"/>
      <c r="T5011" s="30"/>
    </row>
    <row r="5012" spans="1:20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4"/>
      <c r="T5012" s="30"/>
    </row>
    <row r="5013" spans="1:20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4"/>
      <c r="T5013" s="30"/>
    </row>
    <row r="5014" spans="1:20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4"/>
      <c r="T5014" s="30"/>
    </row>
    <row r="5015" spans="1:20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4"/>
      <c r="T5015" s="30"/>
    </row>
    <row r="5016" spans="1:20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4"/>
      <c r="T5016" s="30"/>
    </row>
    <row r="5017" spans="1:20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4"/>
      <c r="T5017" s="30"/>
    </row>
    <row r="5018" spans="1:20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4"/>
      <c r="T5018" s="30"/>
    </row>
    <row r="5019" spans="1:20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4"/>
      <c r="T5019" s="30"/>
    </row>
    <row r="5020" spans="1:20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4"/>
      <c r="T5020" s="30"/>
    </row>
    <row r="5021" spans="1:20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4"/>
      <c r="T5021" s="30"/>
    </row>
    <row r="5022" spans="1:20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4"/>
      <c r="T5022" s="30"/>
    </row>
    <row r="5023" spans="1:20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4"/>
      <c r="T5023" s="30"/>
    </row>
    <row r="5024" spans="1:20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4"/>
      <c r="T5024" s="30"/>
    </row>
    <row r="5025" spans="1:20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4"/>
      <c r="T5025" s="30"/>
    </row>
    <row r="5026" spans="1:20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4"/>
      <c r="T5026" s="30"/>
    </row>
    <row r="5027" spans="1:20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4"/>
      <c r="T5027" s="30"/>
    </row>
    <row r="5028" spans="1:20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4"/>
      <c r="T5028" s="30"/>
    </row>
    <row r="5029" spans="1:20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4"/>
      <c r="T5029" s="30"/>
    </row>
    <row r="5030" spans="1:20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4"/>
      <c r="T5030" s="30"/>
    </row>
    <row r="5031" spans="1:20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4"/>
      <c r="T5031" s="30"/>
    </row>
    <row r="5032" spans="1:20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4"/>
      <c r="T5032" s="30"/>
    </row>
    <row r="5033" spans="1:20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4"/>
      <c r="T5033" s="30"/>
    </row>
    <row r="5034" spans="1:20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4"/>
      <c r="T5034" s="30"/>
    </row>
    <row r="5035" spans="1:20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4"/>
      <c r="T5035" s="30"/>
    </row>
    <row r="5036" spans="1:20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4"/>
      <c r="T5036" s="30"/>
    </row>
    <row r="5037" spans="1:20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4"/>
      <c r="T5037" s="30"/>
    </row>
    <row r="5038" spans="1:20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4"/>
      <c r="T5038" s="30"/>
    </row>
    <row r="5039" spans="1:20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4"/>
      <c r="T5039" s="30"/>
    </row>
    <row r="5040" spans="1:20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4"/>
      <c r="T5040" s="30"/>
    </row>
    <row r="5041" spans="1:20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4"/>
      <c r="T5041" s="30"/>
    </row>
    <row r="5042" spans="1:20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4"/>
      <c r="T5042" s="30"/>
    </row>
    <row r="5043" spans="1:20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4"/>
      <c r="T5043" s="30"/>
    </row>
    <row r="5044" spans="1:20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4"/>
      <c r="T5044" s="30"/>
    </row>
    <row r="5045" spans="1:20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4"/>
      <c r="T5045" s="30"/>
    </row>
    <row r="5046" spans="1:20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4"/>
      <c r="T5046" s="30"/>
    </row>
    <row r="5047" spans="1:20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4"/>
      <c r="T5047" s="30"/>
    </row>
    <row r="5048" spans="1:20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4"/>
      <c r="T5048" s="30"/>
    </row>
    <row r="5049" spans="1:20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4"/>
      <c r="T5049" s="30"/>
    </row>
    <row r="5050" spans="1:20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4"/>
      <c r="T5050" s="30"/>
    </row>
    <row r="5051" spans="1:20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4"/>
      <c r="T5051" s="30"/>
    </row>
    <row r="5052" spans="1:20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4"/>
      <c r="T5052" s="30"/>
    </row>
    <row r="5053" spans="1:20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4"/>
      <c r="T5053" s="30"/>
    </row>
    <row r="5054" spans="1:20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4"/>
      <c r="T5054" s="30"/>
    </row>
    <row r="5055" spans="1:20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4"/>
      <c r="T5055" s="30"/>
    </row>
    <row r="5056" spans="1:20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4"/>
      <c r="T5056" s="30"/>
    </row>
    <row r="5057" spans="1:20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4"/>
      <c r="T5057" s="30"/>
    </row>
    <row r="5058" spans="1:20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4"/>
      <c r="T5058" s="30"/>
    </row>
    <row r="5059" spans="1:20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4"/>
      <c r="T5059" s="30"/>
    </row>
    <row r="5060" spans="1:20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4"/>
      <c r="T5060" s="30"/>
    </row>
    <row r="5061" spans="1:20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4"/>
      <c r="T5061" s="30"/>
    </row>
    <row r="5062" spans="1:20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4"/>
      <c r="T5062" s="30"/>
    </row>
    <row r="5063" spans="1:20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4"/>
      <c r="T5063" s="30"/>
    </row>
    <row r="5064" spans="1:20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4"/>
      <c r="T5064" s="30"/>
    </row>
    <row r="5065" spans="1:20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4"/>
      <c r="T5065" s="30"/>
    </row>
    <row r="5066" spans="1:20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4"/>
      <c r="T5066" s="30"/>
    </row>
    <row r="5067" spans="1:20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4"/>
      <c r="T5067" s="30"/>
    </row>
    <row r="5068" spans="1:20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4"/>
      <c r="T5068" s="30"/>
    </row>
    <row r="5069" spans="1:20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4"/>
      <c r="T5069" s="30"/>
    </row>
    <row r="5070" spans="1:20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4"/>
      <c r="T5070" s="30"/>
    </row>
    <row r="5071" spans="1:20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4"/>
      <c r="T5071" s="30"/>
    </row>
    <row r="5072" spans="1:20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4"/>
      <c r="T5072" s="30"/>
    </row>
    <row r="5073" spans="1:20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4"/>
      <c r="T5073" s="30"/>
    </row>
    <row r="5074" spans="1:20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4"/>
      <c r="T5074" s="30"/>
    </row>
    <row r="5075" spans="1:20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4"/>
      <c r="T5075" s="30"/>
    </row>
    <row r="5076" spans="1:20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4"/>
      <c r="T5076" s="30"/>
    </row>
    <row r="5077" spans="1:20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4"/>
      <c r="T5077" s="30"/>
    </row>
    <row r="5078" spans="1:20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4"/>
      <c r="T5078" s="30"/>
    </row>
    <row r="5079" spans="1:20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4"/>
      <c r="T5079" s="30"/>
    </row>
    <row r="5080" spans="1:20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4"/>
      <c r="T5080" s="30"/>
    </row>
    <row r="5081" spans="1:20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4"/>
      <c r="T5081" s="30"/>
    </row>
    <row r="5082" spans="1:20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4"/>
      <c r="T5082" s="30"/>
    </row>
    <row r="5083" spans="1:20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4"/>
      <c r="T5083" s="30"/>
    </row>
    <row r="5084" spans="1:20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4"/>
      <c r="T5084" s="30"/>
    </row>
    <row r="5085" spans="1:20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4"/>
      <c r="T5085" s="30"/>
    </row>
    <row r="5086" spans="1:20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4"/>
      <c r="T5086" s="30"/>
    </row>
    <row r="5087" spans="1:20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4"/>
      <c r="T5087" s="30"/>
    </row>
    <row r="5088" spans="1:20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4"/>
      <c r="T5088" s="30"/>
    </row>
    <row r="5089" spans="1:20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4"/>
      <c r="T5089" s="30"/>
    </row>
    <row r="5090" spans="1:20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4"/>
      <c r="T5090" s="30"/>
    </row>
    <row r="5091" spans="1:20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4"/>
      <c r="T5091" s="30"/>
    </row>
    <row r="5092" spans="1:20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4"/>
      <c r="T5092" s="30"/>
    </row>
    <row r="5093" spans="1:20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4"/>
      <c r="T5093" s="30"/>
    </row>
    <row r="5094" spans="1:20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4"/>
      <c r="T5094" s="30"/>
    </row>
    <row r="5095" spans="1:20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4"/>
      <c r="T5095" s="30"/>
    </row>
    <row r="5096" spans="1:20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4"/>
      <c r="T5096" s="30"/>
    </row>
    <row r="5097" spans="1:20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4"/>
      <c r="T5097" s="30"/>
    </row>
    <row r="5098" spans="1:20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4"/>
      <c r="T5098" s="30"/>
    </row>
    <row r="5099" spans="1:20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4"/>
      <c r="T5099" s="30"/>
    </row>
    <row r="5100" spans="1:20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4"/>
      <c r="T5100" s="30"/>
    </row>
    <row r="5101" spans="1:20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4"/>
      <c r="T5101" s="30"/>
    </row>
    <row r="5102" spans="1:20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4"/>
      <c r="T5102" s="30"/>
    </row>
    <row r="5103" spans="1:20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4"/>
      <c r="T5103" s="30"/>
    </row>
    <row r="5104" spans="1:20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4"/>
      <c r="T5104" s="30"/>
    </row>
    <row r="5105" spans="1:20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4"/>
      <c r="T5105" s="30"/>
    </row>
    <row r="5106" spans="1:20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4"/>
      <c r="T5106" s="30"/>
    </row>
    <row r="5107" spans="1:20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4"/>
      <c r="T5107" s="30"/>
    </row>
    <row r="5108" spans="1:20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4"/>
      <c r="T5108" s="30"/>
    </row>
    <row r="5109" spans="1:20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4"/>
      <c r="T5109" s="30"/>
    </row>
    <row r="5110" spans="1:20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4"/>
      <c r="T5110" s="30"/>
    </row>
    <row r="5111" spans="1:20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4"/>
      <c r="T5111" s="30"/>
    </row>
    <row r="5112" spans="1:20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4"/>
      <c r="T5112" s="30"/>
    </row>
    <row r="5113" spans="1:20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4"/>
      <c r="T5113" s="30"/>
    </row>
    <row r="5114" spans="1:20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4"/>
      <c r="T5114" s="30"/>
    </row>
    <row r="5115" spans="1:20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4"/>
      <c r="T5115" s="30"/>
    </row>
    <row r="5116" spans="1:20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4"/>
      <c r="T5116" s="30"/>
    </row>
    <row r="5117" spans="1:20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4"/>
      <c r="T5117" s="30"/>
    </row>
    <row r="5118" spans="1:20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4"/>
      <c r="T5118" s="30"/>
    </row>
    <row r="5119" spans="1:20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4"/>
      <c r="T5119" s="30"/>
    </row>
    <row r="5120" spans="1:20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4"/>
      <c r="T5120" s="30"/>
    </row>
    <row r="5121" spans="1:20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4"/>
      <c r="T5121" s="30"/>
    </row>
    <row r="5122" spans="1:20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4"/>
      <c r="T5122" s="30"/>
    </row>
    <row r="5123" spans="1:20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4"/>
      <c r="T5123" s="30"/>
    </row>
    <row r="5124" spans="1:20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4"/>
      <c r="T5124" s="30"/>
    </row>
    <row r="5125" spans="1:20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4"/>
      <c r="T5125" s="30"/>
    </row>
    <row r="5126" spans="1:20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4"/>
      <c r="T5126" s="30"/>
    </row>
    <row r="5127" spans="1:20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4"/>
      <c r="T5127" s="30"/>
    </row>
    <row r="5128" spans="1:20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4"/>
      <c r="T5128" s="30"/>
    </row>
    <row r="5129" spans="1:20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4"/>
      <c r="T5129" s="30"/>
    </row>
    <row r="5130" spans="1:20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4"/>
      <c r="T5130" s="30"/>
    </row>
    <row r="5131" spans="1:20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4"/>
      <c r="T5131" s="30"/>
    </row>
    <row r="5132" spans="1:20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4"/>
      <c r="T5132" s="30"/>
    </row>
    <row r="5133" spans="1:20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4"/>
      <c r="T5133" s="30"/>
    </row>
    <row r="5134" spans="1:20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4"/>
      <c r="T5134" s="30"/>
    </row>
    <row r="5135" spans="1:20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4"/>
      <c r="T5135" s="30"/>
    </row>
    <row r="5136" spans="1:20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4"/>
      <c r="T5136" s="30"/>
    </row>
    <row r="5137" spans="1:20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4"/>
      <c r="T5137" s="30"/>
    </row>
    <row r="5138" spans="1:20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4"/>
      <c r="T5138" s="30"/>
    </row>
    <row r="5139" spans="1:20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4"/>
      <c r="T5139" s="30"/>
    </row>
    <row r="5140" spans="1:20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4"/>
      <c r="T5140" s="30"/>
    </row>
    <row r="5141" spans="1:20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4"/>
      <c r="T5141" s="30"/>
    </row>
    <row r="5142" spans="1:20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4"/>
      <c r="T5142" s="30"/>
    </row>
    <row r="5143" spans="1:20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4"/>
      <c r="T5143" s="30"/>
    </row>
    <row r="5144" spans="1:20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4"/>
      <c r="T5144" s="30"/>
    </row>
    <row r="5145" spans="1:20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4"/>
      <c r="T5145" s="30"/>
    </row>
    <row r="5146" spans="1:20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4"/>
      <c r="T5146" s="30"/>
    </row>
    <row r="5147" spans="1:20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4"/>
      <c r="T5147" s="30"/>
    </row>
    <row r="5148" spans="1:20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4"/>
      <c r="T5148" s="30"/>
    </row>
    <row r="5149" spans="1:20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4"/>
      <c r="T5149" s="30"/>
    </row>
    <row r="5150" spans="1:20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4"/>
      <c r="T5150" s="30"/>
    </row>
    <row r="5151" spans="1:20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4"/>
      <c r="T5151" s="30"/>
    </row>
    <row r="5152" spans="1:20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4"/>
      <c r="T5152" s="30"/>
    </row>
    <row r="5153" spans="1:20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4"/>
      <c r="T5153" s="30"/>
    </row>
    <row r="5154" spans="1:20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4"/>
      <c r="T5154" s="30"/>
    </row>
    <row r="5155" spans="1:20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4"/>
      <c r="T5155" s="30"/>
    </row>
    <row r="5156" spans="1:20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4"/>
      <c r="T5156" s="30"/>
    </row>
    <row r="5157" spans="1:20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4"/>
      <c r="T5157" s="30"/>
    </row>
    <row r="5158" spans="1:20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4"/>
      <c r="T5158" s="30"/>
    </row>
    <row r="5159" spans="1:20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4"/>
      <c r="T5159" s="30"/>
    </row>
    <row r="5160" spans="1:20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4"/>
      <c r="T5160" s="30"/>
    </row>
    <row r="5161" spans="1:20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4"/>
      <c r="T5161" s="30"/>
    </row>
    <row r="5162" spans="1:20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4"/>
      <c r="T5162" s="30"/>
    </row>
    <row r="5163" spans="1:20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4"/>
      <c r="T5163" s="30"/>
    </row>
    <row r="5164" spans="1:20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4"/>
      <c r="T5164" s="30"/>
    </row>
    <row r="5165" spans="1:20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4"/>
      <c r="T5165" s="30"/>
    </row>
    <row r="5166" spans="1:20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4"/>
      <c r="T5166" s="30"/>
    </row>
    <row r="5167" spans="1:20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4"/>
      <c r="T5167" s="30"/>
    </row>
    <row r="5168" spans="1:20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4"/>
      <c r="T5168" s="30"/>
    </row>
    <row r="5169" spans="1:20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4"/>
      <c r="T5169" s="30"/>
    </row>
    <row r="5170" spans="1:20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4"/>
      <c r="T5170" s="30"/>
    </row>
    <row r="5171" spans="1:20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4"/>
      <c r="T5171" s="30"/>
    </row>
    <row r="5172" spans="1:20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4"/>
      <c r="T5172" s="30"/>
    </row>
    <row r="5173" spans="1:20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4"/>
      <c r="T5173" s="30"/>
    </row>
    <row r="5174" spans="1:20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4"/>
      <c r="T5174" s="30"/>
    </row>
    <row r="5175" spans="1:20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4"/>
      <c r="T5175" s="30"/>
    </row>
    <row r="5176" spans="1:20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4"/>
      <c r="T5176" s="30"/>
    </row>
    <row r="5177" spans="1:20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4"/>
      <c r="T5177" s="30"/>
    </row>
    <row r="5178" spans="1:20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4"/>
      <c r="T5178" s="30"/>
    </row>
    <row r="5179" spans="1:20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4"/>
      <c r="T5179" s="30"/>
    </row>
    <row r="5180" spans="1:20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4"/>
      <c r="T5180" s="30"/>
    </row>
    <row r="5181" spans="1:20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4"/>
      <c r="T5181" s="30"/>
    </row>
    <row r="5182" spans="1:20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4"/>
      <c r="T5182" s="30"/>
    </row>
    <row r="5183" spans="1:20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4"/>
      <c r="T5183" s="30"/>
    </row>
    <row r="5184" spans="1:20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4"/>
      <c r="T5184" s="30"/>
    </row>
    <row r="5185" spans="1:20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4"/>
      <c r="T5185" s="30"/>
    </row>
    <row r="5186" spans="1:20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4"/>
      <c r="T5186" s="30"/>
    </row>
    <row r="5187" spans="1:20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4"/>
      <c r="T5187" s="30"/>
    </row>
    <row r="5188" spans="1:20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4"/>
      <c r="T5188" s="30"/>
    </row>
    <row r="5189" spans="1:20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4"/>
      <c r="T5189" s="30"/>
    </row>
    <row r="5190" spans="1:20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4"/>
      <c r="T5190" s="30"/>
    </row>
    <row r="5191" spans="1:20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4"/>
      <c r="T5191" s="30"/>
    </row>
    <row r="5192" spans="1:20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4"/>
      <c r="T5192" s="30"/>
    </row>
    <row r="5193" spans="1:20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4"/>
      <c r="T5193" s="30"/>
    </row>
    <row r="5194" spans="1:20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4"/>
      <c r="T5194" s="30"/>
    </row>
    <row r="5195" spans="1:20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4"/>
      <c r="T5195" s="30"/>
    </row>
    <row r="5196" spans="1:20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4"/>
      <c r="T5196" s="30"/>
    </row>
    <row r="5197" spans="1:20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4"/>
      <c r="T5197" s="30"/>
    </row>
    <row r="5198" spans="1:20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4"/>
      <c r="T5198" s="30"/>
    </row>
    <row r="5199" spans="1:20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4"/>
      <c r="T5199" s="30"/>
    </row>
    <row r="5200" spans="1:20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4"/>
      <c r="T5200" s="30"/>
    </row>
    <row r="5201" spans="1:20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4"/>
      <c r="T5201" s="30"/>
    </row>
    <row r="5202" spans="1:20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4"/>
      <c r="T5202" s="30"/>
    </row>
    <row r="5203" spans="1:20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4"/>
      <c r="T5203" s="30"/>
    </row>
    <row r="5204" spans="1:20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4"/>
      <c r="T5204" s="30"/>
    </row>
    <row r="5205" spans="1:20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4"/>
      <c r="T5205" s="30"/>
    </row>
    <row r="5206" spans="1:20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4"/>
      <c r="T5206" s="30"/>
    </row>
    <row r="5207" spans="1:20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4"/>
      <c r="T5207" s="30"/>
    </row>
    <row r="5208" spans="1:20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4"/>
      <c r="T5208" s="30"/>
    </row>
    <row r="5209" spans="1:20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4"/>
      <c r="T5209" s="30"/>
    </row>
    <row r="5210" spans="1:20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4"/>
      <c r="T5210" s="30"/>
    </row>
    <row r="5211" spans="1:20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4"/>
      <c r="T5211" s="30"/>
    </row>
    <row r="5212" spans="1:20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4"/>
      <c r="T5212" s="30"/>
    </row>
    <row r="5213" spans="1:20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4"/>
      <c r="T5213" s="30"/>
    </row>
    <row r="5214" spans="1:20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4"/>
      <c r="T5214" s="30"/>
    </row>
    <row r="5215" spans="1:20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4"/>
      <c r="T5215" s="30"/>
    </row>
    <row r="5216" spans="1:20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4"/>
      <c r="T5216" s="30"/>
    </row>
    <row r="5217" spans="1:20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4"/>
      <c r="T5217" s="30"/>
    </row>
    <row r="5218" spans="1:20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4"/>
      <c r="T5218" s="30"/>
    </row>
    <row r="5219" spans="1:20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4"/>
      <c r="T5219" s="30"/>
    </row>
    <row r="5220" spans="1:20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4"/>
      <c r="T5220" s="30"/>
    </row>
    <row r="5221" spans="1:20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4"/>
      <c r="T5221" s="30"/>
    </row>
    <row r="5222" spans="1:20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4"/>
      <c r="T5222" s="30"/>
    </row>
    <row r="5223" spans="1:20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4"/>
      <c r="T5223" s="30"/>
    </row>
    <row r="5224" spans="1:20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4"/>
      <c r="T5224" s="30"/>
    </row>
    <row r="5225" spans="1:20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4"/>
      <c r="T5225" s="30"/>
    </row>
    <row r="5226" spans="1:20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4"/>
      <c r="T5226" s="30"/>
    </row>
    <row r="5227" spans="1:20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4"/>
      <c r="T5227" s="30"/>
    </row>
    <row r="5228" spans="1:20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4"/>
      <c r="T5228" s="30"/>
    </row>
    <row r="5229" spans="1:20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4"/>
      <c r="T5229" s="30"/>
    </row>
    <row r="5230" spans="1:20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4"/>
      <c r="T5230" s="30"/>
    </row>
    <row r="5231" spans="1:20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4"/>
      <c r="T5231" s="30"/>
    </row>
    <row r="5232" spans="1:20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4"/>
      <c r="T5232" s="30"/>
    </row>
    <row r="5233" spans="1:20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4"/>
      <c r="T5233" s="30"/>
    </row>
    <row r="5234" spans="1:20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4"/>
      <c r="T5234" s="30"/>
    </row>
    <row r="5235" spans="1:20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4"/>
      <c r="T5235" s="30"/>
    </row>
    <row r="5236" spans="1:20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4"/>
      <c r="T5236" s="30"/>
    </row>
    <row r="5237" spans="1:20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4"/>
      <c r="T5237" s="30"/>
    </row>
    <row r="5238" spans="1:20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4"/>
      <c r="T5238" s="30"/>
    </row>
    <row r="5239" spans="1:20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4"/>
      <c r="T5239" s="30"/>
    </row>
    <row r="5240" spans="1:20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4"/>
      <c r="T5240" s="30"/>
    </row>
    <row r="5241" spans="1:20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4"/>
      <c r="T5241" s="30"/>
    </row>
    <row r="5242" spans="1:20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4"/>
      <c r="T5242" s="30"/>
    </row>
    <row r="5243" spans="1:20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4"/>
      <c r="T5243" s="30"/>
    </row>
    <row r="5244" spans="1:20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4"/>
      <c r="T5244" s="30"/>
    </row>
    <row r="5245" spans="1:20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4"/>
      <c r="T5245" s="30"/>
    </row>
    <row r="5246" spans="1:20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4"/>
      <c r="T5246" s="30"/>
    </row>
    <row r="5247" spans="1:20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4"/>
      <c r="T5247" s="30"/>
    </row>
    <row r="5248" spans="1:20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4"/>
      <c r="T5248" s="30"/>
    </row>
    <row r="5249" spans="1:20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4"/>
      <c r="T5249" s="30"/>
    </row>
    <row r="5250" spans="1:20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4"/>
      <c r="T5250" s="30"/>
    </row>
    <row r="5251" spans="1:20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4"/>
      <c r="T5251" s="30"/>
    </row>
    <row r="5252" spans="1:20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4"/>
      <c r="T5252" s="30"/>
    </row>
    <row r="5253" spans="1:20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4"/>
      <c r="T5253" s="30"/>
    </row>
    <row r="5254" spans="1:20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4"/>
      <c r="T5254" s="30"/>
    </row>
    <row r="5255" spans="1:20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4"/>
      <c r="T5255" s="30"/>
    </row>
    <row r="5256" spans="1:20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4"/>
      <c r="T5256" s="30"/>
    </row>
    <row r="5257" spans="1:20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4"/>
      <c r="T5257" s="30"/>
    </row>
    <row r="5258" spans="1:20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4"/>
      <c r="T5258" s="30"/>
    </row>
    <row r="5259" spans="1:20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4"/>
      <c r="T5259" s="30"/>
    </row>
    <row r="5260" spans="1:20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4"/>
      <c r="T5260" s="30"/>
    </row>
    <row r="5261" spans="1:20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4"/>
      <c r="T5261" s="30"/>
    </row>
    <row r="5262" spans="1:20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4"/>
      <c r="T5262" s="30"/>
    </row>
    <row r="5263" spans="1:20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4"/>
      <c r="T5263" s="30"/>
    </row>
    <row r="5264" spans="1:20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4"/>
      <c r="T5264" s="30"/>
    </row>
    <row r="5265" spans="1:20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4"/>
      <c r="T5265" s="30"/>
    </row>
    <row r="5266" spans="1:20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4"/>
      <c r="T5266" s="30"/>
    </row>
    <row r="5267" spans="1:20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4"/>
      <c r="T5267" s="30"/>
    </row>
    <row r="5268" spans="1:20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4"/>
      <c r="T5268" s="30"/>
    </row>
    <row r="5269" spans="1:20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4"/>
      <c r="T5269" s="30"/>
    </row>
    <row r="5270" spans="1:20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4"/>
      <c r="T5270" s="30"/>
    </row>
    <row r="5271" spans="1:20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4"/>
      <c r="T5271" s="30"/>
    </row>
    <row r="5272" spans="1:20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4"/>
      <c r="T5272" s="30"/>
    </row>
    <row r="5273" spans="1:20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4"/>
      <c r="T5273" s="30"/>
    </row>
    <row r="5274" spans="1:20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4"/>
      <c r="T5274" s="30"/>
    </row>
    <row r="5275" spans="1:20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4"/>
      <c r="T5275" s="30"/>
    </row>
    <row r="5276" spans="1:20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4"/>
      <c r="T5276" s="30"/>
    </row>
    <row r="5277" spans="1:20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4"/>
      <c r="T5277" s="30"/>
    </row>
    <row r="5278" spans="1:20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4"/>
      <c r="T5278" s="30"/>
    </row>
    <row r="5279" spans="1:20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4"/>
      <c r="T5279" s="30"/>
    </row>
    <row r="5280" spans="1:20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4"/>
      <c r="T5280" s="30"/>
    </row>
    <row r="5281" spans="1:20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4"/>
      <c r="T5281" s="30"/>
    </row>
    <row r="5282" spans="1:20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4"/>
      <c r="T5282" s="30"/>
    </row>
    <row r="5283" spans="1:20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4"/>
      <c r="T5283" s="30"/>
    </row>
    <row r="5284" spans="1:20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4"/>
      <c r="T5284" s="30"/>
    </row>
    <row r="5285" spans="1:20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4"/>
      <c r="T5285" s="30"/>
    </row>
    <row r="5286" spans="1:20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4"/>
      <c r="T5286" s="30"/>
    </row>
    <row r="5287" spans="1:20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4"/>
      <c r="T5287" s="30"/>
    </row>
    <row r="5288" spans="1:20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4"/>
      <c r="T5288" s="30"/>
    </row>
    <row r="5289" spans="1:20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4"/>
      <c r="T5289" s="30"/>
    </row>
    <row r="5290" spans="1:20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4"/>
      <c r="T5290" s="30"/>
    </row>
    <row r="5291" spans="1:20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4"/>
      <c r="T5291" s="30"/>
    </row>
    <row r="5292" spans="1:20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4"/>
      <c r="T5292" s="30"/>
    </row>
    <row r="5293" spans="1:20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4"/>
      <c r="T5293" s="30"/>
    </row>
    <row r="5294" spans="1:20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4"/>
      <c r="T5294" s="30"/>
    </row>
    <row r="5295" spans="1:20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4"/>
      <c r="T5295" s="30"/>
    </row>
    <row r="5296" spans="1:20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4"/>
      <c r="T5296" s="30"/>
    </row>
    <row r="5297" spans="1:20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4"/>
      <c r="T5297" s="30"/>
    </row>
    <row r="5298" spans="1:20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4"/>
      <c r="T5298" s="30"/>
    </row>
    <row r="5299" spans="1:20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4"/>
      <c r="T5299" s="30"/>
    </row>
    <row r="5300" spans="1:20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4"/>
      <c r="T5300" s="30"/>
    </row>
    <row r="5301" spans="1:20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4"/>
      <c r="T5301" s="30"/>
    </row>
    <row r="5302" spans="1:20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4"/>
      <c r="T5302" s="30"/>
    </row>
    <row r="5303" spans="1:20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4"/>
      <c r="T5303" s="30"/>
    </row>
    <row r="5304" spans="1:20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4"/>
      <c r="T5304" s="30"/>
    </row>
    <row r="5305" spans="1:20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4"/>
      <c r="T5305" s="30"/>
    </row>
    <row r="5306" spans="1:20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4"/>
      <c r="T5306" s="30"/>
    </row>
    <row r="5307" spans="1:20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4"/>
      <c r="T5307" s="30"/>
    </row>
    <row r="5308" spans="1:20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4"/>
      <c r="T5308" s="30"/>
    </row>
    <row r="5309" spans="1:20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4"/>
      <c r="T5309" s="30"/>
    </row>
    <row r="5310" spans="1:20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4"/>
      <c r="T5310" s="30"/>
    </row>
    <row r="5311" spans="1:20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4"/>
      <c r="T5311" s="30"/>
    </row>
    <row r="5312" spans="1:20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4"/>
      <c r="T5312" s="30"/>
    </row>
    <row r="5313" spans="1:20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4"/>
      <c r="T5313" s="30"/>
    </row>
    <row r="5314" spans="1:20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4"/>
      <c r="T5314" s="30"/>
    </row>
    <row r="5315" spans="1:20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4"/>
      <c r="T5315" s="30"/>
    </row>
    <row r="5316" spans="1:20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4"/>
      <c r="T5316" s="30"/>
    </row>
    <row r="5317" spans="1:20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4"/>
      <c r="T5317" s="30"/>
    </row>
    <row r="5318" spans="1:20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4"/>
      <c r="T5318" s="30"/>
    </row>
    <row r="5319" spans="1:20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4"/>
      <c r="T5319" s="30"/>
    </row>
    <row r="5320" spans="1:20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4"/>
      <c r="T5320" s="30"/>
    </row>
    <row r="5321" spans="1:20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4"/>
      <c r="T5321" s="30"/>
    </row>
    <row r="5322" spans="1:20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4"/>
      <c r="T5322" s="30"/>
    </row>
    <row r="5323" spans="1:20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4"/>
      <c r="T5323" s="30"/>
    </row>
    <row r="5324" spans="1:20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4"/>
      <c r="T5324" s="30"/>
    </row>
    <row r="5325" spans="1:20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4"/>
      <c r="T5325" s="30"/>
    </row>
    <row r="5326" spans="1:20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4"/>
      <c r="T5326" s="30"/>
    </row>
    <row r="5327" spans="1:20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4"/>
      <c r="T5327" s="30"/>
    </row>
    <row r="5328" spans="1:20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4"/>
      <c r="T5328" s="30"/>
    </row>
    <row r="5329" spans="1:20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4"/>
      <c r="T5329" s="30"/>
    </row>
    <row r="5330" spans="1:20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4"/>
      <c r="T5330" s="30"/>
    </row>
    <row r="5331" spans="1:20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4"/>
      <c r="T5331" s="30"/>
    </row>
    <row r="5332" spans="1:20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4"/>
      <c r="T5332" s="30"/>
    </row>
    <row r="5333" spans="1:20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4"/>
      <c r="T5333" s="30"/>
    </row>
    <row r="5334" spans="1:20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4"/>
      <c r="T5334" s="30"/>
    </row>
    <row r="5335" spans="1:20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4"/>
      <c r="T5335" s="30"/>
    </row>
    <row r="5336" spans="1:20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4"/>
      <c r="T5336" s="30"/>
    </row>
    <row r="5337" spans="1:20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4"/>
      <c r="T5337" s="30"/>
    </row>
    <row r="5338" spans="1:20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4"/>
      <c r="T5338" s="30"/>
    </row>
    <row r="5339" spans="1:20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4"/>
      <c r="T5339" s="30"/>
    </row>
    <row r="5340" spans="1:20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4"/>
      <c r="T5340" s="30"/>
    </row>
    <row r="5341" spans="1:20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4"/>
      <c r="T5341" s="30"/>
    </row>
    <row r="5342" spans="1:20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4"/>
      <c r="T5342" s="30"/>
    </row>
    <row r="5343" spans="1:20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4"/>
      <c r="T5343" s="30"/>
    </row>
    <row r="5344" spans="1:20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4"/>
      <c r="T5344" s="30"/>
    </row>
    <row r="5345" spans="1:20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4"/>
      <c r="T5345" s="30"/>
    </row>
    <row r="5346" spans="1:20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4"/>
      <c r="T5346" s="30"/>
    </row>
    <row r="5347" spans="1:20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4"/>
      <c r="T5347" s="30"/>
    </row>
    <row r="5348" spans="1:20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4"/>
      <c r="T5348" s="30"/>
    </row>
    <row r="5349" spans="1:20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4"/>
      <c r="T5349" s="30"/>
    </row>
    <row r="5350" spans="1:20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4"/>
      <c r="T5350" s="30"/>
    </row>
    <row r="5351" spans="1:20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4"/>
      <c r="T5351" s="30"/>
    </row>
    <row r="5352" spans="1:20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4"/>
      <c r="T5352" s="30"/>
    </row>
    <row r="5353" spans="1:20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4"/>
      <c r="T5353" s="30"/>
    </row>
    <row r="5354" spans="1:20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4"/>
      <c r="T5354" s="30"/>
    </row>
    <row r="5355" spans="1:20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4"/>
      <c r="T5355" s="30"/>
    </row>
    <row r="5356" spans="1:20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4"/>
      <c r="T5356" s="30"/>
    </row>
    <row r="5357" spans="1:20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4"/>
      <c r="T5357" s="30"/>
    </row>
    <row r="5358" spans="1:20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4"/>
      <c r="T5358" s="30"/>
    </row>
    <row r="5359" spans="1:20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4"/>
      <c r="T5359" s="30"/>
    </row>
    <row r="5360" spans="1:20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4"/>
      <c r="T5360" s="30"/>
    </row>
    <row r="5361" spans="1:20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4"/>
      <c r="T5361" s="30"/>
    </row>
    <row r="5362" spans="1:20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4"/>
      <c r="T5362" s="30"/>
    </row>
    <row r="5363" spans="1:20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4"/>
      <c r="T5363" s="30"/>
    </row>
    <row r="5364" spans="1:20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4"/>
      <c r="T5364" s="30"/>
    </row>
    <row r="5365" spans="1:20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4"/>
      <c r="T5365" s="30"/>
    </row>
    <row r="5366" spans="1:20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4"/>
      <c r="T5366" s="30"/>
    </row>
    <row r="5367" spans="1:20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4"/>
      <c r="T5367" s="30"/>
    </row>
    <row r="5368" spans="1:20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4"/>
      <c r="T5368" s="30"/>
    </row>
    <row r="5369" spans="1:20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4"/>
      <c r="T5369" s="30"/>
    </row>
    <row r="5370" spans="1:20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4"/>
      <c r="T5370" s="30"/>
    </row>
    <row r="5371" spans="1:20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4"/>
      <c r="T5371" s="30"/>
    </row>
    <row r="5372" spans="1:20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4"/>
      <c r="T5372" s="30"/>
    </row>
    <row r="5373" spans="1:20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4"/>
      <c r="T5373" s="30"/>
    </row>
    <row r="5374" spans="1:20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4"/>
      <c r="T5374" s="30"/>
    </row>
    <row r="5375" spans="1:20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4"/>
      <c r="T5375" s="30"/>
    </row>
    <row r="5376" spans="1:20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4"/>
      <c r="T5376" s="30"/>
    </row>
    <row r="5377" spans="1:20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4"/>
      <c r="T5377" s="30"/>
    </row>
    <row r="5378" spans="1:20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4"/>
      <c r="T5378" s="30"/>
    </row>
    <row r="5379" spans="1:20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4"/>
      <c r="T5379" s="30"/>
    </row>
    <row r="5380" spans="1:20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4"/>
      <c r="T5380" s="30"/>
    </row>
    <row r="5381" spans="1:20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4"/>
      <c r="T5381" s="30"/>
    </row>
    <row r="5382" spans="1:20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4"/>
      <c r="T5382" s="30"/>
    </row>
    <row r="5383" spans="1:20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4"/>
      <c r="T5383" s="30"/>
    </row>
    <row r="5384" spans="1:20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4"/>
      <c r="T5384" s="30"/>
    </row>
    <row r="5385" spans="1:20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4"/>
      <c r="T5385" s="30"/>
    </row>
    <row r="5386" spans="1:20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4"/>
      <c r="T5386" s="30"/>
    </row>
    <row r="5387" spans="1:20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4"/>
      <c r="T5387" s="30"/>
    </row>
    <row r="5388" spans="1:20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4"/>
      <c r="T5388" s="30"/>
    </row>
    <row r="5389" spans="1:20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4"/>
      <c r="T5389" s="30"/>
    </row>
    <row r="5390" spans="1:20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4"/>
      <c r="T5390" s="30"/>
    </row>
    <row r="5391" spans="1:20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4"/>
      <c r="T5391" s="30"/>
    </row>
    <row r="5392" spans="1:20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4"/>
      <c r="T5392" s="30"/>
    </row>
    <row r="5393" spans="1:20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4"/>
      <c r="T5393" s="30"/>
    </row>
    <row r="5394" spans="1:20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4"/>
      <c r="T5394" s="30"/>
    </row>
    <row r="5395" spans="1:20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4"/>
      <c r="T5395" s="30"/>
    </row>
    <row r="5396" spans="1:20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4"/>
      <c r="T5396" s="30"/>
    </row>
    <row r="5397" spans="1:20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4"/>
      <c r="T5397" s="30"/>
    </row>
    <row r="5398" spans="1:20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4"/>
      <c r="T5398" s="30"/>
    </row>
    <row r="5399" spans="1:20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4"/>
      <c r="T5399" s="30"/>
    </row>
    <row r="5400" spans="1:20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4"/>
      <c r="T5400" s="30"/>
    </row>
    <row r="5401" spans="1:20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4"/>
      <c r="T5401" s="30"/>
    </row>
    <row r="5402" spans="1:20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4"/>
      <c r="T5402" s="30"/>
    </row>
    <row r="5403" spans="1:20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4"/>
      <c r="T5403" s="30"/>
    </row>
    <row r="5404" spans="1:20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4"/>
      <c r="T5404" s="30"/>
    </row>
    <row r="5405" spans="1:20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4"/>
      <c r="T5405" s="30"/>
    </row>
    <row r="5406" spans="1:20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4"/>
      <c r="T5406" s="30"/>
    </row>
    <row r="5407" spans="1:20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4"/>
      <c r="T5407" s="30"/>
    </row>
    <row r="5408" spans="1:20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4"/>
      <c r="T5408" s="30"/>
    </row>
    <row r="5409" spans="1:20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4"/>
      <c r="T5409" s="30"/>
    </row>
    <row r="5410" spans="1:20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4"/>
      <c r="T5410" s="30"/>
    </row>
    <row r="5411" spans="1:20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4"/>
      <c r="T5411" s="30"/>
    </row>
    <row r="5412" spans="1:20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4"/>
      <c r="T5412" s="30"/>
    </row>
    <row r="5413" spans="1:20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4"/>
      <c r="T5413" s="30"/>
    </row>
    <row r="5414" spans="1:20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4"/>
      <c r="T5414" s="30"/>
    </row>
    <row r="5415" spans="1:20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4"/>
      <c r="T5415" s="30"/>
    </row>
    <row r="5416" spans="1:20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4"/>
      <c r="T5416" s="30"/>
    </row>
    <row r="5417" spans="1:20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4"/>
      <c r="T5417" s="30"/>
    </row>
    <row r="5418" spans="1:20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4"/>
      <c r="T5418" s="30"/>
    </row>
    <row r="5419" spans="1:20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4"/>
      <c r="T5419" s="30"/>
    </row>
    <row r="5420" spans="1:20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4"/>
      <c r="T5420" s="30"/>
    </row>
    <row r="5421" spans="1:20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4"/>
      <c r="T5421" s="30"/>
    </row>
    <row r="5422" spans="1:20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4"/>
      <c r="T5422" s="30"/>
    </row>
    <row r="5423" spans="1:20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4"/>
      <c r="T5423" s="30"/>
    </row>
    <row r="5424" spans="1:20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4"/>
      <c r="T5424" s="30"/>
    </row>
    <row r="5425" spans="1:20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4"/>
      <c r="T5425" s="30"/>
    </row>
    <row r="5426" spans="1:20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4"/>
      <c r="T5426" s="30"/>
    </row>
    <row r="5427" spans="1:20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4"/>
      <c r="T5427" s="30"/>
    </row>
    <row r="5428" spans="1:20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4"/>
      <c r="T5428" s="30"/>
    </row>
    <row r="5429" spans="1:20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4"/>
      <c r="T5429" s="30"/>
    </row>
    <row r="5430" spans="1:20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4"/>
      <c r="T5430" s="30"/>
    </row>
    <row r="5431" spans="1:20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4"/>
      <c r="T5431" s="30"/>
    </row>
    <row r="5432" spans="1:20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4"/>
      <c r="T5432" s="30"/>
    </row>
    <row r="5433" spans="1:20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4"/>
      <c r="T5433" s="30"/>
    </row>
    <row r="5434" spans="1:20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4"/>
      <c r="T5434" s="30"/>
    </row>
    <row r="5435" spans="1:20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4"/>
      <c r="T5435" s="30"/>
    </row>
    <row r="5436" spans="1:20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4"/>
      <c r="T5436" s="30"/>
    </row>
    <row r="5437" spans="1:20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4"/>
      <c r="T5437" s="30"/>
    </row>
    <row r="5438" spans="1:20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4"/>
      <c r="T5438" s="30"/>
    </row>
    <row r="5439" spans="1:20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4"/>
      <c r="T5439" s="30"/>
    </row>
    <row r="5440" spans="1:20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4"/>
      <c r="T5440" s="30"/>
    </row>
    <row r="5441" spans="1:20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4"/>
      <c r="T5441" s="30"/>
    </row>
    <row r="5442" spans="1:20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4"/>
      <c r="T5442" s="30"/>
    </row>
    <row r="5443" spans="1:20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4"/>
      <c r="T5443" s="30"/>
    </row>
    <row r="5444" spans="1:20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4"/>
      <c r="T5444" s="30"/>
    </row>
    <row r="5445" spans="1:20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4"/>
      <c r="T5445" s="30"/>
    </row>
    <row r="5446" spans="1:20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4"/>
      <c r="T5446" s="30"/>
    </row>
    <row r="5447" spans="1:20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4"/>
      <c r="T5447" s="30"/>
    </row>
    <row r="5448" spans="1:20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4"/>
      <c r="T5448" s="30"/>
    </row>
    <row r="5449" spans="1:20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4"/>
      <c r="T5449" s="30"/>
    </row>
    <row r="5450" spans="1:20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4"/>
      <c r="T5450" s="30"/>
    </row>
    <row r="5451" spans="1:20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4"/>
      <c r="T5451" s="30"/>
    </row>
    <row r="5452" spans="1:20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4"/>
      <c r="T5452" s="30"/>
    </row>
    <row r="5453" spans="1:20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4"/>
      <c r="T5453" s="30"/>
    </row>
    <row r="5454" spans="1:20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4"/>
      <c r="T5454" s="30"/>
    </row>
    <row r="5455" spans="1:20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4"/>
      <c r="T5455" s="30"/>
    </row>
    <row r="5456" spans="1:20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4"/>
      <c r="T5456" s="30"/>
    </row>
    <row r="5457" spans="1:20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4"/>
      <c r="T5457" s="30"/>
    </row>
    <row r="5458" spans="1:20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4"/>
      <c r="T5458" s="30"/>
    </row>
    <row r="5459" spans="1:20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4"/>
      <c r="T5459" s="30"/>
    </row>
    <row r="5460" spans="1:20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4"/>
      <c r="T5460" s="30"/>
    </row>
    <row r="5461" spans="1:20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4"/>
      <c r="T5461" s="30"/>
    </row>
    <row r="5462" spans="1:20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4"/>
      <c r="T5462" s="30"/>
    </row>
    <row r="5463" spans="1:20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4"/>
      <c r="T5463" s="30"/>
    </row>
    <row r="5464" spans="1:20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4"/>
      <c r="T5464" s="30"/>
    </row>
    <row r="5465" spans="1:20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4"/>
      <c r="T5465" s="30"/>
    </row>
    <row r="5466" spans="1:20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4"/>
      <c r="T5466" s="30"/>
    </row>
    <row r="5467" spans="1:20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4"/>
      <c r="T5467" s="30"/>
    </row>
    <row r="5468" spans="1:20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4"/>
      <c r="T5468" s="30"/>
    </row>
    <row r="5469" spans="1:20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4"/>
      <c r="T5469" s="30"/>
    </row>
    <row r="5470" spans="1:20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4"/>
      <c r="T5470" s="30"/>
    </row>
    <row r="5471" spans="1:20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4"/>
      <c r="T5471" s="30"/>
    </row>
    <row r="5472" spans="1:20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4"/>
      <c r="T5472" s="30"/>
    </row>
    <row r="5473" spans="1:20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4"/>
      <c r="T5473" s="30"/>
    </row>
    <row r="5474" spans="1:20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4"/>
      <c r="T5474" s="30"/>
    </row>
    <row r="5475" spans="1:20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4"/>
      <c r="T5475" s="30"/>
    </row>
    <row r="5476" spans="1:20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4"/>
      <c r="T5476" s="30"/>
    </row>
    <row r="5477" spans="1:20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4"/>
      <c r="T5477" s="30"/>
    </row>
    <row r="5478" spans="1:20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4"/>
      <c r="T5478" s="30"/>
    </row>
    <row r="5479" spans="1:20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4"/>
      <c r="T5479" s="30"/>
    </row>
    <row r="5480" spans="1:20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4"/>
      <c r="T5480" s="30"/>
    </row>
    <row r="5481" spans="1:20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4"/>
      <c r="T5481" s="30"/>
    </row>
    <row r="5482" spans="1:20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4"/>
      <c r="T5482" s="30"/>
    </row>
    <row r="5483" spans="1:20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4"/>
      <c r="T5483" s="30"/>
    </row>
    <row r="5484" spans="1:20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4"/>
      <c r="T5484" s="30"/>
    </row>
    <row r="5485" spans="1:20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4"/>
      <c r="T5485" s="30"/>
    </row>
    <row r="5486" spans="1:20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4"/>
      <c r="T5486" s="30"/>
    </row>
    <row r="5487" spans="1:20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4"/>
      <c r="T5487" s="30"/>
    </row>
    <row r="5488" spans="1:20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4"/>
      <c r="T5488" s="30"/>
    </row>
    <row r="5489" spans="1:20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4"/>
      <c r="T5489" s="30"/>
    </row>
    <row r="5490" spans="1:20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4"/>
      <c r="T5490" s="30"/>
    </row>
    <row r="5491" spans="1:20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4"/>
      <c r="T5491" s="30"/>
    </row>
    <row r="5492" spans="1:20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4"/>
      <c r="T5492" s="30"/>
    </row>
    <row r="5493" spans="1:20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4"/>
      <c r="T5493" s="30"/>
    </row>
    <row r="5494" spans="1:20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4"/>
      <c r="T5494" s="30"/>
    </row>
    <row r="5495" spans="1:20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4"/>
      <c r="T5495" s="30"/>
    </row>
    <row r="5496" spans="1:20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4"/>
      <c r="T5496" s="30"/>
    </row>
    <row r="5497" spans="1:20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4"/>
      <c r="T5497" s="30"/>
    </row>
    <row r="5498" spans="1:20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4"/>
      <c r="T5498" s="30"/>
    </row>
    <row r="5499" spans="1:20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4"/>
      <c r="T5499" s="30"/>
    </row>
    <row r="5500" spans="1:20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4"/>
      <c r="T5500" s="30"/>
    </row>
    <row r="5501" spans="1:20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4"/>
      <c r="T5501" s="30"/>
    </row>
    <row r="5502" spans="1:20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4"/>
      <c r="T5502" s="30"/>
    </row>
    <row r="5503" spans="1:20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4"/>
      <c r="T5503" s="30"/>
    </row>
    <row r="5504" spans="1:20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4"/>
      <c r="T5504" s="30"/>
    </row>
    <row r="5505" spans="1:20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4"/>
      <c r="T5505" s="30"/>
    </row>
    <row r="5506" spans="1:20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4"/>
      <c r="T5506" s="30"/>
    </row>
    <row r="5507" spans="1:20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4"/>
      <c r="T5507" s="30"/>
    </row>
    <row r="5508" spans="1:20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4"/>
      <c r="T5508" s="30"/>
    </row>
    <row r="5509" spans="1:20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4"/>
      <c r="T5509" s="30"/>
    </row>
    <row r="5510" spans="1:20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4"/>
      <c r="T5510" s="30"/>
    </row>
    <row r="5511" spans="1:20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4"/>
      <c r="T5511" s="30"/>
    </row>
    <row r="5512" spans="1:20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4"/>
      <c r="T5512" s="30"/>
    </row>
    <row r="5513" spans="1:20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4"/>
      <c r="T5513" s="30"/>
    </row>
    <row r="5514" spans="1:20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4"/>
      <c r="T5514" s="30"/>
    </row>
    <row r="5515" spans="1:20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4"/>
      <c r="T5515" s="30"/>
    </row>
    <row r="5516" spans="1:20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4"/>
      <c r="T5516" s="30"/>
    </row>
    <row r="5517" spans="1:20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4"/>
      <c r="T5517" s="30"/>
    </row>
    <row r="5518" spans="1:20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4"/>
      <c r="T5518" s="30"/>
    </row>
    <row r="5519" spans="1:20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4"/>
      <c r="T5519" s="30"/>
    </row>
    <row r="5520" spans="1:20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4"/>
      <c r="T5520" s="30"/>
    </row>
    <row r="5521" spans="1:20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4"/>
      <c r="T5521" s="30"/>
    </row>
    <row r="5522" spans="1:20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4"/>
      <c r="T5522" s="30"/>
    </row>
    <row r="5523" spans="1:20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4"/>
      <c r="T5523" s="30"/>
    </row>
    <row r="5524" spans="1:20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4"/>
      <c r="T5524" s="30"/>
    </row>
    <row r="5525" spans="1:20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4"/>
      <c r="T5525" s="30"/>
    </row>
    <row r="5526" spans="1:20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4"/>
      <c r="T5526" s="30"/>
    </row>
    <row r="5527" spans="1:20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4"/>
      <c r="T5527" s="30"/>
    </row>
    <row r="5528" spans="1:20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4"/>
      <c r="T5528" s="30"/>
    </row>
    <row r="5529" spans="1:20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4"/>
      <c r="T5529" s="30"/>
    </row>
    <row r="5530" spans="1:20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4"/>
      <c r="T5530" s="30"/>
    </row>
    <row r="5531" spans="1:20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4"/>
      <c r="T5531" s="30"/>
    </row>
    <row r="5532" spans="1:20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4"/>
      <c r="T5532" s="30"/>
    </row>
    <row r="5533" spans="1:20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4"/>
      <c r="T5533" s="30"/>
    </row>
    <row r="5534" spans="1:20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4"/>
      <c r="T5534" s="30"/>
    </row>
    <row r="5535" spans="1:20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4"/>
      <c r="T5535" s="30"/>
    </row>
    <row r="5536" spans="1:20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4"/>
      <c r="T5536" s="30"/>
    </row>
    <row r="5537" spans="1:20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4"/>
      <c r="T5537" s="30"/>
    </row>
    <row r="5538" spans="1:20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4"/>
      <c r="T5538" s="30"/>
    </row>
    <row r="5539" spans="1:20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4"/>
      <c r="T5539" s="30"/>
    </row>
    <row r="5540" spans="1:20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4"/>
      <c r="T5540" s="30"/>
    </row>
    <row r="5541" spans="1:20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4"/>
      <c r="T5541" s="30"/>
    </row>
    <row r="5542" spans="1:20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4"/>
      <c r="T5542" s="30"/>
    </row>
    <row r="5543" spans="1:20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4"/>
      <c r="T5543" s="30"/>
    </row>
    <row r="5544" spans="1:20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4"/>
      <c r="T5544" s="30"/>
    </row>
    <row r="5545" spans="1:20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4"/>
      <c r="T5545" s="30"/>
    </row>
    <row r="5546" spans="1:20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4"/>
      <c r="T5546" s="30"/>
    </row>
    <row r="5547" spans="1:20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4"/>
      <c r="T5547" s="30"/>
    </row>
    <row r="5548" spans="1:20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4"/>
      <c r="T5548" s="30"/>
    </row>
    <row r="5549" spans="1:20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4"/>
      <c r="T5549" s="30"/>
    </row>
    <row r="5550" spans="1:20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4"/>
      <c r="T5550" s="30"/>
    </row>
    <row r="5551" spans="1:20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4"/>
      <c r="T5551" s="30"/>
    </row>
    <row r="5552" spans="1:20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4"/>
      <c r="T5552" s="30"/>
    </row>
    <row r="5553" spans="1:20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4"/>
      <c r="T5553" s="30"/>
    </row>
    <row r="5554" spans="1:20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4"/>
      <c r="T5554" s="30"/>
    </row>
    <row r="5555" spans="1:20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4"/>
      <c r="T5555" s="30"/>
    </row>
    <row r="5556" spans="1:20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4"/>
      <c r="T5556" s="30"/>
    </row>
    <row r="5557" spans="1:20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4"/>
      <c r="T5557" s="30"/>
    </row>
    <row r="5558" spans="1:20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4"/>
      <c r="T5558" s="30"/>
    </row>
    <row r="5559" spans="1:20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4"/>
      <c r="T5559" s="30"/>
    </row>
    <row r="5560" spans="1:20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4"/>
      <c r="T5560" s="30"/>
    </row>
    <row r="5561" spans="1:20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4"/>
      <c r="T5561" s="30"/>
    </row>
    <row r="5562" spans="1:20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4"/>
      <c r="T5562" s="30"/>
    </row>
    <row r="5563" spans="1:20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4"/>
      <c r="T5563" s="30"/>
    </row>
    <row r="5564" spans="1:20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4"/>
      <c r="T5564" s="30"/>
    </row>
    <row r="5565" spans="1:20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4"/>
      <c r="T5565" s="30"/>
    </row>
    <row r="5566" spans="1:20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4"/>
      <c r="T5566" s="30"/>
    </row>
    <row r="5567" spans="1:20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4"/>
      <c r="T5567" s="30"/>
    </row>
    <row r="5568" spans="1:20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4"/>
      <c r="T5568" s="30"/>
    </row>
    <row r="5569" spans="1:20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4"/>
      <c r="T5569" s="30"/>
    </row>
    <row r="5570" spans="1:20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4"/>
      <c r="T5570" s="30"/>
    </row>
    <row r="5571" spans="1:20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4"/>
      <c r="T5571" s="30"/>
    </row>
    <row r="5572" spans="1:20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4"/>
      <c r="T5572" s="30"/>
    </row>
    <row r="5573" spans="1:20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4"/>
      <c r="T5573" s="30"/>
    </row>
    <row r="5574" spans="1:20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4"/>
      <c r="T5574" s="30"/>
    </row>
    <row r="5575" spans="1:20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4"/>
      <c r="T5575" s="30"/>
    </row>
    <row r="5576" spans="1:20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4"/>
      <c r="T5576" s="30"/>
    </row>
    <row r="5577" spans="1:20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4"/>
      <c r="T5577" s="30"/>
    </row>
    <row r="5578" spans="1:20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4"/>
      <c r="T5578" s="30"/>
    </row>
    <row r="5579" spans="1:20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4"/>
      <c r="T5579" s="30"/>
    </row>
    <row r="5580" spans="1:20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4"/>
      <c r="T5580" s="30"/>
    </row>
    <row r="5581" spans="1:20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4"/>
      <c r="T5581" s="30"/>
    </row>
    <row r="5582" spans="1:20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4"/>
      <c r="T5582" s="30"/>
    </row>
    <row r="5583" spans="1:20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4"/>
      <c r="T5583" s="30"/>
    </row>
    <row r="5584" spans="1:20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4"/>
      <c r="T5584" s="30"/>
    </row>
    <row r="5585" spans="1:20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4"/>
      <c r="T5585" s="30"/>
    </row>
    <row r="5586" spans="1:20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4"/>
      <c r="T5586" s="30"/>
    </row>
    <row r="5587" spans="1:20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4"/>
      <c r="T5587" s="30"/>
    </row>
    <row r="5588" spans="1:20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4"/>
      <c r="T5588" s="30"/>
    </row>
    <row r="5589" spans="1:20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4"/>
      <c r="T5589" s="30"/>
    </row>
    <row r="5590" spans="1:20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4"/>
      <c r="T5590" s="30"/>
    </row>
    <row r="5591" spans="1:20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4"/>
      <c r="T5591" s="30"/>
    </row>
    <row r="5592" spans="1:20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4"/>
      <c r="T5592" s="30"/>
    </row>
    <row r="5593" spans="1:20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4"/>
      <c r="T5593" s="30"/>
    </row>
    <row r="5594" spans="1:20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4"/>
      <c r="T5594" s="30"/>
    </row>
    <row r="5595" spans="1:20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4"/>
      <c r="T5595" s="30"/>
    </row>
    <row r="5596" spans="1:20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4"/>
      <c r="T5596" s="30"/>
    </row>
    <row r="5597" spans="1:20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4"/>
      <c r="T5597" s="30"/>
    </row>
    <row r="5598" spans="1:20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4"/>
      <c r="T5598" s="30"/>
    </row>
    <row r="5599" spans="1:20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4"/>
      <c r="T5599" s="30"/>
    </row>
    <row r="5600" spans="1:20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4"/>
      <c r="T5600" s="30"/>
    </row>
    <row r="5601" spans="1:20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4"/>
      <c r="T5601" s="30"/>
    </row>
    <row r="5602" spans="1:20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4"/>
      <c r="T5602" s="30"/>
    </row>
    <row r="5603" spans="1:20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4"/>
      <c r="T5603" s="30"/>
    </row>
    <row r="5604" spans="1:20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4"/>
      <c r="T5604" s="30"/>
    </row>
    <row r="5605" spans="1:20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4"/>
      <c r="T5605" s="30"/>
    </row>
    <row r="5606" spans="1:20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4"/>
      <c r="T5606" s="30"/>
    </row>
    <row r="5607" spans="1:20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4"/>
      <c r="T5607" s="30"/>
    </row>
    <row r="5608" spans="1:20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4"/>
      <c r="T5608" s="30"/>
    </row>
    <row r="5609" spans="1:20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4"/>
      <c r="T5609" s="30"/>
    </row>
    <row r="5610" spans="1:20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4"/>
      <c r="T5610" s="30"/>
    </row>
    <row r="5611" spans="1:20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4"/>
      <c r="T5611" s="30"/>
    </row>
    <row r="5612" spans="1:20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4"/>
      <c r="T5612" s="30"/>
    </row>
    <row r="5613" spans="1:20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4"/>
      <c r="T5613" s="30"/>
    </row>
    <row r="5614" spans="1:20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4"/>
      <c r="T5614" s="30"/>
    </row>
    <row r="5615" spans="1:20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4"/>
      <c r="T5615" s="30"/>
    </row>
    <row r="5616" spans="1:20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4"/>
      <c r="T5616" s="30"/>
    </row>
    <row r="5617" spans="1:20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4"/>
      <c r="T5617" s="30"/>
    </row>
    <row r="5618" spans="1:20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4"/>
      <c r="T5618" s="30"/>
    </row>
    <row r="5619" spans="1:20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4"/>
      <c r="T5619" s="30"/>
    </row>
    <row r="5620" spans="1:20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4"/>
      <c r="T5620" s="30"/>
    </row>
    <row r="5621" spans="1:20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4"/>
      <c r="T5621" s="30"/>
    </row>
    <row r="5622" spans="1:20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4"/>
      <c r="T5622" s="30"/>
    </row>
    <row r="5623" spans="1:20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4"/>
      <c r="T5623" s="30"/>
    </row>
    <row r="5624" spans="1:20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4"/>
      <c r="T5624" s="30"/>
    </row>
    <row r="5625" spans="1:20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4"/>
      <c r="T5625" s="30"/>
    </row>
    <row r="5626" spans="1:20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4"/>
      <c r="T5626" s="30"/>
    </row>
    <row r="5627" spans="1:20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4"/>
      <c r="T5627" s="30"/>
    </row>
    <row r="5628" spans="1:20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4"/>
      <c r="T5628" s="30"/>
    </row>
    <row r="5629" spans="1:20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4"/>
      <c r="T5629" s="30"/>
    </row>
    <row r="5630" spans="1:20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4"/>
      <c r="T5630" s="30"/>
    </row>
    <row r="5631" spans="1:20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4"/>
      <c r="T5631" s="30"/>
    </row>
    <row r="5632" spans="1:20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4"/>
      <c r="T5632" s="30"/>
    </row>
    <row r="5633" spans="1:20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4"/>
      <c r="T5633" s="30"/>
    </row>
    <row r="5634" spans="1:20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4"/>
      <c r="T5634" s="30"/>
    </row>
    <row r="5635" spans="1:20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4"/>
      <c r="T5635" s="30"/>
    </row>
    <row r="5636" spans="1:20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4"/>
      <c r="T5636" s="30"/>
    </row>
    <row r="5637" spans="1:20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4"/>
      <c r="T5637" s="30"/>
    </row>
    <row r="5638" spans="1:20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4"/>
      <c r="T5638" s="30"/>
    </row>
    <row r="5639" spans="1:20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4"/>
      <c r="T5639" s="30"/>
    </row>
    <row r="5640" spans="1:20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4"/>
      <c r="T5640" s="30"/>
    </row>
    <row r="5641" spans="1:20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4"/>
      <c r="T5641" s="30"/>
    </row>
    <row r="5642" spans="1:20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4"/>
      <c r="T5642" s="30"/>
    </row>
    <row r="5643" spans="1:20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4"/>
      <c r="T5643" s="30"/>
    </row>
    <row r="5644" spans="1:20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4"/>
      <c r="T5644" s="30"/>
    </row>
    <row r="5645" spans="1:20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4"/>
      <c r="T5645" s="30"/>
    </row>
    <row r="5646" spans="1:20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4"/>
      <c r="T5646" s="30"/>
    </row>
    <row r="5647" spans="1:20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4"/>
      <c r="T5647" s="30"/>
    </row>
    <row r="5648" spans="1:20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4"/>
      <c r="T5648" s="30"/>
    </row>
    <row r="5649" spans="1:20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4"/>
      <c r="T5649" s="30"/>
    </row>
    <row r="5650" spans="1:20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4"/>
      <c r="T5650" s="30"/>
    </row>
    <row r="5651" spans="1:20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4"/>
      <c r="T5651" s="30"/>
    </row>
    <row r="5652" spans="1:20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4"/>
      <c r="T5652" s="30"/>
    </row>
    <row r="5653" spans="1:20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4"/>
      <c r="T5653" s="30"/>
    </row>
    <row r="5654" spans="1:20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4"/>
      <c r="T5654" s="30"/>
    </row>
    <row r="5655" spans="1:20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4"/>
      <c r="T5655" s="30"/>
    </row>
    <row r="5656" spans="1:20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4"/>
      <c r="T5656" s="30"/>
    </row>
    <row r="5657" spans="1:20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4"/>
      <c r="T5657" s="30"/>
    </row>
    <row r="5658" spans="1:20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4"/>
      <c r="T5658" s="30"/>
    </row>
    <row r="5659" spans="1:20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4"/>
      <c r="T5659" s="30"/>
    </row>
    <row r="5660" spans="1:20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4"/>
      <c r="T5660" s="30"/>
    </row>
    <row r="5661" spans="1:20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4"/>
      <c r="T5661" s="30"/>
    </row>
    <row r="5662" spans="1:20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4"/>
      <c r="T5662" s="30"/>
    </row>
    <row r="5663" spans="1:20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4"/>
      <c r="T5663" s="30"/>
    </row>
    <row r="5664" spans="1:20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4"/>
      <c r="T5664" s="30"/>
    </row>
    <row r="5665" spans="1:20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4"/>
      <c r="T5665" s="30"/>
    </row>
    <row r="5666" spans="1:20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4"/>
      <c r="T5666" s="30"/>
    </row>
    <row r="5667" spans="1:20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4"/>
      <c r="T5667" s="30"/>
    </row>
    <row r="5668" spans="1:20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4"/>
      <c r="T5668" s="30"/>
    </row>
    <row r="5669" spans="1:20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4"/>
      <c r="T5669" s="30"/>
    </row>
    <row r="5670" spans="1:20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4"/>
      <c r="T5670" s="30"/>
    </row>
    <row r="5671" spans="1:20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4"/>
      <c r="T5671" s="30"/>
    </row>
    <row r="5672" spans="1:20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4"/>
      <c r="T5672" s="30"/>
    </row>
    <row r="5673" spans="1:20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4"/>
      <c r="T5673" s="30"/>
    </row>
    <row r="5674" spans="1:20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4"/>
      <c r="T5674" s="30"/>
    </row>
    <row r="5675" spans="1:20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4"/>
      <c r="T5675" s="30"/>
    </row>
    <row r="5676" spans="1:20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4"/>
      <c r="T5676" s="30"/>
    </row>
    <row r="5677" spans="1:20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4"/>
      <c r="T5677" s="30"/>
    </row>
    <row r="5678" spans="1:20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4"/>
      <c r="T5678" s="30"/>
    </row>
    <row r="5679" spans="1:20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4"/>
      <c r="T5679" s="30"/>
    </row>
    <row r="5680" spans="1:20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4"/>
      <c r="T5680" s="30"/>
    </row>
    <row r="5681" spans="1:20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4"/>
      <c r="T5681" s="30"/>
    </row>
    <row r="5682" spans="1:20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4"/>
      <c r="T5682" s="30"/>
    </row>
    <row r="5683" spans="1:20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4"/>
      <c r="T5683" s="30"/>
    </row>
    <row r="5684" spans="1:20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4"/>
      <c r="T5684" s="30"/>
    </row>
    <row r="5685" spans="1:20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4"/>
      <c r="T5685" s="30"/>
    </row>
    <row r="5686" spans="1:20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4"/>
      <c r="T5686" s="30"/>
    </row>
    <row r="5687" spans="1:20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4"/>
      <c r="T5687" s="30"/>
    </row>
    <row r="5688" spans="1:20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4"/>
      <c r="T5688" s="30"/>
    </row>
    <row r="5689" spans="1:20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4"/>
      <c r="T5689" s="30"/>
    </row>
    <row r="5690" spans="1:20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4"/>
      <c r="T5690" s="30"/>
    </row>
    <row r="5691" spans="1:20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4"/>
      <c r="T5691" s="30"/>
    </row>
    <row r="5692" spans="1:20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4"/>
      <c r="T5692" s="30"/>
    </row>
    <row r="5693" spans="1:20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4"/>
      <c r="T5693" s="30"/>
    </row>
    <row r="5694" spans="1:20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4"/>
      <c r="T5694" s="30"/>
    </row>
    <row r="5695" spans="1:20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4"/>
      <c r="T5695" s="30"/>
    </row>
    <row r="5696" spans="1:20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4"/>
      <c r="T5696" s="30"/>
    </row>
    <row r="5697" spans="1:20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4"/>
      <c r="T5697" s="30"/>
    </row>
    <row r="5698" spans="1:20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4"/>
      <c r="T5698" s="30"/>
    </row>
    <row r="5699" spans="1:20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4"/>
      <c r="T5699" s="30"/>
    </row>
    <row r="5700" spans="1:20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4"/>
      <c r="T5700" s="30"/>
    </row>
    <row r="5701" spans="1:20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4"/>
      <c r="T5701" s="30"/>
    </row>
    <row r="5702" spans="1:20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4"/>
      <c r="T5702" s="30"/>
    </row>
    <row r="5703" spans="1:20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4"/>
      <c r="T5703" s="30"/>
    </row>
    <row r="5704" spans="1:20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4"/>
      <c r="T5704" s="30"/>
    </row>
    <row r="5705" spans="1:20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4"/>
      <c r="T5705" s="30"/>
    </row>
    <row r="5706" spans="1:20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4"/>
      <c r="T5706" s="30"/>
    </row>
    <row r="5707" spans="1:20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4"/>
      <c r="T5707" s="30"/>
    </row>
    <row r="5708" spans="1:20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4"/>
      <c r="T5708" s="30"/>
    </row>
    <row r="5709" spans="1:20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4"/>
      <c r="T5709" s="30"/>
    </row>
    <row r="5710" spans="1:20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4"/>
      <c r="T5710" s="30"/>
    </row>
    <row r="5711" spans="1:20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4"/>
      <c r="T5711" s="30"/>
    </row>
    <row r="5712" spans="1:20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4"/>
      <c r="T5712" s="30"/>
    </row>
    <row r="5713" spans="1:20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4"/>
      <c r="T5713" s="30"/>
    </row>
    <row r="5714" spans="1:20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4"/>
      <c r="T5714" s="30"/>
    </row>
    <row r="5715" spans="1:20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4"/>
      <c r="T5715" s="30"/>
    </row>
    <row r="5716" spans="1:20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4"/>
      <c r="T5716" s="30"/>
    </row>
    <row r="5717" spans="1:20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4"/>
      <c r="T5717" s="30"/>
    </row>
    <row r="5718" spans="1:20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4"/>
      <c r="T5718" s="30"/>
    </row>
    <row r="5719" spans="1:20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4"/>
      <c r="T5719" s="30"/>
    </row>
    <row r="5720" spans="1:20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4"/>
      <c r="T5720" s="30"/>
    </row>
    <row r="5721" spans="1:20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4"/>
      <c r="T5721" s="30"/>
    </row>
    <row r="5722" spans="1:20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4"/>
      <c r="T5722" s="30"/>
    </row>
    <row r="5723" spans="1:20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4"/>
      <c r="T5723" s="30"/>
    </row>
    <row r="5724" spans="1:20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4"/>
      <c r="T5724" s="30"/>
    </row>
    <row r="5725" spans="1:20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4"/>
      <c r="T5725" s="30"/>
    </row>
    <row r="5726" spans="1:20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4"/>
      <c r="T5726" s="30"/>
    </row>
    <row r="5727" spans="1:20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4"/>
      <c r="T5727" s="30"/>
    </row>
    <row r="5728" spans="1:20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4"/>
      <c r="T5728" s="30"/>
    </row>
    <row r="5729" spans="1:20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4"/>
      <c r="T5729" s="30"/>
    </row>
    <row r="5730" spans="1:20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4"/>
      <c r="T5730" s="30"/>
    </row>
    <row r="5731" spans="1:20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4"/>
      <c r="T5731" s="30"/>
    </row>
    <row r="5732" spans="1:20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4"/>
      <c r="T5732" s="30"/>
    </row>
    <row r="5733" spans="1:20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4"/>
      <c r="T5733" s="30"/>
    </row>
    <row r="5734" spans="1:20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4"/>
      <c r="T5734" s="30"/>
    </row>
    <row r="5735" spans="1:20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4"/>
      <c r="T5735" s="30"/>
    </row>
    <row r="5736" spans="1:20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4"/>
      <c r="T5736" s="30"/>
    </row>
    <row r="5737" spans="1:20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4"/>
      <c r="T5737" s="30"/>
    </row>
    <row r="5738" spans="1:20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4"/>
      <c r="T5738" s="30"/>
    </row>
    <row r="5739" spans="1:20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4"/>
      <c r="T5739" s="30"/>
    </row>
    <row r="5740" spans="1:20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4"/>
      <c r="T5740" s="30"/>
    </row>
    <row r="5741" spans="1:20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4"/>
      <c r="T5741" s="30"/>
    </row>
    <row r="5742" spans="1:20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4"/>
      <c r="T5742" s="30"/>
    </row>
    <row r="5743" spans="1:20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4"/>
      <c r="T5743" s="30"/>
    </row>
    <row r="5744" spans="1:20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4"/>
      <c r="T5744" s="30"/>
    </row>
    <row r="5745" spans="1:20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4"/>
      <c r="T5745" s="30"/>
    </row>
    <row r="5746" spans="1:20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4"/>
      <c r="T5746" s="30"/>
    </row>
    <row r="5747" spans="1:20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4"/>
      <c r="T5747" s="30"/>
    </row>
    <row r="5748" spans="1:20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4"/>
      <c r="T5748" s="30"/>
    </row>
    <row r="5749" spans="1:20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4"/>
      <c r="T5749" s="30"/>
    </row>
    <row r="5750" spans="1:20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4"/>
      <c r="T5750" s="30"/>
    </row>
    <row r="5751" spans="1:20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4"/>
      <c r="T5751" s="30"/>
    </row>
    <row r="5752" spans="1:20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4"/>
      <c r="T5752" s="30"/>
    </row>
    <row r="5753" spans="1:20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4"/>
      <c r="T5753" s="30"/>
    </row>
    <row r="5754" spans="1:20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4"/>
      <c r="T5754" s="30"/>
    </row>
    <row r="5755" spans="1:20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4"/>
      <c r="T5755" s="30"/>
    </row>
    <row r="5756" spans="1:20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4"/>
      <c r="T5756" s="30"/>
    </row>
    <row r="5757" spans="1:20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4"/>
      <c r="T5757" s="30"/>
    </row>
    <row r="5758" spans="1:20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4"/>
      <c r="T5758" s="30"/>
    </row>
    <row r="5759" spans="1:20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4"/>
      <c r="T5759" s="30"/>
    </row>
    <row r="5760" spans="1:20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4"/>
      <c r="T5760" s="30"/>
    </row>
    <row r="5761" spans="1:20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4"/>
      <c r="T5761" s="30"/>
    </row>
    <row r="5762" spans="1:20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4"/>
      <c r="T5762" s="30"/>
    </row>
    <row r="5763" spans="1:20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4"/>
      <c r="T5763" s="30"/>
    </row>
    <row r="5764" spans="1:20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4"/>
      <c r="T5764" s="30"/>
    </row>
    <row r="5765" spans="1:20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4"/>
      <c r="T5765" s="30"/>
    </row>
    <row r="5766" spans="1:20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4"/>
      <c r="T5766" s="30"/>
    </row>
    <row r="5767" spans="1:20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4"/>
      <c r="T5767" s="30"/>
    </row>
    <row r="5768" spans="1:20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4"/>
      <c r="T5768" s="30"/>
    </row>
    <row r="5769" spans="1:20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4"/>
      <c r="T5769" s="30"/>
    </row>
    <row r="5770" spans="1:20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4"/>
      <c r="T5770" s="30"/>
    </row>
    <row r="5771" spans="1:20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4"/>
      <c r="T5771" s="30"/>
    </row>
    <row r="5772" spans="1:20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4"/>
      <c r="T5772" s="30"/>
    </row>
    <row r="5773" spans="1:20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4"/>
      <c r="T5773" s="30"/>
    </row>
    <row r="5774" spans="1:20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4"/>
      <c r="T5774" s="30"/>
    </row>
    <row r="5775" spans="1:20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4"/>
      <c r="T5775" s="30"/>
    </row>
    <row r="5776" spans="1:20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4"/>
      <c r="T5776" s="30"/>
    </row>
    <row r="5777" spans="1:20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4"/>
      <c r="T5777" s="30"/>
    </row>
    <row r="5778" spans="1:20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4"/>
      <c r="T5778" s="30"/>
    </row>
    <row r="5779" spans="1:20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4"/>
      <c r="T5779" s="30"/>
    </row>
    <row r="5780" spans="1:20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4"/>
      <c r="T5780" s="30"/>
    </row>
    <row r="5781" spans="1:20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4"/>
      <c r="T5781" s="30"/>
    </row>
    <row r="5782" spans="1:20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4"/>
      <c r="T5782" s="30"/>
    </row>
    <row r="5783" spans="1:20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4"/>
      <c r="T5783" s="30"/>
    </row>
    <row r="5784" spans="1:20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4"/>
      <c r="T5784" s="30"/>
    </row>
    <row r="5785" spans="1:20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4"/>
      <c r="T5785" s="30"/>
    </row>
    <row r="5786" spans="1:20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4"/>
      <c r="T5786" s="30"/>
    </row>
    <row r="5787" spans="1:20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4"/>
      <c r="T5787" s="30"/>
    </row>
    <row r="5788" spans="1:20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4"/>
      <c r="T5788" s="30"/>
    </row>
    <row r="5789" spans="1:20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4"/>
      <c r="T5789" s="30"/>
    </row>
    <row r="5790" spans="1:20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4"/>
      <c r="T5790" s="30"/>
    </row>
    <row r="5791" spans="1:20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4"/>
      <c r="T5791" s="30"/>
    </row>
    <row r="5792" spans="1:20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4"/>
      <c r="T5792" s="30"/>
    </row>
    <row r="5793" spans="1:20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4"/>
      <c r="T5793" s="30"/>
    </row>
    <row r="5794" spans="1:20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4"/>
      <c r="T5794" s="30"/>
    </row>
    <row r="5795" spans="1:20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4"/>
      <c r="T5795" s="30"/>
    </row>
    <row r="5796" spans="1:20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4"/>
      <c r="T5796" s="30"/>
    </row>
    <row r="5797" spans="1:20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4"/>
      <c r="T5797" s="30"/>
    </row>
    <row r="5798" spans="1:20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4"/>
      <c r="T5798" s="30"/>
    </row>
    <row r="5799" spans="1:20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4"/>
      <c r="T5799" s="30"/>
    </row>
    <row r="5800" spans="1:20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4"/>
      <c r="T5800" s="30"/>
    </row>
    <row r="5801" spans="1:20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4"/>
      <c r="T5801" s="30"/>
    </row>
    <row r="5802" spans="1:20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4"/>
      <c r="T5802" s="30"/>
    </row>
    <row r="5803" spans="1:20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4"/>
      <c r="T5803" s="30"/>
    </row>
    <row r="5804" spans="1:20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4"/>
      <c r="T5804" s="30"/>
    </row>
    <row r="5805" spans="1:20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4"/>
      <c r="T5805" s="30"/>
    </row>
    <row r="5806" spans="1:20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4"/>
      <c r="T5806" s="30"/>
    </row>
    <row r="5807" spans="1:20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4"/>
      <c r="T5807" s="30"/>
    </row>
    <row r="5808" spans="1:20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4"/>
      <c r="T5808" s="30"/>
    </row>
    <row r="5809" spans="1:20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4"/>
      <c r="T5809" s="30"/>
    </row>
    <row r="5810" spans="1:20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4"/>
      <c r="T5810" s="30"/>
    </row>
    <row r="5811" spans="1:20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4"/>
      <c r="T5811" s="30"/>
    </row>
    <row r="5812" spans="1:20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4"/>
      <c r="T5812" s="30"/>
    </row>
    <row r="5813" spans="1:20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4"/>
      <c r="T5813" s="30"/>
    </row>
    <row r="5814" spans="1:20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4"/>
      <c r="T5814" s="30"/>
    </row>
    <row r="5815" spans="1:20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4"/>
      <c r="T5815" s="30"/>
    </row>
    <row r="5816" spans="1:20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4"/>
      <c r="T5816" s="30"/>
    </row>
    <row r="5817" spans="1:20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4"/>
      <c r="T5817" s="30"/>
    </row>
    <row r="5818" spans="1:20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4"/>
      <c r="T5818" s="30"/>
    </row>
    <row r="5819" spans="1:20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4"/>
      <c r="T5819" s="30"/>
    </row>
    <row r="5820" spans="1:20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4"/>
      <c r="T5820" s="30"/>
    </row>
    <row r="5821" spans="1:20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4"/>
      <c r="T5821" s="30"/>
    </row>
    <row r="5822" spans="1:20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4"/>
      <c r="T5822" s="30"/>
    </row>
    <row r="5823" spans="1:20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4"/>
      <c r="T5823" s="30"/>
    </row>
    <row r="5824" spans="1:20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4"/>
      <c r="T5824" s="30"/>
    </row>
    <row r="5825" spans="1:20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4"/>
      <c r="T5825" s="30"/>
    </row>
    <row r="5826" spans="1:20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4"/>
      <c r="T5826" s="30"/>
    </row>
    <row r="5827" spans="1:20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4"/>
      <c r="T5827" s="30"/>
    </row>
    <row r="5828" spans="1:20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4"/>
      <c r="T5828" s="30"/>
    </row>
    <row r="5829" spans="1:20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4"/>
      <c r="T5829" s="30"/>
    </row>
    <row r="5830" spans="1:20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4"/>
      <c r="T5830" s="30"/>
    </row>
    <row r="5831" spans="1:20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4"/>
      <c r="T5831" s="30"/>
    </row>
    <row r="5832" spans="1:20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4"/>
      <c r="T5832" s="30"/>
    </row>
    <row r="5833" spans="1:20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4"/>
      <c r="T5833" s="30"/>
    </row>
    <row r="5834" spans="1:20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4"/>
      <c r="T5834" s="30"/>
    </row>
    <row r="5835" spans="1:20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4"/>
      <c r="T5835" s="30"/>
    </row>
    <row r="5836" spans="1:20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4"/>
      <c r="T5836" s="30"/>
    </row>
    <row r="5837" spans="1:20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4"/>
      <c r="T5837" s="30"/>
    </row>
    <row r="5838" spans="1:20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4"/>
      <c r="T5838" s="30"/>
    </row>
    <row r="5839" spans="1:20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4"/>
      <c r="T5839" s="30"/>
    </row>
    <row r="5840" spans="1:20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4"/>
      <c r="T5840" s="30"/>
    </row>
    <row r="5841" spans="1:20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4"/>
      <c r="T5841" s="30"/>
    </row>
    <row r="5842" spans="1:20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4"/>
      <c r="T5842" s="30"/>
    </row>
    <row r="5843" spans="1:20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4"/>
      <c r="T5843" s="30"/>
    </row>
    <row r="5844" spans="1:20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4"/>
      <c r="T5844" s="30"/>
    </row>
    <row r="5845" spans="1:20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4"/>
      <c r="T5845" s="30"/>
    </row>
    <row r="5846" spans="1:20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4"/>
      <c r="T5846" s="30"/>
    </row>
    <row r="5847" spans="1:20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4"/>
      <c r="T5847" s="30"/>
    </row>
    <row r="5848" spans="1:20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4"/>
      <c r="T5848" s="30"/>
    </row>
    <row r="5849" spans="1:20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4"/>
      <c r="T5849" s="30"/>
    </row>
    <row r="5850" spans="1:20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4"/>
      <c r="T5850" s="30"/>
    </row>
    <row r="5851" spans="1:20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4"/>
      <c r="T5851" s="30"/>
    </row>
    <row r="5852" spans="1:20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4"/>
      <c r="T5852" s="30"/>
    </row>
    <row r="5853" spans="1:20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4"/>
      <c r="T5853" s="30"/>
    </row>
    <row r="5854" spans="1:20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4"/>
      <c r="T5854" s="30"/>
    </row>
    <row r="5855" spans="1:20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4"/>
      <c r="T5855" s="30"/>
    </row>
    <row r="5856" spans="1:20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4"/>
      <c r="T5856" s="30"/>
    </row>
    <row r="5857" spans="1:20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4"/>
      <c r="T5857" s="30"/>
    </row>
    <row r="5858" spans="1:20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4"/>
      <c r="T5858" s="30"/>
    </row>
    <row r="5859" spans="1:20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4"/>
      <c r="T5859" s="30"/>
    </row>
    <row r="5860" spans="1:20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4"/>
      <c r="T5860" s="30"/>
    </row>
    <row r="5861" spans="1:20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4"/>
      <c r="T5861" s="30"/>
    </row>
    <row r="5862" spans="1:20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4"/>
      <c r="T5862" s="30"/>
    </row>
    <row r="5863" spans="1:20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4"/>
      <c r="T5863" s="30"/>
    </row>
    <row r="5864" spans="1:20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4"/>
      <c r="T5864" s="30"/>
    </row>
    <row r="5865" spans="1:20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4"/>
      <c r="T5865" s="30"/>
    </row>
    <row r="5866" spans="1:20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4"/>
      <c r="T5866" s="30"/>
    </row>
    <row r="5867" spans="1:20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4"/>
      <c r="T5867" s="30"/>
    </row>
    <row r="5868" spans="1:20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4"/>
      <c r="T5868" s="30"/>
    </row>
    <row r="5869" spans="1:20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4"/>
      <c r="T5869" s="30"/>
    </row>
    <row r="5870" spans="1:20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4"/>
      <c r="T5870" s="30"/>
    </row>
    <row r="5871" spans="1:20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4"/>
      <c r="T5871" s="30"/>
    </row>
    <row r="5872" spans="1:20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4"/>
      <c r="T5872" s="30"/>
    </row>
    <row r="5873" spans="1:20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4"/>
      <c r="T5873" s="30"/>
    </row>
    <row r="5874" spans="1:20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4"/>
      <c r="T5874" s="30"/>
    </row>
    <row r="5875" spans="1:20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4"/>
      <c r="T5875" s="30"/>
    </row>
    <row r="5876" spans="1:20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4"/>
      <c r="T5876" s="30"/>
    </row>
    <row r="5877" spans="1:20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4"/>
      <c r="T5877" s="30"/>
    </row>
    <row r="5878" spans="1:20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4"/>
      <c r="T5878" s="30"/>
    </row>
    <row r="5879" spans="1:20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4"/>
      <c r="T5879" s="30"/>
    </row>
    <row r="5880" spans="1:20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4"/>
      <c r="T5880" s="30"/>
    </row>
    <row r="5881" spans="1:20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4"/>
      <c r="T5881" s="30"/>
    </row>
    <row r="5882" spans="1:20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4"/>
      <c r="T5882" s="30"/>
    </row>
    <row r="5883" spans="1:20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4"/>
      <c r="T5883" s="30"/>
    </row>
    <row r="5884" spans="1:20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4"/>
      <c r="T5884" s="30"/>
    </row>
    <row r="5885" spans="1:20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4"/>
      <c r="T5885" s="30"/>
    </row>
    <row r="5886" spans="1:20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4"/>
      <c r="T5886" s="30"/>
    </row>
    <row r="5887" spans="1:20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4"/>
      <c r="T5887" s="30"/>
    </row>
    <row r="5888" spans="1:20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4"/>
      <c r="T5888" s="30"/>
    </row>
    <row r="5889" spans="1:20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4"/>
      <c r="T5889" s="30"/>
    </row>
    <row r="5890" spans="1:20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4"/>
      <c r="T5890" s="30"/>
    </row>
    <row r="5891" spans="1:20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4"/>
      <c r="T5891" s="30"/>
    </row>
    <row r="5892" spans="1:20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4"/>
      <c r="T5892" s="30"/>
    </row>
    <row r="5893" spans="1:20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4"/>
      <c r="T5893" s="30"/>
    </row>
    <row r="5894" spans="1:20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4"/>
      <c r="T5894" s="30"/>
    </row>
    <row r="5895" spans="1:20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4"/>
      <c r="T5895" s="30"/>
    </row>
    <row r="5896" spans="1:20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4"/>
      <c r="T5896" s="30"/>
    </row>
    <row r="5897" spans="1:20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4"/>
      <c r="T5897" s="30"/>
    </row>
    <row r="5898" spans="1:20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4"/>
      <c r="T5898" s="30"/>
    </row>
    <row r="5899" spans="1:20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4"/>
      <c r="T5899" s="30"/>
    </row>
    <row r="5900" spans="1:20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4"/>
      <c r="T5900" s="30"/>
    </row>
    <row r="5901" spans="1:20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4"/>
      <c r="T5901" s="30"/>
    </row>
    <row r="5902" spans="1:20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4"/>
      <c r="T5902" s="30"/>
    </row>
    <row r="5903" spans="1:20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4"/>
      <c r="T5903" s="30"/>
    </row>
    <row r="5904" spans="1:20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4"/>
      <c r="T5904" s="30"/>
    </row>
    <row r="5905" spans="1:20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4"/>
      <c r="T5905" s="30"/>
    </row>
    <row r="5906" spans="1:20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4"/>
      <c r="T5906" s="30"/>
    </row>
    <row r="5907" spans="1:20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4"/>
      <c r="T5907" s="30"/>
    </row>
    <row r="5908" spans="1:20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4"/>
      <c r="T5908" s="30"/>
    </row>
    <row r="5909" spans="1:20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4"/>
      <c r="T5909" s="30"/>
    </row>
    <row r="5910" spans="1:20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4"/>
      <c r="T5910" s="30"/>
    </row>
    <row r="5911" spans="1:20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4"/>
      <c r="T5911" s="30"/>
    </row>
    <row r="5912" spans="1:20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4"/>
      <c r="T5912" s="30"/>
    </row>
    <row r="5913" spans="1:20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4"/>
      <c r="T5913" s="30"/>
    </row>
    <row r="5914" spans="1:20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4"/>
      <c r="T5914" s="30"/>
    </row>
    <row r="5915" spans="1:20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4"/>
      <c r="T5915" s="30"/>
    </row>
    <row r="5916" spans="1:20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4"/>
      <c r="T5916" s="30"/>
    </row>
    <row r="5917" spans="1:20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4"/>
      <c r="T5917" s="30"/>
    </row>
    <row r="5918" spans="1:20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4"/>
      <c r="T5918" s="30"/>
    </row>
    <row r="5919" spans="1:20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4"/>
      <c r="T5919" s="30"/>
    </row>
    <row r="5920" spans="1:20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4"/>
      <c r="T5920" s="30"/>
    </row>
    <row r="5921" spans="1:20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4"/>
      <c r="T5921" s="30"/>
    </row>
    <row r="5922" spans="1:20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4"/>
      <c r="T5922" s="30"/>
    </row>
    <row r="5923" spans="1:20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4"/>
      <c r="T5923" s="30"/>
    </row>
    <row r="5924" spans="1:20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4"/>
      <c r="T5924" s="30"/>
    </row>
    <row r="5925" spans="1:20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4"/>
      <c r="T5925" s="30"/>
    </row>
    <row r="5926" spans="1:20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4"/>
      <c r="T5926" s="30"/>
    </row>
    <row r="5927" spans="1:20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4"/>
      <c r="T5927" s="30"/>
    </row>
    <row r="5928" spans="1:20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4"/>
      <c r="T5928" s="30"/>
    </row>
    <row r="5929" spans="1:20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4"/>
      <c r="T5929" s="30"/>
    </row>
    <row r="5930" spans="1:20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4"/>
      <c r="T5930" s="30"/>
    </row>
    <row r="5931" spans="1:20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4"/>
      <c r="T5931" s="30"/>
    </row>
    <row r="5932" spans="1:20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4"/>
      <c r="T5932" s="30"/>
    </row>
    <row r="5933" spans="1:20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4"/>
      <c r="T5933" s="30"/>
    </row>
    <row r="5934" spans="1:20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4"/>
      <c r="T5934" s="30"/>
    </row>
    <row r="5935" spans="1:20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4"/>
      <c r="T5935" s="30"/>
    </row>
    <row r="5936" spans="1:20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4"/>
      <c r="T5936" s="30"/>
    </row>
    <row r="5937" spans="1:20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4"/>
      <c r="T5937" s="30"/>
    </row>
    <row r="5938" spans="1:20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4"/>
      <c r="T5938" s="30"/>
    </row>
    <row r="5939" spans="1:20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4"/>
      <c r="T5939" s="30"/>
    </row>
    <row r="5940" spans="1:20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4"/>
      <c r="T5940" s="30"/>
    </row>
    <row r="5941" spans="1:20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4"/>
      <c r="T5941" s="30"/>
    </row>
    <row r="5942" spans="1:20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4"/>
      <c r="T5942" s="30"/>
    </row>
    <row r="5943" spans="1:20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4"/>
      <c r="T5943" s="30"/>
    </row>
    <row r="5944" spans="1:20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4"/>
      <c r="T5944" s="30"/>
    </row>
    <row r="5945" spans="1:20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4"/>
      <c r="T5945" s="30"/>
    </row>
    <row r="5946" spans="1:20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4"/>
      <c r="T5946" s="30"/>
    </row>
    <row r="5947" spans="1:20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4"/>
      <c r="T5947" s="30"/>
    </row>
    <row r="5948" spans="1:20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4"/>
      <c r="T5948" s="30"/>
    </row>
    <row r="5949" spans="1:20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4"/>
      <c r="T5949" s="30"/>
    </row>
    <row r="5950" spans="1:20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4"/>
      <c r="T5950" s="30"/>
    </row>
    <row r="5951" spans="1:20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4"/>
      <c r="T5951" s="30"/>
    </row>
    <row r="5952" spans="1:20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4"/>
      <c r="T5952" s="30"/>
    </row>
    <row r="5953" spans="1:20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4"/>
      <c r="T5953" s="30"/>
    </row>
    <row r="5954" spans="1:20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4"/>
      <c r="T5954" s="30"/>
    </row>
    <row r="5955" spans="1:20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4"/>
      <c r="T5955" s="30"/>
    </row>
    <row r="5956" spans="1:20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4"/>
      <c r="T5956" s="30"/>
    </row>
    <row r="5957" spans="1:20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4"/>
      <c r="T5957" s="30"/>
    </row>
    <row r="5958" spans="1:20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4"/>
      <c r="T5958" s="30"/>
    </row>
    <row r="5959" spans="1:20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4"/>
      <c r="T5959" s="30"/>
    </row>
    <row r="5960" spans="1:20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4"/>
      <c r="T5960" s="30"/>
    </row>
    <row r="5961" spans="1:20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4"/>
      <c r="T5961" s="30"/>
    </row>
    <row r="5962" spans="1:20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4"/>
      <c r="T5962" s="30"/>
    </row>
    <row r="5963" spans="1:20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4"/>
      <c r="T5963" s="30"/>
    </row>
    <row r="5964" spans="1:20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4"/>
      <c r="T5964" s="30"/>
    </row>
    <row r="5965" spans="1:20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4"/>
      <c r="T5965" s="30"/>
    </row>
    <row r="5966" spans="1:20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4"/>
      <c r="T5966" s="30"/>
    </row>
    <row r="5967" spans="1:20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4"/>
      <c r="T5967" s="30"/>
    </row>
    <row r="5968" spans="1:20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4"/>
      <c r="T5968" s="30"/>
    </row>
    <row r="5969" spans="1:20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4"/>
      <c r="T5969" s="30"/>
    </row>
    <row r="5970" spans="1:20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4"/>
      <c r="T5970" s="30"/>
    </row>
    <row r="5971" spans="1:20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4"/>
      <c r="T5971" s="30"/>
    </row>
    <row r="5972" spans="1:20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4"/>
      <c r="T5972" s="30"/>
    </row>
    <row r="5973" spans="1:20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4"/>
      <c r="T5973" s="30"/>
    </row>
    <row r="5974" spans="1:20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4"/>
      <c r="T5974" s="30"/>
    </row>
    <row r="5975" spans="1:20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4"/>
      <c r="T5975" s="30"/>
    </row>
    <row r="5976" spans="1:20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4"/>
      <c r="T5976" s="30"/>
    </row>
    <row r="5977" spans="1:20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4"/>
      <c r="T5977" s="30"/>
    </row>
    <row r="5978" spans="1:20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4"/>
      <c r="T5978" s="30"/>
    </row>
    <row r="5979" spans="1:20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4"/>
      <c r="T5979" s="30"/>
    </row>
    <row r="5980" spans="1:20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4"/>
      <c r="T5980" s="30"/>
    </row>
    <row r="5981" spans="1:20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4"/>
      <c r="T5981" s="30"/>
    </row>
    <row r="5982" spans="1:20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4"/>
      <c r="T5982" s="30"/>
    </row>
    <row r="5983" spans="1:20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4"/>
      <c r="T5983" s="30"/>
    </row>
    <row r="5984" spans="1:20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4"/>
      <c r="T5984" s="30"/>
    </row>
    <row r="5985" spans="1:20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4"/>
      <c r="T5985" s="30"/>
    </row>
    <row r="5986" spans="1:20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4"/>
      <c r="T5986" s="30"/>
    </row>
    <row r="5987" spans="1:20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4"/>
      <c r="T5987" s="30"/>
    </row>
    <row r="5988" spans="1:20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4"/>
      <c r="T5988" s="30"/>
    </row>
    <row r="5989" spans="1:20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4"/>
      <c r="T5989" s="30"/>
    </row>
    <row r="5990" spans="1:20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4"/>
      <c r="T5990" s="30"/>
    </row>
    <row r="5991" spans="1:20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4"/>
      <c r="T5991" s="30"/>
    </row>
    <row r="5992" spans="1:20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4"/>
      <c r="T5992" s="30"/>
    </row>
    <row r="5993" spans="1:20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4"/>
      <c r="T5993" s="30"/>
    </row>
    <row r="5994" spans="1:20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4"/>
      <c r="T5994" s="30"/>
    </row>
    <row r="5995" spans="1:20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4"/>
      <c r="T5995" s="30"/>
    </row>
    <row r="5996" spans="1:20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4"/>
      <c r="T5996" s="30"/>
    </row>
    <row r="5997" spans="1:20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4"/>
      <c r="T5997" s="30"/>
    </row>
    <row r="5998" spans="1:20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4"/>
      <c r="T5998" s="30"/>
    </row>
    <row r="5999" spans="1:20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4"/>
      <c r="T5999" s="30"/>
    </row>
    <row r="6000" spans="1:20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4"/>
      <c r="T6000" s="30"/>
    </row>
    <row r="6001" spans="1:20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4"/>
      <c r="T6001" s="30"/>
    </row>
    <row r="6002" spans="1:20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4"/>
      <c r="T6002" s="30"/>
    </row>
    <row r="6003" spans="1:20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4"/>
      <c r="T6003" s="30"/>
    </row>
    <row r="6004" spans="1:20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4"/>
      <c r="T6004" s="30"/>
    </row>
    <row r="6005" spans="1:20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4"/>
      <c r="T6005" s="30"/>
    </row>
    <row r="6006" spans="1:20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4"/>
      <c r="T6006" s="30"/>
    </row>
    <row r="6007" spans="1:20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4"/>
      <c r="T6007" s="30"/>
    </row>
    <row r="6008" spans="1:20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4"/>
      <c r="T6008" s="30"/>
    </row>
    <row r="6009" spans="1:20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4"/>
      <c r="T6009" s="30"/>
    </row>
    <row r="6010" spans="1:20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4"/>
      <c r="T6010" s="30"/>
    </row>
    <row r="6011" spans="1:20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4"/>
      <c r="T6011" s="30"/>
    </row>
    <row r="6012" spans="1:20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4"/>
      <c r="T6012" s="30"/>
    </row>
    <row r="6013" spans="1:20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4"/>
      <c r="T6013" s="30"/>
    </row>
    <row r="6014" spans="1:20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4"/>
      <c r="T6014" s="30"/>
    </row>
    <row r="6015" spans="1:20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4"/>
      <c r="T6015" s="30"/>
    </row>
    <row r="6016" spans="1:20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4"/>
      <c r="T6016" s="30"/>
    </row>
    <row r="6017" spans="1:20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4"/>
      <c r="T6017" s="30"/>
    </row>
    <row r="6018" spans="1:20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4"/>
      <c r="T6018" s="30"/>
    </row>
    <row r="6019" spans="1:20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4"/>
      <c r="T6019" s="30"/>
    </row>
    <row r="6020" spans="1:20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4"/>
      <c r="T6020" s="30"/>
    </row>
    <row r="6021" spans="1:20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4"/>
      <c r="T6021" s="30"/>
    </row>
    <row r="6022" spans="1:20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4"/>
      <c r="T6022" s="30"/>
    </row>
    <row r="6023" spans="1:20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4"/>
      <c r="T6023" s="30"/>
    </row>
    <row r="6024" spans="1:20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4"/>
      <c r="T6024" s="30"/>
    </row>
    <row r="6025" spans="1:20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4"/>
      <c r="T6025" s="30"/>
    </row>
    <row r="6026" spans="1:20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4"/>
      <c r="T6026" s="30"/>
    </row>
    <row r="6027" spans="1:20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4"/>
      <c r="T6027" s="30"/>
    </row>
    <row r="6028" spans="1:20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4"/>
      <c r="T6028" s="30"/>
    </row>
    <row r="6029" spans="1:20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4"/>
      <c r="T6029" s="30"/>
    </row>
    <row r="6030" spans="1:20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4"/>
      <c r="T6030" s="30"/>
    </row>
    <row r="6031" spans="1:20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4"/>
      <c r="T6031" s="30"/>
    </row>
    <row r="6032" spans="1:20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4"/>
      <c r="T6032" s="30"/>
    </row>
    <row r="6033" spans="1:20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4"/>
      <c r="T6033" s="30"/>
    </row>
    <row r="6034" spans="1:20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4"/>
      <c r="T6034" s="30"/>
    </row>
    <row r="6035" spans="1:20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4"/>
      <c r="T6035" s="30"/>
    </row>
    <row r="6036" spans="1:20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4"/>
      <c r="T6036" s="30"/>
    </row>
    <row r="6037" spans="1:20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4"/>
      <c r="T6037" s="30"/>
    </row>
    <row r="6038" spans="1:20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4"/>
      <c r="T6038" s="30"/>
    </row>
    <row r="6039" spans="1:20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4"/>
      <c r="T6039" s="30"/>
    </row>
    <row r="6040" spans="1:20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4"/>
      <c r="T6040" s="30"/>
    </row>
    <row r="6041" spans="1:20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4"/>
      <c r="T6041" s="30"/>
    </row>
    <row r="6042" spans="1:20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4"/>
      <c r="T6042" s="30"/>
    </row>
    <row r="6043" spans="1:20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4"/>
      <c r="T6043" s="30"/>
    </row>
    <row r="6044" spans="1:20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4"/>
      <c r="T6044" s="30"/>
    </row>
    <row r="6045" spans="1:20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4"/>
      <c r="T6045" s="30"/>
    </row>
    <row r="6046" spans="1:20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4"/>
      <c r="T6046" s="30"/>
    </row>
    <row r="6047" spans="1:20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4"/>
      <c r="T6047" s="30"/>
    </row>
    <row r="6048" spans="1:20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4"/>
      <c r="T6048" s="30"/>
    </row>
    <row r="6049" spans="1:20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4"/>
      <c r="T6049" s="30"/>
    </row>
    <row r="6050" spans="1:20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4"/>
      <c r="T6050" s="30"/>
    </row>
    <row r="6051" spans="1:20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4"/>
      <c r="T6051" s="30"/>
    </row>
    <row r="6052" spans="1:20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4"/>
      <c r="T6052" s="30"/>
    </row>
    <row r="6053" spans="1:20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4"/>
      <c r="T6053" s="30"/>
    </row>
    <row r="6054" spans="1:20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4"/>
      <c r="T6054" s="30"/>
    </row>
    <row r="6055" spans="1:20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4"/>
      <c r="T6055" s="30"/>
    </row>
    <row r="6056" spans="1:20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4"/>
      <c r="T6056" s="30"/>
    </row>
    <row r="6057" spans="1:20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4"/>
      <c r="T6057" s="30"/>
    </row>
    <row r="6058" spans="1:20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4"/>
      <c r="T6058" s="30"/>
    </row>
    <row r="6059" spans="1:20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4"/>
      <c r="T6059" s="30"/>
    </row>
    <row r="6060" spans="1:20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4"/>
      <c r="T6060" s="30"/>
    </row>
    <row r="6061" spans="1:20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4"/>
      <c r="T6061" s="30"/>
    </row>
    <row r="6062" spans="1:20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4"/>
      <c r="T6062" s="30"/>
    </row>
    <row r="6063" spans="1:20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4"/>
      <c r="T6063" s="30"/>
    </row>
    <row r="6064" spans="1:20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4"/>
      <c r="T6064" s="30"/>
    </row>
    <row r="6065" spans="1:20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4"/>
      <c r="T6065" s="30"/>
    </row>
    <row r="6066" spans="1:20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4"/>
      <c r="T6066" s="30"/>
    </row>
    <row r="6067" spans="1:20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4"/>
      <c r="T6067" s="30"/>
    </row>
    <row r="6068" spans="1:20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4"/>
      <c r="T6068" s="30"/>
    </row>
    <row r="6069" spans="1:20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4"/>
      <c r="T6069" s="30"/>
    </row>
    <row r="6070" spans="1:20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4"/>
      <c r="T6070" s="30"/>
    </row>
    <row r="6071" spans="1:20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4"/>
      <c r="T6071" s="30"/>
    </row>
    <row r="6072" spans="1:20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4"/>
      <c r="T6072" s="30"/>
    </row>
    <row r="6073" spans="1:20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4"/>
      <c r="T6073" s="30"/>
    </row>
    <row r="6074" spans="1:20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4"/>
      <c r="T6074" s="30"/>
    </row>
    <row r="6075" spans="1:20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4"/>
      <c r="T6075" s="30"/>
    </row>
    <row r="6076" spans="1:20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4"/>
      <c r="T6076" s="30"/>
    </row>
    <row r="6077" spans="1:20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4"/>
      <c r="T6077" s="30"/>
    </row>
    <row r="6078" spans="1:20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4"/>
      <c r="T6078" s="30"/>
    </row>
    <row r="6079" spans="1:20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4"/>
      <c r="T6079" s="30"/>
    </row>
    <row r="6080" spans="1:20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4"/>
      <c r="T6080" s="30"/>
    </row>
    <row r="6081" spans="1:20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4"/>
      <c r="T6081" s="30"/>
    </row>
    <row r="6082" spans="1:20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4"/>
      <c r="T6082" s="30"/>
    </row>
    <row r="6083" spans="1:20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4"/>
      <c r="T6083" s="30"/>
    </row>
    <row r="6084" spans="1:20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4"/>
      <c r="T6084" s="30"/>
    </row>
    <row r="6085" spans="1:20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4"/>
      <c r="T6085" s="30"/>
    </row>
    <row r="6086" spans="1:20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4"/>
      <c r="T6086" s="30"/>
    </row>
    <row r="6087" spans="1:20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4"/>
      <c r="T6087" s="30"/>
    </row>
    <row r="6088" spans="1:20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4"/>
      <c r="T6088" s="30"/>
    </row>
    <row r="6089" spans="1:20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4"/>
      <c r="T6089" s="30"/>
    </row>
    <row r="6090" spans="1:20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4"/>
      <c r="T6090" s="30"/>
    </row>
    <row r="6091" spans="1:20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4"/>
      <c r="T6091" s="30"/>
    </row>
    <row r="6092" spans="1:20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4"/>
      <c r="T6092" s="30"/>
    </row>
    <row r="6093" spans="1:20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4"/>
      <c r="T6093" s="30"/>
    </row>
    <row r="6094" spans="1:20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4"/>
      <c r="T6094" s="30"/>
    </row>
    <row r="6095" spans="1:20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4"/>
      <c r="T6095" s="30"/>
    </row>
    <row r="6096" spans="1:20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4"/>
      <c r="T6096" s="30"/>
    </row>
    <row r="6097" spans="1:20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4"/>
      <c r="T6097" s="30"/>
    </row>
    <row r="6098" spans="1:20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4"/>
      <c r="T6098" s="30"/>
    </row>
    <row r="6099" spans="1:20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4"/>
      <c r="T6099" s="30"/>
    </row>
    <row r="6100" spans="1:20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4"/>
      <c r="T6100" s="30"/>
    </row>
    <row r="6101" spans="1:20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4"/>
      <c r="T6101" s="30"/>
    </row>
    <row r="6102" spans="1:20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4"/>
      <c r="T6102" s="30"/>
    </row>
    <row r="6103" spans="1:20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4"/>
      <c r="T6103" s="30"/>
    </row>
    <row r="6104" spans="1:20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4"/>
      <c r="T6104" s="30"/>
    </row>
    <row r="6105" spans="1:20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4"/>
      <c r="T6105" s="30"/>
    </row>
    <row r="6106" spans="1:20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4"/>
      <c r="T6106" s="30"/>
    </row>
    <row r="6107" spans="1:20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4"/>
      <c r="T6107" s="30"/>
    </row>
    <row r="6108" spans="1:20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4"/>
      <c r="T6108" s="30"/>
    </row>
    <row r="6109" spans="1:20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4"/>
      <c r="T6109" s="30"/>
    </row>
    <row r="6110" spans="1:20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4"/>
      <c r="T6110" s="30"/>
    </row>
    <row r="6111" spans="1:20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4"/>
      <c r="T6111" s="30"/>
    </row>
    <row r="6112" spans="1:20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4"/>
      <c r="T6112" s="30"/>
    </row>
    <row r="6113" spans="1:20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4"/>
      <c r="T6113" s="30"/>
    </row>
    <row r="6114" spans="1:20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4"/>
      <c r="T6114" s="30"/>
    </row>
    <row r="6115" spans="1:20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4"/>
      <c r="T6115" s="30"/>
    </row>
    <row r="6116" spans="1:20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4"/>
      <c r="T6116" s="30"/>
    </row>
    <row r="6117" spans="1:20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4"/>
      <c r="T6117" s="30"/>
    </row>
    <row r="6118" spans="1:20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4"/>
      <c r="T6118" s="30"/>
    </row>
    <row r="6119" spans="1:20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4"/>
      <c r="T6119" s="30"/>
    </row>
    <row r="6120" spans="1:20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4"/>
      <c r="T6120" s="30"/>
    </row>
    <row r="6121" spans="1:20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4"/>
      <c r="T6121" s="30"/>
    </row>
    <row r="6122" spans="1:20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4"/>
      <c r="T6122" s="30"/>
    </row>
    <row r="6123" spans="1:20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4"/>
      <c r="T6123" s="30"/>
    </row>
    <row r="6124" spans="1:20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4"/>
      <c r="T6124" s="30"/>
    </row>
    <row r="6125" spans="1:20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4"/>
      <c r="T6125" s="30"/>
    </row>
    <row r="6126" spans="1:20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4"/>
      <c r="T6126" s="30"/>
    </row>
    <row r="6127" spans="1:20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4"/>
      <c r="T6127" s="30"/>
    </row>
    <row r="6128" spans="1:20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4"/>
      <c r="T6128" s="30"/>
    </row>
    <row r="6129" spans="1:20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4"/>
      <c r="T6129" s="30"/>
    </row>
    <row r="6130" spans="1:20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4"/>
      <c r="T6130" s="30"/>
    </row>
    <row r="6131" spans="1:20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4"/>
      <c r="T6131" s="30"/>
    </row>
    <row r="6132" spans="1:20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4"/>
      <c r="T6132" s="30"/>
    </row>
    <row r="6133" spans="1:20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4"/>
      <c r="T6133" s="30"/>
    </row>
    <row r="6134" spans="1:20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4"/>
      <c r="T6134" s="30"/>
    </row>
    <row r="6135" spans="1:20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4"/>
      <c r="T6135" s="30"/>
    </row>
    <row r="6136" spans="1:20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4"/>
      <c r="T6136" s="30"/>
    </row>
    <row r="6137" spans="1:20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4"/>
      <c r="T6137" s="30"/>
    </row>
    <row r="6138" spans="1:20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4"/>
      <c r="T6138" s="30"/>
    </row>
    <row r="6139" spans="1:20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4"/>
      <c r="T6139" s="30"/>
    </row>
    <row r="6140" spans="1:20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4"/>
      <c r="T6140" s="30"/>
    </row>
    <row r="6141" spans="1:20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4"/>
      <c r="T6141" s="30"/>
    </row>
    <row r="6142" spans="1:20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4"/>
      <c r="T6142" s="30"/>
    </row>
    <row r="6143" spans="1:20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4"/>
      <c r="T6143" s="30"/>
    </row>
    <row r="6144" spans="1:20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4"/>
      <c r="T6144" s="30"/>
    </row>
    <row r="6145" spans="1:20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4"/>
      <c r="T6145" s="30"/>
    </row>
    <row r="6146" spans="1:20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4"/>
      <c r="T6146" s="30"/>
    </row>
    <row r="6147" spans="1:20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4"/>
      <c r="T6147" s="30"/>
    </row>
    <row r="6148" spans="1:20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4"/>
      <c r="T6148" s="30"/>
    </row>
    <row r="6149" spans="1:20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4"/>
      <c r="T6149" s="30"/>
    </row>
    <row r="6150" spans="1:20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4"/>
      <c r="T6150" s="30"/>
    </row>
    <row r="6151" spans="1:20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4"/>
      <c r="T6151" s="30"/>
    </row>
    <row r="6152" spans="1:20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4"/>
      <c r="T6152" s="30"/>
    </row>
    <row r="6153" spans="1:20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4"/>
      <c r="T6153" s="30"/>
    </row>
    <row r="6154" spans="1:20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4"/>
      <c r="T6154" s="30"/>
    </row>
    <row r="6155" spans="1:20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4"/>
      <c r="T6155" s="30"/>
    </row>
    <row r="6156" spans="1:20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4"/>
      <c r="T6156" s="30"/>
    </row>
    <row r="6157" spans="1:20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4"/>
      <c r="T6157" s="30"/>
    </row>
    <row r="6158" spans="1:20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4"/>
      <c r="T6158" s="30"/>
    </row>
    <row r="6159" spans="1:20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4"/>
      <c r="T6159" s="30"/>
    </row>
    <row r="6160" spans="1:20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4"/>
      <c r="T6160" s="30"/>
    </row>
    <row r="6161" spans="1:20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4"/>
      <c r="T6161" s="30"/>
    </row>
    <row r="6162" spans="1:20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4"/>
      <c r="T6162" s="30"/>
    </row>
    <row r="6163" spans="1:20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4"/>
      <c r="T6163" s="30"/>
    </row>
    <row r="6164" spans="1:20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4"/>
      <c r="T6164" s="30"/>
    </row>
    <row r="6165" spans="1:20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4"/>
      <c r="T6165" s="30"/>
    </row>
    <row r="6166" spans="1:20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4"/>
      <c r="T6166" s="30"/>
    </row>
    <row r="6167" spans="1:20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4"/>
      <c r="T6167" s="30"/>
    </row>
    <row r="6168" spans="1:20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4"/>
      <c r="T6168" s="30"/>
    </row>
    <row r="6169" spans="1:20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4"/>
      <c r="T6169" s="30"/>
    </row>
    <row r="6170" spans="1:20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4"/>
      <c r="T6170" s="30"/>
    </row>
    <row r="6171" spans="1:20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4"/>
      <c r="T6171" s="30"/>
    </row>
    <row r="6172" spans="1:20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4"/>
      <c r="T6172" s="30"/>
    </row>
    <row r="6173" spans="1:20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4"/>
      <c r="T6173" s="30"/>
    </row>
    <row r="6174" spans="1:20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4"/>
      <c r="T6174" s="30"/>
    </row>
    <row r="6175" spans="1:20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4"/>
      <c r="T6175" s="30"/>
    </row>
    <row r="6176" spans="1:20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4"/>
      <c r="T6176" s="30"/>
    </row>
    <row r="6177" spans="1:20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4"/>
      <c r="T6177" s="30"/>
    </row>
    <row r="6178" spans="1:20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4"/>
      <c r="T6178" s="30"/>
    </row>
    <row r="6179" spans="1:20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4"/>
      <c r="T6179" s="30"/>
    </row>
    <row r="6180" spans="1:20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4"/>
      <c r="T6180" s="30"/>
    </row>
    <row r="6181" spans="1:20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4"/>
      <c r="T6181" s="30"/>
    </row>
    <row r="6182" spans="1:20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4"/>
      <c r="T6182" s="30"/>
    </row>
    <row r="6183" spans="1:20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4"/>
      <c r="T6183" s="30"/>
    </row>
    <row r="6184" spans="1:20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4"/>
      <c r="T6184" s="30"/>
    </row>
    <row r="6185" spans="1:20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4"/>
      <c r="T6185" s="30"/>
    </row>
    <row r="6186" spans="1:20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4"/>
      <c r="T6186" s="30"/>
    </row>
    <row r="6187" spans="1:20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4"/>
      <c r="T6187" s="30"/>
    </row>
    <row r="6188" spans="1:20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4"/>
      <c r="T6188" s="30"/>
    </row>
    <row r="6189" spans="1:20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4"/>
      <c r="T6189" s="30"/>
    </row>
    <row r="6190" spans="1:20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4"/>
      <c r="T6190" s="30"/>
    </row>
    <row r="6191" spans="1:20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4"/>
      <c r="T6191" s="30"/>
    </row>
    <row r="6192" spans="1:20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4"/>
      <c r="T6192" s="30"/>
    </row>
    <row r="6193" spans="1:20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4"/>
      <c r="T6193" s="30"/>
    </row>
    <row r="6194" spans="1:20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4"/>
      <c r="T6194" s="30"/>
    </row>
    <row r="6195" spans="1:20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4"/>
      <c r="T6195" s="30"/>
    </row>
    <row r="6196" spans="1:20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4"/>
      <c r="T6196" s="30"/>
    </row>
    <row r="6197" spans="1:20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4"/>
      <c r="T6197" s="30"/>
    </row>
    <row r="6198" spans="1:20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4"/>
      <c r="T6198" s="30"/>
    </row>
    <row r="6199" spans="1:20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4"/>
      <c r="T6199" s="30"/>
    </row>
    <row r="6200" spans="1:20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4"/>
      <c r="T6200" s="30"/>
    </row>
    <row r="6201" spans="1:20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4"/>
      <c r="T6201" s="30"/>
    </row>
    <row r="6202" spans="1:20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4"/>
      <c r="T6202" s="30"/>
    </row>
    <row r="6203" spans="1:20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4"/>
      <c r="T6203" s="30"/>
    </row>
    <row r="6204" spans="1:20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4"/>
      <c r="T6204" s="30"/>
    </row>
    <row r="6205" spans="1:20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4"/>
      <c r="T6205" s="30"/>
    </row>
    <row r="6206" spans="1:20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4"/>
      <c r="T6206" s="30"/>
    </row>
    <row r="6207" spans="1:20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4"/>
      <c r="T6207" s="30"/>
    </row>
    <row r="6208" spans="1:20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4"/>
      <c r="T6208" s="30"/>
    </row>
    <row r="6209" spans="1:20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4"/>
      <c r="T6209" s="30"/>
    </row>
    <row r="6210" spans="1:20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4"/>
      <c r="T6210" s="30"/>
    </row>
    <row r="6211" spans="1:20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4"/>
      <c r="T6211" s="30"/>
    </row>
    <row r="6212" spans="1:20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4"/>
      <c r="T6212" s="30"/>
    </row>
    <row r="6213" spans="1:20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4"/>
      <c r="T6213" s="30"/>
    </row>
    <row r="6214" spans="1:20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4"/>
      <c r="T6214" s="30"/>
    </row>
    <row r="6215" spans="1:20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4"/>
      <c r="T6215" s="30"/>
    </row>
    <row r="6216" spans="1:20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4"/>
      <c r="T6216" s="30"/>
    </row>
    <row r="6217" spans="1:20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4"/>
      <c r="T6217" s="30"/>
    </row>
    <row r="6218" spans="1:20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4"/>
      <c r="T6218" s="30"/>
    </row>
    <row r="6219" spans="1:20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4"/>
      <c r="T6219" s="30"/>
    </row>
    <row r="6220" spans="1:20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4"/>
      <c r="T6220" s="30"/>
    </row>
    <row r="6221" spans="1:20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4"/>
      <c r="T6221" s="30"/>
    </row>
    <row r="6222" spans="1:20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4"/>
      <c r="T6222" s="30"/>
    </row>
    <row r="6223" spans="1:20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4"/>
      <c r="T6223" s="30"/>
    </row>
    <row r="6224" spans="1:20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4"/>
      <c r="T6224" s="30"/>
    </row>
    <row r="6225" spans="1:20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4"/>
      <c r="T6225" s="30"/>
    </row>
    <row r="6226" spans="1:20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4"/>
      <c r="T6226" s="30"/>
    </row>
    <row r="6227" spans="1:20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4"/>
      <c r="T6227" s="30"/>
    </row>
    <row r="6228" spans="1:20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4"/>
      <c r="T6228" s="30"/>
    </row>
    <row r="6229" spans="1:20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4"/>
      <c r="T6229" s="30"/>
    </row>
    <row r="6230" spans="1:20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4"/>
      <c r="T6230" s="30"/>
    </row>
    <row r="6231" spans="1:20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4"/>
      <c r="T6231" s="30"/>
    </row>
    <row r="6232" spans="1:20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4"/>
      <c r="T6232" s="30"/>
    </row>
    <row r="6233" spans="1:20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4"/>
      <c r="T6233" s="30"/>
    </row>
    <row r="6234" spans="1:20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4"/>
      <c r="T6234" s="30"/>
    </row>
    <row r="6235" spans="1:20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4"/>
      <c r="T6235" s="30"/>
    </row>
    <row r="6236" spans="1:20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4"/>
      <c r="T6236" s="30"/>
    </row>
    <row r="6237" spans="1:20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4"/>
      <c r="T6237" s="30"/>
    </row>
    <row r="6238" spans="1:20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4"/>
      <c r="T6238" s="30"/>
    </row>
    <row r="6239" spans="1:20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4"/>
      <c r="T6239" s="30"/>
    </row>
    <row r="6240" spans="1:20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4"/>
      <c r="T6240" s="30"/>
    </row>
    <row r="6241" spans="1:20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4"/>
      <c r="T6241" s="30"/>
    </row>
    <row r="6242" spans="1:20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4"/>
      <c r="T6242" s="30"/>
    </row>
    <row r="6243" spans="1:20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4"/>
      <c r="T6243" s="30"/>
    </row>
    <row r="6244" spans="1:20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4"/>
      <c r="T6244" s="30"/>
    </row>
    <row r="6245" spans="1:20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4"/>
      <c r="T6245" s="30"/>
    </row>
    <row r="6246" spans="1:20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4"/>
      <c r="T6246" s="30"/>
    </row>
    <row r="6247" spans="1:20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4"/>
      <c r="T6247" s="30"/>
    </row>
    <row r="6248" spans="1:20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4"/>
      <c r="T6248" s="30"/>
    </row>
    <row r="6249" spans="1:20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4"/>
      <c r="T6249" s="30"/>
    </row>
    <row r="6250" spans="1:20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4"/>
      <c r="T6250" s="30"/>
    </row>
    <row r="6251" spans="1:20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4"/>
      <c r="T6251" s="30"/>
    </row>
    <row r="6252" spans="1:20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4"/>
      <c r="T6252" s="30"/>
    </row>
    <row r="6253" spans="1:20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4"/>
      <c r="T6253" s="30"/>
    </row>
    <row r="6254" spans="1:20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4"/>
      <c r="T6254" s="30"/>
    </row>
    <row r="6255" spans="1:20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4"/>
      <c r="T6255" s="30"/>
    </row>
    <row r="6256" spans="1:20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4"/>
      <c r="T6256" s="30"/>
    </row>
    <row r="6257" spans="1:20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4"/>
      <c r="T6257" s="30"/>
    </row>
    <row r="6258" spans="1:20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4"/>
      <c r="T6258" s="30"/>
    </row>
    <row r="6259" spans="1:20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4"/>
      <c r="T6259" s="30"/>
    </row>
    <row r="6260" spans="1:20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4"/>
      <c r="T6260" s="30"/>
    </row>
    <row r="6261" spans="1:20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4"/>
      <c r="T6261" s="30"/>
    </row>
    <row r="6262" spans="1:20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4"/>
      <c r="T6262" s="30"/>
    </row>
    <row r="6263" spans="1:20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4"/>
      <c r="T6263" s="30"/>
    </row>
    <row r="6264" spans="1:20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4"/>
      <c r="T6264" s="30"/>
    </row>
    <row r="6265" spans="1:20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4"/>
      <c r="T6265" s="30"/>
    </row>
    <row r="6266" spans="1:20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4"/>
      <c r="T6266" s="30"/>
    </row>
    <row r="6267" spans="1:20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4"/>
      <c r="T6267" s="30"/>
    </row>
    <row r="6268" spans="1:20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4"/>
      <c r="T6268" s="30"/>
    </row>
    <row r="6269" spans="1:20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4"/>
      <c r="T6269" s="30"/>
    </row>
    <row r="6270" spans="1:20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4"/>
      <c r="T6270" s="30"/>
    </row>
    <row r="6271" spans="1:20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4"/>
      <c r="T6271" s="30"/>
    </row>
    <row r="6272" spans="1:20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4"/>
      <c r="T6272" s="30"/>
    </row>
    <row r="6273" spans="1:20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4"/>
      <c r="T6273" s="30"/>
    </row>
    <row r="6274" spans="1:20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4"/>
      <c r="T6274" s="30"/>
    </row>
    <row r="6275" spans="1:20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4"/>
      <c r="T6275" s="30"/>
    </row>
    <row r="6276" spans="1:20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4"/>
      <c r="T6276" s="30"/>
    </row>
    <row r="6277" spans="1:20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4"/>
      <c r="T6277" s="30"/>
    </row>
    <row r="6278" spans="1:20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4"/>
      <c r="T6278" s="30"/>
    </row>
    <row r="6279" spans="1:20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4"/>
      <c r="T6279" s="30"/>
    </row>
    <row r="6280" spans="1:20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4"/>
      <c r="T6280" s="30"/>
    </row>
    <row r="6281" spans="1:20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4"/>
      <c r="T6281" s="30"/>
    </row>
    <row r="6282" spans="1:20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4"/>
      <c r="T6282" s="30"/>
    </row>
    <row r="6283" spans="1:20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4"/>
      <c r="T6283" s="30"/>
    </row>
    <row r="6284" spans="1:20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4"/>
      <c r="T6284" s="30"/>
    </row>
    <row r="6285" spans="1:20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4"/>
      <c r="T6285" s="30"/>
    </row>
    <row r="6286" spans="1:20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4"/>
      <c r="T6286" s="30"/>
    </row>
    <row r="6287" spans="1:20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4"/>
      <c r="T6287" s="30"/>
    </row>
    <row r="6288" spans="1:20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4"/>
      <c r="T6288" s="30"/>
    </row>
    <row r="6289" spans="1:20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4"/>
      <c r="T6289" s="30"/>
    </row>
    <row r="6290" spans="1:20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4"/>
      <c r="T6290" s="30"/>
    </row>
    <row r="6291" spans="1:20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4"/>
      <c r="T6291" s="30"/>
    </row>
    <row r="6292" spans="1:20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4"/>
      <c r="T6292" s="30"/>
    </row>
    <row r="6293" spans="1:20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4"/>
      <c r="T6293" s="30"/>
    </row>
    <row r="6294" spans="1:20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4"/>
      <c r="T6294" s="30"/>
    </row>
    <row r="6295" spans="1:20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4"/>
      <c r="T6295" s="30"/>
    </row>
    <row r="6296" spans="1:20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4"/>
      <c r="T6296" s="30"/>
    </row>
    <row r="6297" spans="1:20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4"/>
      <c r="T6297" s="30"/>
    </row>
    <row r="6298" spans="1:20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4"/>
      <c r="T6298" s="30"/>
    </row>
    <row r="6299" spans="1:20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4"/>
      <c r="T6299" s="30"/>
    </row>
    <row r="6300" spans="1:20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4"/>
      <c r="T6300" s="30"/>
    </row>
    <row r="6301" spans="1:20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4"/>
      <c r="T6301" s="30"/>
    </row>
    <row r="6302" spans="1:20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4"/>
      <c r="T6302" s="30"/>
    </row>
    <row r="6303" spans="1:20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4"/>
      <c r="T6303" s="30"/>
    </row>
    <row r="6304" spans="1:20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4"/>
      <c r="T6304" s="30"/>
    </row>
    <row r="6305" spans="1:20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4"/>
      <c r="T6305" s="30"/>
    </row>
    <row r="6306" spans="1:20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4"/>
      <c r="T6306" s="30"/>
    </row>
    <row r="6307" spans="1:20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4"/>
      <c r="T6307" s="30"/>
    </row>
    <row r="6308" spans="1:20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4"/>
      <c r="T6308" s="30"/>
    </row>
    <row r="6309" spans="1:20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4"/>
      <c r="T6309" s="30"/>
    </row>
    <row r="6310" spans="1:20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4"/>
      <c r="T6310" s="30"/>
    </row>
    <row r="6311" spans="1:20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4"/>
      <c r="T6311" s="30"/>
    </row>
    <row r="6312" spans="1:20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4"/>
      <c r="T6312" s="30"/>
    </row>
    <row r="6313" spans="1:20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4"/>
      <c r="T6313" s="30"/>
    </row>
    <row r="6314" spans="1:20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4"/>
      <c r="T6314" s="30"/>
    </row>
    <row r="6315" spans="1:20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4"/>
      <c r="T6315" s="30"/>
    </row>
    <row r="6316" spans="1:20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4"/>
      <c r="T6316" s="30"/>
    </row>
    <row r="6317" spans="1:20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4"/>
      <c r="T6317" s="30"/>
    </row>
    <row r="6318" spans="1:20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4"/>
      <c r="T6318" s="30"/>
    </row>
    <row r="6319" spans="1:20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4"/>
      <c r="T6319" s="30"/>
    </row>
    <row r="6320" spans="1:20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4"/>
      <c r="T6320" s="30"/>
    </row>
    <row r="6321" spans="1:20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4"/>
      <c r="T6321" s="30"/>
    </row>
    <row r="6322" spans="1:20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4"/>
      <c r="T6322" s="30"/>
    </row>
    <row r="6323" spans="1:20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4"/>
      <c r="T6323" s="30"/>
    </row>
    <row r="6324" spans="1:20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4"/>
      <c r="T6324" s="30"/>
    </row>
    <row r="6325" spans="1:20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4"/>
      <c r="T6325" s="30"/>
    </row>
    <row r="6326" spans="1:20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4"/>
      <c r="T6326" s="30"/>
    </row>
    <row r="6327" spans="1:20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4"/>
      <c r="T6327" s="30"/>
    </row>
    <row r="6328" spans="1:20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4"/>
      <c r="T6328" s="30"/>
    </row>
    <row r="6329" spans="1:20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4"/>
      <c r="T6329" s="30"/>
    </row>
    <row r="6330" spans="1:20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4"/>
      <c r="T6330" s="30"/>
    </row>
    <row r="6331" spans="1:20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4"/>
      <c r="T6331" s="30"/>
    </row>
    <row r="6332" spans="1:20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4"/>
      <c r="T6332" s="30"/>
    </row>
    <row r="6333" spans="1:20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4"/>
      <c r="T6333" s="30"/>
    </row>
    <row r="6334" spans="1:20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4"/>
      <c r="T6334" s="30"/>
    </row>
    <row r="6335" spans="1:20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4"/>
      <c r="T6335" s="30"/>
    </row>
    <row r="6336" spans="1:20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4"/>
      <c r="T6336" s="30"/>
    </row>
    <row r="6337" spans="1:20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4"/>
      <c r="T6337" s="30"/>
    </row>
    <row r="6338" spans="1:20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4"/>
      <c r="T6338" s="30"/>
    </row>
    <row r="6339" spans="1:20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4"/>
      <c r="T6339" s="30"/>
    </row>
    <row r="6340" spans="1:20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4"/>
      <c r="T6340" s="30"/>
    </row>
    <row r="6341" spans="1:20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4"/>
      <c r="T6341" s="30"/>
    </row>
    <row r="6342" spans="1:20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4"/>
      <c r="T6342" s="30"/>
    </row>
    <row r="6343" spans="1:20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4"/>
      <c r="T6343" s="30"/>
    </row>
    <row r="6344" spans="1:20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4"/>
      <c r="T6344" s="30"/>
    </row>
    <row r="6345" spans="1:20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4"/>
      <c r="T6345" s="30"/>
    </row>
    <row r="6346" spans="1:20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4"/>
      <c r="T6346" s="30"/>
    </row>
    <row r="6347" spans="1:20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4"/>
      <c r="T6347" s="30"/>
    </row>
    <row r="6348" spans="1:20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4"/>
      <c r="T6348" s="30"/>
    </row>
    <row r="6349" spans="1:20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4"/>
      <c r="T6349" s="30"/>
    </row>
    <row r="6350" spans="1:20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4"/>
      <c r="T6350" s="30"/>
    </row>
    <row r="6351" spans="1:20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4"/>
      <c r="T6351" s="30"/>
    </row>
    <row r="6352" spans="1:20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4"/>
      <c r="T6352" s="30"/>
    </row>
    <row r="6353" spans="1:20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4"/>
      <c r="T6353" s="30"/>
    </row>
    <row r="6354" spans="1:20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4"/>
      <c r="T6354" s="30"/>
    </row>
    <row r="6355" spans="1:20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4"/>
      <c r="T6355" s="30"/>
    </row>
    <row r="6356" spans="1:20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4"/>
      <c r="T6356" s="30"/>
    </row>
    <row r="6357" spans="1:20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4"/>
      <c r="T6357" s="30"/>
    </row>
    <row r="6358" spans="1:20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4"/>
      <c r="T6358" s="30"/>
    </row>
    <row r="6359" spans="1:20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4"/>
      <c r="T6359" s="30"/>
    </row>
    <row r="6360" spans="1:20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4"/>
      <c r="T6360" s="30"/>
    </row>
    <row r="6361" spans="1:20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4"/>
      <c r="T6361" s="30"/>
    </row>
    <row r="6362" spans="1:20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4"/>
      <c r="T6362" s="30"/>
    </row>
    <row r="6363" spans="1:20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4"/>
      <c r="T6363" s="30"/>
    </row>
    <row r="6364" spans="1:20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4"/>
      <c r="T6364" s="30"/>
    </row>
    <row r="6365" spans="1:20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4"/>
      <c r="T6365" s="30"/>
    </row>
    <row r="6366" spans="1:20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4"/>
      <c r="T6366" s="30"/>
    </row>
    <row r="6367" spans="1:20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4"/>
      <c r="T6367" s="30"/>
    </row>
    <row r="6368" spans="1:20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4"/>
      <c r="T6368" s="30"/>
    </row>
    <row r="6369" spans="1:20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4"/>
      <c r="T6369" s="30"/>
    </row>
    <row r="6370" spans="1:20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4"/>
      <c r="T6370" s="30"/>
    </row>
    <row r="6371" spans="1:20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4"/>
      <c r="T6371" s="30"/>
    </row>
    <row r="6372" spans="1:20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4"/>
      <c r="T6372" s="30"/>
    </row>
    <row r="6373" spans="1:20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4"/>
      <c r="T6373" s="30"/>
    </row>
    <row r="6374" spans="1:20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4"/>
      <c r="T6374" s="30"/>
    </row>
    <row r="6375" spans="1:20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4"/>
      <c r="T6375" s="30"/>
    </row>
    <row r="6376" spans="1:20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4"/>
      <c r="T6376" s="30"/>
    </row>
    <row r="6377" spans="1:20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4"/>
      <c r="T6377" s="30"/>
    </row>
    <row r="6378" spans="1:20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4"/>
      <c r="T6378" s="30"/>
    </row>
    <row r="6379" spans="1:20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4"/>
      <c r="T6379" s="30"/>
    </row>
    <row r="6380" spans="1:20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4"/>
      <c r="T6380" s="30"/>
    </row>
    <row r="6381" spans="1:20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4"/>
      <c r="T6381" s="30"/>
    </row>
    <row r="6382" spans="1:20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4"/>
      <c r="T6382" s="30"/>
    </row>
    <row r="6383" spans="1:20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4"/>
      <c r="T6383" s="30"/>
    </row>
    <row r="6384" spans="1:20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4"/>
      <c r="T6384" s="30"/>
    </row>
    <row r="6385" spans="1:20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4"/>
      <c r="T6385" s="30"/>
    </row>
    <row r="6386" spans="1:20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4"/>
      <c r="T6386" s="30"/>
    </row>
    <row r="6387" spans="1:20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4"/>
      <c r="T6387" s="30"/>
    </row>
    <row r="6388" spans="1:20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4"/>
      <c r="T6388" s="30"/>
    </row>
    <row r="6389" spans="1:20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4"/>
      <c r="T6389" s="30"/>
    </row>
    <row r="6390" spans="1:20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4"/>
      <c r="T6390" s="30"/>
    </row>
    <row r="6391" spans="1:20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4"/>
      <c r="T6391" s="30"/>
    </row>
    <row r="6392" spans="1:20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4"/>
      <c r="T6392" s="30"/>
    </row>
    <row r="6393" spans="1:20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4"/>
      <c r="T6393" s="30"/>
    </row>
    <row r="6394" spans="1:20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4"/>
      <c r="T6394" s="30"/>
    </row>
    <row r="6395" spans="1:20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4"/>
      <c r="T6395" s="30"/>
    </row>
    <row r="6396" spans="1:20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4"/>
      <c r="T6396" s="30"/>
    </row>
    <row r="6397" spans="1:20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4"/>
      <c r="T6397" s="30"/>
    </row>
    <row r="6398" spans="1:20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4"/>
      <c r="T6398" s="30"/>
    </row>
    <row r="6399" spans="1:20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4"/>
      <c r="T6399" s="30"/>
    </row>
    <row r="6400" spans="1:20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4"/>
      <c r="T6400" s="30"/>
    </row>
    <row r="6401" spans="1:20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4"/>
      <c r="T6401" s="30"/>
    </row>
    <row r="6402" spans="1:20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4"/>
      <c r="T6402" s="30"/>
    </row>
    <row r="6403" spans="1:20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4"/>
      <c r="T6403" s="30"/>
    </row>
    <row r="6404" spans="1:20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4"/>
      <c r="T6404" s="30"/>
    </row>
    <row r="6405" spans="1:20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4"/>
      <c r="T6405" s="30"/>
    </row>
    <row r="6406" spans="1:20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4"/>
      <c r="T6406" s="30"/>
    </row>
    <row r="6407" spans="1:20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4"/>
      <c r="T6407" s="30"/>
    </row>
    <row r="6408" spans="1:20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4"/>
      <c r="T6408" s="30"/>
    </row>
    <row r="6409" spans="1:20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4"/>
      <c r="T6409" s="30"/>
    </row>
    <row r="6410" spans="1:20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4"/>
      <c r="T6410" s="30"/>
    </row>
    <row r="6411" spans="1:20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4"/>
      <c r="T6411" s="30"/>
    </row>
    <row r="6412" spans="1:20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4"/>
      <c r="T6412" s="30"/>
    </row>
    <row r="6413" spans="1:20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4"/>
      <c r="T6413" s="30"/>
    </row>
    <row r="6414" spans="1:20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4"/>
      <c r="T6414" s="30"/>
    </row>
    <row r="6415" spans="1:20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4"/>
      <c r="T6415" s="30"/>
    </row>
    <row r="6416" spans="1:20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4"/>
      <c r="T6416" s="30"/>
    </row>
    <row r="6417" spans="1:20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4"/>
      <c r="T6417" s="30"/>
    </row>
    <row r="6418" spans="1:20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4"/>
      <c r="T6418" s="30"/>
    </row>
    <row r="6419" spans="1:20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4"/>
      <c r="T6419" s="30"/>
    </row>
    <row r="6420" spans="1:20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4"/>
      <c r="T6420" s="30"/>
    </row>
    <row r="6421" spans="1:20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4"/>
      <c r="T6421" s="30"/>
    </row>
    <row r="6422" spans="1:20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4"/>
      <c r="T6422" s="30"/>
    </row>
    <row r="6423" spans="1:20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4"/>
      <c r="T6423" s="30"/>
    </row>
    <row r="6424" spans="1:20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4"/>
      <c r="T6424" s="30"/>
    </row>
    <row r="6425" spans="1:20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4"/>
      <c r="T6425" s="30"/>
    </row>
    <row r="6426" spans="1:20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4"/>
      <c r="T6426" s="30"/>
    </row>
    <row r="6427" spans="1:20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4"/>
      <c r="T6427" s="30"/>
    </row>
    <row r="6428" spans="1:20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4"/>
      <c r="T6428" s="30"/>
    </row>
    <row r="6429" spans="1:20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4"/>
      <c r="T6429" s="30"/>
    </row>
    <row r="6430" spans="1:20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4"/>
      <c r="T6430" s="30"/>
    </row>
    <row r="6431" spans="1:20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4"/>
      <c r="T6431" s="30"/>
    </row>
    <row r="6432" spans="1:20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4"/>
      <c r="T6432" s="30"/>
    </row>
    <row r="6433" spans="1:20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4"/>
      <c r="T6433" s="30"/>
    </row>
    <row r="6434" spans="1:20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4"/>
      <c r="T6434" s="30"/>
    </row>
    <row r="6435" spans="1:20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4"/>
      <c r="T6435" s="30"/>
    </row>
    <row r="6436" spans="1:20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4"/>
      <c r="T6436" s="30"/>
    </row>
    <row r="6437" spans="1:20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4"/>
      <c r="T6437" s="30"/>
    </row>
    <row r="6438" spans="1:20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4"/>
      <c r="T6438" s="30"/>
    </row>
    <row r="6439" spans="1:20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4"/>
      <c r="T6439" s="30"/>
    </row>
    <row r="6440" spans="1:20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4"/>
      <c r="T6440" s="30"/>
    </row>
    <row r="6441" spans="1:20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4"/>
      <c r="T6441" s="30"/>
    </row>
    <row r="6442" spans="1:20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4"/>
      <c r="T6442" s="30"/>
    </row>
    <row r="6443" spans="1:20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4"/>
      <c r="T6443" s="30"/>
    </row>
    <row r="6444" spans="1:20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4"/>
      <c r="T6444" s="30"/>
    </row>
    <row r="6445" spans="1:20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4"/>
      <c r="T6445" s="30"/>
    </row>
    <row r="6446" spans="1:20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4"/>
      <c r="T6446" s="30"/>
    </row>
    <row r="6447" spans="1:20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4"/>
      <c r="T6447" s="30"/>
    </row>
    <row r="6448" spans="1:20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4"/>
      <c r="T6448" s="30"/>
    </row>
    <row r="6449" spans="1:20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4"/>
      <c r="T6449" s="30"/>
    </row>
    <row r="6450" spans="1:20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4"/>
      <c r="T6450" s="30"/>
    </row>
    <row r="6451" spans="1:20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4"/>
      <c r="T6451" s="30"/>
    </row>
    <row r="6452" spans="1:20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4"/>
      <c r="T6452" s="30"/>
    </row>
    <row r="6453" spans="1:20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4"/>
      <c r="T6453" s="30"/>
    </row>
    <row r="6454" spans="1:20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4"/>
      <c r="T6454" s="30"/>
    </row>
    <row r="6455" spans="1:20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4"/>
      <c r="T6455" s="30"/>
    </row>
    <row r="6456" spans="1:20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4"/>
      <c r="T6456" s="30"/>
    </row>
    <row r="6457" spans="1:20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4"/>
      <c r="T6457" s="30"/>
    </row>
    <row r="6458" spans="1:20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4"/>
      <c r="T6458" s="30"/>
    </row>
    <row r="6459" spans="1:20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4"/>
      <c r="T6459" s="30"/>
    </row>
    <row r="6460" spans="1:20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4"/>
      <c r="T6460" s="30"/>
    </row>
    <row r="6461" spans="1:20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4"/>
      <c r="T6461" s="30"/>
    </row>
    <row r="6462" spans="1:20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4"/>
      <c r="T6462" s="30"/>
    </row>
    <row r="6463" spans="1:20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4"/>
      <c r="T6463" s="30"/>
    </row>
    <row r="6464" spans="1:20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4"/>
      <c r="T6464" s="30"/>
    </row>
    <row r="6465" spans="1:20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4"/>
      <c r="T6465" s="30"/>
    </row>
    <row r="6466" spans="1:20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4"/>
      <c r="T6466" s="30"/>
    </row>
    <row r="6467" spans="1:20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4"/>
      <c r="T6467" s="30"/>
    </row>
    <row r="6468" spans="1:20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4"/>
      <c r="T6468" s="30"/>
    </row>
    <row r="6469" spans="1:20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4"/>
      <c r="T6469" s="30"/>
    </row>
    <row r="6470" spans="1:20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4"/>
      <c r="T6470" s="30"/>
    </row>
    <row r="6471" spans="1:20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4"/>
      <c r="T6471" s="30"/>
    </row>
    <row r="6472" spans="1:20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4"/>
      <c r="T6472" s="30"/>
    </row>
    <row r="6473" spans="1:20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4"/>
      <c r="T6473" s="30"/>
    </row>
    <row r="6474" spans="1:20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4"/>
      <c r="T6474" s="30"/>
    </row>
    <row r="6475" spans="1:20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4"/>
      <c r="T6475" s="30"/>
    </row>
    <row r="6476" spans="1:20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4"/>
      <c r="T6476" s="30"/>
    </row>
    <row r="6477" spans="1:20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4"/>
      <c r="T6477" s="30"/>
    </row>
    <row r="6478" spans="1:20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4"/>
      <c r="T6478" s="30"/>
    </row>
    <row r="6479" spans="1:20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4"/>
      <c r="T6479" s="30"/>
    </row>
    <row r="6480" spans="1:20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4"/>
      <c r="T6480" s="30"/>
    </row>
    <row r="6481" spans="1:20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4"/>
      <c r="T6481" s="30"/>
    </row>
    <row r="6482" spans="1:20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4"/>
      <c r="T6482" s="30"/>
    </row>
    <row r="6483" spans="1:20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4"/>
      <c r="T6483" s="30"/>
    </row>
    <row r="6484" spans="1:20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4"/>
      <c r="T6484" s="30"/>
    </row>
    <row r="6485" spans="1:20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4"/>
      <c r="T6485" s="30"/>
    </row>
    <row r="6486" spans="1:20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4"/>
      <c r="T6486" s="30"/>
    </row>
    <row r="6487" spans="1:20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4"/>
      <c r="T6487" s="30"/>
    </row>
    <row r="6488" spans="1:20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4"/>
      <c r="T6488" s="30"/>
    </row>
    <row r="6489" spans="1:20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4"/>
      <c r="T6489" s="30"/>
    </row>
    <row r="6490" spans="1:20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4"/>
      <c r="T6490" s="30"/>
    </row>
    <row r="6491" spans="1:20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4"/>
      <c r="T6491" s="30"/>
    </row>
    <row r="6492" spans="1:20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4"/>
      <c r="T6492" s="30"/>
    </row>
    <row r="6493" spans="1:20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4"/>
      <c r="T6493" s="30"/>
    </row>
    <row r="6494" spans="1:20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4"/>
      <c r="T6494" s="30"/>
    </row>
    <row r="6495" spans="1:20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4"/>
      <c r="T6495" s="30"/>
    </row>
    <row r="6496" spans="1:20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4"/>
      <c r="T6496" s="30"/>
    </row>
    <row r="6497" spans="1:20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4"/>
      <c r="T6497" s="30"/>
    </row>
    <row r="6498" spans="1:20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4"/>
      <c r="T6498" s="30"/>
    </row>
    <row r="6499" spans="1:20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4"/>
      <c r="T6499" s="30"/>
    </row>
    <row r="6500" spans="1:20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4"/>
      <c r="T6500" s="30"/>
    </row>
    <row r="6501" spans="1:20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4"/>
      <c r="T6501" s="30"/>
    </row>
    <row r="6502" spans="1:20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4"/>
      <c r="T6502" s="30"/>
    </row>
    <row r="6503" spans="1:20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4"/>
      <c r="T6503" s="30"/>
    </row>
    <row r="6504" spans="1:20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4"/>
      <c r="T6504" s="30"/>
    </row>
    <row r="6505" spans="1:20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4"/>
      <c r="T6505" s="30"/>
    </row>
    <row r="6506" spans="1:20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4"/>
      <c r="T6506" s="30"/>
    </row>
    <row r="6507" spans="1:20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4"/>
      <c r="T6507" s="30"/>
    </row>
    <row r="6508" spans="1:20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4"/>
      <c r="T6508" s="30"/>
    </row>
    <row r="6509" spans="1:20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4"/>
      <c r="T6509" s="30"/>
    </row>
    <row r="6510" spans="1:20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4"/>
      <c r="T6510" s="30"/>
    </row>
    <row r="6511" spans="1:20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4"/>
      <c r="T6511" s="30"/>
    </row>
    <row r="6512" spans="1:20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4"/>
      <c r="T6512" s="30"/>
    </row>
    <row r="6513" spans="1:20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4"/>
      <c r="T6513" s="30"/>
    </row>
    <row r="6514" spans="1:20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4"/>
      <c r="T6514" s="30"/>
    </row>
    <row r="6515" spans="1:20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4"/>
      <c r="T6515" s="30"/>
    </row>
    <row r="6516" spans="1:20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4"/>
      <c r="T6516" s="30"/>
    </row>
    <row r="6517" spans="1:20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4"/>
      <c r="T6517" s="30"/>
    </row>
    <row r="6518" spans="1:20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4"/>
      <c r="T6518" s="30"/>
    </row>
    <row r="6519" spans="1:20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4"/>
      <c r="T6519" s="30"/>
    </row>
    <row r="6520" spans="1:20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4"/>
      <c r="T6520" s="30"/>
    </row>
    <row r="6521" spans="1:20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4"/>
      <c r="T6521" s="30"/>
    </row>
    <row r="6522" spans="1:20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4"/>
      <c r="T6522" s="30"/>
    </row>
    <row r="6523" spans="1:20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4"/>
      <c r="T6523" s="30"/>
    </row>
    <row r="6524" spans="1:20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4"/>
      <c r="T6524" s="30"/>
    </row>
    <row r="6525" spans="1:20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4"/>
      <c r="T6525" s="30"/>
    </row>
    <row r="6526" spans="1:20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4"/>
      <c r="T6526" s="30"/>
    </row>
    <row r="6527" spans="1:20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4"/>
      <c r="T6527" s="30"/>
    </row>
    <row r="6528" spans="1:20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4"/>
      <c r="T6528" s="30"/>
    </row>
    <row r="6529" spans="1:20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4"/>
      <c r="T6529" s="30"/>
    </row>
    <row r="6530" spans="1:20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4"/>
      <c r="T6530" s="30"/>
    </row>
    <row r="6531" spans="1:20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4"/>
      <c r="T6531" s="30"/>
    </row>
    <row r="6532" spans="1:20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4"/>
      <c r="T6532" s="30"/>
    </row>
    <row r="6533" spans="1:20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4"/>
      <c r="T6533" s="30"/>
    </row>
    <row r="6534" spans="1:20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4"/>
      <c r="T6534" s="30"/>
    </row>
    <row r="6535" spans="1:20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4"/>
      <c r="T6535" s="30"/>
    </row>
    <row r="6536" spans="1:20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4"/>
      <c r="T6536" s="30"/>
    </row>
    <row r="6537" spans="1:20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4"/>
      <c r="T6537" s="30"/>
    </row>
    <row r="6538" spans="1:20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4"/>
      <c r="T6538" s="30"/>
    </row>
    <row r="6539" spans="1:20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4"/>
      <c r="T6539" s="30"/>
    </row>
    <row r="6540" spans="1:20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4"/>
      <c r="T6540" s="30"/>
    </row>
    <row r="6541" spans="1:20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4"/>
      <c r="T6541" s="30"/>
    </row>
    <row r="6542" spans="1:20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4"/>
      <c r="T6542" s="30"/>
    </row>
    <row r="6543" spans="1:20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4"/>
      <c r="T6543" s="30"/>
    </row>
    <row r="6544" spans="1:20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4"/>
      <c r="T6544" s="30"/>
    </row>
    <row r="6545" spans="1:20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4"/>
      <c r="T6545" s="30"/>
    </row>
    <row r="6546" spans="1:20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4"/>
      <c r="T6546" s="30"/>
    </row>
    <row r="6547" spans="1:20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4"/>
      <c r="T6547" s="30"/>
    </row>
    <row r="6548" spans="1:20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4"/>
      <c r="T6548" s="30"/>
    </row>
    <row r="6549" spans="1:20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4"/>
      <c r="T6549" s="30"/>
    </row>
    <row r="6550" spans="1:20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4"/>
      <c r="T6550" s="30"/>
    </row>
    <row r="6551" spans="1:20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4"/>
      <c r="T6551" s="30"/>
    </row>
    <row r="6552" spans="1:20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4"/>
      <c r="T6552" s="30"/>
    </row>
    <row r="6553" spans="1:20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4"/>
      <c r="T6553" s="30"/>
    </row>
    <row r="6554" spans="1:20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4"/>
      <c r="T6554" s="30"/>
    </row>
    <row r="6555" spans="1:20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4"/>
      <c r="T6555" s="30"/>
    </row>
    <row r="6556" spans="1:20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4"/>
      <c r="T6556" s="30"/>
    </row>
    <row r="6557" spans="1:20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4"/>
      <c r="T6557" s="30"/>
    </row>
    <row r="6558" spans="1:20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4"/>
      <c r="T6558" s="30"/>
    </row>
    <row r="6559" spans="1:20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4"/>
      <c r="T6559" s="30"/>
    </row>
    <row r="6560" spans="1:20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4"/>
      <c r="T6560" s="30"/>
    </row>
    <row r="6561" spans="1:20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4"/>
      <c r="T6561" s="30"/>
    </row>
    <row r="6562" spans="1:20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4"/>
      <c r="T6562" s="30"/>
    </row>
    <row r="6563" spans="1:20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4"/>
      <c r="T6563" s="30"/>
    </row>
    <row r="6564" spans="1:20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4"/>
      <c r="T6564" s="30"/>
    </row>
    <row r="6565" spans="1:20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4"/>
      <c r="T6565" s="30"/>
    </row>
    <row r="6566" spans="1:20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4"/>
      <c r="T6566" s="30"/>
    </row>
    <row r="6567" spans="1:20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4"/>
      <c r="T6567" s="30"/>
    </row>
    <row r="6568" spans="1:20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4"/>
      <c r="T6568" s="30"/>
    </row>
    <row r="6569" spans="1:20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4"/>
      <c r="T6569" s="30"/>
    </row>
    <row r="6570" spans="1:20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4"/>
      <c r="T6570" s="30"/>
    </row>
    <row r="6571" spans="1:20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4"/>
      <c r="T6571" s="30"/>
    </row>
    <row r="6572" spans="1:20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4"/>
      <c r="T6572" s="30"/>
    </row>
    <row r="6573" spans="1:20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4"/>
      <c r="T6573" s="30"/>
    </row>
    <row r="6574" spans="1:20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4"/>
      <c r="T6574" s="30"/>
    </row>
    <row r="6575" spans="1:20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4"/>
      <c r="T6575" s="30"/>
    </row>
    <row r="6576" spans="1:20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4"/>
      <c r="T6576" s="30"/>
    </row>
    <row r="6577" spans="1:20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4"/>
      <c r="T6577" s="30"/>
    </row>
    <row r="6578" spans="1:20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4"/>
      <c r="T6578" s="30"/>
    </row>
    <row r="6579" spans="1:20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4"/>
      <c r="T6579" s="30"/>
    </row>
    <row r="6580" spans="1:20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4"/>
      <c r="T6580" s="30"/>
    </row>
    <row r="6581" spans="1:20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4"/>
      <c r="T6581" s="30"/>
    </row>
    <row r="6582" spans="1:20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4"/>
      <c r="T6582" s="30"/>
    </row>
    <row r="6583" spans="1:20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4"/>
      <c r="T6583" s="30"/>
    </row>
    <row r="6584" spans="1:20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4"/>
      <c r="T6584" s="30"/>
    </row>
    <row r="6585" spans="1:20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4"/>
      <c r="T6585" s="30"/>
    </row>
    <row r="6586" spans="1:20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4"/>
      <c r="T6586" s="30"/>
    </row>
    <row r="6587" spans="1:20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4"/>
      <c r="T6587" s="30"/>
    </row>
    <row r="6588" spans="1:20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4"/>
      <c r="T6588" s="30"/>
    </row>
    <row r="6589" spans="1:20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4"/>
      <c r="T6589" s="30"/>
    </row>
    <row r="6590" spans="1:20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4"/>
      <c r="T6590" s="30"/>
    </row>
    <row r="6591" spans="1:20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4"/>
      <c r="T6591" s="30"/>
    </row>
    <row r="6592" spans="1:20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4"/>
      <c r="T6592" s="30"/>
    </row>
    <row r="6593" spans="1:20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4"/>
      <c r="T6593" s="30"/>
    </row>
    <row r="6594" spans="1:20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4"/>
      <c r="T6594" s="30"/>
    </row>
    <row r="6595" spans="1:20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4"/>
      <c r="T6595" s="30"/>
    </row>
    <row r="6596" spans="1:20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4"/>
      <c r="T6596" s="30"/>
    </row>
    <row r="6597" spans="1:20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4"/>
      <c r="T6597" s="30"/>
    </row>
    <row r="6598" spans="1:20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4"/>
      <c r="T6598" s="30"/>
    </row>
    <row r="6599" spans="1:20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4"/>
      <c r="T6599" s="30"/>
    </row>
    <row r="6600" spans="1:20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4"/>
      <c r="T6600" s="30"/>
    </row>
    <row r="6601" spans="1:20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4"/>
      <c r="T6601" s="30"/>
    </row>
    <row r="6602" spans="1:20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4"/>
      <c r="T6602" s="30"/>
    </row>
    <row r="6603" spans="1:20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4"/>
      <c r="T6603" s="30"/>
    </row>
    <row r="6604" spans="1:20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4"/>
      <c r="T6604" s="30"/>
    </row>
    <row r="6605" spans="1:20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4"/>
      <c r="T6605" s="30"/>
    </row>
    <row r="6606" spans="1:20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4"/>
      <c r="T6606" s="30"/>
    </row>
    <row r="6607" spans="1:20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4"/>
      <c r="T6607" s="30"/>
    </row>
    <row r="6608" spans="1:20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4"/>
      <c r="T6608" s="30"/>
    </row>
    <row r="6609" spans="1:20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4"/>
      <c r="T6609" s="30"/>
    </row>
    <row r="6610" spans="1:20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4"/>
      <c r="T6610" s="30"/>
    </row>
    <row r="6611" spans="1:20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4"/>
      <c r="T6611" s="30"/>
    </row>
    <row r="6612" spans="1:20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4"/>
      <c r="T6612" s="30"/>
    </row>
    <row r="6613" spans="1:20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4"/>
      <c r="T6613" s="30"/>
    </row>
    <row r="6614" spans="1:20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4"/>
      <c r="T6614" s="30"/>
    </row>
    <row r="6615" spans="1:20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4"/>
      <c r="T6615" s="30"/>
    </row>
    <row r="6616" spans="1:20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4"/>
      <c r="T6616" s="30"/>
    </row>
    <row r="6617" spans="1:20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4"/>
      <c r="T6617" s="30"/>
    </row>
    <row r="6618" spans="1:20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4"/>
      <c r="T6618" s="30"/>
    </row>
    <row r="6619" spans="1:20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4"/>
      <c r="T6619" s="30"/>
    </row>
    <row r="6620" spans="1:20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4"/>
      <c r="T6620" s="30"/>
    </row>
    <row r="6621" spans="1:20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4"/>
      <c r="T6621" s="30"/>
    </row>
    <row r="6622" spans="1:20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4"/>
      <c r="T6622" s="30"/>
    </row>
    <row r="6623" spans="1:20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4"/>
      <c r="T6623" s="30"/>
    </row>
    <row r="6624" spans="1:20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4"/>
      <c r="T6624" s="30"/>
    </row>
    <row r="6625" spans="1:20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4"/>
      <c r="T6625" s="30"/>
    </row>
    <row r="6626" spans="1:20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4"/>
      <c r="T6626" s="30"/>
    </row>
    <row r="6627" spans="1:20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4"/>
      <c r="T6627" s="30"/>
    </row>
    <row r="6628" spans="1:20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4"/>
      <c r="T6628" s="30"/>
    </row>
    <row r="6629" spans="1:20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4"/>
      <c r="T6629" s="30"/>
    </row>
    <row r="6630" spans="1:20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4"/>
      <c r="T6630" s="30"/>
    </row>
    <row r="6631" spans="1:20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4"/>
      <c r="T6631" s="30"/>
    </row>
    <row r="6632" spans="1:20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4"/>
      <c r="T6632" s="30"/>
    </row>
    <row r="6633" spans="1:20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4"/>
      <c r="T6633" s="30"/>
    </row>
    <row r="6634" spans="1:20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4"/>
      <c r="T6634" s="30"/>
    </row>
    <row r="6635" spans="1:20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4"/>
      <c r="T6635" s="30"/>
    </row>
    <row r="6636" spans="1:20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4"/>
      <c r="T6636" s="30"/>
    </row>
    <row r="6637" spans="1:20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4"/>
      <c r="T6637" s="30"/>
    </row>
    <row r="6638" spans="1:20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4"/>
      <c r="T6638" s="30"/>
    </row>
    <row r="6639" spans="1:20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4"/>
      <c r="T6639" s="30"/>
    </row>
    <row r="6640" spans="1:20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4"/>
      <c r="T6640" s="30"/>
    </row>
    <row r="6641" spans="1:20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4"/>
      <c r="T6641" s="30"/>
    </row>
    <row r="6642" spans="1:20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4"/>
      <c r="T6642" s="30"/>
    </row>
    <row r="6643" spans="1:20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4"/>
      <c r="T6643" s="30"/>
    </row>
    <row r="6644" spans="1:20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4"/>
      <c r="T6644" s="30"/>
    </row>
    <row r="6645" spans="1:20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4"/>
      <c r="T6645" s="30"/>
    </row>
    <row r="6646" spans="1:20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4"/>
      <c r="T6646" s="30"/>
    </row>
    <row r="6647" spans="1:20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4"/>
      <c r="T6647" s="30"/>
    </row>
    <row r="6648" spans="1:20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4"/>
      <c r="T6648" s="30"/>
    </row>
    <row r="6649" spans="1:20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4"/>
      <c r="T6649" s="30"/>
    </row>
    <row r="6650" spans="1:20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4"/>
      <c r="T6650" s="30"/>
    </row>
    <row r="6651" spans="1:20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4"/>
      <c r="T6651" s="30"/>
    </row>
    <row r="6652" spans="1:20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4"/>
      <c r="T6652" s="30"/>
    </row>
    <row r="6653" spans="1:20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4"/>
      <c r="T6653" s="30"/>
    </row>
    <row r="6654" spans="1:20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4"/>
      <c r="T6654" s="30"/>
    </row>
    <row r="6655" spans="1:20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4"/>
      <c r="T6655" s="30"/>
    </row>
    <row r="6656" spans="1:20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4"/>
      <c r="T6656" s="30"/>
    </row>
    <row r="6657" spans="1:20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4"/>
      <c r="T6657" s="30"/>
    </row>
    <row r="6658" spans="1:20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4"/>
      <c r="T6658" s="30"/>
    </row>
    <row r="6659" spans="1:20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4"/>
      <c r="T6659" s="30"/>
    </row>
    <row r="6660" spans="1:20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4"/>
      <c r="T6660" s="30"/>
    </row>
    <row r="6661" spans="1:20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4"/>
      <c r="T6661" s="30"/>
    </row>
    <row r="6662" spans="1:20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4"/>
      <c r="T6662" s="30"/>
    </row>
    <row r="6663" spans="1:20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4"/>
      <c r="T6663" s="30"/>
    </row>
    <row r="6664" spans="1:20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4"/>
      <c r="T6664" s="30"/>
    </row>
    <row r="6665" spans="1:20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4"/>
      <c r="T6665" s="30"/>
    </row>
    <row r="6666" spans="1:20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4"/>
      <c r="T6666" s="30"/>
    </row>
    <row r="6667" spans="1:20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4"/>
      <c r="T6667" s="30"/>
    </row>
    <row r="6668" spans="1:20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4"/>
      <c r="T6668" s="30"/>
    </row>
    <row r="6669" spans="1:20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4"/>
      <c r="T6669" s="30"/>
    </row>
    <row r="6670" spans="1:20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4"/>
      <c r="T6670" s="30"/>
    </row>
    <row r="6671" spans="1:20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4"/>
      <c r="T6671" s="30"/>
    </row>
    <row r="6672" spans="1:20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4"/>
      <c r="T6672" s="30"/>
    </row>
    <row r="6673" spans="1:20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4"/>
      <c r="T6673" s="30"/>
    </row>
    <row r="6674" spans="1:20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4"/>
      <c r="T6674" s="30"/>
    </row>
    <row r="6675" spans="1:20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4"/>
      <c r="T6675" s="30"/>
    </row>
    <row r="6676" spans="1:20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4"/>
      <c r="T6676" s="30"/>
    </row>
    <row r="6677" spans="1:20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4"/>
      <c r="T6677" s="30"/>
    </row>
    <row r="6678" spans="1:20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4"/>
      <c r="T6678" s="30"/>
    </row>
    <row r="6679" spans="1:20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4"/>
      <c r="T6679" s="30"/>
    </row>
    <row r="6680" spans="1:20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4"/>
      <c r="T6680" s="30"/>
    </row>
    <row r="6681" spans="1:20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4"/>
      <c r="T6681" s="30"/>
    </row>
    <row r="6682" spans="1:20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4"/>
      <c r="T6682" s="30"/>
    </row>
    <row r="6683" spans="1:20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4"/>
      <c r="T6683" s="30"/>
    </row>
    <row r="6684" spans="1:20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4"/>
      <c r="T6684" s="30"/>
    </row>
    <row r="6685" spans="1:20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4"/>
      <c r="T6685" s="30"/>
    </row>
    <row r="6686" spans="1:20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4"/>
      <c r="T6686" s="30"/>
    </row>
    <row r="6687" spans="1:20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4"/>
      <c r="T6687" s="30"/>
    </row>
    <row r="6688" spans="1:20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4"/>
      <c r="T6688" s="30"/>
    </row>
    <row r="6689" spans="1:20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4"/>
      <c r="T6689" s="30"/>
    </row>
    <row r="6690" spans="1:20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4"/>
      <c r="T6690" s="30"/>
    </row>
    <row r="6691" spans="1:20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4"/>
      <c r="T6691" s="30"/>
    </row>
    <row r="6692" spans="1:20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4"/>
      <c r="T6692" s="30"/>
    </row>
    <row r="6693" spans="1:20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4"/>
      <c r="T6693" s="30"/>
    </row>
    <row r="6694" spans="1:20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4"/>
      <c r="T6694" s="30"/>
    </row>
    <row r="6695" spans="1:20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4"/>
      <c r="T6695" s="30"/>
    </row>
    <row r="6696" spans="1:20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4"/>
      <c r="T6696" s="30"/>
    </row>
    <row r="6697" spans="1:20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4"/>
      <c r="T6697" s="30"/>
    </row>
    <row r="6698" spans="1:20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4"/>
      <c r="T6698" s="30"/>
    </row>
    <row r="6699" spans="1:20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4"/>
      <c r="T6699" s="30"/>
    </row>
    <row r="6700" spans="1:20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4"/>
      <c r="T6700" s="30"/>
    </row>
    <row r="6701" spans="1:20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4"/>
      <c r="T6701" s="30"/>
    </row>
    <row r="6702" spans="1:20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4"/>
      <c r="T6702" s="30"/>
    </row>
    <row r="6703" spans="1:20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4"/>
      <c r="T6703" s="30"/>
    </row>
    <row r="6704" spans="1:20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4"/>
      <c r="T6704" s="30"/>
    </row>
    <row r="6705" spans="1:20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4"/>
      <c r="T6705" s="30"/>
    </row>
    <row r="6706" spans="1:20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4"/>
      <c r="T6706" s="30"/>
    </row>
    <row r="6707" spans="1:20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4"/>
      <c r="T6707" s="30"/>
    </row>
    <row r="6708" spans="1:20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4"/>
      <c r="T6708" s="30"/>
    </row>
    <row r="6709" spans="1:20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4"/>
      <c r="T6709" s="30"/>
    </row>
    <row r="6710" spans="1:20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4"/>
      <c r="T6710" s="30"/>
    </row>
    <row r="6711" spans="1:20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4"/>
      <c r="T6711" s="30"/>
    </row>
    <row r="6712" spans="1:20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4"/>
      <c r="T6712" s="30"/>
    </row>
    <row r="6713" spans="1:20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4"/>
      <c r="T6713" s="30"/>
    </row>
    <row r="6714" spans="1:20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4"/>
      <c r="T6714" s="30"/>
    </row>
    <row r="6715" spans="1:20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4"/>
      <c r="T6715" s="30"/>
    </row>
    <row r="6716" spans="1:20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4"/>
      <c r="T6716" s="30"/>
    </row>
    <row r="6717" spans="1:20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4"/>
      <c r="T6717" s="30"/>
    </row>
    <row r="6718" spans="1:20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4"/>
      <c r="T6718" s="30"/>
    </row>
    <row r="6719" spans="1:20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4"/>
      <c r="T6719" s="30"/>
    </row>
    <row r="6720" spans="1:20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4"/>
      <c r="T6720" s="30"/>
    </row>
    <row r="6721" spans="1:20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4"/>
      <c r="T6721" s="30"/>
    </row>
    <row r="6722" spans="1:20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4"/>
      <c r="T6722" s="30"/>
    </row>
    <row r="6723" spans="1:20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4"/>
      <c r="T6723" s="30"/>
    </row>
    <row r="6724" spans="1:20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4"/>
      <c r="T6724" s="30"/>
    </row>
    <row r="6725" spans="1:20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4"/>
      <c r="T6725" s="30"/>
    </row>
    <row r="6726" spans="1:20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4"/>
      <c r="T6726" s="30"/>
    </row>
    <row r="6727" spans="1:20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4"/>
      <c r="T6727" s="30"/>
    </row>
    <row r="6728" spans="1:20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4"/>
      <c r="T6728" s="30"/>
    </row>
    <row r="6729" spans="1:20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4"/>
      <c r="T6729" s="30"/>
    </row>
    <row r="6730" spans="1:20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4"/>
      <c r="T6730" s="30"/>
    </row>
    <row r="6731" spans="1:20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4"/>
      <c r="T6731" s="30"/>
    </row>
    <row r="6732" spans="1:20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4"/>
      <c r="T6732" s="30"/>
    </row>
    <row r="6733" spans="1:20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4"/>
      <c r="T6733" s="30"/>
    </row>
    <row r="6734" spans="1:20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4"/>
      <c r="T6734" s="30"/>
    </row>
    <row r="6735" spans="1:20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4"/>
      <c r="T6735" s="30"/>
    </row>
    <row r="6736" spans="1:20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4"/>
      <c r="T6736" s="30"/>
    </row>
    <row r="6737" spans="1:20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4"/>
      <c r="T6737" s="30"/>
    </row>
    <row r="6738" spans="1:20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4"/>
      <c r="T6738" s="30"/>
    </row>
    <row r="6739" spans="1:20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4"/>
      <c r="T6739" s="30"/>
    </row>
    <row r="6740" spans="1:20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4"/>
      <c r="T6740" s="30"/>
    </row>
    <row r="6741" spans="1:20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4"/>
      <c r="T6741" s="30"/>
    </row>
    <row r="6742" spans="1:20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4"/>
      <c r="T6742" s="30"/>
    </row>
    <row r="6743" spans="1:20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4"/>
      <c r="T6743" s="30"/>
    </row>
    <row r="6744" spans="1:20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4"/>
      <c r="T6744" s="30"/>
    </row>
    <row r="6745" spans="1:20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4"/>
      <c r="T6745" s="30"/>
    </row>
    <row r="6746" spans="1:20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4"/>
      <c r="T6746" s="30"/>
    </row>
    <row r="6747" spans="1:20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4"/>
      <c r="T6747" s="30"/>
    </row>
    <row r="6748" spans="1:20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4"/>
      <c r="T6748" s="30"/>
    </row>
    <row r="6749" spans="1:20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4"/>
      <c r="T6749" s="30"/>
    </row>
    <row r="6750" spans="1:20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4"/>
      <c r="T6750" s="30"/>
    </row>
    <row r="6751" spans="1:20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4"/>
      <c r="T6751" s="30"/>
    </row>
    <row r="6752" spans="1:20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4"/>
      <c r="T6752" s="30"/>
    </row>
    <row r="6753" spans="1:20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4"/>
      <c r="T6753" s="30"/>
    </row>
    <row r="6754" spans="1:20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4"/>
      <c r="T6754" s="30"/>
    </row>
    <row r="6755" spans="1:20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4"/>
      <c r="T6755" s="30"/>
    </row>
    <row r="6756" spans="1:20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4"/>
      <c r="T6756" s="30"/>
    </row>
    <row r="6757" spans="1:20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4"/>
      <c r="T6757" s="30"/>
    </row>
    <row r="6758" spans="1:20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4"/>
      <c r="T6758" s="30"/>
    </row>
    <row r="6759" spans="1:20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4"/>
      <c r="T6759" s="30"/>
    </row>
    <row r="6760" spans="1:20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4"/>
      <c r="T6760" s="30"/>
    </row>
    <row r="6761" spans="1:20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4"/>
      <c r="T6761" s="30"/>
    </row>
    <row r="6762" spans="1:20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4"/>
      <c r="T6762" s="30"/>
    </row>
    <row r="6763" spans="1:20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4"/>
      <c r="T6763" s="30"/>
    </row>
    <row r="6764" spans="1:20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4"/>
      <c r="T6764" s="30"/>
    </row>
    <row r="6765" spans="1:20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4"/>
      <c r="T6765" s="30"/>
    </row>
    <row r="6766" spans="1:20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4"/>
      <c r="T6766" s="30"/>
    </row>
    <row r="6767" spans="1:20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4"/>
      <c r="T6767" s="30"/>
    </row>
    <row r="6768" spans="1:20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4"/>
      <c r="T6768" s="30"/>
    </row>
    <row r="6769" spans="1:20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4"/>
      <c r="T6769" s="30"/>
    </row>
    <row r="6770" spans="1:20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4"/>
      <c r="T6770" s="30"/>
    </row>
    <row r="6771" spans="1:20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4"/>
      <c r="T6771" s="30"/>
    </row>
    <row r="6772" spans="1:20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4"/>
      <c r="T6772" s="30"/>
    </row>
    <row r="6773" spans="1:20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4"/>
      <c r="T6773" s="30"/>
    </row>
    <row r="6774" spans="1:20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4"/>
      <c r="T6774" s="30"/>
    </row>
    <row r="6775" spans="1:20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4"/>
      <c r="T6775" s="30"/>
    </row>
    <row r="6776" spans="1:20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4"/>
      <c r="T6776" s="30"/>
    </row>
    <row r="6777" spans="1:20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4"/>
      <c r="T6777" s="30"/>
    </row>
    <row r="6778" spans="1:20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4"/>
      <c r="T6778" s="30"/>
    </row>
    <row r="6779" spans="1:20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4"/>
      <c r="T6779" s="30"/>
    </row>
    <row r="6780" spans="1:20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4"/>
      <c r="T6780" s="30"/>
    </row>
    <row r="6781" spans="1:20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4"/>
      <c r="T6781" s="30"/>
    </row>
    <row r="6782" spans="1:20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4"/>
      <c r="T6782" s="30"/>
    </row>
    <row r="6783" spans="1:20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4"/>
      <c r="T6783" s="30"/>
    </row>
    <row r="6784" spans="1:20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4"/>
      <c r="T6784" s="30"/>
    </row>
    <row r="6785" spans="1:20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4"/>
      <c r="T6785" s="30"/>
    </row>
    <row r="6786" spans="1:20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4"/>
      <c r="T6786" s="30"/>
    </row>
    <row r="6787" spans="1:20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4"/>
      <c r="T6787" s="30"/>
    </row>
    <row r="6788" spans="1:20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4"/>
      <c r="T6788" s="30"/>
    </row>
    <row r="6789" spans="1:20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4"/>
      <c r="T6789" s="30"/>
    </row>
    <row r="6790" spans="1:20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4"/>
      <c r="T6790" s="30"/>
    </row>
    <row r="6791" spans="1:20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4"/>
      <c r="T6791" s="30"/>
    </row>
    <row r="6792" spans="1:20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4"/>
      <c r="T6792" s="30"/>
    </row>
    <row r="6793" spans="1:20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4"/>
      <c r="T6793" s="30"/>
    </row>
    <row r="6794" spans="1:20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4"/>
      <c r="T6794" s="30"/>
    </row>
    <row r="6795" spans="1:20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4"/>
      <c r="T6795" s="30"/>
    </row>
    <row r="6796" spans="1:20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4"/>
      <c r="T6796" s="30"/>
    </row>
    <row r="6797" spans="1:20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4"/>
      <c r="T6797" s="30"/>
    </row>
    <row r="6798" spans="1:20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4"/>
      <c r="T6798" s="30"/>
    </row>
    <row r="6799" spans="1:20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4"/>
      <c r="T6799" s="30"/>
    </row>
    <row r="6800" spans="1:20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4"/>
      <c r="T6800" s="30"/>
    </row>
    <row r="6801" spans="1:20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4"/>
      <c r="T6801" s="30"/>
    </row>
    <row r="6802" spans="1:20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4"/>
      <c r="T6802" s="30"/>
    </row>
    <row r="6803" spans="1:20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4"/>
      <c r="T6803" s="30"/>
    </row>
    <row r="6804" spans="1:20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4"/>
      <c r="T6804" s="30"/>
    </row>
    <row r="6805" spans="1:20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4"/>
      <c r="T6805" s="30"/>
    </row>
    <row r="6806" spans="1:20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4"/>
      <c r="T6806" s="30"/>
    </row>
    <row r="6807" spans="1:20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4"/>
      <c r="T6807" s="30"/>
    </row>
    <row r="6808" spans="1:20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4"/>
      <c r="T6808" s="30"/>
    </row>
    <row r="6809" spans="1:20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4"/>
      <c r="T6809" s="30"/>
    </row>
    <row r="6810" spans="1:20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4"/>
      <c r="T6810" s="30"/>
    </row>
    <row r="6811" spans="1:20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4"/>
      <c r="T6811" s="30"/>
    </row>
    <row r="6812" spans="1:20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4"/>
      <c r="T6812" s="30"/>
    </row>
    <row r="6813" spans="1:20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4"/>
      <c r="T6813" s="30"/>
    </row>
    <row r="6814" spans="1:20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4"/>
      <c r="T6814" s="30"/>
    </row>
    <row r="6815" spans="1:20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4"/>
      <c r="T6815" s="30"/>
    </row>
    <row r="6816" spans="1:20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4"/>
      <c r="T6816" s="30"/>
    </row>
    <row r="6817" spans="1:20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4"/>
      <c r="T6817" s="30"/>
    </row>
    <row r="6818" spans="1:20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4"/>
      <c r="T6818" s="30"/>
    </row>
    <row r="6819" spans="1:20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4"/>
      <c r="T6819" s="30"/>
    </row>
    <row r="6820" spans="1:20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4"/>
      <c r="T6820" s="30"/>
    </row>
    <row r="6821" spans="1:20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4"/>
      <c r="T6821" s="30"/>
    </row>
    <row r="6822" spans="1:20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4"/>
      <c r="T6822" s="30"/>
    </row>
    <row r="6823" spans="1:20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4"/>
      <c r="T6823" s="30"/>
    </row>
    <row r="6824" spans="1:20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4"/>
      <c r="T6824" s="30"/>
    </row>
    <row r="6825" spans="1:20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4"/>
      <c r="T6825" s="30"/>
    </row>
    <row r="6826" spans="1:20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4"/>
      <c r="T6826" s="30"/>
    </row>
    <row r="6827" spans="1:20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4"/>
      <c r="T6827" s="30"/>
    </row>
    <row r="6828" spans="1:20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4"/>
      <c r="T6828" s="30"/>
    </row>
    <row r="6829" spans="1:20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4"/>
      <c r="T6829" s="30"/>
    </row>
    <row r="6830" spans="1:20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4"/>
      <c r="T6830" s="30"/>
    </row>
    <row r="6831" spans="1:20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4"/>
      <c r="T6831" s="30"/>
    </row>
    <row r="6832" spans="1:20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4"/>
      <c r="T6832" s="30"/>
    </row>
    <row r="6833" spans="1:20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4"/>
      <c r="T6833" s="30"/>
    </row>
    <row r="6834" spans="1:20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4"/>
      <c r="T6834" s="30"/>
    </row>
    <row r="6835" spans="1:20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4"/>
      <c r="T6835" s="30"/>
    </row>
    <row r="6836" spans="1:20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4"/>
      <c r="T6836" s="30"/>
    </row>
    <row r="6837" spans="1:20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4"/>
      <c r="T6837" s="30"/>
    </row>
    <row r="6838" spans="1:20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4"/>
      <c r="T6838" s="30"/>
    </row>
    <row r="6839" spans="1:20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4"/>
      <c r="T6839" s="30"/>
    </row>
    <row r="6840" spans="1:20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4"/>
      <c r="T6840" s="30"/>
    </row>
    <row r="6841" spans="1:20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4"/>
      <c r="T6841" s="30"/>
    </row>
    <row r="6842" spans="1:20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4"/>
      <c r="T6842" s="30"/>
    </row>
    <row r="6843" spans="1:20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4"/>
      <c r="T6843" s="30"/>
    </row>
    <row r="6844" spans="1:20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4"/>
      <c r="T6844" s="30"/>
    </row>
    <row r="6845" spans="1:20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4"/>
      <c r="T6845" s="30"/>
    </row>
    <row r="6846" spans="1:20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4"/>
      <c r="T6846" s="30"/>
    </row>
    <row r="6847" spans="1:20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4"/>
      <c r="T6847" s="30"/>
    </row>
    <row r="6848" spans="1:20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4"/>
      <c r="T6848" s="30"/>
    </row>
    <row r="6849" spans="1:20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4"/>
      <c r="T6849" s="30"/>
    </row>
    <row r="6850" spans="1:20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4"/>
      <c r="T6850" s="30"/>
    </row>
    <row r="6851" spans="1:20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4"/>
      <c r="T6851" s="30"/>
    </row>
    <row r="6852" spans="1:20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4"/>
      <c r="T6852" s="30"/>
    </row>
    <row r="6853" spans="1:20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4"/>
      <c r="T6853" s="30"/>
    </row>
    <row r="6854" spans="1:20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4"/>
      <c r="T6854" s="30"/>
    </row>
    <row r="6855" spans="1:20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4"/>
      <c r="T6855" s="30"/>
    </row>
    <row r="6856" spans="1:20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4"/>
      <c r="T6856" s="30"/>
    </row>
    <row r="6857" spans="1:20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4"/>
      <c r="T6857" s="30"/>
    </row>
    <row r="6858" spans="1:20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4"/>
      <c r="T6858" s="30"/>
    </row>
    <row r="6859" spans="1:20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4"/>
      <c r="T6859" s="30"/>
    </row>
    <row r="6860" spans="1:20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4"/>
      <c r="T6860" s="30"/>
    </row>
    <row r="6861" spans="1:20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4"/>
      <c r="T6861" s="30"/>
    </row>
    <row r="6862" spans="1:20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4"/>
      <c r="T6862" s="30"/>
    </row>
    <row r="6863" spans="1:20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4"/>
      <c r="T6863" s="30"/>
    </row>
    <row r="6864" spans="1:20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4"/>
      <c r="T6864" s="30"/>
    </row>
    <row r="6865" spans="1:20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4"/>
      <c r="T6865" s="30"/>
    </row>
    <row r="6866" spans="1:20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4"/>
      <c r="T6866" s="30"/>
    </row>
    <row r="6867" spans="1:20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4"/>
      <c r="T6867" s="30"/>
    </row>
    <row r="6868" spans="1:20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4"/>
      <c r="T6868" s="30"/>
    </row>
    <row r="6869" spans="1:20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4"/>
      <c r="T6869" s="30"/>
    </row>
    <row r="6870" spans="1:20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4"/>
      <c r="T6870" s="30"/>
    </row>
    <row r="6871" spans="1:20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4"/>
      <c r="T6871" s="30"/>
    </row>
    <row r="6872" spans="1:20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4"/>
      <c r="T6872" s="30"/>
    </row>
    <row r="6873" spans="1:20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4"/>
      <c r="T6873" s="30"/>
    </row>
    <row r="6874" spans="1:20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4"/>
      <c r="T6874" s="30"/>
    </row>
    <row r="6875" spans="1:20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4"/>
      <c r="T6875" s="30"/>
    </row>
    <row r="6876" spans="1:20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4"/>
      <c r="T6876" s="30"/>
    </row>
    <row r="6877" spans="1:20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4"/>
      <c r="T6877" s="30"/>
    </row>
    <row r="6878" spans="1:20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4"/>
      <c r="T6878" s="30"/>
    </row>
    <row r="6879" spans="1:20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4"/>
      <c r="T6879" s="30"/>
    </row>
    <row r="6880" spans="1:20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4"/>
      <c r="T6880" s="30"/>
    </row>
    <row r="6881" spans="1:20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4"/>
      <c r="T6881" s="30"/>
    </row>
    <row r="6882" spans="1:20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4"/>
      <c r="T6882" s="30"/>
    </row>
    <row r="6883" spans="1:20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4"/>
      <c r="T6883" s="30"/>
    </row>
    <row r="6884" spans="1:20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4"/>
      <c r="T6884" s="30"/>
    </row>
    <row r="6885" spans="1:20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4"/>
      <c r="T6885" s="30"/>
    </row>
    <row r="6886" spans="1:20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4"/>
      <c r="T6886" s="30"/>
    </row>
    <row r="6887" spans="1:20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4"/>
      <c r="T6887" s="30"/>
    </row>
    <row r="6888" spans="1:20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4"/>
      <c r="T6888" s="30"/>
    </row>
    <row r="6889" spans="1:20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4"/>
      <c r="T6889" s="30"/>
    </row>
    <row r="6890" spans="1:20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4"/>
      <c r="T6890" s="30"/>
    </row>
    <row r="6891" spans="1:20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4"/>
      <c r="T6891" s="30"/>
    </row>
    <row r="6892" spans="1:20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4"/>
      <c r="T6892" s="30"/>
    </row>
    <row r="6893" spans="1:20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4"/>
      <c r="T6893" s="30"/>
    </row>
    <row r="6894" spans="1:20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4"/>
      <c r="T6894" s="30"/>
    </row>
    <row r="6895" spans="1:20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4"/>
      <c r="T6895" s="30"/>
    </row>
    <row r="6896" spans="1:20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4"/>
      <c r="T6896" s="30"/>
    </row>
    <row r="6897" spans="1:20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4"/>
      <c r="T6897" s="30"/>
    </row>
    <row r="6898" spans="1:20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4"/>
      <c r="T6898" s="30"/>
    </row>
    <row r="6899" spans="1:20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4"/>
      <c r="T6899" s="30"/>
    </row>
    <row r="6900" spans="1:20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4"/>
      <c r="T6900" s="30"/>
    </row>
    <row r="6901" spans="1:20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4"/>
      <c r="T6901" s="30"/>
    </row>
    <row r="6902" spans="1:20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4"/>
      <c r="T6902" s="30"/>
    </row>
    <row r="6903" spans="1:20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4"/>
      <c r="T6903" s="30"/>
    </row>
    <row r="6904" spans="1:20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4"/>
      <c r="T6904" s="30"/>
    </row>
    <row r="6905" spans="1:20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4"/>
      <c r="T6905" s="30"/>
    </row>
    <row r="6906" spans="1:20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4"/>
      <c r="T6906" s="30"/>
    </row>
    <row r="6907" spans="1:20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4"/>
      <c r="T6907" s="30"/>
    </row>
    <row r="6908" spans="1:20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4"/>
      <c r="T6908" s="30"/>
    </row>
    <row r="6909" spans="1:20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4"/>
      <c r="T6909" s="30"/>
    </row>
    <row r="6910" spans="1:20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4"/>
      <c r="T6910" s="30"/>
    </row>
    <row r="6911" spans="1:20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4"/>
      <c r="T6911" s="30"/>
    </row>
    <row r="6912" spans="1:20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4"/>
      <c r="T6912" s="30"/>
    </row>
    <row r="6913" spans="1:20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4"/>
      <c r="T6913" s="30"/>
    </row>
    <row r="6914" spans="1:20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4"/>
      <c r="T6914" s="30"/>
    </row>
    <row r="6915" spans="1:20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4"/>
      <c r="T6915" s="30"/>
    </row>
    <row r="6916" spans="1:20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4"/>
      <c r="T6916" s="30"/>
    </row>
    <row r="6917" spans="1:20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4"/>
      <c r="T6917" s="30"/>
    </row>
    <row r="6918" spans="1:20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4"/>
      <c r="T6918" s="30"/>
    </row>
    <row r="6919" spans="1:20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4"/>
      <c r="T6919" s="30"/>
    </row>
    <row r="6920" spans="1:20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4"/>
      <c r="T6920" s="30"/>
    </row>
    <row r="6921" spans="1:20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4"/>
      <c r="T6921" s="30"/>
    </row>
    <row r="6922" spans="1:20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4"/>
      <c r="T6922" s="30"/>
    </row>
    <row r="6923" spans="1:20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4"/>
      <c r="T6923" s="30"/>
    </row>
    <row r="6924" spans="1:20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4"/>
      <c r="T6924" s="30"/>
    </row>
    <row r="6925" spans="1:20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4"/>
      <c r="T6925" s="30"/>
    </row>
    <row r="6926" spans="1:20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4"/>
      <c r="T6926" s="30"/>
    </row>
    <row r="6927" spans="1:20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4"/>
      <c r="T6927" s="30"/>
    </row>
    <row r="6928" spans="1:20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4"/>
      <c r="T6928" s="30"/>
    </row>
    <row r="6929" spans="1:20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4"/>
      <c r="T6929" s="30"/>
    </row>
    <row r="6930" spans="1:20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4"/>
      <c r="T6930" s="30"/>
    </row>
    <row r="6931" spans="1:20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4"/>
      <c r="T6931" s="30"/>
    </row>
    <row r="6932" spans="1:20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4"/>
      <c r="T6932" s="30"/>
    </row>
    <row r="6933" spans="1:20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4"/>
      <c r="T6933" s="30"/>
    </row>
    <row r="6934" spans="1:20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4"/>
      <c r="T6934" s="30"/>
    </row>
    <row r="6935" spans="1:20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4"/>
      <c r="T6935" s="30"/>
    </row>
    <row r="6936" spans="1:20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4"/>
      <c r="T6936" s="30"/>
    </row>
    <row r="6937" spans="1:20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4"/>
      <c r="T6937" s="30"/>
    </row>
    <row r="6938" spans="1:20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4"/>
      <c r="T6938" s="30"/>
    </row>
    <row r="6939" spans="1:20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4"/>
      <c r="T6939" s="30"/>
    </row>
    <row r="6940" spans="1:20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4"/>
      <c r="T6940" s="30"/>
    </row>
    <row r="6941" spans="1:20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4"/>
      <c r="T6941" s="30"/>
    </row>
    <row r="6942" spans="1:20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4"/>
      <c r="T6942" s="30"/>
    </row>
    <row r="6943" spans="1:20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4"/>
      <c r="T6943" s="30"/>
    </row>
    <row r="6944" spans="1:20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4"/>
      <c r="T6944" s="30"/>
    </row>
    <row r="6945" spans="1:20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4"/>
      <c r="T6945" s="30"/>
    </row>
    <row r="6946" spans="1:20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4"/>
      <c r="T6946" s="30"/>
    </row>
    <row r="6947" spans="1:20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4"/>
      <c r="T6947" s="30"/>
    </row>
    <row r="6948" spans="1:20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4"/>
      <c r="T6948" s="30"/>
    </row>
    <row r="6949" spans="1:20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4"/>
      <c r="T6949" s="30"/>
    </row>
    <row r="6950" spans="1:20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4"/>
      <c r="T6950" s="30"/>
    </row>
    <row r="6951" spans="1:20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4"/>
      <c r="T6951" s="30"/>
    </row>
    <row r="6952" spans="1:20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4"/>
      <c r="T6952" s="30"/>
    </row>
    <row r="6953" spans="1:20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4"/>
      <c r="T6953" s="30"/>
    </row>
    <row r="6954" spans="1:20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4"/>
      <c r="T6954" s="30"/>
    </row>
    <row r="6955" spans="1:20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4"/>
      <c r="T6955" s="30"/>
    </row>
    <row r="6956" spans="1:20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4"/>
      <c r="T6956" s="30"/>
    </row>
    <row r="6957" spans="1:20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4"/>
      <c r="T6957" s="30"/>
    </row>
    <row r="6958" spans="1:20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4"/>
      <c r="T6958" s="30"/>
    </row>
    <row r="6959" spans="1:20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4"/>
      <c r="T6959" s="30"/>
    </row>
    <row r="6960" spans="1:20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4"/>
      <c r="T6960" s="30"/>
    </row>
    <row r="6961" spans="1:20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4"/>
      <c r="T6961" s="30"/>
    </row>
    <row r="6962" spans="1:20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4"/>
      <c r="T6962" s="30"/>
    </row>
    <row r="6963" spans="1:20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4"/>
      <c r="T6963" s="30"/>
    </row>
    <row r="6964" spans="1:20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4"/>
      <c r="T6964" s="30"/>
    </row>
    <row r="6965" spans="1:20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4"/>
      <c r="T6965" s="30"/>
    </row>
    <row r="6966" spans="1:20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4"/>
      <c r="T6966" s="30"/>
    </row>
    <row r="6967" spans="1:20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4"/>
      <c r="T6967" s="30"/>
    </row>
    <row r="6968" spans="1:20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4"/>
      <c r="T6968" s="30"/>
    </row>
    <row r="6969" spans="1:20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4"/>
      <c r="T6969" s="30"/>
    </row>
    <row r="6970" spans="1:20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4"/>
      <c r="T6970" s="30"/>
    </row>
    <row r="6971" spans="1:20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4"/>
      <c r="T6971" s="30"/>
    </row>
    <row r="6972" spans="1:20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4"/>
      <c r="T6972" s="30"/>
    </row>
    <row r="6973" spans="1:20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4"/>
      <c r="T6973" s="30"/>
    </row>
    <row r="6974" spans="1:20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4"/>
      <c r="T6974" s="30"/>
    </row>
    <row r="6975" spans="1:20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4"/>
      <c r="T6975" s="30"/>
    </row>
    <row r="6976" spans="1:20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4"/>
      <c r="T6976" s="30"/>
    </row>
    <row r="6977" spans="1:20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4"/>
      <c r="T6977" s="30"/>
    </row>
    <row r="6978" spans="1:20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4"/>
      <c r="T6978" s="30"/>
    </row>
    <row r="6979" spans="1:20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4"/>
      <c r="T6979" s="30"/>
    </row>
    <row r="6980" spans="1:20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4"/>
      <c r="T6980" s="30"/>
    </row>
    <row r="6981" spans="1:20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4"/>
      <c r="T6981" s="30"/>
    </row>
    <row r="6982" spans="1:20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4"/>
      <c r="T6982" s="30"/>
    </row>
    <row r="6983" spans="1:20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4"/>
      <c r="T6983" s="30"/>
    </row>
    <row r="6984" spans="1:20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4"/>
      <c r="T6984" s="30"/>
    </row>
    <row r="6985" spans="1:20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4"/>
      <c r="T6985" s="30"/>
    </row>
    <row r="6986" spans="1:20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4"/>
      <c r="T6986" s="30"/>
    </row>
    <row r="6987" spans="1:20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4"/>
      <c r="T6987" s="30"/>
    </row>
    <row r="6988" spans="1:20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4"/>
      <c r="T6988" s="30"/>
    </row>
    <row r="6989" spans="1:20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4"/>
      <c r="T6989" s="30"/>
    </row>
    <row r="6990" spans="1:20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4"/>
      <c r="T6990" s="30"/>
    </row>
    <row r="6991" spans="1:20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4"/>
      <c r="T6991" s="30"/>
    </row>
    <row r="6992" spans="1:20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4"/>
      <c r="T6992" s="30"/>
    </row>
    <row r="6993" spans="1:20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4"/>
      <c r="T6993" s="30"/>
    </row>
    <row r="6994" spans="1:20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4"/>
      <c r="T6994" s="30"/>
    </row>
    <row r="6995" spans="1:20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4"/>
      <c r="T6995" s="30"/>
    </row>
    <row r="6996" spans="1:20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4"/>
      <c r="T6996" s="30"/>
    </row>
    <row r="6997" spans="1:20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4"/>
      <c r="T6997" s="30"/>
    </row>
    <row r="6998" spans="1:20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4"/>
      <c r="T6998" s="30"/>
    </row>
    <row r="6999" spans="1:20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4"/>
      <c r="T6999" s="30"/>
    </row>
    <row r="7000" spans="1:20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4"/>
      <c r="T7000" s="30"/>
    </row>
  </sheetData>
  <conditionalFormatting sqref="D12">
    <cfRule type="expression" dxfId="8" priority="16">
      <formula>$L12&gt;0</formula>
    </cfRule>
  </conditionalFormatting>
  <conditionalFormatting sqref="A12:T12 J14:Q376 A13:Q13 S13:T376 E14:H376 A14:C376">
    <cfRule type="expression" dxfId="7" priority="14">
      <formula>$O12&gt;0</formula>
    </cfRule>
  </conditionalFormatting>
  <conditionalFormatting sqref="I2023:I7000">
    <cfRule type="expression" dxfId="6" priority="8">
      <formula>$O2023&gt;0</formula>
    </cfRule>
  </conditionalFormatting>
  <conditionalFormatting sqref="A1185:H7000 J2022:T7000 S377:T2021 E377:H1184 A377:C1184 J377:Q2021">
    <cfRule type="expression" dxfId="5" priority="11">
      <formula>$O377&gt;0</formula>
    </cfRule>
  </conditionalFormatting>
  <conditionalFormatting sqref="R13:R2021">
    <cfRule type="expression" dxfId="4" priority="7">
      <formula>$O13&gt;0</formula>
    </cfRule>
  </conditionalFormatting>
  <conditionalFormatting sqref="I705:I2021">
    <cfRule type="expression" dxfId="3" priority="6">
      <formula>$O705&gt;0</formula>
    </cfRule>
  </conditionalFormatting>
  <conditionalFormatting sqref="I2022">
    <cfRule type="expression" dxfId="2" priority="5">
      <formula>$O2022&gt;0</formula>
    </cfRule>
  </conditionalFormatting>
  <conditionalFormatting sqref="I14:I704">
    <cfRule type="expression" dxfId="1" priority="2">
      <formula>$O14&gt;0</formula>
    </cfRule>
  </conditionalFormatting>
  <conditionalFormatting sqref="D14:D1184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2025-05-09T17:28:29Z</dcterms:modified>
</cp:coreProperties>
</file>