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B763849-0BD0-49FE-B011-B92AE8D43AE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1" l="1"/>
  <c r="A12" i="1"/>
  <c r="AB53" i="1"/>
  <c r="AA53" i="1" s="1"/>
  <c r="AC53" i="1" s="1"/>
  <c r="B1" i="1"/>
  <c r="Q12" i="1"/>
  <c r="C13" i="1" s="1"/>
  <c r="AA52" i="1"/>
  <c r="AC52" i="1" s="1"/>
  <c r="W12" i="1" s="1"/>
  <c r="AD13" i="1"/>
  <c r="V13" i="1"/>
  <c r="I13" i="1"/>
  <c r="I14" i="1" s="1"/>
  <c r="I15" i="1" s="1"/>
  <c r="I16" i="1" s="1"/>
  <c r="I17" i="1" s="1"/>
  <c r="X12" i="1"/>
  <c r="J12" i="1"/>
  <c r="J13" i="1" s="1"/>
  <c r="G12" i="1"/>
  <c r="H12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V3" i="1"/>
  <c r="V2" i="1"/>
  <c r="R13" i="1"/>
  <c r="T12" i="1"/>
  <c r="G13" i="1" l="1"/>
  <c r="Y13" i="1"/>
  <c r="Z13" i="1" s="1"/>
  <c r="N12" i="1"/>
  <c r="P12" i="1" s="1"/>
  <c r="B12" i="1" s="1"/>
  <c r="A13" i="1"/>
  <c r="D13" i="1" s="1"/>
  <c r="AF12" i="1"/>
  <c r="S12" i="1" s="1"/>
  <c r="S13" i="1" s="1"/>
  <c r="U13" i="1"/>
  <c r="AA13" i="1"/>
  <c r="I18" i="1"/>
  <c r="D12" i="1"/>
  <c r="E12" i="1" s="1"/>
  <c r="F13" i="1" s="1"/>
  <c r="H13" i="1" l="1"/>
  <c r="AC13" i="1"/>
  <c r="X13" i="1"/>
  <c r="I19" i="1"/>
  <c r="K13" i="1"/>
  <c r="L13" i="1" s="1"/>
  <c r="M13" i="1" s="1"/>
  <c r="A14" i="1"/>
  <c r="O13" i="1"/>
  <c r="E13" i="1"/>
  <c r="N13" i="1" l="1"/>
  <c r="P13" i="1" s="1"/>
  <c r="B13" i="1" s="1"/>
  <c r="I20" i="1"/>
  <c r="J14" i="1"/>
  <c r="K14" i="1" s="1"/>
  <c r="L14" i="1" s="1"/>
  <c r="M14" i="1" s="1"/>
  <c r="S14" i="1"/>
  <c r="T13" i="1"/>
  <c r="R14" i="1"/>
  <c r="G14" i="1"/>
  <c r="Q13" i="1"/>
  <c r="C14" i="1" s="1"/>
  <c r="A15" i="1"/>
  <c r="O14" i="1"/>
  <c r="D14" i="1"/>
  <c r="E14" i="1" s="1"/>
  <c r="F14" i="1"/>
  <c r="H14" i="1" l="1"/>
  <c r="N14" i="1" s="1"/>
  <c r="I21" i="1"/>
  <c r="A16" i="1"/>
  <c r="O15" i="1"/>
  <c r="D15" i="1"/>
  <c r="E15" i="1" s="1"/>
  <c r="F15" i="1"/>
  <c r="Q14" i="1"/>
  <c r="C15" i="1" s="1"/>
  <c r="G15" i="1"/>
  <c r="J15" i="1"/>
  <c r="K15" i="1" s="1"/>
  <c r="L15" i="1" s="1"/>
  <c r="M15" i="1" s="1"/>
  <c r="T14" i="1"/>
  <c r="R15" i="1"/>
  <c r="S15" i="1"/>
  <c r="F16" i="1" l="1"/>
  <c r="A17" i="1"/>
  <c r="O16" i="1"/>
  <c r="D16" i="1"/>
  <c r="E16" i="1" s="1"/>
  <c r="J16" i="1"/>
  <c r="K16" i="1" s="1"/>
  <c r="L16" i="1" s="1"/>
  <c r="M16" i="1" s="1"/>
  <c r="G16" i="1"/>
  <c r="S16" i="1"/>
  <c r="Q15" i="1"/>
  <c r="C16" i="1" s="1"/>
  <c r="T15" i="1"/>
  <c r="R16" i="1"/>
  <c r="I22" i="1"/>
  <c r="H15" i="1"/>
  <c r="N15" i="1" s="1"/>
  <c r="P15" i="1" s="1"/>
  <c r="P14" i="1"/>
  <c r="F17" i="1" l="1"/>
  <c r="O17" i="1"/>
  <c r="A18" i="1"/>
  <c r="D17" i="1"/>
  <c r="E17" i="1" s="1"/>
  <c r="I23" i="1"/>
  <c r="H16" i="1"/>
  <c r="N16" i="1" s="1"/>
  <c r="P16" i="1" s="1"/>
  <c r="B16" i="1" s="1"/>
  <c r="Q16" i="1"/>
  <c r="C17" i="1" s="1"/>
  <c r="J17" i="1"/>
  <c r="K17" i="1" s="1"/>
  <c r="L17" i="1" s="1"/>
  <c r="M17" i="1" s="1"/>
  <c r="T16" i="1"/>
  <c r="G17" i="1"/>
  <c r="R17" i="1"/>
  <c r="S17" i="1"/>
  <c r="B15" i="1"/>
  <c r="B14" i="1"/>
  <c r="F18" i="1" l="1"/>
  <c r="I24" i="1"/>
  <c r="O18" i="1"/>
  <c r="A19" i="1"/>
  <c r="D18" i="1"/>
  <c r="E18" i="1" s="1"/>
  <c r="H17" i="1"/>
  <c r="N17" i="1" s="1"/>
  <c r="P17" i="1" s="1"/>
  <c r="B17" i="1" s="1"/>
  <c r="T17" i="1"/>
  <c r="G18" i="1"/>
  <c r="J18" i="1"/>
  <c r="K18" i="1" s="1"/>
  <c r="L18" i="1" s="1"/>
  <c r="M18" i="1" s="1"/>
  <c r="Q17" i="1"/>
  <c r="C18" i="1" s="1"/>
  <c r="R18" i="1"/>
  <c r="S18" i="1"/>
  <c r="Q18" i="1" l="1"/>
  <c r="C19" i="1" s="1"/>
  <c r="S19" i="1"/>
  <c r="T18" i="1"/>
  <c r="R19" i="1"/>
  <c r="J19" i="1"/>
  <c r="K19" i="1" s="1"/>
  <c r="L19" i="1" s="1"/>
  <c r="M19" i="1" s="1"/>
  <c r="G19" i="1"/>
  <c r="I25" i="1"/>
  <c r="F19" i="1"/>
  <c r="O19" i="1"/>
  <c r="A20" i="1"/>
  <c r="D19" i="1"/>
  <c r="E19" i="1" s="1"/>
  <c r="H18" i="1"/>
  <c r="N18" i="1" s="1"/>
  <c r="P18" i="1" s="1"/>
  <c r="B18" i="1" s="1"/>
  <c r="H19" i="1" l="1"/>
  <c r="N19" i="1" s="1"/>
  <c r="P19" i="1" s="1"/>
  <c r="B19" i="1" s="1"/>
  <c r="F20" i="1"/>
  <c r="O20" i="1"/>
  <c r="A21" i="1"/>
  <c r="D20" i="1"/>
  <c r="E20" i="1" s="1"/>
  <c r="T19" i="1"/>
  <c r="J20" i="1"/>
  <c r="K20" i="1" s="1"/>
  <c r="L20" i="1" s="1"/>
  <c r="M20" i="1" s="1"/>
  <c r="Q19" i="1"/>
  <c r="C20" i="1" s="1"/>
  <c r="R20" i="1"/>
  <c r="S20" i="1"/>
  <c r="G20" i="1"/>
  <c r="I26" i="1"/>
  <c r="F21" i="1" l="1"/>
  <c r="I27" i="1"/>
  <c r="H20" i="1"/>
  <c r="N20" i="1" s="1"/>
  <c r="P20" i="1" s="1"/>
  <c r="B20" i="1" s="1"/>
  <c r="A22" i="1"/>
  <c r="O21" i="1"/>
  <c r="D21" i="1"/>
  <c r="E21" i="1" s="1"/>
  <c r="F22" i="1" s="1"/>
  <c r="S21" i="1"/>
  <c r="T20" i="1"/>
  <c r="J21" i="1"/>
  <c r="K21" i="1" s="1"/>
  <c r="L21" i="1" s="1"/>
  <c r="M21" i="1" s="1"/>
  <c r="R21" i="1"/>
  <c r="Q20" i="1"/>
  <c r="C21" i="1" s="1"/>
  <c r="G21" i="1"/>
  <c r="A23" i="1" l="1"/>
  <c r="O22" i="1"/>
  <c r="D22" i="1"/>
  <c r="E22" i="1" s="1"/>
  <c r="F23" i="1" s="1"/>
  <c r="I28" i="1"/>
  <c r="Q21" i="1"/>
  <c r="C22" i="1" s="1"/>
  <c r="T21" i="1"/>
  <c r="S22" i="1"/>
  <c r="J22" i="1"/>
  <c r="K22" i="1" s="1"/>
  <c r="L22" i="1" s="1"/>
  <c r="M22" i="1" s="1"/>
  <c r="R22" i="1"/>
  <c r="G22" i="1"/>
  <c r="H22" i="1" s="1"/>
  <c r="H21" i="1"/>
  <c r="N21" i="1" s="1"/>
  <c r="P21" i="1" s="1"/>
  <c r="B21" i="1" s="1"/>
  <c r="N22" i="1" l="1"/>
  <c r="P22" i="1" s="1"/>
  <c r="B22" i="1" s="1"/>
  <c r="I29" i="1"/>
  <c r="T22" i="1"/>
  <c r="S23" i="1"/>
  <c r="R23" i="1"/>
  <c r="Q22" i="1"/>
  <c r="C23" i="1" s="1"/>
  <c r="J23" i="1"/>
  <c r="K23" i="1" s="1"/>
  <c r="L23" i="1" s="1"/>
  <c r="M23" i="1" s="1"/>
  <c r="G23" i="1"/>
  <c r="H23" i="1" s="1"/>
  <c r="O23" i="1"/>
  <c r="A24" i="1"/>
  <c r="D23" i="1"/>
  <c r="E23" i="1" s="1"/>
  <c r="F24" i="1" s="1"/>
  <c r="N23" i="1" l="1"/>
  <c r="P23" i="1" s="1"/>
  <c r="B23" i="1" s="1"/>
  <c r="R24" i="1"/>
  <c r="T23" i="1"/>
  <c r="S24" i="1"/>
  <c r="J24" i="1"/>
  <c r="K24" i="1" s="1"/>
  <c r="L24" i="1" s="1"/>
  <c r="M24" i="1" s="1"/>
  <c r="Q23" i="1"/>
  <c r="C24" i="1" s="1"/>
  <c r="G24" i="1"/>
  <c r="H24" i="1" s="1"/>
  <c r="O24" i="1"/>
  <c r="A25" i="1"/>
  <c r="D24" i="1"/>
  <c r="E24" i="1" s="1"/>
  <c r="F25" i="1" s="1"/>
  <c r="I30" i="1"/>
  <c r="N24" i="1" l="1"/>
  <c r="P24" i="1" s="1"/>
  <c r="B24" i="1" s="1"/>
  <c r="O25" i="1"/>
  <c r="A26" i="1"/>
  <c r="D25" i="1"/>
  <c r="E25" i="1" s="1"/>
  <c r="F26" i="1" s="1"/>
  <c r="I31" i="1"/>
  <c r="S25" i="1"/>
  <c r="T24" i="1"/>
  <c r="J25" i="1"/>
  <c r="K25" i="1" s="1"/>
  <c r="L25" i="1" s="1"/>
  <c r="M25" i="1" s="1"/>
  <c r="R25" i="1"/>
  <c r="Q24" i="1"/>
  <c r="C25" i="1" s="1"/>
  <c r="G25" i="1"/>
  <c r="H25" i="1" s="1"/>
  <c r="N25" i="1" l="1"/>
  <c r="P25" i="1" s="1"/>
  <c r="B25" i="1" s="1"/>
  <c r="A27" i="1"/>
  <c r="O26" i="1"/>
  <c r="D26" i="1"/>
  <c r="E26" i="1" s="1"/>
  <c r="F27" i="1" s="1"/>
  <c r="T25" i="1"/>
  <c r="R26" i="1"/>
  <c r="J26" i="1"/>
  <c r="K26" i="1" s="1"/>
  <c r="L26" i="1" s="1"/>
  <c r="M26" i="1" s="1"/>
  <c r="Q25" i="1"/>
  <c r="C26" i="1" s="1"/>
  <c r="S26" i="1"/>
  <c r="G26" i="1"/>
  <c r="H26" i="1" s="1"/>
  <c r="I32" i="1"/>
  <c r="N26" i="1" l="1"/>
  <c r="P26" i="1" s="1"/>
  <c r="B26" i="1" s="1"/>
  <c r="T26" i="1"/>
  <c r="Q26" i="1"/>
  <c r="C27" i="1" s="1"/>
  <c r="S27" i="1"/>
  <c r="J27" i="1"/>
  <c r="K27" i="1" s="1"/>
  <c r="L27" i="1" s="1"/>
  <c r="M27" i="1" s="1"/>
  <c r="R27" i="1"/>
  <c r="G27" i="1"/>
  <c r="H27" i="1" s="1"/>
  <c r="I33" i="1"/>
  <c r="A28" i="1"/>
  <c r="O27" i="1"/>
  <c r="D27" i="1"/>
  <c r="E27" i="1" s="1"/>
  <c r="F28" i="1" s="1"/>
  <c r="N27" i="1" l="1"/>
  <c r="P27" i="1" s="1"/>
  <c r="B27" i="1" s="1"/>
  <c r="I34" i="1"/>
  <c r="T27" i="1"/>
  <c r="R28" i="1"/>
  <c r="J28" i="1"/>
  <c r="K28" i="1" s="1"/>
  <c r="L28" i="1" s="1"/>
  <c r="M28" i="1" s="1"/>
  <c r="S28" i="1"/>
  <c r="Q27" i="1"/>
  <c r="C28" i="1" s="1"/>
  <c r="G28" i="1"/>
  <c r="H28" i="1" s="1"/>
  <c r="A29" i="1"/>
  <c r="O28" i="1"/>
  <c r="D28" i="1"/>
  <c r="E28" i="1" s="1"/>
  <c r="F29" i="1" s="1"/>
  <c r="N28" i="1" l="1"/>
  <c r="P28" i="1" s="1"/>
  <c r="B28" i="1" s="1"/>
  <c r="A30" i="1"/>
  <c r="O29" i="1"/>
  <c r="D29" i="1"/>
  <c r="E29" i="1" s="1"/>
  <c r="F30" i="1" s="1"/>
  <c r="I35" i="1"/>
  <c r="J29" i="1"/>
  <c r="K29" i="1" s="1"/>
  <c r="L29" i="1" s="1"/>
  <c r="M29" i="1" s="1"/>
  <c r="Q28" i="1"/>
  <c r="C29" i="1" s="1"/>
  <c r="S29" i="1"/>
  <c r="T28" i="1"/>
  <c r="R29" i="1"/>
  <c r="G29" i="1"/>
  <c r="H29" i="1" s="1"/>
  <c r="N29" i="1" l="1"/>
  <c r="P29" i="1" s="1"/>
  <c r="B29" i="1" s="1"/>
  <c r="I36" i="1"/>
  <c r="S30" i="1"/>
  <c r="J30" i="1"/>
  <c r="K30" i="1" s="1"/>
  <c r="L30" i="1" s="1"/>
  <c r="M30" i="1" s="1"/>
  <c r="R30" i="1"/>
  <c r="Q29" i="1"/>
  <c r="C30" i="1" s="1"/>
  <c r="G30" i="1"/>
  <c r="H30" i="1" s="1"/>
  <c r="T29" i="1"/>
  <c r="O30" i="1"/>
  <c r="A31" i="1"/>
  <c r="D30" i="1"/>
  <c r="E30" i="1" s="1"/>
  <c r="F31" i="1" s="1"/>
  <c r="N30" i="1" l="1"/>
  <c r="P30" i="1" s="1"/>
  <c r="B30" i="1" s="1"/>
  <c r="O31" i="1"/>
  <c r="A32" i="1"/>
  <c r="D31" i="1"/>
  <c r="E31" i="1" s="1"/>
  <c r="F32" i="1" s="1"/>
  <c r="S31" i="1"/>
  <c r="R31" i="1"/>
  <c r="Q30" i="1"/>
  <c r="C31" i="1" s="1"/>
  <c r="J31" i="1"/>
  <c r="K31" i="1" s="1"/>
  <c r="L31" i="1" s="1"/>
  <c r="M31" i="1" s="1"/>
  <c r="G31" i="1"/>
  <c r="H31" i="1" s="1"/>
  <c r="T30" i="1"/>
  <c r="I37" i="1"/>
  <c r="N31" i="1" l="1"/>
  <c r="P31" i="1" s="1"/>
  <c r="B31" i="1" s="1"/>
  <c r="A33" i="1"/>
  <c r="O32" i="1"/>
  <c r="D32" i="1"/>
  <c r="E32" i="1" s="1"/>
  <c r="F33" i="1" s="1"/>
  <c r="I38" i="1"/>
  <c r="S32" i="1"/>
  <c r="G32" i="1"/>
  <c r="H32" i="1" s="1"/>
  <c r="J32" i="1"/>
  <c r="K32" i="1" s="1"/>
  <c r="L32" i="1" s="1"/>
  <c r="M32" i="1" s="1"/>
  <c r="R32" i="1"/>
  <c r="Q31" i="1"/>
  <c r="C32" i="1" s="1"/>
  <c r="T31" i="1"/>
  <c r="N32" i="1" l="1"/>
  <c r="P32" i="1" s="1"/>
  <c r="B32" i="1" s="1"/>
  <c r="O33" i="1"/>
  <c r="A34" i="1"/>
  <c r="D33" i="1"/>
  <c r="E33" i="1" s="1"/>
  <c r="F34" i="1" s="1"/>
  <c r="I39" i="1"/>
  <c r="G33" i="1"/>
  <c r="H33" i="1" s="1"/>
  <c r="J33" i="1"/>
  <c r="K33" i="1" s="1"/>
  <c r="L33" i="1" s="1"/>
  <c r="M33" i="1" s="1"/>
  <c r="S33" i="1"/>
  <c r="Q32" i="1"/>
  <c r="C33" i="1" s="1"/>
  <c r="R33" i="1"/>
  <c r="T32" i="1"/>
  <c r="N33" i="1" l="1"/>
  <c r="P33" i="1" s="1"/>
  <c r="B33" i="1" s="1"/>
  <c r="I40" i="1"/>
  <c r="O34" i="1"/>
  <c r="A35" i="1"/>
  <c r="D34" i="1"/>
  <c r="E34" i="1" s="1"/>
  <c r="F35" i="1" s="1"/>
  <c r="G34" i="1"/>
  <c r="H34" i="1" s="1"/>
  <c r="S34" i="1"/>
  <c r="Q33" i="1"/>
  <c r="C34" i="1" s="1"/>
  <c r="R34" i="1"/>
  <c r="T33" i="1"/>
  <c r="J34" i="1"/>
  <c r="K34" i="1" s="1"/>
  <c r="L34" i="1" s="1"/>
  <c r="M34" i="1" s="1"/>
  <c r="N34" i="1" l="1"/>
  <c r="P34" i="1" s="1"/>
  <c r="B34" i="1" s="1"/>
  <c r="R35" i="1"/>
  <c r="G35" i="1"/>
  <c r="H35" i="1" s="1"/>
  <c r="J35" i="1"/>
  <c r="K35" i="1" s="1"/>
  <c r="L35" i="1" s="1"/>
  <c r="M35" i="1" s="1"/>
  <c r="Q34" i="1"/>
  <c r="C35" i="1" s="1"/>
  <c r="T34" i="1"/>
  <c r="S35" i="1"/>
  <c r="I41" i="1"/>
  <c r="D35" i="1"/>
  <c r="E35" i="1" s="1"/>
  <c r="F36" i="1" s="1"/>
  <c r="O35" i="1"/>
  <c r="A36" i="1"/>
  <c r="N35" i="1" l="1"/>
  <c r="P35" i="1" s="1"/>
  <c r="B35" i="1" s="1"/>
  <c r="O36" i="1"/>
  <c r="A37" i="1"/>
  <c r="D36" i="1"/>
  <c r="E36" i="1" s="1"/>
  <c r="F37" i="1" s="1"/>
  <c r="I42" i="1"/>
  <c r="G36" i="1"/>
  <c r="H36" i="1" s="1"/>
  <c r="R36" i="1"/>
  <c r="Q35" i="1"/>
  <c r="C36" i="1" s="1"/>
  <c r="S36" i="1"/>
  <c r="J36" i="1"/>
  <c r="K36" i="1" s="1"/>
  <c r="L36" i="1" s="1"/>
  <c r="M36" i="1" s="1"/>
  <c r="T35" i="1"/>
  <c r="N36" i="1" l="1"/>
  <c r="P36" i="1" s="1"/>
  <c r="B36" i="1" s="1"/>
  <c r="O37" i="1"/>
  <c r="A38" i="1"/>
  <c r="D37" i="1"/>
  <c r="E37" i="1" s="1"/>
  <c r="F38" i="1" s="1"/>
  <c r="Q36" i="1"/>
  <c r="C37" i="1" s="1"/>
  <c r="R37" i="1"/>
  <c r="G37" i="1"/>
  <c r="H37" i="1" s="1"/>
  <c r="J37" i="1"/>
  <c r="K37" i="1" s="1"/>
  <c r="L37" i="1" s="1"/>
  <c r="M37" i="1" s="1"/>
  <c r="S37" i="1"/>
  <c r="T36" i="1"/>
  <c r="I43" i="1"/>
  <c r="N37" i="1" l="1"/>
  <c r="P37" i="1" s="1"/>
  <c r="B37" i="1" s="1"/>
  <c r="A39" i="1"/>
  <c r="O38" i="1"/>
  <c r="D38" i="1"/>
  <c r="E38" i="1" s="1"/>
  <c r="F39" i="1" s="1"/>
  <c r="I44" i="1"/>
  <c r="Q37" i="1"/>
  <c r="C38" i="1" s="1"/>
  <c r="R38" i="1"/>
  <c r="G38" i="1"/>
  <c r="H38" i="1" s="1"/>
  <c r="J38" i="1"/>
  <c r="K38" i="1" s="1"/>
  <c r="L38" i="1" s="1"/>
  <c r="M38" i="1" s="1"/>
  <c r="T37" i="1"/>
  <c r="S38" i="1"/>
  <c r="N38" i="1" l="1"/>
  <c r="P38" i="1" s="1"/>
  <c r="B38" i="1" s="1"/>
  <c r="Q38" i="1"/>
  <c r="C39" i="1" s="1"/>
  <c r="G39" i="1"/>
  <c r="H39" i="1" s="1"/>
  <c r="R39" i="1"/>
  <c r="J39" i="1"/>
  <c r="K39" i="1" s="1"/>
  <c r="L39" i="1" s="1"/>
  <c r="M39" i="1" s="1"/>
  <c r="S39" i="1"/>
  <c r="T38" i="1"/>
  <c r="A40" i="1"/>
  <c r="O39" i="1"/>
  <c r="D39" i="1"/>
  <c r="E39" i="1" s="1"/>
  <c r="F40" i="1" s="1"/>
  <c r="I45" i="1"/>
  <c r="N39" i="1" l="1"/>
  <c r="P39" i="1" s="1"/>
  <c r="B39" i="1" s="1"/>
  <c r="O40" i="1"/>
  <c r="A41" i="1"/>
  <c r="D40" i="1"/>
  <c r="E40" i="1" s="1"/>
  <c r="F41" i="1" s="1"/>
  <c r="I46" i="1"/>
  <c r="Q39" i="1"/>
  <c r="C40" i="1" s="1"/>
  <c r="R40" i="1"/>
  <c r="G40" i="1"/>
  <c r="H40" i="1" s="1"/>
  <c r="J40" i="1"/>
  <c r="K40" i="1" s="1"/>
  <c r="L40" i="1" s="1"/>
  <c r="M40" i="1" s="1"/>
  <c r="S40" i="1"/>
  <c r="T39" i="1"/>
  <c r="N40" i="1" l="1"/>
  <c r="P40" i="1" s="1"/>
  <c r="B40" i="1" s="1"/>
  <c r="G41" i="1"/>
  <c r="H41" i="1" s="1"/>
  <c r="J41" i="1"/>
  <c r="K41" i="1" s="1"/>
  <c r="L41" i="1" s="1"/>
  <c r="M41" i="1" s="1"/>
  <c r="Q40" i="1"/>
  <c r="C41" i="1" s="1"/>
  <c r="S41" i="1"/>
  <c r="T40" i="1"/>
  <c r="R41" i="1"/>
  <c r="I47" i="1"/>
  <c r="A42" i="1"/>
  <c r="O41" i="1"/>
  <c r="D41" i="1"/>
  <c r="E41" i="1" s="1"/>
  <c r="F42" i="1" s="1"/>
  <c r="N41" i="1" l="1"/>
  <c r="P41" i="1" s="1"/>
  <c r="B41" i="1" s="1"/>
  <c r="O42" i="1"/>
  <c r="A43" i="1"/>
  <c r="D42" i="1"/>
  <c r="E42" i="1" s="1"/>
  <c r="F43" i="1" s="1"/>
  <c r="R42" i="1"/>
  <c r="G42" i="1"/>
  <c r="H42" i="1" s="1"/>
  <c r="J42" i="1"/>
  <c r="K42" i="1" s="1"/>
  <c r="L42" i="1" s="1"/>
  <c r="M42" i="1" s="1"/>
  <c r="Q41" i="1"/>
  <c r="C42" i="1" s="1"/>
  <c r="T41" i="1"/>
  <c r="S42" i="1"/>
  <c r="I48" i="1"/>
  <c r="N42" i="1" l="1"/>
  <c r="P42" i="1" s="1"/>
  <c r="B42" i="1" s="1"/>
  <c r="O43" i="1"/>
  <c r="A44" i="1"/>
  <c r="D43" i="1"/>
  <c r="E43" i="1" s="1"/>
  <c r="F44" i="1" s="1"/>
  <c r="I49" i="1"/>
  <c r="G43" i="1"/>
  <c r="H43" i="1" s="1"/>
  <c r="J43" i="1"/>
  <c r="K43" i="1" s="1"/>
  <c r="L43" i="1" s="1"/>
  <c r="M43" i="1" s="1"/>
  <c r="Q42" i="1"/>
  <c r="C43" i="1" s="1"/>
  <c r="R43" i="1"/>
  <c r="T42" i="1"/>
  <c r="S43" i="1"/>
  <c r="N43" i="1" l="1"/>
  <c r="P43" i="1" s="1"/>
  <c r="B43" i="1" s="1"/>
  <c r="I50" i="1"/>
  <c r="A45" i="1"/>
  <c r="O44" i="1"/>
  <c r="D44" i="1"/>
  <c r="E44" i="1" s="1"/>
  <c r="F45" i="1" s="1"/>
  <c r="G44" i="1"/>
  <c r="H44" i="1" s="1"/>
  <c r="J44" i="1"/>
  <c r="K44" i="1" s="1"/>
  <c r="L44" i="1" s="1"/>
  <c r="M44" i="1" s="1"/>
  <c r="T43" i="1"/>
  <c r="Q43" i="1"/>
  <c r="C44" i="1" s="1"/>
  <c r="S44" i="1"/>
  <c r="R44" i="1"/>
  <c r="N44" i="1" l="1"/>
  <c r="P44" i="1" s="1"/>
  <c r="B44" i="1" s="1"/>
  <c r="I51" i="1"/>
  <c r="G45" i="1"/>
  <c r="H45" i="1" s="1"/>
  <c r="R45" i="1"/>
  <c r="J45" i="1"/>
  <c r="K45" i="1" s="1"/>
  <c r="L45" i="1" s="1"/>
  <c r="M45" i="1" s="1"/>
  <c r="T44" i="1"/>
  <c r="Q44" i="1"/>
  <c r="C45" i="1" s="1"/>
  <c r="S45" i="1"/>
  <c r="O45" i="1"/>
  <c r="A46" i="1"/>
  <c r="D45" i="1"/>
  <c r="E45" i="1" s="1"/>
  <c r="F46" i="1" s="1"/>
  <c r="N45" i="1" l="1"/>
  <c r="P45" i="1" s="1"/>
  <c r="B45" i="1" s="1"/>
  <c r="G46" i="1"/>
  <c r="H46" i="1" s="1"/>
  <c r="T45" i="1"/>
  <c r="Q45" i="1"/>
  <c r="C46" i="1" s="1"/>
  <c r="S46" i="1"/>
  <c r="R46" i="1"/>
  <c r="J46" i="1"/>
  <c r="K46" i="1" s="1"/>
  <c r="L46" i="1" s="1"/>
  <c r="M46" i="1" s="1"/>
  <c r="O46" i="1"/>
  <c r="A47" i="1"/>
  <c r="D46" i="1"/>
  <c r="E46" i="1" s="1"/>
  <c r="F47" i="1" s="1"/>
  <c r="H47" i="1" s="1"/>
  <c r="I52" i="1"/>
  <c r="N46" i="1" l="1"/>
  <c r="P46" i="1" s="1"/>
  <c r="B46" i="1" s="1"/>
  <c r="T46" i="1"/>
  <c r="Q46" i="1"/>
  <c r="C47" i="1" s="1"/>
  <c r="S47" i="1"/>
  <c r="J47" i="1"/>
  <c r="K47" i="1" s="1"/>
  <c r="L47" i="1" s="1"/>
  <c r="M47" i="1" s="1"/>
  <c r="N47" i="1" s="1"/>
  <c r="P47" i="1" s="1"/>
  <c r="R47" i="1"/>
  <c r="I53" i="1"/>
  <c r="O47" i="1"/>
  <c r="A48" i="1"/>
  <c r="D47" i="1"/>
  <c r="E47" i="1" s="1"/>
  <c r="F48" i="1" s="1"/>
  <c r="B47" i="1" l="1"/>
  <c r="S48" i="1"/>
  <c r="T47" i="1"/>
  <c r="Q47" i="1"/>
  <c r="C48" i="1" s="1"/>
  <c r="R48" i="1"/>
  <c r="G48" i="1"/>
  <c r="H48" i="1" s="1"/>
  <c r="J48" i="1"/>
  <c r="K48" i="1" s="1"/>
  <c r="L48" i="1" s="1"/>
  <c r="M48" i="1" s="1"/>
  <c r="O48" i="1"/>
  <c r="A49" i="1"/>
  <c r="D48" i="1"/>
  <c r="E48" i="1" s="1"/>
  <c r="F49" i="1" s="1"/>
  <c r="I54" i="1"/>
  <c r="N48" i="1" l="1"/>
  <c r="P48" i="1" s="1"/>
  <c r="B48" i="1" s="1"/>
  <c r="A50" i="1"/>
  <c r="O49" i="1"/>
  <c r="D49" i="1"/>
  <c r="E49" i="1" s="1"/>
  <c r="F50" i="1" s="1"/>
  <c r="R49" i="1"/>
  <c r="T48" i="1"/>
  <c r="Q48" i="1"/>
  <c r="C49" i="1" s="1"/>
  <c r="S49" i="1"/>
  <c r="J49" i="1"/>
  <c r="K49" i="1" s="1"/>
  <c r="L49" i="1" s="1"/>
  <c r="M49" i="1" s="1"/>
  <c r="G49" i="1"/>
  <c r="H49" i="1" s="1"/>
  <c r="I55" i="1"/>
  <c r="N49" i="1" l="1"/>
  <c r="P49" i="1" s="1"/>
  <c r="B49" i="1" s="1"/>
  <c r="G50" i="1"/>
  <c r="H50" i="1" s="1"/>
  <c r="R50" i="1"/>
  <c r="J50" i="1"/>
  <c r="K50" i="1" s="1"/>
  <c r="L50" i="1" s="1"/>
  <c r="M50" i="1" s="1"/>
  <c r="Q49" i="1"/>
  <c r="C50" i="1" s="1"/>
  <c r="S50" i="1"/>
  <c r="T49" i="1"/>
  <c r="I56" i="1"/>
  <c r="A51" i="1"/>
  <c r="O50" i="1"/>
  <c r="D50" i="1"/>
  <c r="E50" i="1" s="1"/>
  <c r="F51" i="1" s="1"/>
  <c r="N50" i="1" l="1"/>
  <c r="P50" i="1" s="1"/>
  <c r="B50" i="1" s="1"/>
  <c r="O51" i="1"/>
  <c r="A52" i="1"/>
  <c r="D51" i="1"/>
  <c r="E51" i="1" s="1"/>
  <c r="F52" i="1" s="1"/>
  <c r="Q50" i="1"/>
  <c r="C51" i="1" s="1"/>
  <c r="G51" i="1"/>
  <c r="H51" i="1" s="1"/>
  <c r="S51" i="1"/>
  <c r="R51" i="1"/>
  <c r="J51" i="1"/>
  <c r="K51" i="1" s="1"/>
  <c r="L51" i="1" s="1"/>
  <c r="M51" i="1" s="1"/>
  <c r="T50" i="1"/>
  <c r="I57" i="1"/>
  <c r="N51" i="1" l="1"/>
  <c r="P51" i="1" s="1"/>
  <c r="B51" i="1" s="1"/>
  <c r="I58" i="1"/>
  <c r="A53" i="1"/>
  <c r="O52" i="1"/>
  <c r="D52" i="1"/>
  <c r="E52" i="1" s="1"/>
  <c r="F53" i="1" s="1"/>
  <c r="Q51" i="1"/>
  <c r="C52" i="1" s="1"/>
  <c r="G52" i="1"/>
  <c r="H52" i="1" s="1"/>
  <c r="S52" i="1"/>
  <c r="R52" i="1"/>
  <c r="T51" i="1"/>
  <c r="J52" i="1"/>
  <c r="K52" i="1" s="1"/>
  <c r="L52" i="1" s="1"/>
  <c r="M52" i="1" s="1"/>
  <c r="N52" i="1" l="1"/>
  <c r="P52" i="1" s="1"/>
  <c r="B52" i="1" s="1"/>
  <c r="Q52" i="1"/>
  <c r="C53" i="1" s="1"/>
  <c r="R53" i="1"/>
  <c r="S53" i="1"/>
  <c r="T52" i="1"/>
  <c r="G53" i="1"/>
  <c r="H53" i="1" s="1"/>
  <c r="J53" i="1"/>
  <c r="K53" i="1" s="1"/>
  <c r="L53" i="1" s="1"/>
  <c r="M53" i="1" s="1"/>
  <c r="A54" i="1"/>
  <c r="O53" i="1"/>
  <c r="D53" i="1"/>
  <c r="E53" i="1" s="1"/>
  <c r="F54" i="1" s="1"/>
  <c r="I59" i="1"/>
  <c r="A55" i="1" l="1"/>
  <c r="O54" i="1"/>
  <c r="D54" i="1"/>
  <c r="E54" i="1" s="1"/>
  <c r="F55" i="1" s="1"/>
  <c r="N53" i="1"/>
  <c r="P53" i="1" s="1"/>
  <c r="B53" i="1" s="1"/>
  <c r="I60" i="1"/>
  <c r="Q53" i="1"/>
  <c r="C54" i="1" s="1"/>
  <c r="R54" i="1"/>
  <c r="S54" i="1"/>
  <c r="G54" i="1"/>
  <c r="H54" i="1" s="1"/>
  <c r="T53" i="1"/>
  <c r="J54" i="1"/>
  <c r="K54" i="1" s="1"/>
  <c r="L54" i="1" s="1"/>
  <c r="M54" i="1" s="1"/>
  <c r="N54" i="1" l="1"/>
  <c r="P54" i="1" s="1"/>
  <c r="B54" i="1" s="1"/>
  <c r="D55" i="1"/>
  <c r="E55" i="1" s="1"/>
  <c r="F56" i="1" s="1"/>
  <c r="A56" i="1"/>
  <c r="O55" i="1"/>
  <c r="I61" i="1"/>
  <c r="Q54" i="1"/>
  <c r="C55" i="1" s="1"/>
  <c r="R55" i="1"/>
  <c r="T54" i="1"/>
  <c r="S55" i="1"/>
  <c r="J55" i="1"/>
  <c r="K55" i="1" s="1"/>
  <c r="L55" i="1" s="1"/>
  <c r="M55" i="1" s="1"/>
  <c r="G55" i="1"/>
  <c r="H55" i="1" s="1"/>
  <c r="N55" i="1" l="1"/>
  <c r="P55" i="1" s="1"/>
  <c r="B55" i="1" s="1"/>
  <c r="Q55" i="1"/>
  <c r="C56" i="1" s="1"/>
  <c r="R56" i="1"/>
  <c r="G56" i="1"/>
  <c r="H56" i="1" s="1"/>
  <c r="T55" i="1"/>
  <c r="J56" i="1"/>
  <c r="K56" i="1" s="1"/>
  <c r="L56" i="1" s="1"/>
  <c r="M56" i="1" s="1"/>
  <c r="S56" i="1"/>
  <c r="I62" i="1"/>
  <c r="A57" i="1"/>
  <c r="O56" i="1"/>
  <c r="D56" i="1"/>
  <c r="E56" i="1" s="1"/>
  <c r="F57" i="1" s="1"/>
  <c r="N56" i="1" l="1"/>
  <c r="P56" i="1" s="1"/>
  <c r="B56" i="1" s="1"/>
  <c r="A58" i="1"/>
  <c r="O57" i="1"/>
  <c r="D57" i="1"/>
  <c r="E57" i="1" s="1"/>
  <c r="F58" i="1" s="1"/>
  <c r="I63" i="1"/>
  <c r="Q56" i="1"/>
  <c r="C57" i="1" s="1"/>
  <c r="G57" i="1"/>
  <c r="H57" i="1" s="1"/>
  <c r="R57" i="1"/>
  <c r="T56" i="1"/>
  <c r="J57" i="1"/>
  <c r="K57" i="1" s="1"/>
  <c r="L57" i="1" s="1"/>
  <c r="M57" i="1" s="1"/>
  <c r="S57" i="1"/>
  <c r="N57" i="1" l="1"/>
  <c r="P57" i="1" s="1"/>
  <c r="B57" i="1" s="1"/>
  <c r="Q57" i="1"/>
  <c r="C58" i="1" s="1"/>
  <c r="G58" i="1"/>
  <c r="H58" i="1" s="1"/>
  <c r="R58" i="1"/>
  <c r="S58" i="1"/>
  <c r="J58" i="1"/>
  <c r="K58" i="1" s="1"/>
  <c r="L58" i="1" s="1"/>
  <c r="M58" i="1" s="1"/>
  <c r="T57" i="1"/>
  <c r="O58" i="1"/>
  <c r="A59" i="1"/>
  <c r="D58" i="1"/>
  <c r="E58" i="1" s="1"/>
  <c r="F59" i="1" s="1"/>
  <c r="I64" i="1"/>
  <c r="N58" i="1" l="1"/>
  <c r="P58" i="1" s="1"/>
  <c r="B58" i="1" s="1"/>
  <c r="Q58" i="1"/>
  <c r="C59" i="1" s="1"/>
  <c r="R59" i="1"/>
  <c r="S59" i="1"/>
  <c r="J59" i="1"/>
  <c r="K59" i="1" s="1"/>
  <c r="L59" i="1" s="1"/>
  <c r="M59" i="1" s="1"/>
  <c r="T58" i="1"/>
  <c r="G59" i="1"/>
  <c r="H59" i="1" s="1"/>
  <c r="I65" i="1"/>
  <c r="A60" i="1"/>
  <c r="O59" i="1"/>
  <c r="D59" i="1"/>
  <c r="E59" i="1" s="1"/>
  <c r="F60" i="1" s="1"/>
  <c r="N59" i="1" l="1"/>
  <c r="P59" i="1" s="1"/>
  <c r="B59" i="1" s="1"/>
  <c r="A61" i="1"/>
  <c r="O60" i="1"/>
  <c r="D60" i="1"/>
  <c r="E60" i="1" s="1"/>
  <c r="F61" i="1" s="1"/>
  <c r="Q59" i="1"/>
  <c r="C60" i="1" s="1"/>
  <c r="G60" i="1"/>
  <c r="H60" i="1" s="1"/>
  <c r="R60" i="1"/>
  <c r="T59" i="1"/>
  <c r="J60" i="1"/>
  <c r="K60" i="1" s="1"/>
  <c r="L60" i="1" s="1"/>
  <c r="M60" i="1" s="1"/>
  <c r="S60" i="1"/>
  <c r="I66" i="1"/>
  <c r="N60" i="1" l="1"/>
  <c r="P60" i="1" s="1"/>
  <c r="B60" i="1" s="1"/>
  <c r="Q60" i="1"/>
  <c r="C61" i="1" s="1"/>
  <c r="R61" i="1"/>
  <c r="S61" i="1"/>
  <c r="T60" i="1"/>
  <c r="J61" i="1"/>
  <c r="K61" i="1" s="1"/>
  <c r="L61" i="1" s="1"/>
  <c r="M61" i="1" s="1"/>
  <c r="G61" i="1"/>
  <c r="H61" i="1" s="1"/>
  <c r="I67" i="1"/>
  <c r="A62" i="1"/>
  <c r="O61" i="1"/>
  <c r="D61" i="1"/>
  <c r="E61" i="1" s="1"/>
  <c r="F62" i="1" s="1"/>
  <c r="N61" i="1" l="1"/>
  <c r="P61" i="1" s="1"/>
  <c r="B61" i="1" s="1"/>
  <c r="Q61" i="1"/>
  <c r="C62" i="1" s="1"/>
  <c r="S62" i="1"/>
  <c r="R62" i="1"/>
  <c r="T61" i="1"/>
  <c r="J62" i="1"/>
  <c r="K62" i="1" s="1"/>
  <c r="L62" i="1" s="1"/>
  <c r="M62" i="1" s="1"/>
  <c r="G62" i="1"/>
  <c r="H62" i="1" s="1"/>
  <c r="I68" i="1"/>
  <c r="A63" i="1"/>
  <c r="O62" i="1"/>
  <c r="D62" i="1"/>
  <c r="E62" i="1" s="1"/>
  <c r="F63" i="1" s="1"/>
  <c r="N62" i="1" l="1"/>
  <c r="P62" i="1" s="1"/>
  <c r="B62" i="1" s="1"/>
  <c r="O63" i="1"/>
  <c r="A64" i="1"/>
  <c r="D63" i="1"/>
  <c r="E63" i="1" s="1"/>
  <c r="F64" i="1" s="1"/>
  <c r="Q62" i="1"/>
  <c r="C63" i="1" s="1"/>
  <c r="S63" i="1"/>
  <c r="G63" i="1"/>
  <c r="H63" i="1" s="1"/>
  <c r="T62" i="1"/>
  <c r="J63" i="1"/>
  <c r="K63" i="1" s="1"/>
  <c r="L63" i="1" s="1"/>
  <c r="M63" i="1" s="1"/>
  <c r="R63" i="1"/>
  <c r="I69" i="1"/>
  <c r="N63" i="1" l="1"/>
  <c r="P63" i="1" s="1"/>
  <c r="B63" i="1" s="1"/>
  <c r="I70" i="1"/>
  <c r="O64" i="1"/>
  <c r="A65" i="1"/>
  <c r="D64" i="1"/>
  <c r="E64" i="1" s="1"/>
  <c r="F65" i="1" s="1"/>
  <c r="S64" i="1"/>
  <c r="Q63" i="1"/>
  <c r="C64" i="1" s="1"/>
  <c r="G64" i="1"/>
  <c r="H64" i="1" s="1"/>
  <c r="T63" i="1"/>
  <c r="J64" i="1"/>
  <c r="K64" i="1" s="1"/>
  <c r="L64" i="1" s="1"/>
  <c r="M64" i="1" s="1"/>
  <c r="R64" i="1"/>
  <c r="N64" i="1" l="1"/>
  <c r="P64" i="1" s="1"/>
  <c r="B64" i="1" s="1"/>
  <c r="O65" i="1"/>
  <c r="A66" i="1"/>
  <c r="D65" i="1"/>
  <c r="E65" i="1" s="1"/>
  <c r="F66" i="1" s="1"/>
  <c r="G65" i="1"/>
  <c r="H65" i="1" s="1"/>
  <c r="Q64" i="1"/>
  <c r="C65" i="1" s="1"/>
  <c r="R65" i="1"/>
  <c r="T64" i="1"/>
  <c r="J65" i="1"/>
  <c r="K65" i="1" s="1"/>
  <c r="L65" i="1" s="1"/>
  <c r="M65" i="1" s="1"/>
  <c r="S65" i="1"/>
  <c r="I71" i="1"/>
  <c r="Q65" i="1" l="1"/>
  <c r="C66" i="1" s="1"/>
  <c r="R66" i="1"/>
  <c r="G66" i="1"/>
  <c r="H66" i="1" s="1"/>
  <c r="J66" i="1"/>
  <c r="K66" i="1" s="1"/>
  <c r="L66" i="1" s="1"/>
  <c r="M66" i="1" s="1"/>
  <c r="T65" i="1"/>
  <c r="S66" i="1"/>
  <c r="O66" i="1"/>
  <c r="A67" i="1"/>
  <c r="D66" i="1"/>
  <c r="E66" i="1" s="1"/>
  <c r="F67" i="1" s="1"/>
  <c r="I72" i="1"/>
  <c r="N65" i="1"/>
  <c r="P65" i="1" s="1"/>
  <c r="B65" i="1" s="1"/>
  <c r="N66" i="1" l="1"/>
  <c r="P66" i="1" s="1"/>
  <c r="B66" i="1" s="1"/>
  <c r="I73" i="1"/>
  <c r="O67" i="1"/>
  <c r="A68" i="1"/>
  <c r="D67" i="1"/>
  <c r="E67" i="1" s="1"/>
  <c r="F68" i="1" s="1"/>
  <c r="G67" i="1"/>
  <c r="H67" i="1" s="1"/>
  <c r="Q66" i="1"/>
  <c r="C67" i="1" s="1"/>
  <c r="R67" i="1"/>
  <c r="J67" i="1"/>
  <c r="K67" i="1" s="1"/>
  <c r="L67" i="1" s="1"/>
  <c r="M67" i="1" s="1"/>
  <c r="S67" i="1"/>
  <c r="T66" i="1"/>
  <c r="N67" i="1" l="1"/>
  <c r="P67" i="1" s="1"/>
  <c r="B67" i="1" s="1"/>
  <c r="J68" i="1"/>
  <c r="K68" i="1" s="1"/>
  <c r="L68" i="1" s="1"/>
  <c r="M68" i="1" s="1"/>
  <c r="Q67" i="1"/>
  <c r="C68" i="1" s="1"/>
  <c r="R68" i="1"/>
  <c r="G68" i="1"/>
  <c r="H68" i="1" s="1"/>
  <c r="T67" i="1"/>
  <c r="S68" i="1"/>
  <c r="O68" i="1"/>
  <c r="A69" i="1"/>
  <c r="D68" i="1"/>
  <c r="E68" i="1" s="1"/>
  <c r="F69" i="1" s="1"/>
  <c r="I74" i="1"/>
  <c r="N68" i="1" l="1"/>
  <c r="P68" i="1" s="1"/>
  <c r="B68" i="1" s="1"/>
  <c r="I75" i="1"/>
  <c r="O69" i="1"/>
  <c r="A70" i="1"/>
  <c r="D69" i="1"/>
  <c r="E69" i="1" s="1"/>
  <c r="F70" i="1" s="1"/>
  <c r="G69" i="1"/>
  <c r="H69" i="1" s="1"/>
  <c r="J69" i="1"/>
  <c r="K69" i="1" s="1"/>
  <c r="L69" i="1" s="1"/>
  <c r="M69" i="1" s="1"/>
  <c r="Q68" i="1"/>
  <c r="C69" i="1" s="1"/>
  <c r="R69" i="1"/>
  <c r="S69" i="1"/>
  <c r="T68" i="1"/>
  <c r="N69" i="1" l="1"/>
  <c r="P69" i="1" s="1"/>
  <c r="B69" i="1" s="1"/>
  <c r="O70" i="1"/>
  <c r="A71" i="1"/>
  <c r="D70" i="1"/>
  <c r="E70" i="1" s="1"/>
  <c r="F71" i="1" s="1"/>
  <c r="I76" i="1"/>
  <c r="S70" i="1"/>
  <c r="J70" i="1"/>
  <c r="K70" i="1" s="1"/>
  <c r="L70" i="1" s="1"/>
  <c r="M70" i="1" s="1"/>
  <c r="Q69" i="1"/>
  <c r="C70" i="1" s="1"/>
  <c r="R70" i="1"/>
  <c r="T69" i="1"/>
  <c r="G70" i="1"/>
  <c r="H70" i="1" s="1"/>
  <c r="N70" i="1" l="1"/>
  <c r="P70" i="1" s="1"/>
  <c r="B70" i="1" s="1"/>
  <c r="S71" i="1"/>
  <c r="J71" i="1"/>
  <c r="K71" i="1" s="1"/>
  <c r="L71" i="1" s="1"/>
  <c r="M71" i="1" s="1"/>
  <c r="Q70" i="1"/>
  <c r="C71" i="1" s="1"/>
  <c r="G71" i="1"/>
  <c r="H71" i="1" s="1"/>
  <c r="R71" i="1"/>
  <c r="T70" i="1"/>
  <c r="I77" i="1"/>
  <c r="D71" i="1"/>
  <c r="E71" i="1" s="1"/>
  <c r="F72" i="1" s="1"/>
  <c r="O71" i="1"/>
  <c r="A72" i="1"/>
  <c r="N71" i="1" l="1"/>
  <c r="P71" i="1" s="1"/>
  <c r="B71" i="1" s="1"/>
  <c r="O72" i="1"/>
  <c r="A73" i="1"/>
  <c r="D72" i="1"/>
  <c r="E72" i="1" s="1"/>
  <c r="F73" i="1" s="1"/>
  <c r="S72" i="1"/>
  <c r="J72" i="1"/>
  <c r="K72" i="1" s="1"/>
  <c r="L72" i="1" s="1"/>
  <c r="M72" i="1" s="1"/>
  <c r="Q71" i="1"/>
  <c r="C72" i="1" s="1"/>
  <c r="R72" i="1"/>
  <c r="T71" i="1"/>
  <c r="G72" i="1"/>
  <c r="H72" i="1" s="1"/>
  <c r="I78" i="1"/>
  <c r="N72" i="1" l="1"/>
  <c r="P72" i="1" s="1"/>
  <c r="B72" i="1" s="1"/>
  <c r="I79" i="1"/>
  <c r="O73" i="1"/>
  <c r="A74" i="1"/>
  <c r="D73" i="1"/>
  <c r="E73" i="1" s="1"/>
  <c r="F74" i="1" s="1"/>
  <c r="J73" i="1"/>
  <c r="K73" i="1" s="1"/>
  <c r="L73" i="1" s="1"/>
  <c r="M73" i="1" s="1"/>
  <c r="S73" i="1"/>
  <c r="Q72" i="1"/>
  <c r="C73" i="1" s="1"/>
  <c r="G73" i="1"/>
  <c r="H73" i="1" s="1"/>
  <c r="T72" i="1"/>
  <c r="R73" i="1"/>
  <c r="N73" i="1" l="1"/>
  <c r="P73" i="1" s="1"/>
  <c r="B73" i="1" s="1"/>
  <c r="I80" i="1"/>
  <c r="O74" i="1"/>
  <c r="A75" i="1"/>
  <c r="D74" i="1"/>
  <c r="E74" i="1" s="1"/>
  <c r="F75" i="1" s="1"/>
  <c r="R74" i="1"/>
  <c r="J74" i="1"/>
  <c r="K74" i="1" s="1"/>
  <c r="L74" i="1" s="1"/>
  <c r="M74" i="1" s="1"/>
  <c r="T73" i="1"/>
  <c r="Q73" i="1"/>
  <c r="C74" i="1" s="1"/>
  <c r="S74" i="1"/>
  <c r="G74" i="1"/>
  <c r="H74" i="1" s="1"/>
  <c r="O75" i="1" l="1"/>
  <c r="A76" i="1"/>
  <c r="D75" i="1"/>
  <c r="E75" i="1" s="1"/>
  <c r="F76" i="1" s="1"/>
  <c r="S75" i="1"/>
  <c r="J75" i="1"/>
  <c r="K75" i="1" s="1"/>
  <c r="L75" i="1" s="1"/>
  <c r="M75" i="1" s="1"/>
  <c r="T74" i="1"/>
  <c r="G75" i="1"/>
  <c r="H75" i="1" s="1"/>
  <c r="Q74" i="1"/>
  <c r="C75" i="1" s="1"/>
  <c r="R75" i="1"/>
  <c r="N74" i="1"/>
  <c r="P74" i="1" s="1"/>
  <c r="B74" i="1" s="1"/>
  <c r="I81" i="1"/>
  <c r="N75" i="1" l="1"/>
  <c r="P75" i="1" s="1"/>
  <c r="B75" i="1" s="1"/>
  <c r="R76" i="1"/>
  <c r="T75" i="1"/>
  <c r="S76" i="1"/>
  <c r="J76" i="1"/>
  <c r="K76" i="1" s="1"/>
  <c r="L76" i="1" s="1"/>
  <c r="M76" i="1" s="1"/>
  <c r="Q75" i="1"/>
  <c r="C76" i="1" s="1"/>
  <c r="G76" i="1"/>
  <c r="H76" i="1" s="1"/>
  <c r="I82" i="1"/>
  <c r="O76" i="1"/>
  <c r="A77" i="1"/>
  <c r="D76" i="1"/>
  <c r="E76" i="1" s="1"/>
  <c r="F77" i="1" s="1"/>
  <c r="N76" i="1" l="1"/>
  <c r="P76" i="1" s="1"/>
  <c r="B76" i="1" s="1"/>
  <c r="T76" i="1"/>
  <c r="S77" i="1"/>
  <c r="J77" i="1"/>
  <c r="K77" i="1" s="1"/>
  <c r="L77" i="1" s="1"/>
  <c r="M77" i="1" s="1"/>
  <c r="Q76" i="1"/>
  <c r="C77" i="1" s="1"/>
  <c r="G77" i="1"/>
  <c r="H77" i="1" s="1"/>
  <c r="R77" i="1"/>
  <c r="I83" i="1"/>
  <c r="A78" i="1"/>
  <c r="O77" i="1"/>
  <c r="D77" i="1"/>
  <c r="E77" i="1" s="1"/>
  <c r="F78" i="1" s="1"/>
  <c r="N77" i="1" l="1"/>
  <c r="P77" i="1" s="1"/>
  <c r="B77" i="1" s="1"/>
  <c r="T77" i="1"/>
  <c r="R78" i="1"/>
  <c r="J78" i="1"/>
  <c r="K78" i="1" s="1"/>
  <c r="L78" i="1" s="1"/>
  <c r="M78" i="1" s="1"/>
  <c r="Q77" i="1"/>
  <c r="C78" i="1" s="1"/>
  <c r="G78" i="1"/>
  <c r="H78" i="1" s="1"/>
  <c r="S78" i="1"/>
  <c r="I84" i="1"/>
  <c r="A79" i="1"/>
  <c r="O78" i="1"/>
  <c r="D78" i="1"/>
  <c r="E78" i="1" s="1"/>
  <c r="F79" i="1" s="1"/>
  <c r="S79" i="1" l="1"/>
  <c r="T78" i="1"/>
  <c r="G79" i="1"/>
  <c r="H79" i="1" s="1"/>
  <c r="J79" i="1"/>
  <c r="K79" i="1" s="1"/>
  <c r="L79" i="1" s="1"/>
  <c r="M79" i="1" s="1"/>
  <c r="Q78" i="1"/>
  <c r="C79" i="1" s="1"/>
  <c r="R79" i="1"/>
  <c r="N78" i="1"/>
  <c r="P78" i="1" s="1"/>
  <c r="B78" i="1" s="1"/>
  <c r="A80" i="1"/>
  <c r="D79" i="1"/>
  <c r="E79" i="1" s="1"/>
  <c r="F80" i="1" s="1"/>
  <c r="O79" i="1"/>
  <c r="I85" i="1"/>
  <c r="N79" i="1" l="1"/>
  <c r="P79" i="1" s="1"/>
  <c r="B79" i="1" s="1"/>
  <c r="G80" i="1"/>
  <c r="H80" i="1" s="1"/>
  <c r="T79" i="1"/>
  <c r="R80" i="1"/>
  <c r="J80" i="1"/>
  <c r="K80" i="1" s="1"/>
  <c r="L80" i="1" s="1"/>
  <c r="M80" i="1" s="1"/>
  <c r="Q79" i="1"/>
  <c r="C80" i="1" s="1"/>
  <c r="S80" i="1"/>
  <c r="I86" i="1"/>
  <c r="O80" i="1"/>
  <c r="A81" i="1"/>
  <c r="D80" i="1"/>
  <c r="E80" i="1" s="1"/>
  <c r="F81" i="1" s="1"/>
  <c r="N80" i="1" l="1"/>
  <c r="P80" i="1" s="1"/>
  <c r="B80" i="1" s="1"/>
  <c r="T80" i="1"/>
  <c r="S81" i="1"/>
  <c r="J81" i="1"/>
  <c r="K81" i="1" s="1"/>
  <c r="L81" i="1" s="1"/>
  <c r="M81" i="1" s="1"/>
  <c r="G81" i="1"/>
  <c r="H81" i="1" s="1"/>
  <c r="Q80" i="1"/>
  <c r="C81" i="1" s="1"/>
  <c r="R81" i="1"/>
  <c r="I87" i="1"/>
  <c r="A82" i="1"/>
  <c r="O81" i="1"/>
  <c r="D81" i="1"/>
  <c r="E81" i="1" s="1"/>
  <c r="F82" i="1" s="1"/>
  <c r="G82" i="1" l="1"/>
  <c r="H82" i="1" s="1"/>
  <c r="J82" i="1"/>
  <c r="K82" i="1" s="1"/>
  <c r="L82" i="1" s="1"/>
  <c r="M82" i="1" s="1"/>
  <c r="T81" i="1"/>
  <c r="R82" i="1"/>
  <c r="Q81" i="1"/>
  <c r="C82" i="1" s="1"/>
  <c r="S82" i="1"/>
  <c r="A83" i="1"/>
  <c r="O82" i="1"/>
  <c r="D82" i="1"/>
  <c r="E82" i="1" s="1"/>
  <c r="F83" i="1" s="1"/>
  <c r="N81" i="1"/>
  <c r="P81" i="1" s="1"/>
  <c r="B81" i="1" s="1"/>
  <c r="I88" i="1"/>
  <c r="N82" i="1" l="1"/>
  <c r="P82" i="1" s="1"/>
  <c r="B82" i="1" s="1"/>
  <c r="R83" i="1"/>
  <c r="J83" i="1"/>
  <c r="K83" i="1" s="1"/>
  <c r="L83" i="1" s="1"/>
  <c r="M83" i="1" s="1"/>
  <c r="T82" i="1"/>
  <c r="S83" i="1"/>
  <c r="Q82" i="1"/>
  <c r="C83" i="1" s="1"/>
  <c r="G83" i="1"/>
  <c r="H83" i="1" s="1"/>
  <c r="A84" i="1"/>
  <c r="O83" i="1"/>
  <c r="D83" i="1"/>
  <c r="E83" i="1" s="1"/>
  <c r="F84" i="1" s="1"/>
  <c r="I89" i="1"/>
  <c r="N83" i="1" l="1"/>
  <c r="P83" i="1" s="1"/>
  <c r="B83" i="1" s="1"/>
  <c r="A85" i="1"/>
  <c r="O84" i="1"/>
  <c r="D84" i="1"/>
  <c r="E84" i="1" s="1"/>
  <c r="F85" i="1" s="1"/>
  <c r="I90" i="1"/>
  <c r="S84" i="1"/>
  <c r="G84" i="1"/>
  <c r="H84" i="1" s="1"/>
  <c r="J84" i="1"/>
  <c r="K84" i="1" s="1"/>
  <c r="L84" i="1" s="1"/>
  <c r="M84" i="1" s="1"/>
  <c r="T83" i="1"/>
  <c r="Q83" i="1"/>
  <c r="C84" i="1" s="1"/>
  <c r="R84" i="1"/>
  <c r="N84" i="1" l="1"/>
  <c r="P84" i="1" s="1"/>
  <c r="B84" i="1" s="1"/>
  <c r="G85" i="1"/>
  <c r="H85" i="1" s="1"/>
  <c r="S85" i="1"/>
  <c r="J85" i="1"/>
  <c r="K85" i="1" s="1"/>
  <c r="L85" i="1" s="1"/>
  <c r="M85" i="1" s="1"/>
  <c r="T84" i="1"/>
  <c r="Q84" i="1"/>
  <c r="C85" i="1" s="1"/>
  <c r="R85" i="1"/>
  <c r="A86" i="1"/>
  <c r="O85" i="1"/>
  <c r="D85" i="1"/>
  <c r="E85" i="1" s="1"/>
  <c r="F86" i="1" s="1"/>
  <c r="I91" i="1"/>
  <c r="I92" i="1" l="1"/>
  <c r="N85" i="1"/>
  <c r="P85" i="1" s="1"/>
  <c r="B85" i="1" s="1"/>
  <c r="S86" i="1"/>
  <c r="G86" i="1"/>
  <c r="H86" i="1" s="1"/>
  <c r="Q85" i="1"/>
  <c r="C86" i="1" s="1"/>
  <c r="J86" i="1"/>
  <c r="K86" i="1" s="1"/>
  <c r="L86" i="1" s="1"/>
  <c r="M86" i="1" s="1"/>
  <c r="R86" i="1"/>
  <c r="T85" i="1"/>
  <c r="O86" i="1"/>
  <c r="A87" i="1"/>
  <c r="D86" i="1"/>
  <c r="E86" i="1" s="1"/>
  <c r="F87" i="1" s="1"/>
  <c r="N86" i="1" l="1"/>
  <c r="P86" i="1" s="1"/>
  <c r="B86" i="1" s="1"/>
  <c r="I93" i="1"/>
  <c r="D87" i="1"/>
  <c r="E87" i="1" s="1"/>
  <c r="F88" i="1" s="1"/>
  <c r="O87" i="1"/>
  <c r="A88" i="1"/>
  <c r="S87" i="1"/>
  <c r="G87" i="1"/>
  <c r="H87" i="1" s="1"/>
  <c r="Q86" i="1"/>
  <c r="C87" i="1" s="1"/>
  <c r="J87" i="1"/>
  <c r="K87" i="1" s="1"/>
  <c r="L87" i="1" s="1"/>
  <c r="M87" i="1" s="1"/>
  <c r="R87" i="1"/>
  <c r="T86" i="1"/>
  <c r="N87" i="1" l="1"/>
  <c r="P87" i="1" s="1"/>
  <c r="B87" i="1" s="1"/>
  <c r="A89" i="1"/>
  <c r="O88" i="1"/>
  <c r="D88" i="1"/>
  <c r="E88" i="1" s="1"/>
  <c r="F89" i="1" s="1"/>
  <c r="Q87" i="1"/>
  <c r="C88" i="1" s="1"/>
  <c r="R88" i="1"/>
  <c r="S88" i="1"/>
  <c r="J88" i="1"/>
  <c r="K88" i="1" s="1"/>
  <c r="L88" i="1" s="1"/>
  <c r="M88" i="1" s="1"/>
  <c r="T87" i="1"/>
  <c r="G88" i="1"/>
  <c r="H88" i="1" s="1"/>
  <c r="I94" i="1"/>
  <c r="I95" i="1" l="1"/>
  <c r="O89" i="1"/>
  <c r="D89" i="1"/>
  <c r="E89" i="1" s="1"/>
  <c r="F90" i="1" s="1"/>
  <c r="A90" i="1"/>
  <c r="N88" i="1"/>
  <c r="P88" i="1" s="1"/>
  <c r="B88" i="1" s="1"/>
  <c r="Q88" i="1"/>
  <c r="C89" i="1" s="1"/>
  <c r="R89" i="1"/>
  <c r="G89" i="1"/>
  <c r="H89" i="1" s="1"/>
  <c r="S89" i="1"/>
  <c r="J89" i="1"/>
  <c r="K89" i="1" s="1"/>
  <c r="L89" i="1" s="1"/>
  <c r="M89" i="1" s="1"/>
  <c r="T88" i="1"/>
  <c r="N89" i="1" l="1"/>
  <c r="P89" i="1" s="1"/>
  <c r="B89" i="1" s="1"/>
  <c r="Q89" i="1"/>
  <c r="C90" i="1" s="1"/>
  <c r="S90" i="1"/>
  <c r="G90" i="1"/>
  <c r="H90" i="1" s="1"/>
  <c r="J90" i="1"/>
  <c r="K90" i="1" s="1"/>
  <c r="L90" i="1" s="1"/>
  <c r="M90" i="1" s="1"/>
  <c r="T89" i="1"/>
  <c r="R90" i="1"/>
  <c r="O90" i="1"/>
  <c r="A91" i="1"/>
  <c r="D90" i="1"/>
  <c r="E90" i="1" s="1"/>
  <c r="F91" i="1" s="1"/>
  <c r="I96" i="1"/>
  <c r="N90" i="1" l="1"/>
  <c r="P90" i="1" s="1"/>
  <c r="B90" i="1" s="1"/>
  <c r="D91" i="1"/>
  <c r="E91" i="1" s="1"/>
  <c r="F92" i="1" s="1"/>
  <c r="O91" i="1"/>
  <c r="A92" i="1"/>
  <c r="R91" i="1"/>
  <c r="Q90" i="1"/>
  <c r="C91" i="1" s="1"/>
  <c r="G91" i="1"/>
  <c r="H91" i="1" s="1"/>
  <c r="J91" i="1"/>
  <c r="K91" i="1" s="1"/>
  <c r="L91" i="1" s="1"/>
  <c r="M91" i="1" s="1"/>
  <c r="S91" i="1"/>
  <c r="T90" i="1"/>
  <c r="I97" i="1"/>
  <c r="N91" i="1" l="1"/>
  <c r="P91" i="1" s="1"/>
  <c r="B91" i="1" s="1"/>
  <c r="I98" i="1"/>
  <c r="Q91" i="1"/>
  <c r="C92" i="1" s="1"/>
  <c r="S92" i="1"/>
  <c r="G92" i="1"/>
  <c r="H92" i="1" s="1"/>
  <c r="R92" i="1"/>
  <c r="J92" i="1"/>
  <c r="K92" i="1" s="1"/>
  <c r="L92" i="1" s="1"/>
  <c r="M92" i="1" s="1"/>
  <c r="T91" i="1"/>
  <c r="A93" i="1"/>
  <c r="O92" i="1"/>
  <c r="D92" i="1"/>
  <c r="E92" i="1" s="1"/>
  <c r="F93" i="1" s="1"/>
  <c r="N92" i="1" l="1"/>
  <c r="P92" i="1" s="1"/>
  <c r="B92" i="1" s="1"/>
  <c r="R93" i="1"/>
  <c r="Q92" i="1"/>
  <c r="C93" i="1" s="1"/>
  <c r="G93" i="1"/>
  <c r="H93" i="1" s="1"/>
  <c r="S93" i="1"/>
  <c r="T92" i="1"/>
  <c r="J93" i="1"/>
  <c r="K93" i="1" s="1"/>
  <c r="L93" i="1" s="1"/>
  <c r="M93" i="1" s="1"/>
  <c r="I99" i="1"/>
  <c r="A94" i="1"/>
  <c r="D93" i="1"/>
  <c r="E93" i="1" s="1"/>
  <c r="F94" i="1" s="1"/>
  <c r="O93" i="1"/>
  <c r="N93" i="1" l="1"/>
  <c r="P93" i="1" s="1"/>
  <c r="B93" i="1" s="1"/>
  <c r="S94" i="1"/>
  <c r="G94" i="1"/>
  <c r="H94" i="1" s="1"/>
  <c r="T93" i="1"/>
  <c r="R94" i="1"/>
  <c r="Q93" i="1"/>
  <c r="C94" i="1" s="1"/>
  <c r="J94" i="1"/>
  <c r="K94" i="1" s="1"/>
  <c r="L94" i="1" s="1"/>
  <c r="M94" i="1" s="1"/>
  <c r="I100" i="1"/>
  <c r="A95" i="1"/>
  <c r="O94" i="1"/>
  <c r="D94" i="1"/>
  <c r="E94" i="1" s="1"/>
  <c r="F95" i="1" s="1"/>
  <c r="D95" i="1" l="1"/>
  <c r="E95" i="1" s="1"/>
  <c r="F96" i="1" s="1"/>
  <c r="A96" i="1"/>
  <c r="O95" i="1"/>
  <c r="N94" i="1"/>
  <c r="P94" i="1" s="1"/>
  <c r="B94" i="1" s="1"/>
  <c r="G95" i="1"/>
  <c r="H95" i="1" s="1"/>
  <c r="J95" i="1"/>
  <c r="K95" i="1" s="1"/>
  <c r="L95" i="1" s="1"/>
  <c r="M95" i="1" s="1"/>
  <c r="R95" i="1"/>
  <c r="S95" i="1"/>
  <c r="T94" i="1"/>
  <c r="Q94" i="1"/>
  <c r="C95" i="1" s="1"/>
  <c r="I101" i="1"/>
  <c r="N95" i="1" l="1"/>
  <c r="P95" i="1" s="1"/>
  <c r="B95" i="1" s="1"/>
  <c r="Q95" i="1"/>
  <c r="C96" i="1" s="1"/>
  <c r="S96" i="1"/>
  <c r="J96" i="1"/>
  <c r="K96" i="1" s="1"/>
  <c r="L96" i="1" s="1"/>
  <c r="M96" i="1" s="1"/>
  <c r="T95" i="1"/>
  <c r="R96" i="1"/>
  <c r="G96" i="1"/>
  <c r="H96" i="1" s="1"/>
  <c r="I102" i="1"/>
  <c r="O96" i="1"/>
  <c r="A97" i="1"/>
  <c r="D96" i="1"/>
  <c r="E96" i="1" s="1"/>
  <c r="F97" i="1" s="1"/>
  <c r="N96" i="1" l="1"/>
  <c r="P96" i="1" s="1"/>
  <c r="B96" i="1" s="1"/>
  <c r="G97" i="1"/>
  <c r="J97" i="1"/>
  <c r="K97" i="1" s="1"/>
  <c r="L97" i="1" s="1"/>
  <c r="M97" i="1" s="1"/>
  <c r="T96" i="1"/>
  <c r="Q96" i="1"/>
  <c r="C97" i="1" s="1"/>
  <c r="R97" i="1"/>
  <c r="S97" i="1"/>
  <c r="H97" i="1"/>
  <c r="O97" i="1"/>
  <c r="A98" i="1"/>
  <c r="D97" i="1"/>
  <c r="E97" i="1" s="1"/>
  <c r="F98" i="1" s="1"/>
  <c r="I103" i="1"/>
  <c r="I104" i="1" l="1"/>
  <c r="D98" i="1"/>
  <c r="E98" i="1" s="1"/>
  <c r="F99" i="1" s="1"/>
  <c r="O98" i="1"/>
  <c r="A99" i="1"/>
  <c r="S98" i="1"/>
  <c r="Q97" i="1"/>
  <c r="C98" i="1" s="1"/>
  <c r="G98" i="1"/>
  <c r="H98" i="1" s="1"/>
  <c r="J98" i="1"/>
  <c r="K98" i="1" s="1"/>
  <c r="L98" i="1" s="1"/>
  <c r="M98" i="1" s="1"/>
  <c r="T97" i="1"/>
  <c r="R98" i="1"/>
  <c r="N97" i="1"/>
  <c r="P97" i="1" s="1"/>
  <c r="B97" i="1" s="1"/>
  <c r="N98" i="1" l="1"/>
  <c r="P98" i="1" s="1"/>
  <c r="B98" i="1" s="1"/>
  <c r="A100" i="1"/>
  <c r="O99" i="1"/>
  <c r="D99" i="1"/>
  <c r="E99" i="1" s="1"/>
  <c r="F100" i="1" s="1"/>
  <c r="I105" i="1"/>
  <c r="S99" i="1"/>
  <c r="J99" i="1"/>
  <c r="K99" i="1" s="1"/>
  <c r="L99" i="1" s="1"/>
  <c r="M99" i="1" s="1"/>
  <c r="T98" i="1"/>
  <c r="Q98" i="1"/>
  <c r="C99" i="1" s="1"/>
  <c r="G99" i="1"/>
  <c r="H99" i="1" s="1"/>
  <c r="R99" i="1"/>
  <c r="N99" i="1" l="1"/>
  <c r="P99" i="1" s="1"/>
  <c r="B99" i="1" s="1"/>
  <c r="I106" i="1"/>
  <c r="S100" i="1"/>
  <c r="T99" i="1"/>
  <c r="Q99" i="1"/>
  <c r="C100" i="1" s="1"/>
  <c r="G100" i="1"/>
  <c r="H100" i="1" s="1"/>
  <c r="J100" i="1"/>
  <c r="K100" i="1" s="1"/>
  <c r="L100" i="1" s="1"/>
  <c r="M100" i="1" s="1"/>
  <c r="R100" i="1"/>
  <c r="A101" i="1"/>
  <c r="O100" i="1"/>
  <c r="D100" i="1"/>
  <c r="E100" i="1" s="1"/>
  <c r="F101" i="1" s="1"/>
  <c r="N100" i="1" l="1"/>
  <c r="P100" i="1" s="1"/>
  <c r="B100" i="1" s="1"/>
  <c r="A102" i="1"/>
  <c r="D101" i="1"/>
  <c r="E101" i="1" s="1"/>
  <c r="F102" i="1" s="1"/>
  <c r="O101" i="1"/>
  <c r="S101" i="1"/>
  <c r="Q100" i="1"/>
  <c r="C101" i="1" s="1"/>
  <c r="G101" i="1"/>
  <c r="H101" i="1" s="1"/>
  <c r="J101" i="1"/>
  <c r="K101" i="1" s="1"/>
  <c r="L101" i="1" s="1"/>
  <c r="M101" i="1" s="1"/>
  <c r="T100" i="1"/>
  <c r="R101" i="1"/>
  <c r="I107" i="1"/>
  <c r="N101" i="1" l="1"/>
  <c r="P101" i="1" s="1"/>
  <c r="B101" i="1" s="1"/>
  <c r="I108" i="1"/>
  <c r="S102" i="1"/>
  <c r="G102" i="1"/>
  <c r="H102" i="1" s="1"/>
  <c r="J102" i="1"/>
  <c r="K102" i="1" s="1"/>
  <c r="L102" i="1" s="1"/>
  <c r="M102" i="1" s="1"/>
  <c r="T101" i="1"/>
  <c r="Q101" i="1"/>
  <c r="C102" i="1" s="1"/>
  <c r="R102" i="1"/>
  <c r="A103" i="1"/>
  <c r="O102" i="1"/>
  <c r="D102" i="1"/>
  <c r="E102" i="1" s="1"/>
  <c r="F103" i="1" s="1"/>
  <c r="R103" i="1" l="1"/>
  <c r="S103" i="1"/>
  <c r="T102" i="1"/>
  <c r="Q102" i="1"/>
  <c r="C103" i="1" s="1"/>
  <c r="J103" i="1"/>
  <c r="K103" i="1" s="1"/>
  <c r="L103" i="1" s="1"/>
  <c r="M103" i="1" s="1"/>
  <c r="G103" i="1"/>
  <c r="H103" i="1" s="1"/>
  <c r="D103" i="1"/>
  <c r="E103" i="1" s="1"/>
  <c r="F104" i="1" s="1"/>
  <c r="A104" i="1"/>
  <c r="O103" i="1"/>
  <c r="N102" i="1"/>
  <c r="P102" i="1" s="1"/>
  <c r="B102" i="1" s="1"/>
  <c r="I109" i="1"/>
  <c r="N103" i="1" l="1"/>
  <c r="P103" i="1" s="1"/>
  <c r="B103" i="1" s="1"/>
  <c r="I110" i="1"/>
  <c r="A105" i="1"/>
  <c r="O104" i="1"/>
  <c r="D104" i="1"/>
  <c r="E104" i="1" s="1"/>
  <c r="F105" i="1" s="1"/>
  <c r="Q103" i="1"/>
  <c r="C104" i="1" s="1"/>
  <c r="R104" i="1"/>
  <c r="S104" i="1"/>
  <c r="J104" i="1"/>
  <c r="K104" i="1" s="1"/>
  <c r="L104" i="1" s="1"/>
  <c r="M104" i="1" s="1"/>
  <c r="T103" i="1"/>
  <c r="G104" i="1"/>
  <c r="H104" i="1" s="1"/>
  <c r="N104" i="1" l="1"/>
  <c r="P104" i="1" s="1"/>
  <c r="B104" i="1" s="1"/>
  <c r="A106" i="1"/>
  <c r="O105" i="1"/>
  <c r="D105" i="1"/>
  <c r="E105" i="1" s="1"/>
  <c r="F106" i="1" s="1"/>
  <c r="I111" i="1"/>
  <c r="Q104" i="1"/>
  <c r="C105" i="1" s="1"/>
  <c r="G105" i="1"/>
  <c r="H105" i="1" s="1"/>
  <c r="R105" i="1"/>
  <c r="J105" i="1"/>
  <c r="K105" i="1" s="1"/>
  <c r="L105" i="1" s="1"/>
  <c r="M105" i="1" s="1"/>
  <c r="S105" i="1"/>
  <c r="T104" i="1"/>
  <c r="N105" i="1" l="1"/>
  <c r="P105" i="1" s="1"/>
  <c r="B105" i="1" s="1"/>
  <c r="O106" i="1"/>
  <c r="A107" i="1"/>
  <c r="D106" i="1"/>
  <c r="E106" i="1" s="1"/>
  <c r="F107" i="1" s="1"/>
  <c r="I112" i="1"/>
  <c r="Q105" i="1"/>
  <c r="C106" i="1" s="1"/>
  <c r="J106" i="1"/>
  <c r="K106" i="1" s="1"/>
  <c r="L106" i="1" s="1"/>
  <c r="M106" i="1" s="1"/>
  <c r="T105" i="1"/>
  <c r="S106" i="1"/>
  <c r="G106" i="1"/>
  <c r="H106" i="1" s="1"/>
  <c r="R106" i="1"/>
  <c r="N106" i="1" l="1"/>
  <c r="P106" i="1" s="1"/>
  <c r="B106" i="1" s="1"/>
  <c r="O107" i="1"/>
  <c r="A108" i="1"/>
  <c r="D107" i="1"/>
  <c r="E107" i="1" s="1"/>
  <c r="F108" i="1" s="1"/>
  <c r="I113" i="1"/>
  <c r="S107" i="1"/>
  <c r="J107" i="1"/>
  <c r="K107" i="1" s="1"/>
  <c r="L107" i="1" s="1"/>
  <c r="M107" i="1" s="1"/>
  <c r="Q106" i="1"/>
  <c r="C107" i="1" s="1"/>
  <c r="G107" i="1"/>
  <c r="H107" i="1" s="1"/>
  <c r="T106" i="1"/>
  <c r="R107" i="1"/>
  <c r="N107" i="1" l="1"/>
  <c r="P107" i="1" s="1"/>
  <c r="B107" i="1" s="1"/>
  <c r="Q107" i="1"/>
  <c r="C108" i="1" s="1"/>
  <c r="S108" i="1"/>
  <c r="J108" i="1"/>
  <c r="K108" i="1" s="1"/>
  <c r="L108" i="1" s="1"/>
  <c r="M108" i="1" s="1"/>
  <c r="G108" i="1"/>
  <c r="H108" i="1" s="1"/>
  <c r="T107" i="1"/>
  <c r="R108" i="1"/>
  <c r="I114" i="1"/>
  <c r="O108" i="1"/>
  <c r="A109" i="1"/>
  <c r="D108" i="1"/>
  <c r="E108" i="1" s="1"/>
  <c r="F109" i="1" s="1"/>
  <c r="I115" i="1" l="1"/>
  <c r="D109" i="1"/>
  <c r="E109" i="1" s="1"/>
  <c r="F110" i="1" s="1"/>
  <c r="O109" i="1"/>
  <c r="A110" i="1"/>
  <c r="N108" i="1"/>
  <c r="P108" i="1" s="1"/>
  <c r="B108" i="1" s="1"/>
  <c r="G109" i="1"/>
  <c r="H109" i="1" s="1"/>
  <c r="Q108" i="1"/>
  <c r="C109" i="1" s="1"/>
  <c r="R109" i="1"/>
  <c r="J109" i="1"/>
  <c r="K109" i="1" s="1"/>
  <c r="L109" i="1" s="1"/>
  <c r="M109" i="1" s="1"/>
  <c r="S109" i="1"/>
  <c r="T108" i="1"/>
  <c r="N109" i="1" l="1"/>
  <c r="P109" i="1" s="1"/>
  <c r="B109" i="1" s="1"/>
  <c r="O110" i="1"/>
  <c r="A111" i="1"/>
  <c r="D110" i="1"/>
  <c r="E110" i="1" s="1"/>
  <c r="F111" i="1" s="1"/>
  <c r="S110" i="1"/>
  <c r="T109" i="1"/>
  <c r="G110" i="1"/>
  <c r="H110" i="1" s="1"/>
  <c r="Q109" i="1"/>
  <c r="C110" i="1" s="1"/>
  <c r="R110" i="1"/>
  <c r="J110" i="1"/>
  <c r="K110" i="1" s="1"/>
  <c r="L110" i="1" s="1"/>
  <c r="M110" i="1" s="1"/>
  <c r="I116" i="1"/>
  <c r="N110" i="1" l="1"/>
  <c r="P110" i="1" s="1"/>
  <c r="B110" i="1" s="1"/>
  <c r="G111" i="1"/>
  <c r="H111" i="1" s="1"/>
  <c r="J111" i="1"/>
  <c r="R111" i="1"/>
  <c r="T110" i="1"/>
  <c r="Q110" i="1"/>
  <c r="C111" i="1" s="1"/>
  <c r="S111" i="1"/>
  <c r="I117" i="1"/>
  <c r="D111" i="1"/>
  <c r="E111" i="1" s="1"/>
  <c r="F112" i="1" s="1"/>
  <c r="O111" i="1"/>
  <c r="A112" i="1"/>
  <c r="K111" i="1"/>
  <c r="L111" i="1" s="1"/>
  <c r="M111" i="1" s="1"/>
  <c r="N111" i="1" l="1"/>
  <c r="P111" i="1" s="1"/>
  <c r="B111" i="1" s="1"/>
  <c r="R112" i="1"/>
  <c r="J112" i="1"/>
  <c r="K112" i="1" s="1"/>
  <c r="L112" i="1" s="1"/>
  <c r="M112" i="1" s="1"/>
  <c r="S112" i="1"/>
  <c r="T111" i="1"/>
  <c r="Q111" i="1"/>
  <c r="C112" i="1" s="1"/>
  <c r="G112" i="1"/>
  <c r="H112" i="1" s="1"/>
  <c r="A113" i="1"/>
  <c r="D112" i="1"/>
  <c r="E112" i="1" s="1"/>
  <c r="F113" i="1" s="1"/>
  <c r="O112" i="1"/>
  <c r="I118" i="1"/>
  <c r="Q112" i="1" l="1"/>
  <c r="C113" i="1" s="1"/>
  <c r="R113" i="1"/>
  <c r="S113" i="1"/>
  <c r="J113" i="1"/>
  <c r="K113" i="1" s="1"/>
  <c r="L113" i="1" s="1"/>
  <c r="M113" i="1" s="1"/>
  <c r="G113" i="1"/>
  <c r="H113" i="1" s="1"/>
  <c r="T112" i="1"/>
  <c r="N112" i="1"/>
  <c r="P112" i="1" s="1"/>
  <c r="B112" i="1" s="1"/>
  <c r="I119" i="1"/>
  <c r="O113" i="1"/>
  <c r="A114" i="1"/>
  <c r="D113" i="1"/>
  <c r="E113" i="1" s="1"/>
  <c r="F114" i="1" s="1"/>
  <c r="T113" i="1" l="1"/>
  <c r="Q113" i="1"/>
  <c r="C114" i="1" s="1"/>
  <c r="S114" i="1"/>
  <c r="G114" i="1"/>
  <c r="H114" i="1" s="1"/>
  <c r="R114" i="1"/>
  <c r="J114" i="1"/>
  <c r="K114" i="1" s="1"/>
  <c r="L114" i="1" s="1"/>
  <c r="M114" i="1" s="1"/>
  <c r="N113" i="1"/>
  <c r="P113" i="1" s="1"/>
  <c r="B113" i="1" s="1"/>
  <c r="D114" i="1"/>
  <c r="E114" i="1" s="1"/>
  <c r="F115" i="1" s="1"/>
  <c r="A115" i="1"/>
  <c r="O114" i="1"/>
  <c r="I120" i="1"/>
  <c r="J115" i="1" l="1"/>
  <c r="K115" i="1" s="1"/>
  <c r="L115" i="1" s="1"/>
  <c r="M115" i="1" s="1"/>
  <c r="S115" i="1"/>
  <c r="T114" i="1"/>
  <c r="Q114" i="1"/>
  <c r="C115" i="1" s="1"/>
  <c r="G115" i="1"/>
  <c r="H115" i="1" s="1"/>
  <c r="R115" i="1"/>
  <c r="I121" i="1"/>
  <c r="A116" i="1"/>
  <c r="D115" i="1"/>
  <c r="E115" i="1" s="1"/>
  <c r="F116" i="1" s="1"/>
  <c r="O115" i="1"/>
  <c r="N114" i="1"/>
  <c r="P114" i="1" s="1"/>
  <c r="B114" i="1" s="1"/>
  <c r="R116" i="1" l="1"/>
  <c r="J116" i="1"/>
  <c r="K116" i="1" s="1"/>
  <c r="L116" i="1" s="1"/>
  <c r="M116" i="1" s="1"/>
  <c r="S116" i="1"/>
  <c r="T115" i="1"/>
  <c r="Q115" i="1"/>
  <c r="C116" i="1" s="1"/>
  <c r="G116" i="1"/>
  <c r="H116" i="1" s="1"/>
  <c r="I122" i="1"/>
  <c r="N115" i="1"/>
  <c r="P115" i="1" s="1"/>
  <c r="B115" i="1" s="1"/>
  <c r="A117" i="1"/>
  <c r="D116" i="1"/>
  <c r="E116" i="1" s="1"/>
  <c r="F117" i="1" s="1"/>
  <c r="O116" i="1"/>
  <c r="N116" i="1" l="1"/>
  <c r="P116" i="1" s="1"/>
  <c r="B116" i="1" s="1"/>
  <c r="O117" i="1"/>
  <c r="A118" i="1"/>
  <c r="D117" i="1"/>
  <c r="E117" i="1" s="1"/>
  <c r="F118" i="1" s="1"/>
  <c r="I123" i="1"/>
  <c r="Q116" i="1"/>
  <c r="C117" i="1" s="1"/>
  <c r="R117" i="1"/>
  <c r="S117" i="1"/>
  <c r="G117" i="1"/>
  <c r="H117" i="1" s="1"/>
  <c r="J117" i="1"/>
  <c r="K117" i="1" s="1"/>
  <c r="L117" i="1" s="1"/>
  <c r="M117" i="1" s="1"/>
  <c r="T116" i="1"/>
  <c r="N117" i="1" l="1"/>
  <c r="P117" i="1" s="1"/>
  <c r="B117" i="1" s="1"/>
  <c r="I124" i="1"/>
  <c r="D118" i="1"/>
  <c r="E118" i="1" s="1"/>
  <c r="F119" i="1" s="1"/>
  <c r="O118" i="1"/>
  <c r="A119" i="1"/>
  <c r="S118" i="1"/>
  <c r="Q117" i="1"/>
  <c r="C118" i="1" s="1"/>
  <c r="G118" i="1"/>
  <c r="H118" i="1" s="1"/>
  <c r="R118" i="1"/>
  <c r="T117" i="1"/>
  <c r="J118" i="1"/>
  <c r="K118" i="1" s="1"/>
  <c r="L118" i="1" s="1"/>
  <c r="M118" i="1" s="1"/>
  <c r="S119" i="1" l="1"/>
  <c r="Q118" i="1"/>
  <c r="C119" i="1" s="1"/>
  <c r="G119" i="1"/>
  <c r="H119" i="1" s="1"/>
  <c r="R119" i="1"/>
  <c r="J119" i="1"/>
  <c r="K119" i="1" s="1"/>
  <c r="L119" i="1" s="1"/>
  <c r="M119" i="1" s="1"/>
  <c r="T118" i="1"/>
  <c r="N118" i="1"/>
  <c r="P118" i="1" s="1"/>
  <c r="B118" i="1" s="1"/>
  <c r="D119" i="1"/>
  <c r="E119" i="1" s="1"/>
  <c r="F120" i="1" s="1"/>
  <c r="O119" i="1"/>
  <c r="A120" i="1"/>
  <c r="I125" i="1"/>
  <c r="N119" i="1" l="1"/>
  <c r="P119" i="1" s="1"/>
  <c r="B119" i="1" s="1"/>
  <c r="S120" i="1"/>
  <c r="G120" i="1"/>
  <c r="R120" i="1"/>
  <c r="J120" i="1"/>
  <c r="K120" i="1" s="1"/>
  <c r="L120" i="1" s="1"/>
  <c r="M120" i="1" s="1"/>
  <c r="Q119" i="1"/>
  <c r="C120" i="1" s="1"/>
  <c r="T119" i="1"/>
  <c r="D120" i="1"/>
  <c r="E120" i="1" s="1"/>
  <c r="F121" i="1" s="1"/>
  <c r="A121" i="1"/>
  <c r="O120" i="1"/>
  <c r="I126" i="1"/>
  <c r="H120" i="1"/>
  <c r="O121" i="1" l="1"/>
  <c r="A122" i="1"/>
  <c r="D121" i="1"/>
  <c r="E121" i="1" s="1"/>
  <c r="F122" i="1" s="1"/>
  <c r="Q120" i="1"/>
  <c r="C121" i="1" s="1"/>
  <c r="G121" i="1"/>
  <c r="H121" i="1" s="1"/>
  <c r="R121" i="1"/>
  <c r="T120" i="1"/>
  <c r="S121" i="1"/>
  <c r="J121" i="1"/>
  <c r="K121" i="1" s="1"/>
  <c r="L121" i="1" s="1"/>
  <c r="M121" i="1" s="1"/>
  <c r="N120" i="1"/>
  <c r="P120" i="1" s="1"/>
  <c r="B120" i="1" s="1"/>
  <c r="I127" i="1"/>
  <c r="N121" i="1" l="1"/>
  <c r="P121" i="1" s="1"/>
  <c r="B121" i="1" s="1"/>
  <c r="D122" i="1"/>
  <c r="E122" i="1" s="1"/>
  <c r="F123" i="1" s="1"/>
  <c r="O122" i="1"/>
  <c r="A123" i="1"/>
  <c r="I128" i="1"/>
  <c r="Q121" i="1"/>
  <c r="C122" i="1" s="1"/>
  <c r="R122" i="1"/>
  <c r="J122" i="1"/>
  <c r="K122" i="1" s="1"/>
  <c r="L122" i="1" s="1"/>
  <c r="M122" i="1" s="1"/>
  <c r="S122" i="1"/>
  <c r="T121" i="1"/>
  <c r="G122" i="1"/>
  <c r="H122" i="1" s="1"/>
  <c r="N122" i="1" l="1"/>
  <c r="P122" i="1" s="1"/>
  <c r="B122" i="1" s="1"/>
  <c r="D123" i="1"/>
  <c r="E123" i="1" s="1"/>
  <c r="F124" i="1" s="1"/>
  <c r="A124" i="1"/>
  <c r="O123" i="1"/>
  <c r="I129" i="1"/>
  <c r="Q122" i="1"/>
  <c r="C123" i="1" s="1"/>
  <c r="R123" i="1"/>
  <c r="J123" i="1"/>
  <c r="K123" i="1" s="1"/>
  <c r="L123" i="1" s="1"/>
  <c r="M123" i="1" s="1"/>
  <c r="S123" i="1"/>
  <c r="T122" i="1"/>
  <c r="G123" i="1"/>
  <c r="H123" i="1" s="1"/>
  <c r="N123" i="1" l="1"/>
  <c r="P123" i="1" s="1"/>
  <c r="B123" i="1" s="1"/>
  <c r="O124" i="1"/>
  <c r="A125" i="1"/>
  <c r="D124" i="1"/>
  <c r="E124" i="1" s="1"/>
  <c r="F125" i="1" s="1"/>
  <c r="I130" i="1"/>
  <c r="Q123" i="1"/>
  <c r="C124" i="1" s="1"/>
  <c r="G124" i="1"/>
  <c r="H124" i="1" s="1"/>
  <c r="S124" i="1"/>
  <c r="J124" i="1"/>
  <c r="K124" i="1" s="1"/>
  <c r="L124" i="1" s="1"/>
  <c r="M124" i="1" s="1"/>
  <c r="R124" i="1"/>
  <c r="T123" i="1"/>
  <c r="N124" i="1" l="1"/>
  <c r="P124" i="1" s="1"/>
  <c r="B124" i="1" s="1"/>
  <c r="G125" i="1"/>
  <c r="H125" i="1" s="1"/>
  <c r="T124" i="1"/>
  <c r="Q124" i="1"/>
  <c r="C125" i="1" s="1"/>
  <c r="R125" i="1"/>
  <c r="S125" i="1"/>
  <c r="J125" i="1"/>
  <c r="K125" i="1" s="1"/>
  <c r="L125" i="1" s="1"/>
  <c r="M125" i="1" s="1"/>
  <c r="I131" i="1"/>
  <c r="D125" i="1"/>
  <c r="E125" i="1" s="1"/>
  <c r="F126" i="1" s="1"/>
  <c r="O125" i="1"/>
  <c r="A126" i="1"/>
  <c r="N125" i="1" l="1"/>
  <c r="P125" i="1" s="1"/>
  <c r="B125" i="1" s="1"/>
  <c r="S126" i="1"/>
  <c r="J126" i="1"/>
  <c r="K126" i="1" s="1"/>
  <c r="L126" i="1" s="1"/>
  <c r="M126" i="1" s="1"/>
  <c r="T125" i="1"/>
  <c r="Q125" i="1"/>
  <c r="C126" i="1" s="1"/>
  <c r="R126" i="1"/>
  <c r="G126" i="1"/>
  <c r="H126" i="1" s="1"/>
  <c r="I132" i="1"/>
  <c r="D126" i="1"/>
  <c r="E126" i="1" s="1"/>
  <c r="F127" i="1" s="1"/>
  <c r="A127" i="1"/>
  <c r="O126" i="1"/>
  <c r="D127" i="1" l="1"/>
  <c r="E127" i="1" s="1"/>
  <c r="F128" i="1" s="1"/>
  <c r="A128" i="1"/>
  <c r="O127" i="1"/>
  <c r="N126" i="1"/>
  <c r="P126" i="1" s="1"/>
  <c r="B126" i="1" s="1"/>
  <c r="S127" i="1"/>
  <c r="J127" i="1"/>
  <c r="K127" i="1" s="1"/>
  <c r="L127" i="1" s="1"/>
  <c r="M127" i="1" s="1"/>
  <c r="G127" i="1"/>
  <c r="H127" i="1" s="1"/>
  <c r="T126" i="1"/>
  <c r="Q126" i="1"/>
  <c r="C127" i="1" s="1"/>
  <c r="R127" i="1"/>
  <c r="I133" i="1"/>
  <c r="N127" i="1" l="1"/>
  <c r="P127" i="1" s="1"/>
  <c r="B127" i="1" s="1"/>
  <c r="I134" i="1"/>
  <c r="O128" i="1"/>
  <c r="D128" i="1"/>
  <c r="E128" i="1" s="1"/>
  <c r="F129" i="1" s="1"/>
  <c r="A129" i="1"/>
  <c r="Q127" i="1"/>
  <c r="C128" i="1" s="1"/>
  <c r="R128" i="1"/>
  <c r="S128" i="1"/>
  <c r="G128" i="1"/>
  <c r="H128" i="1" s="1"/>
  <c r="J128" i="1"/>
  <c r="K128" i="1" s="1"/>
  <c r="L128" i="1" s="1"/>
  <c r="M128" i="1" s="1"/>
  <c r="T127" i="1"/>
  <c r="N128" i="1" l="1"/>
  <c r="P128" i="1" s="1"/>
  <c r="B128" i="1" s="1"/>
  <c r="Q128" i="1"/>
  <c r="C129" i="1" s="1"/>
  <c r="S129" i="1"/>
  <c r="G129" i="1"/>
  <c r="H129" i="1" s="1"/>
  <c r="R129" i="1"/>
  <c r="T128" i="1"/>
  <c r="J129" i="1"/>
  <c r="K129" i="1" s="1"/>
  <c r="L129" i="1" s="1"/>
  <c r="M129" i="1" s="1"/>
  <c r="I135" i="1"/>
  <c r="D129" i="1"/>
  <c r="E129" i="1" s="1"/>
  <c r="F130" i="1" s="1"/>
  <c r="A130" i="1"/>
  <c r="O129" i="1"/>
  <c r="N129" i="1" l="1"/>
  <c r="P129" i="1" s="1"/>
  <c r="B129" i="1" s="1"/>
  <c r="D130" i="1"/>
  <c r="E130" i="1" s="1"/>
  <c r="F131" i="1" s="1"/>
  <c r="A131" i="1"/>
  <c r="O130" i="1"/>
  <c r="R130" i="1"/>
  <c r="G130" i="1"/>
  <c r="H130" i="1" s="1"/>
  <c r="Q129" i="1"/>
  <c r="C130" i="1" s="1"/>
  <c r="S130" i="1"/>
  <c r="J130" i="1"/>
  <c r="K130" i="1" s="1"/>
  <c r="L130" i="1" s="1"/>
  <c r="M130" i="1" s="1"/>
  <c r="T129" i="1"/>
  <c r="I136" i="1"/>
  <c r="I137" i="1" l="1"/>
  <c r="N130" i="1"/>
  <c r="P130" i="1" s="1"/>
  <c r="B130" i="1" s="1"/>
  <c r="D131" i="1"/>
  <c r="E131" i="1" s="1"/>
  <c r="F132" i="1" s="1"/>
  <c r="A132" i="1"/>
  <c r="O131" i="1"/>
  <c r="G131" i="1"/>
  <c r="H131" i="1" s="1"/>
  <c r="R131" i="1"/>
  <c r="Q130" i="1"/>
  <c r="C131" i="1" s="1"/>
  <c r="S131" i="1"/>
  <c r="J131" i="1"/>
  <c r="K131" i="1" s="1"/>
  <c r="L131" i="1" s="1"/>
  <c r="M131" i="1" s="1"/>
  <c r="T130" i="1"/>
  <c r="N131" i="1" l="1"/>
  <c r="P131" i="1" s="1"/>
  <c r="B131" i="1" s="1"/>
  <c r="Q131" i="1"/>
  <c r="C132" i="1" s="1"/>
  <c r="R132" i="1"/>
  <c r="G132" i="1"/>
  <c r="H132" i="1" s="1"/>
  <c r="J132" i="1"/>
  <c r="K132" i="1" s="1"/>
  <c r="L132" i="1" s="1"/>
  <c r="M132" i="1" s="1"/>
  <c r="S132" i="1"/>
  <c r="T131" i="1"/>
  <c r="O132" i="1"/>
  <c r="D132" i="1"/>
  <c r="E132" i="1" s="1"/>
  <c r="F133" i="1" s="1"/>
  <c r="A133" i="1"/>
  <c r="I138" i="1"/>
  <c r="N132" i="1" l="1"/>
  <c r="P132" i="1" s="1"/>
  <c r="B132" i="1" s="1"/>
  <c r="D133" i="1"/>
  <c r="E133" i="1" s="1"/>
  <c r="F134" i="1" s="1"/>
  <c r="O133" i="1"/>
  <c r="A134" i="1"/>
  <c r="I139" i="1"/>
  <c r="Q132" i="1"/>
  <c r="C133" i="1" s="1"/>
  <c r="R133" i="1"/>
  <c r="T132" i="1"/>
  <c r="S133" i="1"/>
  <c r="G133" i="1"/>
  <c r="H133" i="1" s="1"/>
  <c r="J133" i="1"/>
  <c r="K133" i="1" s="1"/>
  <c r="L133" i="1" s="1"/>
  <c r="M133" i="1" s="1"/>
  <c r="N133" i="1" l="1"/>
  <c r="P133" i="1" s="1"/>
  <c r="B133" i="1" s="1"/>
  <c r="J134" i="1"/>
  <c r="R134" i="1"/>
  <c r="T133" i="1"/>
  <c r="Q133" i="1"/>
  <c r="C134" i="1" s="1"/>
  <c r="G134" i="1"/>
  <c r="H134" i="1" s="1"/>
  <c r="S134" i="1"/>
  <c r="A135" i="1"/>
  <c r="D134" i="1"/>
  <c r="E134" i="1" s="1"/>
  <c r="F135" i="1" s="1"/>
  <c r="O134" i="1"/>
  <c r="K134" i="1"/>
  <c r="L134" i="1" s="1"/>
  <c r="M134" i="1" s="1"/>
  <c r="I140" i="1"/>
  <c r="N134" i="1" l="1"/>
  <c r="P134" i="1" s="1"/>
  <c r="B134" i="1" s="1"/>
  <c r="I141" i="1"/>
  <c r="S135" i="1"/>
  <c r="J135" i="1"/>
  <c r="K135" i="1" s="1"/>
  <c r="L135" i="1" s="1"/>
  <c r="M135" i="1" s="1"/>
  <c r="G135" i="1"/>
  <c r="H135" i="1" s="1"/>
  <c r="T134" i="1"/>
  <c r="Q134" i="1"/>
  <c r="C135" i="1" s="1"/>
  <c r="R135" i="1"/>
  <c r="D135" i="1"/>
  <c r="E135" i="1" s="1"/>
  <c r="F136" i="1" s="1"/>
  <c r="A136" i="1"/>
  <c r="O135" i="1"/>
  <c r="N135" i="1" l="1"/>
  <c r="P135" i="1" s="1"/>
  <c r="B135" i="1" s="1"/>
  <c r="O136" i="1"/>
  <c r="D136" i="1"/>
  <c r="E136" i="1" s="1"/>
  <c r="F137" i="1" s="1"/>
  <c r="A137" i="1"/>
  <c r="I142" i="1"/>
  <c r="Q135" i="1"/>
  <c r="C136" i="1" s="1"/>
  <c r="S136" i="1"/>
  <c r="G136" i="1"/>
  <c r="H136" i="1" s="1"/>
  <c r="R136" i="1"/>
  <c r="J136" i="1"/>
  <c r="K136" i="1" s="1"/>
  <c r="L136" i="1" s="1"/>
  <c r="M136" i="1" s="1"/>
  <c r="T135" i="1"/>
  <c r="N136" i="1" l="1"/>
  <c r="P136" i="1" s="1"/>
  <c r="B136" i="1" s="1"/>
  <c r="G137" i="1"/>
  <c r="H137" i="1" s="1"/>
  <c r="J137" i="1"/>
  <c r="K137" i="1" s="1"/>
  <c r="L137" i="1" s="1"/>
  <c r="M137" i="1" s="1"/>
  <c r="T136" i="1"/>
  <c r="Q136" i="1"/>
  <c r="C137" i="1" s="1"/>
  <c r="R137" i="1"/>
  <c r="S137" i="1"/>
  <c r="D137" i="1"/>
  <c r="E137" i="1" s="1"/>
  <c r="F138" i="1" s="1"/>
  <c r="A138" i="1"/>
  <c r="O137" i="1"/>
  <c r="I143" i="1"/>
  <c r="N137" i="1" l="1"/>
  <c r="P137" i="1" s="1"/>
  <c r="B137" i="1" s="1"/>
  <c r="G138" i="1"/>
  <c r="H138" i="1" s="1"/>
  <c r="R138" i="1"/>
  <c r="J138" i="1"/>
  <c r="K138" i="1" s="1"/>
  <c r="L138" i="1" s="1"/>
  <c r="M138" i="1" s="1"/>
  <c r="T137" i="1"/>
  <c r="Q137" i="1"/>
  <c r="C138" i="1" s="1"/>
  <c r="S138" i="1"/>
  <c r="I144" i="1"/>
  <c r="D138" i="1"/>
  <c r="E138" i="1" s="1"/>
  <c r="F139" i="1" s="1"/>
  <c r="A139" i="1"/>
  <c r="O138" i="1"/>
  <c r="N138" i="1" l="1"/>
  <c r="P138" i="1" s="1"/>
  <c r="B138" i="1" s="1"/>
  <c r="A140" i="1"/>
  <c r="D139" i="1"/>
  <c r="E139" i="1" s="1"/>
  <c r="F140" i="1" s="1"/>
  <c r="O139" i="1"/>
  <c r="I145" i="1"/>
  <c r="R139" i="1"/>
  <c r="J139" i="1"/>
  <c r="K139" i="1" s="1"/>
  <c r="L139" i="1" s="1"/>
  <c r="M139" i="1" s="1"/>
  <c r="S139" i="1"/>
  <c r="T138" i="1"/>
  <c r="Q138" i="1"/>
  <c r="C139" i="1" s="1"/>
  <c r="G139" i="1"/>
  <c r="H139" i="1" s="1"/>
  <c r="N139" i="1" l="1"/>
  <c r="P139" i="1" s="1"/>
  <c r="B139" i="1" s="1"/>
  <c r="Q139" i="1"/>
  <c r="C140" i="1" s="1"/>
  <c r="S140" i="1"/>
  <c r="G140" i="1"/>
  <c r="H140" i="1" s="1"/>
  <c r="R140" i="1"/>
  <c r="J140" i="1"/>
  <c r="K140" i="1" s="1"/>
  <c r="L140" i="1" s="1"/>
  <c r="M140" i="1" s="1"/>
  <c r="T139" i="1"/>
  <c r="I146" i="1"/>
  <c r="O140" i="1"/>
  <c r="A141" i="1"/>
  <c r="D140" i="1"/>
  <c r="E140" i="1" s="1"/>
  <c r="F141" i="1" s="1"/>
  <c r="G141" i="1" l="1"/>
  <c r="H141" i="1" s="1"/>
  <c r="T140" i="1"/>
  <c r="Q140" i="1"/>
  <c r="C141" i="1" s="1"/>
  <c r="R141" i="1"/>
  <c r="S141" i="1"/>
  <c r="J141" i="1"/>
  <c r="K141" i="1" s="1"/>
  <c r="L141" i="1" s="1"/>
  <c r="M141" i="1" s="1"/>
  <c r="I147" i="1"/>
  <c r="N140" i="1"/>
  <c r="P140" i="1" s="1"/>
  <c r="B140" i="1" s="1"/>
  <c r="D141" i="1"/>
  <c r="E141" i="1" s="1"/>
  <c r="F142" i="1" s="1"/>
  <c r="O141" i="1"/>
  <c r="A142" i="1"/>
  <c r="N141" i="1" l="1"/>
  <c r="P141" i="1" s="1"/>
  <c r="B141" i="1" s="1"/>
  <c r="I148" i="1"/>
  <c r="D142" i="1"/>
  <c r="E142" i="1" s="1"/>
  <c r="F143" i="1" s="1"/>
  <c r="A143" i="1"/>
  <c r="O142" i="1"/>
  <c r="R142" i="1"/>
  <c r="J142" i="1"/>
  <c r="K142" i="1" s="1"/>
  <c r="L142" i="1" s="1"/>
  <c r="M142" i="1" s="1"/>
  <c r="T141" i="1"/>
  <c r="Q141" i="1"/>
  <c r="C142" i="1" s="1"/>
  <c r="S142" i="1"/>
  <c r="G142" i="1"/>
  <c r="H142" i="1" s="1"/>
  <c r="N142" i="1" l="1"/>
  <c r="P142" i="1" s="1"/>
  <c r="B142" i="1" s="1"/>
  <c r="G143" i="1"/>
  <c r="H143" i="1" s="1"/>
  <c r="J143" i="1"/>
  <c r="K143" i="1" s="1"/>
  <c r="L143" i="1" s="1"/>
  <c r="M143" i="1" s="1"/>
  <c r="R143" i="1"/>
  <c r="T142" i="1"/>
  <c r="Q142" i="1"/>
  <c r="C143" i="1" s="1"/>
  <c r="S143" i="1"/>
  <c r="A144" i="1"/>
  <c r="D143" i="1"/>
  <c r="E143" i="1" s="1"/>
  <c r="F144" i="1" s="1"/>
  <c r="O143" i="1"/>
  <c r="I149" i="1"/>
  <c r="N143" i="1" l="1"/>
  <c r="P143" i="1" s="1"/>
  <c r="B143" i="1" s="1"/>
  <c r="Q143" i="1"/>
  <c r="C144" i="1" s="1"/>
  <c r="G144" i="1"/>
  <c r="H144" i="1" s="1"/>
  <c r="R144" i="1"/>
  <c r="J144" i="1"/>
  <c r="K144" i="1" s="1"/>
  <c r="L144" i="1" s="1"/>
  <c r="M144" i="1" s="1"/>
  <c r="S144" i="1"/>
  <c r="T143" i="1"/>
  <c r="I150" i="1"/>
  <c r="O144" i="1"/>
  <c r="A145" i="1"/>
  <c r="D144" i="1"/>
  <c r="E144" i="1" s="1"/>
  <c r="F145" i="1" s="1"/>
  <c r="N144" i="1" l="1"/>
  <c r="P144" i="1" s="1"/>
  <c r="B144" i="1" s="1"/>
  <c r="D145" i="1"/>
  <c r="E145" i="1" s="1"/>
  <c r="F146" i="1" s="1"/>
  <c r="A146" i="1"/>
  <c r="O145" i="1"/>
  <c r="I151" i="1"/>
  <c r="T144" i="1"/>
  <c r="Q144" i="1"/>
  <c r="C145" i="1" s="1"/>
  <c r="S145" i="1"/>
  <c r="G145" i="1"/>
  <c r="H145" i="1" s="1"/>
  <c r="R145" i="1"/>
  <c r="J145" i="1"/>
  <c r="K145" i="1" s="1"/>
  <c r="L145" i="1" s="1"/>
  <c r="M145" i="1" s="1"/>
  <c r="N145" i="1" l="1"/>
  <c r="P145" i="1" s="1"/>
  <c r="B145" i="1" s="1"/>
  <c r="J146" i="1"/>
  <c r="S146" i="1"/>
  <c r="T145" i="1"/>
  <c r="Q145" i="1"/>
  <c r="C146" i="1" s="1"/>
  <c r="G146" i="1"/>
  <c r="H146" i="1" s="1"/>
  <c r="R146" i="1"/>
  <c r="I152" i="1"/>
  <c r="A147" i="1"/>
  <c r="D146" i="1"/>
  <c r="E146" i="1" s="1"/>
  <c r="F147" i="1" s="1"/>
  <c r="O146" i="1"/>
  <c r="K146" i="1"/>
  <c r="L146" i="1" s="1"/>
  <c r="M146" i="1" s="1"/>
  <c r="N146" i="1" l="1"/>
  <c r="P146" i="1" s="1"/>
  <c r="B146" i="1" s="1"/>
  <c r="D147" i="1"/>
  <c r="E147" i="1" s="1"/>
  <c r="F148" i="1" s="1"/>
  <c r="A148" i="1"/>
  <c r="O147" i="1"/>
  <c r="G147" i="1"/>
  <c r="H147" i="1" s="1"/>
  <c r="R147" i="1"/>
  <c r="J147" i="1"/>
  <c r="K147" i="1" s="1"/>
  <c r="L147" i="1" s="1"/>
  <c r="M147" i="1" s="1"/>
  <c r="T146" i="1"/>
  <c r="Q146" i="1"/>
  <c r="C147" i="1" s="1"/>
  <c r="S147" i="1"/>
  <c r="I153" i="1"/>
  <c r="I154" i="1" l="1"/>
  <c r="Q147" i="1"/>
  <c r="C148" i="1" s="1"/>
  <c r="S148" i="1"/>
  <c r="G148" i="1"/>
  <c r="H148" i="1" s="1"/>
  <c r="R148" i="1"/>
  <c r="J148" i="1"/>
  <c r="K148" i="1" s="1"/>
  <c r="L148" i="1" s="1"/>
  <c r="M148" i="1" s="1"/>
  <c r="T147" i="1"/>
  <c r="N147" i="1"/>
  <c r="P147" i="1" s="1"/>
  <c r="B147" i="1" s="1"/>
  <c r="O148" i="1"/>
  <c r="D148" i="1"/>
  <c r="E148" i="1" s="1"/>
  <c r="F149" i="1" s="1"/>
  <c r="A149" i="1"/>
  <c r="N148" i="1" l="1"/>
  <c r="P148" i="1" s="1"/>
  <c r="B148" i="1" s="1"/>
  <c r="D149" i="1"/>
  <c r="E149" i="1" s="1"/>
  <c r="F150" i="1" s="1"/>
  <c r="O149" i="1"/>
  <c r="A150" i="1"/>
  <c r="R149" i="1"/>
  <c r="T148" i="1"/>
  <c r="Q148" i="1"/>
  <c r="C149" i="1" s="1"/>
  <c r="S149" i="1"/>
  <c r="G149" i="1"/>
  <c r="H149" i="1" s="1"/>
  <c r="J149" i="1"/>
  <c r="K149" i="1" s="1"/>
  <c r="L149" i="1" s="1"/>
  <c r="M149" i="1" s="1"/>
  <c r="I155" i="1"/>
  <c r="I156" i="1" l="1"/>
  <c r="D150" i="1"/>
  <c r="E150" i="1" s="1"/>
  <c r="F151" i="1" s="1"/>
  <c r="A151" i="1"/>
  <c r="O150" i="1"/>
  <c r="N149" i="1"/>
  <c r="P149" i="1" s="1"/>
  <c r="B149" i="1" s="1"/>
  <c r="R150" i="1"/>
  <c r="J150" i="1"/>
  <c r="K150" i="1" s="1"/>
  <c r="L150" i="1" s="1"/>
  <c r="M150" i="1" s="1"/>
  <c r="T149" i="1"/>
  <c r="Q149" i="1"/>
  <c r="C150" i="1" s="1"/>
  <c r="S150" i="1"/>
  <c r="G150" i="1"/>
  <c r="H150" i="1" s="1"/>
  <c r="N150" i="1" l="1"/>
  <c r="P150" i="1" s="1"/>
  <c r="B150" i="1" s="1"/>
  <c r="D151" i="1"/>
  <c r="E151" i="1" s="1"/>
  <c r="F152" i="1" s="1"/>
  <c r="A152" i="1"/>
  <c r="O151" i="1"/>
  <c r="G151" i="1"/>
  <c r="H151" i="1" s="1"/>
  <c r="R151" i="1"/>
  <c r="J151" i="1"/>
  <c r="K151" i="1" s="1"/>
  <c r="L151" i="1" s="1"/>
  <c r="M151" i="1" s="1"/>
  <c r="T150" i="1"/>
  <c r="Q150" i="1"/>
  <c r="C151" i="1" s="1"/>
  <c r="S151" i="1"/>
  <c r="I157" i="1"/>
  <c r="N151" i="1" l="1"/>
  <c r="P151" i="1" s="1"/>
  <c r="B151" i="1" s="1"/>
  <c r="I158" i="1"/>
  <c r="Q151" i="1"/>
  <c r="C152" i="1" s="1"/>
  <c r="S152" i="1"/>
  <c r="G152" i="1"/>
  <c r="H152" i="1" s="1"/>
  <c r="R152" i="1"/>
  <c r="J152" i="1"/>
  <c r="K152" i="1" s="1"/>
  <c r="L152" i="1" s="1"/>
  <c r="M152" i="1" s="1"/>
  <c r="T151" i="1"/>
  <c r="O152" i="1"/>
  <c r="D152" i="1"/>
  <c r="E152" i="1" s="1"/>
  <c r="F153" i="1" s="1"/>
  <c r="A153" i="1"/>
  <c r="N152" i="1" l="1"/>
  <c r="P152" i="1" s="1"/>
  <c r="B152" i="1" s="1"/>
  <c r="T152" i="1"/>
  <c r="Q152" i="1"/>
  <c r="C153" i="1" s="1"/>
  <c r="S153" i="1"/>
  <c r="G153" i="1"/>
  <c r="H153" i="1" s="1"/>
  <c r="R153" i="1"/>
  <c r="J153" i="1"/>
  <c r="K153" i="1" s="1"/>
  <c r="L153" i="1" s="1"/>
  <c r="M153" i="1" s="1"/>
  <c r="D153" i="1"/>
  <c r="E153" i="1" s="1"/>
  <c r="F154" i="1" s="1"/>
  <c r="A154" i="1"/>
  <c r="O153" i="1"/>
  <c r="I159" i="1"/>
  <c r="I160" i="1" l="1"/>
  <c r="R154" i="1"/>
  <c r="J154" i="1"/>
  <c r="K154" i="1" s="1"/>
  <c r="L154" i="1" s="1"/>
  <c r="M154" i="1" s="1"/>
  <c r="T153" i="1"/>
  <c r="Q153" i="1"/>
  <c r="C154" i="1" s="1"/>
  <c r="S154" i="1"/>
  <c r="G154" i="1"/>
  <c r="H154" i="1" s="1"/>
  <c r="N153" i="1"/>
  <c r="P153" i="1" s="1"/>
  <c r="B153" i="1" s="1"/>
  <c r="D154" i="1"/>
  <c r="E154" i="1" s="1"/>
  <c r="F155" i="1" s="1"/>
  <c r="A155" i="1"/>
  <c r="O154" i="1"/>
  <c r="N154" i="1" l="1"/>
  <c r="P154" i="1" s="1"/>
  <c r="B154" i="1" s="1"/>
  <c r="D155" i="1"/>
  <c r="E155" i="1" s="1"/>
  <c r="F156" i="1" s="1"/>
  <c r="A156" i="1"/>
  <c r="O155" i="1"/>
  <c r="I161" i="1"/>
  <c r="G155" i="1"/>
  <c r="H155" i="1" s="1"/>
  <c r="R155" i="1"/>
  <c r="J155" i="1"/>
  <c r="K155" i="1" s="1"/>
  <c r="L155" i="1" s="1"/>
  <c r="M155" i="1" s="1"/>
  <c r="T154" i="1"/>
  <c r="Q154" i="1"/>
  <c r="C155" i="1" s="1"/>
  <c r="S155" i="1"/>
  <c r="N155" i="1" l="1"/>
  <c r="P155" i="1" s="1"/>
  <c r="B155" i="1" s="1"/>
  <c r="I162" i="1"/>
  <c r="Q155" i="1"/>
  <c r="C156" i="1" s="1"/>
  <c r="S156" i="1"/>
  <c r="G156" i="1"/>
  <c r="H156" i="1" s="1"/>
  <c r="R156" i="1"/>
  <c r="J156" i="1"/>
  <c r="K156" i="1" s="1"/>
  <c r="L156" i="1" s="1"/>
  <c r="M156" i="1" s="1"/>
  <c r="T155" i="1"/>
  <c r="O156" i="1"/>
  <c r="D156" i="1"/>
  <c r="E156" i="1" s="1"/>
  <c r="F157" i="1" s="1"/>
  <c r="A157" i="1"/>
  <c r="T156" i="1" l="1"/>
  <c r="Q156" i="1"/>
  <c r="C157" i="1" s="1"/>
  <c r="S157" i="1"/>
  <c r="G157" i="1"/>
  <c r="H157" i="1" s="1"/>
  <c r="R157" i="1"/>
  <c r="J157" i="1"/>
  <c r="K157" i="1" s="1"/>
  <c r="L157" i="1" s="1"/>
  <c r="M157" i="1" s="1"/>
  <c r="N156" i="1"/>
  <c r="P156" i="1" s="1"/>
  <c r="B156" i="1" s="1"/>
  <c r="D157" i="1"/>
  <c r="E157" i="1" s="1"/>
  <c r="F158" i="1" s="1"/>
  <c r="A158" i="1"/>
  <c r="O157" i="1"/>
  <c r="I163" i="1"/>
  <c r="I164" i="1" l="1"/>
  <c r="J158" i="1"/>
  <c r="S158" i="1"/>
  <c r="T157" i="1"/>
  <c r="Q157" i="1"/>
  <c r="C158" i="1" s="1"/>
  <c r="G158" i="1"/>
  <c r="H158" i="1" s="1"/>
  <c r="R158" i="1"/>
  <c r="N157" i="1"/>
  <c r="P157" i="1" s="1"/>
  <c r="B157" i="1" s="1"/>
  <c r="A159" i="1"/>
  <c r="D158" i="1"/>
  <c r="E158" i="1" s="1"/>
  <c r="F159" i="1" s="1"/>
  <c r="O158" i="1"/>
  <c r="K158" i="1"/>
  <c r="L158" i="1" s="1"/>
  <c r="M158" i="1" s="1"/>
  <c r="I165" i="1" l="1"/>
  <c r="S159" i="1"/>
  <c r="G159" i="1"/>
  <c r="H159" i="1" s="1"/>
  <c r="J159" i="1"/>
  <c r="K159" i="1" s="1"/>
  <c r="L159" i="1" s="1"/>
  <c r="M159" i="1" s="1"/>
  <c r="R159" i="1"/>
  <c r="T158" i="1"/>
  <c r="Q158" i="1"/>
  <c r="C159" i="1" s="1"/>
  <c r="N158" i="1"/>
  <c r="P158" i="1" s="1"/>
  <c r="B158" i="1" s="1"/>
  <c r="D159" i="1"/>
  <c r="E159" i="1" s="1"/>
  <c r="F160" i="1" s="1"/>
  <c r="O159" i="1"/>
  <c r="A160" i="1"/>
  <c r="I166" i="1" l="1"/>
  <c r="N159" i="1"/>
  <c r="P159" i="1" s="1"/>
  <c r="B159" i="1" s="1"/>
  <c r="O160" i="1"/>
  <c r="A161" i="1"/>
  <c r="D160" i="1"/>
  <c r="E160" i="1" s="1"/>
  <c r="F161" i="1" s="1"/>
  <c r="Q159" i="1"/>
  <c r="C160" i="1" s="1"/>
  <c r="G160" i="1"/>
  <c r="H160" i="1" s="1"/>
  <c r="R160" i="1"/>
  <c r="J160" i="1"/>
  <c r="K160" i="1" s="1"/>
  <c r="L160" i="1" s="1"/>
  <c r="M160" i="1" s="1"/>
  <c r="S160" i="1"/>
  <c r="T159" i="1"/>
  <c r="N160" i="1" l="1"/>
  <c r="P160" i="1" s="1"/>
  <c r="B160" i="1" s="1"/>
  <c r="S161" i="1"/>
  <c r="T160" i="1"/>
  <c r="Q160" i="1"/>
  <c r="C161" i="1" s="1"/>
  <c r="R161" i="1"/>
  <c r="G161" i="1"/>
  <c r="H161" i="1" s="1"/>
  <c r="J161" i="1"/>
  <c r="K161" i="1" s="1"/>
  <c r="L161" i="1" s="1"/>
  <c r="M161" i="1" s="1"/>
  <c r="D161" i="1"/>
  <c r="E161" i="1" s="1"/>
  <c r="F162" i="1" s="1"/>
  <c r="A162" i="1"/>
  <c r="O161" i="1"/>
  <c r="I167" i="1"/>
  <c r="N161" i="1" l="1"/>
  <c r="P161" i="1" s="1"/>
  <c r="B161" i="1" s="1"/>
  <c r="R162" i="1"/>
  <c r="J162" i="1"/>
  <c r="T161" i="1"/>
  <c r="Q161" i="1"/>
  <c r="C162" i="1" s="1"/>
  <c r="S162" i="1"/>
  <c r="G162" i="1"/>
  <c r="H162" i="1" s="1"/>
  <c r="I168" i="1"/>
  <c r="D162" i="1"/>
  <c r="E162" i="1" s="1"/>
  <c r="F163" i="1" s="1"/>
  <c r="A163" i="1"/>
  <c r="O162" i="1"/>
  <c r="K162" i="1"/>
  <c r="L162" i="1" s="1"/>
  <c r="M162" i="1" s="1"/>
  <c r="S163" i="1" l="1"/>
  <c r="G163" i="1"/>
  <c r="H163" i="1" s="1"/>
  <c r="J163" i="1"/>
  <c r="R163" i="1"/>
  <c r="T162" i="1"/>
  <c r="Q162" i="1"/>
  <c r="C163" i="1" s="1"/>
  <c r="I169" i="1"/>
  <c r="N162" i="1"/>
  <c r="P162" i="1" s="1"/>
  <c r="B162" i="1" s="1"/>
  <c r="D163" i="1"/>
  <c r="E163" i="1" s="1"/>
  <c r="F164" i="1" s="1"/>
  <c r="A164" i="1"/>
  <c r="O163" i="1"/>
  <c r="K163" i="1"/>
  <c r="L163" i="1" s="1"/>
  <c r="M163" i="1" s="1"/>
  <c r="Q163" i="1" l="1"/>
  <c r="C164" i="1" s="1"/>
  <c r="G164" i="1"/>
  <c r="R164" i="1"/>
  <c r="J164" i="1"/>
  <c r="K164" i="1" s="1"/>
  <c r="L164" i="1" s="1"/>
  <c r="M164" i="1" s="1"/>
  <c r="S164" i="1"/>
  <c r="T163" i="1"/>
  <c r="N163" i="1"/>
  <c r="P163" i="1" s="1"/>
  <c r="B163" i="1" s="1"/>
  <c r="O164" i="1"/>
  <c r="A165" i="1"/>
  <c r="D164" i="1"/>
  <c r="E164" i="1" s="1"/>
  <c r="F165" i="1" s="1"/>
  <c r="I170" i="1"/>
  <c r="H164" i="1"/>
  <c r="N164" i="1" l="1"/>
  <c r="P164" i="1" s="1"/>
  <c r="B164" i="1" s="1"/>
  <c r="I171" i="1"/>
  <c r="S165" i="1"/>
  <c r="T164" i="1"/>
  <c r="Q164" i="1"/>
  <c r="C165" i="1" s="1"/>
  <c r="G165" i="1"/>
  <c r="H165" i="1" s="1"/>
  <c r="R165" i="1"/>
  <c r="J165" i="1"/>
  <c r="K165" i="1" s="1"/>
  <c r="L165" i="1" s="1"/>
  <c r="M165" i="1" s="1"/>
  <c r="D165" i="1"/>
  <c r="E165" i="1" s="1"/>
  <c r="F166" i="1" s="1"/>
  <c r="O165" i="1"/>
  <c r="A166" i="1"/>
  <c r="D166" i="1" l="1"/>
  <c r="E166" i="1" s="1"/>
  <c r="F167" i="1" s="1"/>
  <c r="A167" i="1"/>
  <c r="O166" i="1"/>
  <c r="N165" i="1"/>
  <c r="P165" i="1" s="1"/>
  <c r="B165" i="1" s="1"/>
  <c r="I172" i="1"/>
  <c r="G166" i="1"/>
  <c r="H166" i="1" s="1"/>
  <c r="J166" i="1"/>
  <c r="K166" i="1" s="1"/>
  <c r="L166" i="1" s="1"/>
  <c r="M166" i="1" s="1"/>
  <c r="S166" i="1"/>
  <c r="T165" i="1"/>
  <c r="Q165" i="1"/>
  <c r="C166" i="1" s="1"/>
  <c r="R166" i="1"/>
  <c r="N166" i="1" l="1"/>
  <c r="P166" i="1" s="1"/>
  <c r="B166" i="1" s="1"/>
  <c r="A168" i="1"/>
  <c r="D167" i="1"/>
  <c r="E167" i="1" s="1"/>
  <c r="F168" i="1" s="1"/>
  <c r="O167" i="1"/>
  <c r="I173" i="1"/>
  <c r="R167" i="1"/>
  <c r="J167" i="1"/>
  <c r="K167" i="1" s="1"/>
  <c r="L167" i="1" s="1"/>
  <c r="M167" i="1" s="1"/>
  <c r="S167" i="1"/>
  <c r="T166" i="1"/>
  <c r="Q166" i="1"/>
  <c r="C167" i="1" s="1"/>
  <c r="G167" i="1"/>
  <c r="H167" i="1" s="1"/>
  <c r="N167" i="1" l="1"/>
  <c r="P167" i="1" s="1"/>
  <c r="B167" i="1" s="1"/>
  <c r="I174" i="1"/>
  <c r="Q167" i="1"/>
  <c r="C168" i="1" s="1"/>
  <c r="R168" i="1"/>
  <c r="G168" i="1"/>
  <c r="H168" i="1" s="1"/>
  <c r="S168" i="1"/>
  <c r="J168" i="1"/>
  <c r="K168" i="1" s="1"/>
  <c r="L168" i="1" s="1"/>
  <c r="M168" i="1" s="1"/>
  <c r="T167" i="1"/>
  <c r="O168" i="1"/>
  <c r="A169" i="1"/>
  <c r="D168" i="1"/>
  <c r="E168" i="1" s="1"/>
  <c r="F169" i="1" s="1"/>
  <c r="Q168" i="1" l="1"/>
  <c r="C169" i="1" s="1"/>
  <c r="S169" i="1"/>
  <c r="G169" i="1"/>
  <c r="H169" i="1" s="1"/>
  <c r="R169" i="1"/>
  <c r="J169" i="1"/>
  <c r="K169" i="1" s="1"/>
  <c r="L169" i="1" s="1"/>
  <c r="M169" i="1" s="1"/>
  <c r="T168" i="1"/>
  <c r="N168" i="1"/>
  <c r="P168" i="1" s="1"/>
  <c r="B168" i="1" s="1"/>
  <c r="I175" i="1"/>
  <c r="D169" i="1"/>
  <c r="E169" i="1" s="1"/>
  <c r="F170" i="1" s="1"/>
  <c r="A170" i="1"/>
  <c r="O169" i="1"/>
  <c r="I176" i="1" l="1"/>
  <c r="N169" i="1"/>
  <c r="P169" i="1" s="1"/>
  <c r="B169" i="1" s="1"/>
  <c r="R170" i="1"/>
  <c r="Q169" i="1"/>
  <c r="C170" i="1" s="1"/>
  <c r="G170" i="1"/>
  <c r="H170" i="1" s="1"/>
  <c r="S170" i="1"/>
  <c r="T169" i="1"/>
  <c r="J170" i="1"/>
  <c r="K170" i="1" s="1"/>
  <c r="L170" i="1" s="1"/>
  <c r="M170" i="1" s="1"/>
  <c r="D170" i="1"/>
  <c r="E170" i="1" s="1"/>
  <c r="F171" i="1" s="1"/>
  <c r="A171" i="1"/>
  <c r="O170" i="1"/>
  <c r="N170" i="1" l="1"/>
  <c r="P170" i="1" s="1"/>
  <c r="B170" i="1" s="1"/>
  <c r="R171" i="1"/>
  <c r="S171" i="1"/>
  <c r="Q170" i="1"/>
  <c r="C171" i="1" s="1"/>
  <c r="G171" i="1"/>
  <c r="H171" i="1" s="1"/>
  <c r="J171" i="1"/>
  <c r="K171" i="1" s="1"/>
  <c r="L171" i="1" s="1"/>
  <c r="M171" i="1" s="1"/>
  <c r="T170" i="1"/>
  <c r="I177" i="1"/>
  <c r="A172" i="1"/>
  <c r="D171" i="1"/>
  <c r="E171" i="1" s="1"/>
  <c r="F172" i="1" s="1"/>
  <c r="O171" i="1"/>
  <c r="N171" i="1" l="1"/>
  <c r="P171" i="1" s="1"/>
  <c r="B171" i="1" s="1"/>
  <c r="O172" i="1"/>
  <c r="A173" i="1"/>
  <c r="D172" i="1"/>
  <c r="E172" i="1" s="1"/>
  <c r="F173" i="1" s="1"/>
  <c r="Q171" i="1"/>
  <c r="C172" i="1" s="1"/>
  <c r="S172" i="1"/>
  <c r="G172" i="1"/>
  <c r="H172" i="1" s="1"/>
  <c r="R172" i="1"/>
  <c r="J172" i="1"/>
  <c r="K172" i="1" s="1"/>
  <c r="L172" i="1" s="1"/>
  <c r="M172" i="1" s="1"/>
  <c r="T171" i="1"/>
  <c r="I178" i="1"/>
  <c r="N172" i="1" l="1"/>
  <c r="P172" i="1" s="1"/>
  <c r="B172" i="1" s="1"/>
  <c r="O173" i="1"/>
  <c r="D173" i="1"/>
  <c r="E173" i="1" s="1"/>
  <c r="F174" i="1" s="1"/>
  <c r="A174" i="1"/>
  <c r="Q172" i="1"/>
  <c r="C173" i="1" s="1"/>
  <c r="S173" i="1"/>
  <c r="T172" i="1"/>
  <c r="G173" i="1"/>
  <c r="H173" i="1" s="1"/>
  <c r="R173" i="1"/>
  <c r="J173" i="1"/>
  <c r="K173" i="1" s="1"/>
  <c r="L173" i="1" s="1"/>
  <c r="M173" i="1" s="1"/>
  <c r="I179" i="1"/>
  <c r="N173" i="1" l="1"/>
  <c r="P173" i="1" s="1"/>
  <c r="B173" i="1" s="1"/>
  <c r="I180" i="1"/>
  <c r="J174" i="1"/>
  <c r="K174" i="1" s="1"/>
  <c r="L174" i="1" s="1"/>
  <c r="M174" i="1" s="1"/>
  <c r="Q173" i="1"/>
  <c r="C174" i="1" s="1"/>
  <c r="R174" i="1"/>
  <c r="T173" i="1"/>
  <c r="G174" i="1"/>
  <c r="H174" i="1" s="1"/>
  <c r="S174" i="1"/>
  <c r="D174" i="1"/>
  <c r="E174" i="1" s="1"/>
  <c r="F175" i="1" s="1"/>
  <c r="O174" i="1"/>
  <c r="A175" i="1"/>
  <c r="N174" i="1" l="1"/>
  <c r="P174" i="1" s="1"/>
  <c r="B174" i="1" s="1"/>
  <c r="I181" i="1"/>
  <c r="D175" i="1"/>
  <c r="E175" i="1" s="1"/>
  <c r="F176" i="1" s="1"/>
  <c r="A176" i="1"/>
  <c r="O175" i="1"/>
  <c r="G175" i="1"/>
  <c r="H175" i="1" s="1"/>
  <c r="R175" i="1"/>
  <c r="J175" i="1"/>
  <c r="K175" i="1" s="1"/>
  <c r="L175" i="1" s="1"/>
  <c r="M175" i="1" s="1"/>
  <c r="Q174" i="1"/>
  <c r="C175" i="1" s="1"/>
  <c r="T174" i="1"/>
  <c r="S175" i="1"/>
  <c r="N175" i="1" l="1"/>
  <c r="P175" i="1" s="1"/>
  <c r="B175" i="1" s="1"/>
  <c r="S176" i="1"/>
  <c r="R176" i="1"/>
  <c r="J176" i="1"/>
  <c r="K176" i="1" s="1"/>
  <c r="L176" i="1" s="1"/>
  <c r="M176" i="1" s="1"/>
  <c r="Q175" i="1"/>
  <c r="C176" i="1" s="1"/>
  <c r="G176" i="1"/>
  <c r="H176" i="1" s="1"/>
  <c r="T175" i="1"/>
  <c r="I182" i="1"/>
  <c r="D176" i="1"/>
  <c r="E176" i="1" s="1"/>
  <c r="F177" i="1" s="1"/>
  <c r="A177" i="1"/>
  <c r="O176" i="1"/>
  <c r="N176" i="1" l="1"/>
  <c r="P176" i="1" s="1"/>
  <c r="B176" i="1" s="1"/>
  <c r="Q176" i="1"/>
  <c r="C177" i="1" s="1"/>
  <c r="T176" i="1"/>
  <c r="S177" i="1"/>
  <c r="G177" i="1"/>
  <c r="H177" i="1" s="1"/>
  <c r="R177" i="1"/>
  <c r="J177" i="1"/>
  <c r="K177" i="1" s="1"/>
  <c r="L177" i="1" s="1"/>
  <c r="M177" i="1" s="1"/>
  <c r="A178" i="1"/>
  <c r="O177" i="1"/>
  <c r="D177" i="1"/>
  <c r="E177" i="1" s="1"/>
  <c r="F178" i="1" s="1"/>
  <c r="I183" i="1"/>
  <c r="S178" i="1" l="1"/>
  <c r="J178" i="1"/>
  <c r="T177" i="1"/>
  <c r="Q177" i="1"/>
  <c r="C178" i="1" s="1"/>
  <c r="R178" i="1"/>
  <c r="G178" i="1"/>
  <c r="H178" i="1" s="1"/>
  <c r="I184" i="1"/>
  <c r="N177" i="1"/>
  <c r="P177" i="1" s="1"/>
  <c r="B177" i="1" s="1"/>
  <c r="A179" i="1"/>
  <c r="D178" i="1"/>
  <c r="E178" i="1" s="1"/>
  <c r="F179" i="1" s="1"/>
  <c r="O178" i="1"/>
  <c r="K178" i="1"/>
  <c r="L178" i="1" s="1"/>
  <c r="M178" i="1" s="1"/>
  <c r="N178" i="1" l="1"/>
  <c r="P178" i="1" s="1"/>
  <c r="B178" i="1" s="1"/>
  <c r="S179" i="1"/>
  <c r="J179" i="1"/>
  <c r="K179" i="1" s="1"/>
  <c r="L179" i="1" s="1"/>
  <c r="M179" i="1" s="1"/>
  <c r="G179" i="1"/>
  <c r="H179" i="1" s="1"/>
  <c r="T178" i="1"/>
  <c r="Q178" i="1"/>
  <c r="C179" i="1" s="1"/>
  <c r="R179" i="1"/>
  <c r="I185" i="1"/>
  <c r="D179" i="1"/>
  <c r="E179" i="1" s="1"/>
  <c r="F180" i="1" s="1"/>
  <c r="O179" i="1"/>
  <c r="A180" i="1"/>
  <c r="Q179" i="1" l="1"/>
  <c r="C180" i="1" s="1"/>
  <c r="R180" i="1"/>
  <c r="S180" i="1"/>
  <c r="G180" i="1"/>
  <c r="H180" i="1" s="1"/>
  <c r="J180" i="1"/>
  <c r="K180" i="1" s="1"/>
  <c r="L180" i="1" s="1"/>
  <c r="M180" i="1" s="1"/>
  <c r="T179" i="1"/>
  <c r="N179" i="1"/>
  <c r="P179" i="1" s="1"/>
  <c r="B179" i="1" s="1"/>
  <c r="I186" i="1"/>
  <c r="O180" i="1"/>
  <c r="D180" i="1"/>
  <c r="E180" i="1" s="1"/>
  <c r="F181" i="1" s="1"/>
  <c r="A181" i="1"/>
  <c r="S181" i="1" l="1"/>
  <c r="T180" i="1"/>
  <c r="Q180" i="1"/>
  <c r="C181" i="1" s="1"/>
  <c r="G181" i="1"/>
  <c r="H181" i="1" s="1"/>
  <c r="R181" i="1"/>
  <c r="J181" i="1"/>
  <c r="K181" i="1" s="1"/>
  <c r="L181" i="1" s="1"/>
  <c r="M181" i="1" s="1"/>
  <c r="D181" i="1"/>
  <c r="E181" i="1" s="1"/>
  <c r="F182" i="1" s="1"/>
  <c r="A182" i="1"/>
  <c r="O181" i="1"/>
  <c r="N180" i="1"/>
  <c r="P180" i="1" s="1"/>
  <c r="B180" i="1" s="1"/>
  <c r="I187" i="1"/>
  <c r="N181" i="1" l="1"/>
  <c r="P181" i="1" s="1"/>
  <c r="B181" i="1" s="1"/>
  <c r="R182" i="1"/>
  <c r="J182" i="1"/>
  <c r="K182" i="1" s="1"/>
  <c r="L182" i="1" s="1"/>
  <c r="M182" i="1" s="1"/>
  <c r="T181" i="1"/>
  <c r="Q181" i="1"/>
  <c r="C182" i="1" s="1"/>
  <c r="S182" i="1"/>
  <c r="G182" i="1"/>
  <c r="H182" i="1" s="1"/>
  <c r="I188" i="1"/>
  <c r="D182" i="1"/>
  <c r="E182" i="1" s="1"/>
  <c r="F183" i="1" s="1"/>
  <c r="A183" i="1"/>
  <c r="O182" i="1"/>
  <c r="N182" i="1" l="1"/>
  <c r="P182" i="1" s="1"/>
  <c r="B182" i="1" s="1"/>
  <c r="D183" i="1"/>
  <c r="E183" i="1" s="1"/>
  <c r="F184" i="1" s="1"/>
  <c r="A184" i="1"/>
  <c r="O183" i="1"/>
  <c r="I189" i="1"/>
  <c r="R183" i="1"/>
  <c r="J183" i="1"/>
  <c r="K183" i="1" s="1"/>
  <c r="L183" i="1" s="1"/>
  <c r="M183" i="1" s="1"/>
  <c r="S183" i="1"/>
  <c r="T182" i="1"/>
  <c r="Q182" i="1"/>
  <c r="C183" i="1" s="1"/>
  <c r="G183" i="1"/>
  <c r="H183" i="1" s="1"/>
  <c r="N183" i="1" l="1"/>
  <c r="P183" i="1" s="1"/>
  <c r="B183" i="1" s="1"/>
  <c r="I190" i="1"/>
  <c r="Q183" i="1"/>
  <c r="C184" i="1" s="1"/>
  <c r="S184" i="1"/>
  <c r="G184" i="1"/>
  <c r="H184" i="1" s="1"/>
  <c r="J184" i="1"/>
  <c r="K184" i="1" s="1"/>
  <c r="L184" i="1" s="1"/>
  <c r="M184" i="1" s="1"/>
  <c r="R184" i="1"/>
  <c r="T183" i="1"/>
  <c r="O184" i="1"/>
  <c r="D184" i="1"/>
  <c r="E184" i="1" s="1"/>
  <c r="F185" i="1" s="1"/>
  <c r="A185" i="1"/>
  <c r="N184" i="1" l="1"/>
  <c r="P184" i="1" s="1"/>
  <c r="B184" i="1" s="1"/>
  <c r="D185" i="1"/>
  <c r="E185" i="1" s="1"/>
  <c r="F186" i="1" s="1"/>
  <c r="O185" i="1"/>
  <c r="A186" i="1"/>
  <c r="R185" i="1"/>
  <c r="T184" i="1"/>
  <c r="Q184" i="1"/>
  <c r="C185" i="1" s="1"/>
  <c r="S185" i="1"/>
  <c r="G185" i="1"/>
  <c r="H185" i="1" s="1"/>
  <c r="J185" i="1"/>
  <c r="K185" i="1" s="1"/>
  <c r="L185" i="1" s="1"/>
  <c r="M185" i="1" s="1"/>
  <c r="I191" i="1"/>
  <c r="N185" i="1" l="1"/>
  <c r="P185" i="1" s="1"/>
  <c r="B185" i="1" s="1"/>
  <c r="I192" i="1"/>
  <c r="D186" i="1"/>
  <c r="E186" i="1" s="1"/>
  <c r="F187" i="1" s="1"/>
  <c r="O186" i="1"/>
  <c r="A187" i="1"/>
  <c r="S186" i="1"/>
  <c r="J186" i="1"/>
  <c r="K186" i="1" s="1"/>
  <c r="L186" i="1" s="1"/>
  <c r="M186" i="1" s="1"/>
  <c r="G186" i="1"/>
  <c r="H186" i="1" s="1"/>
  <c r="T185" i="1"/>
  <c r="Q185" i="1"/>
  <c r="C186" i="1" s="1"/>
  <c r="R186" i="1"/>
  <c r="N186" i="1" l="1"/>
  <c r="P186" i="1" s="1"/>
  <c r="B186" i="1" s="1"/>
  <c r="A188" i="1"/>
  <c r="D187" i="1"/>
  <c r="E187" i="1" s="1"/>
  <c r="F188" i="1" s="1"/>
  <c r="O187" i="1"/>
  <c r="I193" i="1"/>
  <c r="R187" i="1"/>
  <c r="G187" i="1"/>
  <c r="H187" i="1" s="1"/>
  <c r="J187" i="1"/>
  <c r="K187" i="1" s="1"/>
  <c r="L187" i="1" s="1"/>
  <c r="M187" i="1" s="1"/>
  <c r="S187" i="1"/>
  <c r="T186" i="1"/>
  <c r="Q186" i="1"/>
  <c r="C187" i="1" s="1"/>
  <c r="N187" i="1" l="1"/>
  <c r="P187" i="1" s="1"/>
  <c r="B187" i="1" s="1"/>
  <c r="I194" i="1"/>
  <c r="Q187" i="1"/>
  <c r="C188" i="1" s="1"/>
  <c r="R188" i="1"/>
  <c r="S188" i="1"/>
  <c r="J188" i="1"/>
  <c r="K188" i="1" s="1"/>
  <c r="L188" i="1" s="1"/>
  <c r="M188" i="1" s="1"/>
  <c r="G188" i="1"/>
  <c r="H188" i="1" s="1"/>
  <c r="T187" i="1"/>
  <c r="O188" i="1"/>
  <c r="A189" i="1"/>
  <c r="D188" i="1"/>
  <c r="E188" i="1" s="1"/>
  <c r="F189" i="1" s="1"/>
  <c r="N188" i="1" l="1"/>
  <c r="P188" i="1" s="1"/>
  <c r="B188" i="1" s="1"/>
  <c r="S189" i="1"/>
  <c r="T188" i="1"/>
  <c r="Q188" i="1"/>
  <c r="C189" i="1" s="1"/>
  <c r="G189" i="1"/>
  <c r="H189" i="1" s="1"/>
  <c r="R189" i="1"/>
  <c r="J189" i="1"/>
  <c r="K189" i="1" s="1"/>
  <c r="L189" i="1" s="1"/>
  <c r="M189" i="1" s="1"/>
  <c r="I195" i="1"/>
  <c r="D189" i="1"/>
  <c r="E189" i="1" s="1"/>
  <c r="F190" i="1" s="1"/>
  <c r="A190" i="1"/>
  <c r="O189" i="1"/>
  <c r="A191" i="1" l="1"/>
  <c r="D190" i="1"/>
  <c r="E190" i="1" s="1"/>
  <c r="F191" i="1" s="1"/>
  <c r="O190" i="1"/>
  <c r="N189" i="1"/>
  <c r="P189" i="1" s="1"/>
  <c r="B189" i="1" s="1"/>
  <c r="R190" i="1"/>
  <c r="J190" i="1"/>
  <c r="K190" i="1" s="1"/>
  <c r="L190" i="1" s="1"/>
  <c r="M190" i="1" s="1"/>
  <c r="T189" i="1"/>
  <c r="Q189" i="1"/>
  <c r="C190" i="1" s="1"/>
  <c r="S190" i="1"/>
  <c r="G190" i="1"/>
  <c r="H190" i="1" s="1"/>
  <c r="I196" i="1"/>
  <c r="I197" i="1" l="1"/>
  <c r="N190" i="1"/>
  <c r="P190" i="1" s="1"/>
  <c r="B190" i="1" s="1"/>
  <c r="D191" i="1"/>
  <c r="E191" i="1" s="1"/>
  <c r="F192" i="1" s="1"/>
  <c r="A192" i="1"/>
  <c r="O191" i="1"/>
  <c r="G191" i="1"/>
  <c r="H191" i="1" s="1"/>
  <c r="R191" i="1"/>
  <c r="J191" i="1"/>
  <c r="K191" i="1" s="1"/>
  <c r="L191" i="1" s="1"/>
  <c r="M191" i="1" s="1"/>
  <c r="T190" i="1"/>
  <c r="Q190" i="1"/>
  <c r="C191" i="1" s="1"/>
  <c r="S191" i="1"/>
  <c r="N191" i="1" l="1"/>
  <c r="P191" i="1" s="1"/>
  <c r="B191" i="1" s="1"/>
  <c r="Q191" i="1"/>
  <c r="C192" i="1" s="1"/>
  <c r="S192" i="1"/>
  <c r="G192" i="1"/>
  <c r="H192" i="1" s="1"/>
  <c r="R192" i="1"/>
  <c r="J192" i="1"/>
  <c r="K192" i="1" s="1"/>
  <c r="L192" i="1" s="1"/>
  <c r="M192" i="1" s="1"/>
  <c r="T191" i="1"/>
  <c r="I198" i="1"/>
  <c r="O192" i="1"/>
  <c r="D192" i="1"/>
  <c r="E192" i="1" s="1"/>
  <c r="F193" i="1" s="1"/>
  <c r="A193" i="1"/>
  <c r="S193" i="1" l="1"/>
  <c r="T192" i="1"/>
  <c r="Q192" i="1"/>
  <c r="C193" i="1" s="1"/>
  <c r="G193" i="1"/>
  <c r="H193" i="1" s="1"/>
  <c r="R193" i="1"/>
  <c r="J193" i="1"/>
  <c r="K193" i="1" s="1"/>
  <c r="L193" i="1" s="1"/>
  <c r="M193" i="1" s="1"/>
  <c r="D193" i="1"/>
  <c r="E193" i="1" s="1"/>
  <c r="F194" i="1" s="1"/>
  <c r="A194" i="1"/>
  <c r="O193" i="1"/>
  <c r="N192" i="1"/>
  <c r="P192" i="1" s="1"/>
  <c r="B192" i="1" s="1"/>
  <c r="I199" i="1"/>
  <c r="N193" i="1" l="1"/>
  <c r="P193" i="1" s="1"/>
  <c r="B193" i="1" s="1"/>
  <c r="G194" i="1"/>
  <c r="J194" i="1"/>
  <c r="R194" i="1"/>
  <c r="T193" i="1"/>
  <c r="Q193" i="1"/>
  <c r="C194" i="1" s="1"/>
  <c r="S194" i="1"/>
  <c r="I200" i="1"/>
  <c r="D194" i="1"/>
  <c r="E194" i="1" s="1"/>
  <c r="F195" i="1" s="1"/>
  <c r="A195" i="1"/>
  <c r="O194" i="1"/>
  <c r="K194" i="1"/>
  <c r="L194" i="1" s="1"/>
  <c r="M194" i="1" s="1"/>
  <c r="H194" i="1"/>
  <c r="S195" i="1" l="1"/>
  <c r="G195" i="1"/>
  <c r="H195" i="1" s="1"/>
  <c r="J195" i="1"/>
  <c r="K195" i="1" s="1"/>
  <c r="L195" i="1" s="1"/>
  <c r="M195" i="1" s="1"/>
  <c r="R195" i="1"/>
  <c r="T194" i="1"/>
  <c r="Q194" i="1"/>
  <c r="C195" i="1" s="1"/>
  <c r="I201" i="1"/>
  <c r="N194" i="1"/>
  <c r="P194" i="1" s="1"/>
  <c r="B194" i="1" s="1"/>
  <c r="D195" i="1"/>
  <c r="E195" i="1" s="1"/>
  <c r="F196" i="1" s="1"/>
  <c r="A196" i="1"/>
  <c r="O195" i="1"/>
  <c r="N195" i="1" l="1"/>
  <c r="P195" i="1" s="1"/>
  <c r="B195" i="1" s="1"/>
  <c r="O196" i="1"/>
  <c r="D196" i="1"/>
  <c r="E196" i="1" s="1"/>
  <c r="F197" i="1" s="1"/>
  <c r="A197" i="1"/>
  <c r="I202" i="1"/>
  <c r="Q195" i="1"/>
  <c r="C196" i="1" s="1"/>
  <c r="S196" i="1"/>
  <c r="G196" i="1"/>
  <c r="H196" i="1" s="1"/>
  <c r="R196" i="1"/>
  <c r="J196" i="1"/>
  <c r="K196" i="1" s="1"/>
  <c r="L196" i="1" s="1"/>
  <c r="M196" i="1" s="1"/>
  <c r="T195" i="1"/>
  <c r="N196" i="1" l="1"/>
  <c r="P196" i="1" s="1"/>
  <c r="B196" i="1" s="1"/>
  <c r="I203" i="1"/>
  <c r="G197" i="1"/>
  <c r="H197" i="1" s="1"/>
  <c r="T196" i="1"/>
  <c r="Q196" i="1"/>
  <c r="C197" i="1" s="1"/>
  <c r="R197" i="1"/>
  <c r="S197" i="1"/>
  <c r="J197" i="1"/>
  <c r="K197" i="1" s="1"/>
  <c r="L197" i="1" s="1"/>
  <c r="M197" i="1" s="1"/>
  <c r="D197" i="1"/>
  <c r="E197" i="1" s="1"/>
  <c r="F198" i="1" s="1"/>
  <c r="A198" i="1"/>
  <c r="O197" i="1"/>
  <c r="N197" i="1" l="1"/>
  <c r="P197" i="1" s="1"/>
  <c r="B197" i="1" s="1"/>
  <c r="I204" i="1"/>
  <c r="R198" i="1"/>
  <c r="J198" i="1"/>
  <c r="K198" i="1" s="1"/>
  <c r="L198" i="1" s="1"/>
  <c r="M198" i="1" s="1"/>
  <c r="T197" i="1"/>
  <c r="Q197" i="1"/>
  <c r="C198" i="1" s="1"/>
  <c r="S198" i="1"/>
  <c r="G198" i="1"/>
  <c r="H198" i="1" s="1"/>
  <c r="D198" i="1"/>
  <c r="E198" i="1" s="1"/>
  <c r="F199" i="1" s="1"/>
  <c r="A199" i="1"/>
  <c r="O198" i="1"/>
  <c r="N198" i="1" l="1"/>
  <c r="P198" i="1" s="1"/>
  <c r="B198" i="1" s="1"/>
  <c r="I205" i="1"/>
  <c r="S199" i="1"/>
  <c r="G199" i="1"/>
  <c r="H199" i="1" s="1"/>
  <c r="J199" i="1"/>
  <c r="K199" i="1" s="1"/>
  <c r="L199" i="1" s="1"/>
  <c r="M199" i="1" s="1"/>
  <c r="R199" i="1"/>
  <c r="T198" i="1"/>
  <c r="Q198" i="1"/>
  <c r="C199" i="1" s="1"/>
  <c r="D199" i="1"/>
  <c r="E199" i="1" s="1"/>
  <c r="F200" i="1" s="1"/>
  <c r="O199" i="1"/>
  <c r="A200" i="1"/>
  <c r="N199" i="1" l="1"/>
  <c r="P199" i="1" s="1"/>
  <c r="B199" i="1" s="1"/>
  <c r="Q199" i="1"/>
  <c r="C200" i="1" s="1"/>
  <c r="R200" i="1"/>
  <c r="S200" i="1"/>
  <c r="J200" i="1"/>
  <c r="K200" i="1" s="1"/>
  <c r="L200" i="1" s="1"/>
  <c r="M200" i="1" s="1"/>
  <c r="G200" i="1"/>
  <c r="H200" i="1" s="1"/>
  <c r="T199" i="1"/>
  <c r="O200" i="1"/>
  <c r="D200" i="1"/>
  <c r="E200" i="1" s="1"/>
  <c r="F201" i="1" s="1"/>
  <c r="A201" i="1"/>
  <c r="I206" i="1"/>
  <c r="N200" i="1" l="1"/>
  <c r="P200" i="1" s="1"/>
  <c r="B200" i="1" s="1"/>
  <c r="R201" i="1"/>
  <c r="T200" i="1"/>
  <c r="Q200" i="1"/>
  <c r="C201" i="1" s="1"/>
  <c r="S201" i="1"/>
  <c r="G201" i="1"/>
  <c r="H201" i="1" s="1"/>
  <c r="J201" i="1"/>
  <c r="K201" i="1" s="1"/>
  <c r="L201" i="1" s="1"/>
  <c r="M201" i="1" s="1"/>
  <c r="D201" i="1"/>
  <c r="E201" i="1" s="1"/>
  <c r="F202" i="1" s="1"/>
  <c r="O201" i="1"/>
  <c r="A202" i="1"/>
  <c r="I207" i="1"/>
  <c r="R202" i="1" l="1"/>
  <c r="J202" i="1"/>
  <c r="T201" i="1"/>
  <c r="Q201" i="1"/>
  <c r="C202" i="1" s="1"/>
  <c r="S202" i="1"/>
  <c r="G202" i="1"/>
  <c r="H202" i="1" s="1"/>
  <c r="N201" i="1"/>
  <c r="P201" i="1" s="1"/>
  <c r="B201" i="1" s="1"/>
  <c r="I208" i="1"/>
  <c r="D202" i="1"/>
  <c r="E202" i="1" s="1"/>
  <c r="F203" i="1" s="1"/>
  <c r="A203" i="1"/>
  <c r="O202" i="1"/>
  <c r="K202" i="1"/>
  <c r="L202" i="1" s="1"/>
  <c r="M202" i="1" s="1"/>
  <c r="N202" i="1" l="1"/>
  <c r="P202" i="1" s="1"/>
  <c r="B202" i="1" s="1"/>
  <c r="I209" i="1"/>
  <c r="S203" i="1"/>
  <c r="J203" i="1"/>
  <c r="K203" i="1" s="1"/>
  <c r="L203" i="1" s="1"/>
  <c r="M203" i="1" s="1"/>
  <c r="G203" i="1"/>
  <c r="H203" i="1" s="1"/>
  <c r="T202" i="1"/>
  <c r="Q202" i="1"/>
  <c r="C203" i="1" s="1"/>
  <c r="R203" i="1"/>
  <c r="A204" i="1"/>
  <c r="D203" i="1"/>
  <c r="E203" i="1" s="1"/>
  <c r="F204" i="1" s="1"/>
  <c r="O203" i="1"/>
  <c r="N203" i="1" l="1"/>
  <c r="P203" i="1" s="1"/>
  <c r="B203" i="1" s="1"/>
  <c r="Q203" i="1"/>
  <c r="C204" i="1" s="1"/>
  <c r="G204" i="1"/>
  <c r="H204" i="1" s="1"/>
  <c r="S204" i="1"/>
  <c r="J204" i="1"/>
  <c r="K204" i="1" s="1"/>
  <c r="L204" i="1" s="1"/>
  <c r="M204" i="1" s="1"/>
  <c r="R204" i="1"/>
  <c r="T203" i="1"/>
  <c r="O204" i="1"/>
  <c r="D204" i="1"/>
  <c r="E204" i="1" s="1"/>
  <c r="F205" i="1" s="1"/>
  <c r="A205" i="1"/>
  <c r="I210" i="1"/>
  <c r="N204" i="1" l="1"/>
  <c r="P204" i="1" s="1"/>
  <c r="B204" i="1" s="1"/>
  <c r="D205" i="1"/>
  <c r="E205" i="1" s="1"/>
  <c r="F206" i="1" s="1"/>
  <c r="O205" i="1"/>
  <c r="A206" i="1"/>
  <c r="I211" i="1"/>
  <c r="R205" i="1"/>
  <c r="T204" i="1"/>
  <c r="Q204" i="1"/>
  <c r="C205" i="1" s="1"/>
  <c r="S205" i="1"/>
  <c r="G205" i="1"/>
  <c r="H205" i="1" s="1"/>
  <c r="J205" i="1"/>
  <c r="K205" i="1" s="1"/>
  <c r="L205" i="1" s="1"/>
  <c r="M205" i="1" s="1"/>
  <c r="N205" i="1" l="1"/>
  <c r="P205" i="1" s="1"/>
  <c r="B205" i="1" s="1"/>
  <c r="I212" i="1"/>
  <c r="J206" i="1"/>
  <c r="K206" i="1" s="1"/>
  <c r="L206" i="1" s="1"/>
  <c r="M206" i="1" s="1"/>
  <c r="S206" i="1"/>
  <c r="T205" i="1"/>
  <c r="Q205" i="1"/>
  <c r="C206" i="1" s="1"/>
  <c r="G206" i="1"/>
  <c r="H206" i="1" s="1"/>
  <c r="R206" i="1"/>
  <c r="D206" i="1"/>
  <c r="E206" i="1" s="1"/>
  <c r="F207" i="1" s="1"/>
  <c r="A207" i="1"/>
  <c r="O206" i="1"/>
  <c r="N206" i="1" l="1"/>
  <c r="P206" i="1" s="1"/>
  <c r="B206" i="1" s="1"/>
  <c r="I213" i="1"/>
  <c r="S207" i="1"/>
  <c r="J207" i="1"/>
  <c r="K207" i="1" s="1"/>
  <c r="L207" i="1" s="1"/>
  <c r="M207" i="1" s="1"/>
  <c r="R207" i="1"/>
  <c r="T206" i="1"/>
  <c r="Q206" i="1"/>
  <c r="C207" i="1" s="1"/>
  <c r="G207" i="1"/>
  <c r="H207" i="1" s="1"/>
  <c r="D207" i="1"/>
  <c r="E207" i="1" s="1"/>
  <c r="F208" i="1" s="1"/>
  <c r="A208" i="1"/>
  <c r="O207" i="1"/>
  <c r="N207" i="1" l="1"/>
  <c r="P207" i="1" s="1"/>
  <c r="B207" i="1" s="1"/>
  <c r="Q207" i="1"/>
  <c r="C208" i="1" s="1"/>
  <c r="R208" i="1"/>
  <c r="G208" i="1"/>
  <c r="H208" i="1" s="1"/>
  <c r="S208" i="1"/>
  <c r="J208" i="1"/>
  <c r="K208" i="1" s="1"/>
  <c r="L208" i="1" s="1"/>
  <c r="M208" i="1" s="1"/>
  <c r="T207" i="1"/>
  <c r="O208" i="1"/>
  <c r="D208" i="1"/>
  <c r="E208" i="1" s="1"/>
  <c r="F209" i="1" s="1"/>
  <c r="A209" i="1"/>
  <c r="I214" i="1"/>
  <c r="D209" i="1" l="1"/>
  <c r="E209" i="1" s="1"/>
  <c r="F210" i="1" s="1"/>
  <c r="O209" i="1"/>
  <c r="A210" i="1"/>
  <c r="N208" i="1"/>
  <c r="P208" i="1" s="1"/>
  <c r="B208" i="1" s="1"/>
  <c r="S209" i="1"/>
  <c r="Q208" i="1"/>
  <c r="C209" i="1" s="1"/>
  <c r="G209" i="1"/>
  <c r="H209" i="1" s="1"/>
  <c r="R209" i="1"/>
  <c r="J209" i="1"/>
  <c r="K209" i="1" s="1"/>
  <c r="L209" i="1" s="1"/>
  <c r="M209" i="1" s="1"/>
  <c r="T208" i="1"/>
  <c r="I215" i="1"/>
  <c r="N209" i="1" l="1"/>
  <c r="P209" i="1" s="1"/>
  <c r="B209" i="1" s="1"/>
  <c r="S210" i="1"/>
  <c r="Q209" i="1"/>
  <c r="C210" i="1" s="1"/>
  <c r="G210" i="1"/>
  <c r="H210" i="1" s="1"/>
  <c r="R210" i="1"/>
  <c r="J210" i="1"/>
  <c r="K210" i="1" s="1"/>
  <c r="L210" i="1" s="1"/>
  <c r="M210" i="1" s="1"/>
  <c r="T209" i="1"/>
  <c r="I216" i="1"/>
  <c r="D210" i="1"/>
  <c r="E210" i="1" s="1"/>
  <c r="F211" i="1" s="1"/>
  <c r="A211" i="1"/>
  <c r="O210" i="1"/>
  <c r="I217" i="1" l="1"/>
  <c r="S211" i="1"/>
  <c r="R211" i="1"/>
  <c r="Q210" i="1"/>
  <c r="C211" i="1" s="1"/>
  <c r="G211" i="1"/>
  <c r="H211" i="1" s="1"/>
  <c r="J211" i="1"/>
  <c r="K211" i="1" s="1"/>
  <c r="L211" i="1" s="1"/>
  <c r="M211" i="1" s="1"/>
  <c r="T210" i="1"/>
  <c r="A212" i="1"/>
  <c r="D211" i="1"/>
  <c r="E211" i="1" s="1"/>
  <c r="F212" i="1" s="1"/>
  <c r="O211" i="1"/>
  <c r="N210" i="1"/>
  <c r="P210" i="1" s="1"/>
  <c r="B210" i="1" s="1"/>
  <c r="N211" i="1" l="1"/>
  <c r="P211" i="1" s="1"/>
  <c r="B211" i="1" s="1"/>
  <c r="O212" i="1"/>
  <c r="D212" i="1"/>
  <c r="E212" i="1" s="1"/>
  <c r="F213" i="1" s="1"/>
  <c r="A213" i="1"/>
  <c r="I218" i="1"/>
  <c r="Q211" i="1"/>
  <c r="C212" i="1" s="1"/>
  <c r="S212" i="1"/>
  <c r="G212" i="1"/>
  <c r="H212" i="1" s="1"/>
  <c r="R212" i="1"/>
  <c r="T211" i="1"/>
  <c r="J212" i="1"/>
  <c r="K212" i="1" s="1"/>
  <c r="L212" i="1" s="1"/>
  <c r="M212" i="1" s="1"/>
  <c r="N212" i="1" l="1"/>
  <c r="P212" i="1" s="1"/>
  <c r="B212" i="1" s="1"/>
  <c r="I219" i="1"/>
  <c r="D213" i="1"/>
  <c r="E213" i="1" s="1"/>
  <c r="F214" i="1" s="1"/>
  <c r="A214" i="1"/>
  <c r="O213" i="1"/>
  <c r="Q212" i="1"/>
  <c r="C213" i="1" s="1"/>
  <c r="S213" i="1"/>
  <c r="J213" i="1"/>
  <c r="K213" i="1" s="1"/>
  <c r="L213" i="1" s="1"/>
  <c r="M213" i="1" s="1"/>
  <c r="G213" i="1"/>
  <c r="H213" i="1" s="1"/>
  <c r="T212" i="1"/>
  <c r="R213" i="1"/>
  <c r="N213" i="1" l="1"/>
  <c r="P213" i="1" s="1"/>
  <c r="B213" i="1" s="1"/>
  <c r="R214" i="1"/>
  <c r="J214" i="1"/>
  <c r="S214" i="1"/>
  <c r="T213" i="1"/>
  <c r="Q213" i="1"/>
  <c r="C214" i="1" s="1"/>
  <c r="G214" i="1"/>
  <c r="H214" i="1" s="1"/>
  <c r="I220" i="1"/>
  <c r="D214" i="1"/>
  <c r="E214" i="1" s="1"/>
  <c r="F215" i="1" s="1"/>
  <c r="A215" i="1"/>
  <c r="O214" i="1"/>
  <c r="K214" i="1"/>
  <c r="L214" i="1" s="1"/>
  <c r="M214" i="1" s="1"/>
  <c r="Q214" i="1" l="1"/>
  <c r="C215" i="1" s="1"/>
  <c r="G215" i="1"/>
  <c r="S215" i="1"/>
  <c r="J215" i="1"/>
  <c r="K215" i="1" s="1"/>
  <c r="L215" i="1" s="1"/>
  <c r="M215" i="1" s="1"/>
  <c r="R215" i="1"/>
  <c r="T214" i="1"/>
  <c r="N214" i="1"/>
  <c r="P214" i="1" s="1"/>
  <c r="B214" i="1" s="1"/>
  <c r="O215" i="1"/>
  <c r="A216" i="1"/>
  <c r="D215" i="1"/>
  <c r="E215" i="1" s="1"/>
  <c r="F216" i="1" s="1"/>
  <c r="H215" i="1"/>
  <c r="I221" i="1"/>
  <c r="I222" i="1" l="1"/>
  <c r="D216" i="1"/>
  <c r="E216" i="1" s="1"/>
  <c r="F217" i="1" s="1"/>
  <c r="A217" i="1"/>
  <c r="O216" i="1"/>
  <c r="N215" i="1"/>
  <c r="P215" i="1" s="1"/>
  <c r="B215" i="1" s="1"/>
  <c r="R216" i="1"/>
  <c r="T215" i="1"/>
  <c r="Q215" i="1"/>
  <c r="C216" i="1" s="1"/>
  <c r="S216" i="1"/>
  <c r="G216" i="1"/>
  <c r="H216" i="1" s="1"/>
  <c r="J216" i="1"/>
  <c r="K216" i="1" s="1"/>
  <c r="L216" i="1" s="1"/>
  <c r="M216" i="1" s="1"/>
  <c r="N216" i="1" l="1"/>
  <c r="P216" i="1" s="1"/>
  <c r="B216" i="1" s="1"/>
  <c r="I223" i="1"/>
  <c r="G217" i="1"/>
  <c r="J217" i="1"/>
  <c r="K217" i="1" s="1"/>
  <c r="L217" i="1" s="1"/>
  <c r="M217" i="1" s="1"/>
  <c r="S217" i="1"/>
  <c r="T216" i="1"/>
  <c r="Q216" i="1"/>
  <c r="C217" i="1" s="1"/>
  <c r="R217" i="1"/>
  <c r="D217" i="1"/>
  <c r="E217" i="1" s="1"/>
  <c r="F218" i="1" s="1"/>
  <c r="O217" i="1"/>
  <c r="A218" i="1"/>
  <c r="H217" i="1"/>
  <c r="A219" i="1" l="1"/>
  <c r="D218" i="1"/>
  <c r="E218" i="1" s="1"/>
  <c r="F219" i="1" s="1"/>
  <c r="O218" i="1"/>
  <c r="N217" i="1"/>
  <c r="P217" i="1" s="1"/>
  <c r="B217" i="1" s="1"/>
  <c r="S218" i="1"/>
  <c r="G218" i="1"/>
  <c r="H218" i="1" s="1"/>
  <c r="J218" i="1"/>
  <c r="K218" i="1" s="1"/>
  <c r="L218" i="1" s="1"/>
  <c r="M218" i="1" s="1"/>
  <c r="R218" i="1"/>
  <c r="T217" i="1"/>
  <c r="Q217" i="1"/>
  <c r="C218" i="1" s="1"/>
  <c r="I224" i="1"/>
  <c r="N218" i="1" l="1"/>
  <c r="P218" i="1" s="1"/>
  <c r="B218" i="1" s="1"/>
  <c r="Q218" i="1"/>
  <c r="C219" i="1" s="1"/>
  <c r="R219" i="1"/>
  <c r="G219" i="1"/>
  <c r="H219" i="1" s="1"/>
  <c r="S219" i="1"/>
  <c r="J219" i="1"/>
  <c r="K219" i="1" s="1"/>
  <c r="L219" i="1" s="1"/>
  <c r="M219" i="1" s="1"/>
  <c r="T218" i="1"/>
  <c r="O219" i="1"/>
  <c r="D219" i="1"/>
  <c r="E219" i="1" s="1"/>
  <c r="F220" i="1" s="1"/>
  <c r="A220" i="1"/>
  <c r="I225" i="1"/>
  <c r="S220" i="1" l="1"/>
  <c r="T219" i="1"/>
  <c r="Q219" i="1"/>
  <c r="C220" i="1" s="1"/>
  <c r="G220" i="1"/>
  <c r="H220" i="1" s="1"/>
  <c r="R220" i="1"/>
  <c r="J220" i="1"/>
  <c r="K220" i="1" s="1"/>
  <c r="L220" i="1" s="1"/>
  <c r="M220" i="1" s="1"/>
  <c r="I226" i="1"/>
  <c r="D220" i="1"/>
  <c r="E220" i="1" s="1"/>
  <c r="F221" i="1" s="1"/>
  <c r="O220" i="1"/>
  <c r="A221" i="1"/>
  <c r="N219" i="1"/>
  <c r="P219" i="1" s="1"/>
  <c r="B219" i="1" s="1"/>
  <c r="N220" i="1" l="1"/>
  <c r="P220" i="1" s="1"/>
  <c r="B220" i="1" s="1"/>
  <c r="G221" i="1"/>
  <c r="H221" i="1" s="1"/>
  <c r="J221" i="1"/>
  <c r="K221" i="1" s="1"/>
  <c r="L221" i="1" s="1"/>
  <c r="M221" i="1" s="1"/>
  <c r="T220" i="1"/>
  <c r="Q220" i="1"/>
  <c r="C221" i="1" s="1"/>
  <c r="R221" i="1"/>
  <c r="S221" i="1"/>
  <c r="D221" i="1"/>
  <c r="E221" i="1" s="1"/>
  <c r="F222" i="1" s="1"/>
  <c r="O221" i="1"/>
  <c r="A222" i="1"/>
  <c r="I227" i="1"/>
  <c r="I228" i="1" l="1"/>
  <c r="A223" i="1"/>
  <c r="D222" i="1"/>
  <c r="E222" i="1" s="1"/>
  <c r="F223" i="1" s="1"/>
  <c r="O222" i="1"/>
  <c r="S222" i="1"/>
  <c r="J222" i="1"/>
  <c r="K222" i="1" s="1"/>
  <c r="L222" i="1" s="1"/>
  <c r="M222" i="1" s="1"/>
  <c r="G222" i="1"/>
  <c r="H222" i="1" s="1"/>
  <c r="T221" i="1"/>
  <c r="Q221" i="1"/>
  <c r="C222" i="1" s="1"/>
  <c r="R222" i="1"/>
  <c r="N221" i="1"/>
  <c r="P221" i="1" s="1"/>
  <c r="B221" i="1" s="1"/>
  <c r="Q222" i="1" l="1"/>
  <c r="C223" i="1" s="1"/>
  <c r="R223" i="1"/>
  <c r="G223" i="1"/>
  <c r="H223" i="1" s="1"/>
  <c r="S223" i="1"/>
  <c r="J223" i="1"/>
  <c r="K223" i="1" s="1"/>
  <c r="L223" i="1" s="1"/>
  <c r="M223" i="1" s="1"/>
  <c r="T222" i="1"/>
  <c r="I229" i="1"/>
  <c r="O223" i="1"/>
  <c r="A224" i="1"/>
  <c r="D223" i="1"/>
  <c r="E223" i="1" s="1"/>
  <c r="F224" i="1" s="1"/>
  <c r="N222" i="1"/>
  <c r="P222" i="1" s="1"/>
  <c r="B222" i="1" s="1"/>
  <c r="N223" i="1" l="1"/>
  <c r="P223" i="1" s="1"/>
  <c r="B223" i="1" s="1"/>
  <c r="D224" i="1"/>
  <c r="E224" i="1" s="1"/>
  <c r="F225" i="1" s="1"/>
  <c r="O224" i="1"/>
  <c r="A225" i="1"/>
  <c r="I230" i="1"/>
  <c r="S224" i="1"/>
  <c r="T223" i="1"/>
  <c r="Q223" i="1"/>
  <c r="C224" i="1" s="1"/>
  <c r="G224" i="1"/>
  <c r="H224" i="1" s="1"/>
  <c r="R224" i="1"/>
  <c r="J224" i="1"/>
  <c r="K224" i="1" s="1"/>
  <c r="L224" i="1" s="1"/>
  <c r="M224" i="1" s="1"/>
  <c r="N224" i="1" l="1"/>
  <c r="P224" i="1" s="1"/>
  <c r="B224" i="1" s="1"/>
  <c r="J225" i="1"/>
  <c r="K225" i="1" s="1"/>
  <c r="L225" i="1" s="1"/>
  <c r="M225" i="1" s="1"/>
  <c r="R225" i="1"/>
  <c r="T224" i="1"/>
  <c r="Q224" i="1"/>
  <c r="C225" i="1" s="1"/>
  <c r="G225" i="1"/>
  <c r="H225" i="1" s="1"/>
  <c r="S225" i="1"/>
  <c r="D225" i="1"/>
  <c r="E225" i="1" s="1"/>
  <c r="F226" i="1" s="1"/>
  <c r="A226" i="1"/>
  <c r="O225" i="1"/>
  <c r="I231" i="1"/>
  <c r="N225" i="1" l="1"/>
  <c r="P225" i="1" s="1"/>
  <c r="B225" i="1" s="1"/>
  <c r="R226" i="1"/>
  <c r="J226" i="1"/>
  <c r="K226" i="1" s="1"/>
  <c r="L226" i="1" s="1"/>
  <c r="M226" i="1" s="1"/>
  <c r="S226" i="1"/>
  <c r="T225" i="1"/>
  <c r="Q225" i="1"/>
  <c r="C226" i="1" s="1"/>
  <c r="G226" i="1"/>
  <c r="H226" i="1" s="1"/>
  <c r="I232" i="1"/>
  <c r="A227" i="1"/>
  <c r="D226" i="1"/>
  <c r="E226" i="1" s="1"/>
  <c r="F227" i="1" s="1"/>
  <c r="O226" i="1"/>
  <c r="O227" i="1" l="1"/>
  <c r="A228" i="1"/>
  <c r="D227" i="1"/>
  <c r="E227" i="1" s="1"/>
  <c r="F228" i="1" s="1"/>
  <c r="N226" i="1"/>
  <c r="P226" i="1" s="1"/>
  <c r="B226" i="1" s="1"/>
  <c r="Q226" i="1"/>
  <c r="C227" i="1" s="1"/>
  <c r="G227" i="1"/>
  <c r="H227" i="1" s="1"/>
  <c r="R227" i="1"/>
  <c r="J227" i="1"/>
  <c r="K227" i="1" s="1"/>
  <c r="L227" i="1" s="1"/>
  <c r="M227" i="1" s="1"/>
  <c r="S227" i="1"/>
  <c r="T226" i="1"/>
  <c r="I233" i="1"/>
  <c r="N227" i="1" l="1"/>
  <c r="P227" i="1" s="1"/>
  <c r="B227" i="1" s="1"/>
  <c r="I234" i="1"/>
  <c r="R228" i="1"/>
  <c r="T227" i="1"/>
  <c r="Q227" i="1"/>
  <c r="C228" i="1" s="1"/>
  <c r="S228" i="1"/>
  <c r="G228" i="1"/>
  <c r="H228" i="1" s="1"/>
  <c r="J228" i="1"/>
  <c r="K228" i="1" s="1"/>
  <c r="L228" i="1" s="1"/>
  <c r="M228" i="1" s="1"/>
  <c r="D228" i="1"/>
  <c r="E228" i="1" s="1"/>
  <c r="F229" i="1" s="1"/>
  <c r="O228" i="1"/>
  <c r="A229" i="1"/>
  <c r="N228" i="1" l="1"/>
  <c r="P228" i="1" s="1"/>
  <c r="B228" i="1" s="1"/>
  <c r="D229" i="1"/>
  <c r="E229" i="1" s="1"/>
  <c r="F230" i="1" s="1"/>
  <c r="A230" i="1"/>
  <c r="O229" i="1"/>
  <c r="J229" i="1"/>
  <c r="K229" i="1" s="1"/>
  <c r="L229" i="1" s="1"/>
  <c r="M229" i="1" s="1"/>
  <c r="S229" i="1"/>
  <c r="T228" i="1"/>
  <c r="Q228" i="1"/>
  <c r="C229" i="1" s="1"/>
  <c r="G229" i="1"/>
  <c r="H229" i="1" s="1"/>
  <c r="R229" i="1"/>
  <c r="I235" i="1"/>
  <c r="N229" i="1" l="1"/>
  <c r="P229" i="1" s="1"/>
  <c r="B229" i="1" s="1"/>
  <c r="G230" i="1"/>
  <c r="H230" i="1" s="1"/>
  <c r="R230" i="1"/>
  <c r="J230" i="1"/>
  <c r="K230" i="1" s="1"/>
  <c r="L230" i="1" s="1"/>
  <c r="M230" i="1" s="1"/>
  <c r="T229" i="1"/>
  <c r="Q229" i="1"/>
  <c r="C230" i="1" s="1"/>
  <c r="S230" i="1"/>
  <c r="I236" i="1"/>
  <c r="D230" i="1"/>
  <c r="E230" i="1" s="1"/>
  <c r="F231" i="1" s="1"/>
  <c r="A231" i="1"/>
  <c r="O230" i="1"/>
  <c r="N230" i="1" l="1"/>
  <c r="P230" i="1" s="1"/>
  <c r="B230" i="1" s="1"/>
  <c r="Q230" i="1"/>
  <c r="C231" i="1" s="1"/>
  <c r="G231" i="1"/>
  <c r="H231" i="1" s="1"/>
  <c r="R231" i="1"/>
  <c r="S231" i="1"/>
  <c r="J231" i="1"/>
  <c r="K231" i="1" s="1"/>
  <c r="L231" i="1" s="1"/>
  <c r="M231" i="1" s="1"/>
  <c r="T230" i="1"/>
  <c r="O231" i="1"/>
  <c r="D231" i="1"/>
  <c r="E231" i="1" s="1"/>
  <c r="F232" i="1" s="1"/>
  <c r="A232" i="1"/>
  <c r="I237" i="1"/>
  <c r="N231" i="1" l="1"/>
  <c r="P231" i="1" s="1"/>
  <c r="B231" i="1" s="1"/>
  <c r="I238" i="1"/>
  <c r="T231" i="1"/>
  <c r="Q231" i="1"/>
  <c r="C232" i="1" s="1"/>
  <c r="S232" i="1"/>
  <c r="G232" i="1"/>
  <c r="H232" i="1" s="1"/>
  <c r="R232" i="1"/>
  <c r="J232" i="1"/>
  <c r="K232" i="1" s="1"/>
  <c r="L232" i="1" s="1"/>
  <c r="M232" i="1" s="1"/>
  <c r="D232" i="1"/>
  <c r="E232" i="1" s="1"/>
  <c r="F233" i="1" s="1"/>
  <c r="A233" i="1"/>
  <c r="O232" i="1"/>
  <c r="N232" i="1" l="1"/>
  <c r="P232" i="1" s="1"/>
  <c r="B232" i="1" s="1"/>
  <c r="R233" i="1"/>
  <c r="J233" i="1"/>
  <c r="K233" i="1" s="1"/>
  <c r="L233" i="1" s="1"/>
  <c r="M233" i="1" s="1"/>
  <c r="T232" i="1"/>
  <c r="Q232" i="1"/>
  <c r="C233" i="1" s="1"/>
  <c r="S233" i="1"/>
  <c r="G233" i="1"/>
  <c r="H233" i="1" s="1"/>
  <c r="A234" i="1"/>
  <c r="D233" i="1"/>
  <c r="E233" i="1" s="1"/>
  <c r="F234" i="1" s="1"/>
  <c r="O233" i="1"/>
  <c r="I239" i="1"/>
  <c r="N233" i="1" l="1"/>
  <c r="P233" i="1" s="1"/>
  <c r="B233" i="1" s="1"/>
  <c r="G234" i="1"/>
  <c r="H234" i="1" s="1"/>
  <c r="R234" i="1"/>
  <c r="J234" i="1"/>
  <c r="K234" i="1" s="1"/>
  <c r="L234" i="1" s="1"/>
  <c r="M234" i="1" s="1"/>
  <c r="T233" i="1"/>
  <c r="Q233" i="1"/>
  <c r="C234" i="1" s="1"/>
  <c r="S234" i="1"/>
  <c r="I240" i="1"/>
  <c r="D234" i="1"/>
  <c r="E234" i="1" s="1"/>
  <c r="F235" i="1" s="1"/>
  <c r="A235" i="1"/>
  <c r="O234" i="1"/>
  <c r="Q234" i="1" l="1"/>
  <c r="C235" i="1" s="1"/>
  <c r="G235" i="1"/>
  <c r="R235" i="1"/>
  <c r="J235" i="1"/>
  <c r="K235" i="1" s="1"/>
  <c r="L235" i="1" s="1"/>
  <c r="M235" i="1" s="1"/>
  <c r="S235" i="1"/>
  <c r="T234" i="1"/>
  <c r="I241" i="1"/>
  <c r="O235" i="1"/>
  <c r="A236" i="1"/>
  <c r="D235" i="1"/>
  <c r="E235" i="1" s="1"/>
  <c r="F236" i="1" s="1"/>
  <c r="N234" i="1"/>
  <c r="P234" i="1" s="1"/>
  <c r="B234" i="1" s="1"/>
  <c r="H235" i="1"/>
  <c r="N235" i="1" l="1"/>
  <c r="P235" i="1" s="1"/>
  <c r="B235" i="1" s="1"/>
  <c r="D236" i="1"/>
  <c r="E236" i="1" s="1"/>
  <c r="F237" i="1" s="1"/>
  <c r="O236" i="1"/>
  <c r="A237" i="1"/>
  <c r="S236" i="1"/>
  <c r="T235" i="1"/>
  <c r="Q235" i="1"/>
  <c r="C236" i="1" s="1"/>
  <c r="G236" i="1"/>
  <c r="H236" i="1" s="1"/>
  <c r="R236" i="1"/>
  <c r="J236" i="1"/>
  <c r="K236" i="1" s="1"/>
  <c r="L236" i="1" s="1"/>
  <c r="M236" i="1" s="1"/>
  <c r="I242" i="1"/>
  <c r="N236" i="1" l="1"/>
  <c r="P236" i="1" s="1"/>
  <c r="B236" i="1" s="1"/>
  <c r="D237" i="1"/>
  <c r="E237" i="1" s="1"/>
  <c r="F238" i="1" s="1"/>
  <c r="A238" i="1"/>
  <c r="O237" i="1"/>
  <c r="G237" i="1"/>
  <c r="H237" i="1" s="1"/>
  <c r="R237" i="1"/>
  <c r="J237" i="1"/>
  <c r="K237" i="1" s="1"/>
  <c r="L237" i="1" s="1"/>
  <c r="M237" i="1" s="1"/>
  <c r="T236" i="1"/>
  <c r="Q236" i="1"/>
  <c r="C237" i="1" s="1"/>
  <c r="S237" i="1"/>
  <c r="I243" i="1"/>
  <c r="N237" i="1" l="1"/>
  <c r="P237" i="1" s="1"/>
  <c r="B237" i="1" s="1"/>
  <c r="S238" i="1"/>
  <c r="G238" i="1"/>
  <c r="H238" i="1" s="1"/>
  <c r="J238" i="1"/>
  <c r="K238" i="1" s="1"/>
  <c r="L238" i="1" s="1"/>
  <c r="M238" i="1" s="1"/>
  <c r="R238" i="1"/>
  <c r="T237" i="1"/>
  <c r="Q237" i="1"/>
  <c r="C238" i="1" s="1"/>
  <c r="I244" i="1"/>
  <c r="D238" i="1"/>
  <c r="E238" i="1" s="1"/>
  <c r="F239" i="1" s="1"/>
  <c r="O238" i="1"/>
  <c r="A239" i="1"/>
  <c r="N238" i="1" l="1"/>
  <c r="P238" i="1" s="1"/>
  <c r="B238" i="1" s="1"/>
  <c r="Q238" i="1"/>
  <c r="C239" i="1" s="1"/>
  <c r="S239" i="1"/>
  <c r="G239" i="1"/>
  <c r="H239" i="1" s="1"/>
  <c r="R239" i="1"/>
  <c r="J239" i="1"/>
  <c r="K239" i="1" s="1"/>
  <c r="L239" i="1" s="1"/>
  <c r="M239" i="1" s="1"/>
  <c r="T238" i="1"/>
  <c r="O239" i="1"/>
  <c r="D239" i="1"/>
  <c r="E239" i="1" s="1"/>
  <c r="F240" i="1" s="1"/>
  <c r="A240" i="1"/>
  <c r="I245" i="1"/>
  <c r="N239" i="1" l="1"/>
  <c r="P239" i="1" s="1"/>
  <c r="B239" i="1" s="1"/>
  <c r="T239" i="1"/>
  <c r="Q239" i="1"/>
  <c r="C240" i="1" s="1"/>
  <c r="S240" i="1"/>
  <c r="G240" i="1"/>
  <c r="H240" i="1" s="1"/>
  <c r="R240" i="1"/>
  <c r="J240" i="1"/>
  <c r="K240" i="1" s="1"/>
  <c r="L240" i="1" s="1"/>
  <c r="M240" i="1" s="1"/>
  <c r="D240" i="1"/>
  <c r="E240" i="1" s="1"/>
  <c r="F241" i="1" s="1"/>
  <c r="A241" i="1"/>
  <c r="O240" i="1"/>
  <c r="I246" i="1"/>
  <c r="S241" i="1" l="1"/>
  <c r="J241" i="1"/>
  <c r="G241" i="1"/>
  <c r="T240" i="1"/>
  <c r="Q240" i="1"/>
  <c r="C241" i="1" s="1"/>
  <c r="R241" i="1"/>
  <c r="I247" i="1"/>
  <c r="N240" i="1"/>
  <c r="P240" i="1" s="1"/>
  <c r="B240" i="1" s="1"/>
  <c r="D241" i="1"/>
  <c r="E241" i="1" s="1"/>
  <c r="F242" i="1" s="1"/>
  <c r="A242" i="1"/>
  <c r="O241" i="1"/>
  <c r="K241" i="1"/>
  <c r="L241" i="1" s="1"/>
  <c r="M241" i="1" s="1"/>
  <c r="H241" i="1"/>
  <c r="N241" i="1" l="1"/>
  <c r="P241" i="1" s="1"/>
  <c r="B241" i="1" s="1"/>
  <c r="A243" i="1"/>
  <c r="D242" i="1"/>
  <c r="E242" i="1" s="1"/>
  <c r="F243" i="1" s="1"/>
  <c r="O242" i="1"/>
  <c r="I248" i="1"/>
  <c r="S242" i="1"/>
  <c r="J242" i="1"/>
  <c r="K242" i="1" s="1"/>
  <c r="L242" i="1" s="1"/>
  <c r="M242" i="1" s="1"/>
  <c r="G242" i="1"/>
  <c r="H242" i="1" s="1"/>
  <c r="T241" i="1"/>
  <c r="Q241" i="1"/>
  <c r="C242" i="1" s="1"/>
  <c r="R242" i="1"/>
  <c r="N242" i="1" l="1"/>
  <c r="P242" i="1" s="1"/>
  <c r="B242" i="1" s="1"/>
  <c r="Q242" i="1"/>
  <c r="C243" i="1" s="1"/>
  <c r="G243" i="1"/>
  <c r="H243" i="1" s="1"/>
  <c r="R243" i="1"/>
  <c r="J243" i="1"/>
  <c r="K243" i="1" s="1"/>
  <c r="L243" i="1" s="1"/>
  <c r="M243" i="1" s="1"/>
  <c r="S243" i="1"/>
  <c r="T242" i="1"/>
  <c r="I249" i="1"/>
  <c r="O243" i="1"/>
  <c r="D243" i="1"/>
  <c r="E243" i="1" s="1"/>
  <c r="F244" i="1" s="1"/>
  <c r="A244" i="1"/>
  <c r="N243" i="1" l="1"/>
  <c r="P243" i="1" s="1"/>
  <c r="B243" i="1" s="1"/>
  <c r="R244" i="1"/>
  <c r="T243" i="1"/>
  <c r="Q243" i="1"/>
  <c r="C244" i="1" s="1"/>
  <c r="S244" i="1"/>
  <c r="G244" i="1"/>
  <c r="H244" i="1" s="1"/>
  <c r="J244" i="1"/>
  <c r="K244" i="1" s="1"/>
  <c r="L244" i="1" s="1"/>
  <c r="M244" i="1" s="1"/>
  <c r="D244" i="1"/>
  <c r="E244" i="1" s="1"/>
  <c r="F245" i="1" s="1"/>
  <c r="O244" i="1"/>
  <c r="A245" i="1"/>
  <c r="I250" i="1"/>
  <c r="N244" i="1" l="1"/>
  <c r="P244" i="1" s="1"/>
  <c r="B244" i="1" s="1"/>
  <c r="D245" i="1"/>
  <c r="E245" i="1" s="1"/>
  <c r="F246" i="1" s="1"/>
  <c r="A246" i="1"/>
  <c r="O245" i="1"/>
  <c r="S245" i="1"/>
  <c r="J245" i="1"/>
  <c r="K245" i="1" s="1"/>
  <c r="L245" i="1" s="1"/>
  <c r="M245" i="1" s="1"/>
  <c r="G245" i="1"/>
  <c r="H245" i="1" s="1"/>
  <c r="T244" i="1"/>
  <c r="Q244" i="1"/>
  <c r="C245" i="1" s="1"/>
  <c r="R245" i="1"/>
  <c r="I251" i="1"/>
  <c r="I252" i="1" l="1"/>
  <c r="S246" i="1"/>
  <c r="G246" i="1"/>
  <c r="H246" i="1" s="1"/>
  <c r="J246" i="1"/>
  <c r="K246" i="1" s="1"/>
  <c r="L246" i="1" s="1"/>
  <c r="M246" i="1" s="1"/>
  <c r="R246" i="1"/>
  <c r="T245" i="1"/>
  <c r="Q245" i="1"/>
  <c r="C246" i="1" s="1"/>
  <c r="N245" i="1"/>
  <c r="P245" i="1" s="1"/>
  <c r="B245" i="1" s="1"/>
  <c r="D246" i="1"/>
  <c r="E246" i="1" s="1"/>
  <c r="F247" i="1" s="1"/>
  <c r="O246" i="1"/>
  <c r="A247" i="1"/>
  <c r="N246" i="1" l="1"/>
  <c r="P246" i="1" s="1"/>
  <c r="B246" i="1" s="1"/>
  <c r="I253" i="1"/>
  <c r="O247" i="1"/>
  <c r="A248" i="1"/>
  <c r="D247" i="1"/>
  <c r="E247" i="1" s="1"/>
  <c r="F248" i="1" s="1"/>
  <c r="Q246" i="1"/>
  <c r="C247" i="1" s="1"/>
  <c r="G247" i="1"/>
  <c r="H247" i="1" s="1"/>
  <c r="R247" i="1"/>
  <c r="J247" i="1"/>
  <c r="K247" i="1" s="1"/>
  <c r="L247" i="1" s="1"/>
  <c r="M247" i="1" s="1"/>
  <c r="S247" i="1"/>
  <c r="T246" i="1"/>
  <c r="I254" i="1" l="1"/>
  <c r="D248" i="1"/>
  <c r="E248" i="1" s="1"/>
  <c r="F249" i="1" s="1"/>
  <c r="O248" i="1"/>
  <c r="A249" i="1"/>
  <c r="N247" i="1"/>
  <c r="P247" i="1" s="1"/>
  <c r="B247" i="1" s="1"/>
  <c r="G248" i="1"/>
  <c r="H248" i="1" s="1"/>
  <c r="T247" i="1"/>
  <c r="Q247" i="1"/>
  <c r="C248" i="1" s="1"/>
  <c r="R248" i="1"/>
  <c r="S248" i="1"/>
  <c r="J248" i="1"/>
  <c r="K248" i="1" s="1"/>
  <c r="L248" i="1" s="1"/>
  <c r="M248" i="1" s="1"/>
  <c r="J249" i="1" l="1"/>
  <c r="R249" i="1"/>
  <c r="T248" i="1"/>
  <c r="Q248" i="1"/>
  <c r="C249" i="1" s="1"/>
  <c r="S249" i="1"/>
  <c r="G249" i="1"/>
  <c r="H249" i="1" s="1"/>
  <c r="I255" i="1"/>
  <c r="N248" i="1"/>
  <c r="P248" i="1" s="1"/>
  <c r="B248" i="1" s="1"/>
  <c r="A250" i="1"/>
  <c r="D249" i="1"/>
  <c r="E249" i="1" s="1"/>
  <c r="F250" i="1" s="1"/>
  <c r="O249" i="1"/>
  <c r="K249" i="1"/>
  <c r="L249" i="1" s="1"/>
  <c r="M249" i="1" s="1"/>
  <c r="N249" i="1" l="1"/>
  <c r="P249" i="1" s="1"/>
  <c r="B249" i="1" s="1"/>
  <c r="S250" i="1"/>
  <c r="J250" i="1"/>
  <c r="K250" i="1" s="1"/>
  <c r="L250" i="1" s="1"/>
  <c r="M250" i="1" s="1"/>
  <c r="G250" i="1"/>
  <c r="H250" i="1" s="1"/>
  <c r="T249" i="1"/>
  <c r="Q249" i="1"/>
  <c r="C250" i="1" s="1"/>
  <c r="R250" i="1"/>
  <c r="I256" i="1"/>
  <c r="D250" i="1"/>
  <c r="E250" i="1" s="1"/>
  <c r="F251" i="1" s="1"/>
  <c r="O250" i="1"/>
  <c r="A251" i="1"/>
  <c r="Q250" i="1" l="1"/>
  <c r="C251" i="1" s="1"/>
  <c r="S251" i="1"/>
  <c r="G251" i="1"/>
  <c r="H251" i="1" s="1"/>
  <c r="R251" i="1"/>
  <c r="J251" i="1"/>
  <c r="K251" i="1" s="1"/>
  <c r="L251" i="1" s="1"/>
  <c r="M251" i="1" s="1"/>
  <c r="T250" i="1"/>
  <c r="I257" i="1"/>
  <c r="N250" i="1"/>
  <c r="P250" i="1" s="1"/>
  <c r="B250" i="1" s="1"/>
  <c r="O251" i="1"/>
  <c r="D251" i="1"/>
  <c r="E251" i="1" s="1"/>
  <c r="F252" i="1" s="1"/>
  <c r="A252" i="1"/>
  <c r="S252" i="1" l="1"/>
  <c r="T251" i="1"/>
  <c r="Q251" i="1"/>
  <c r="C252" i="1" s="1"/>
  <c r="G252" i="1"/>
  <c r="H252" i="1" s="1"/>
  <c r="R252" i="1"/>
  <c r="J252" i="1"/>
  <c r="K252" i="1" s="1"/>
  <c r="L252" i="1" s="1"/>
  <c r="M252" i="1" s="1"/>
  <c r="D252" i="1"/>
  <c r="E252" i="1" s="1"/>
  <c r="F253" i="1" s="1"/>
  <c r="A253" i="1"/>
  <c r="O252" i="1"/>
  <c r="N251" i="1"/>
  <c r="P251" i="1" s="1"/>
  <c r="B251" i="1" s="1"/>
  <c r="I258" i="1"/>
  <c r="N252" i="1" l="1"/>
  <c r="P252" i="1" s="1"/>
  <c r="B252" i="1" s="1"/>
  <c r="G253" i="1"/>
  <c r="H253" i="1" s="1"/>
  <c r="J253" i="1"/>
  <c r="R253" i="1"/>
  <c r="T252" i="1"/>
  <c r="Q252" i="1"/>
  <c r="C253" i="1" s="1"/>
  <c r="S253" i="1"/>
  <c r="I259" i="1"/>
  <c r="D253" i="1"/>
  <c r="E253" i="1" s="1"/>
  <c r="F254" i="1" s="1"/>
  <c r="A254" i="1"/>
  <c r="O253" i="1"/>
  <c r="K253" i="1"/>
  <c r="L253" i="1" s="1"/>
  <c r="M253" i="1" s="1"/>
  <c r="G254" i="1" l="1"/>
  <c r="H254" i="1" s="1"/>
  <c r="J254" i="1"/>
  <c r="K254" i="1" s="1"/>
  <c r="L254" i="1" s="1"/>
  <c r="M254" i="1" s="1"/>
  <c r="R254" i="1"/>
  <c r="T253" i="1"/>
  <c r="Q253" i="1"/>
  <c r="C254" i="1" s="1"/>
  <c r="S254" i="1"/>
  <c r="I260" i="1"/>
  <c r="N253" i="1"/>
  <c r="P253" i="1" s="1"/>
  <c r="B253" i="1" s="1"/>
  <c r="D254" i="1"/>
  <c r="E254" i="1" s="1"/>
  <c r="F255" i="1" s="1"/>
  <c r="A255" i="1"/>
  <c r="O254" i="1"/>
  <c r="Q254" i="1" l="1"/>
  <c r="C255" i="1" s="1"/>
  <c r="G255" i="1"/>
  <c r="R255" i="1"/>
  <c r="J255" i="1"/>
  <c r="K255" i="1" s="1"/>
  <c r="L255" i="1" s="1"/>
  <c r="M255" i="1" s="1"/>
  <c r="S255" i="1"/>
  <c r="T254" i="1"/>
  <c r="N254" i="1"/>
  <c r="P254" i="1" s="1"/>
  <c r="B254" i="1" s="1"/>
  <c r="O255" i="1"/>
  <c r="A256" i="1"/>
  <c r="D255" i="1"/>
  <c r="E255" i="1" s="1"/>
  <c r="F256" i="1" s="1"/>
  <c r="H255" i="1"/>
  <c r="I261" i="1"/>
  <c r="S256" i="1" l="1"/>
  <c r="T255" i="1"/>
  <c r="Q255" i="1"/>
  <c r="C256" i="1" s="1"/>
  <c r="R256" i="1"/>
  <c r="G256" i="1"/>
  <c r="H256" i="1" s="1"/>
  <c r="J256" i="1"/>
  <c r="K256" i="1" s="1"/>
  <c r="L256" i="1" s="1"/>
  <c r="M256" i="1" s="1"/>
  <c r="I262" i="1"/>
  <c r="N255" i="1"/>
  <c r="P255" i="1" s="1"/>
  <c r="B255" i="1" s="1"/>
  <c r="D256" i="1"/>
  <c r="E256" i="1" s="1"/>
  <c r="F257" i="1" s="1"/>
  <c r="A257" i="1"/>
  <c r="O256" i="1"/>
  <c r="N256" i="1" l="1"/>
  <c r="P256" i="1" s="1"/>
  <c r="B256" i="1" s="1"/>
  <c r="J257" i="1"/>
  <c r="K257" i="1" s="1"/>
  <c r="L257" i="1" s="1"/>
  <c r="M257" i="1" s="1"/>
  <c r="S257" i="1"/>
  <c r="T256" i="1"/>
  <c r="Q256" i="1"/>
  <c r="C257" i="1" s="1"/>
  <c r="G257" i="1"/>
  <c r="H257" i="1" s="1"/>
  <c r="R257" i="1"/>
  <c r="I263" i="1"/>
  <c r="A258" i="1"/>
  <c r="D257" i="1"/>
  <c r="E257" i="1" s="1"/>
  <c r="F258" i="1" s="1"/>
  <c r="O257" i="1"/>
  <c r="N257" i="1" l="1"/>
  <c r="P257" i="1" s="1"/>
  <c r="B257" i="1" s="1"/>
  <c r="D258" i="1"/>
  <c r="E258" i="1" s="1"/>
  <c r="F259" i="1" s="1"/>
  <c r="O258" i="1"/>
  <c r="A259" i="1"/>
  <c r="G258" i="1"/>
  <c r="H258" i="1" s="1"/>
  <c r="S258" i="1"/>
  <c r="J258" i="1"/>
  <c r="K258" i="1" s="1"/>
  <c r="L258" i="1" s="1"/>
  <c r="M258" i="1" s="1"/>
  <c r="T257" i="1"/>
  <c r="Q257" i="1"/>
  <c r="C258" i="1" s="1"/>
  <c r="R258" i="1"/>
  <c r="I264" i="1"/>
  <c r="N258" i="1" l="1"/>
  <c r="P258" i="1" s="1"/>
  <c r="B258" i="1" s="1"/>
  <c r="O259" i="1"/>
  <c r="A260" i="1"/>
  <c r="D259" i="1"/>
  <c r="E259" i="1" s="1"/>
  <c r="F260" i="1" s="1"/>
  <c r="Q258" i="1"/>
  <c r="C259" i="1" s="1"/>
  <c r="G259" i="1"/>
  <c r="H259" i="1" s="1"/>
  <c r="R259" i="1"/>
  <c r="J259" i="1"/>
  <c r="K259" i="1" s="1"/>
  <c r="L259" i="1" s="1"/>
  <c r="M259" i="1" s="1"/>
  <c r="S259" i="1"/>
  <c r="T258" i="1"/>
  <c r="I265" i="1"/>
  <c r="N259" i="1" l="1"/>
  <c r="P259" i="1" s="1"/>
  <c r="B259" i="1" s="1"/>
  <c r="T259" i="1"/>
  <c r="Q259" i="1"/>
  <c r="C260" i="1" s="1"/>
  <c r="R260" i="1"/>
  <c r="G260" i="1"/>
  <c r="H260" i="1" s="1"/>
  <c r="S260" i="1"/>
  <c r="J260" i="1"/>
  <c r="K260" i="1" s="1"/>
  <c r="L260" i="1" s="1"/>
  <c r="M260" i="1" s="1"/>
  <c r="D260" i="1"/>
  <c r="E260" i="1" s="1"/>
  <c r="F261" i="1" s="1"/>
  <c r="A261" i="1"/>
  <c r="O260" i="1"/>
  <c r="I266" i="1"/>
  <c r="I267" i="1" l="1"/>
  <c r="R261" i="1"/>
  <c r="J261" i="1"/>
  <c r="K261" i="1" s="1"/>
  <c r="L261" i="1" s="1"/>
  <c r="M261" i="1" s="1"/>
  <c r="T260" i="1"/>
  <c r="Q260" i="1"/>
  <c r="C261" i="1" s="1"/>
  <c r="S261" i="1"/>
  <c r="G261" i="1"/>
  <c r="H261" i="1" s="1"/>
  <c r="D261" i="1"/>
  <c r="E261" i="1" s="1"/>
  <c r="F262" i="1" s="1"/>
  <c r="A262" i="1"/>
  <c r="O261" i="1"/>
  <c r="N260" i="1"/>
  <c r="P260" i="1" s="1"/>
  <c r="B260" i="1" s="1"/>
  <c r="S262" i="1" l="1"/>
  <c r="G262" i="1"/>
  <c r="H262" i="1" s="1"/>
  <c r="J262" i="1"/>
  <c r="T261" i="1"/>
  <c r="Q261" i="1"/>
  <c r="C262" i="1" s="1"/>
  <c r="R262" i="1"/>
  <c r="I268" i="1"/>
  <c r="N261" i="1"/>
  <c r="P261" i="1" s="1"/>
  <c r="B261" i="1" s="1"/>
  <c r="D262" i="1"/>
  <c r="E262" i="1" s="1"/>
  <c r="F263" i="1" s="1"/>
  <c r="A263" i="1"/>
  <c r="O262" i="1"/>
  <c r="K262" i="1"/>
  <c r="L262" i="1" s="1"/>
  <c r="M262" i="1" s="1"/>
  <c r="N262" i="1" l="1"/>
  <c r="P262" i="1" s="1"/>
  <c r="B262" i="1" s="1"/>
  <c r="Q262" i="1"/>
  <c r="C263" i="1" s="1"/>
  <c r="G263" i="1"/>
  <c r="H263" i="1" s="1"/>
  <c r="R263" i="1"/>
  <c r="J263" i="1"/>
  <c r="K263" i="1" s="1"/>
  <c r="L263" i="1" s="1"/>
  <c r="M263" i="1" s="1"/>
  <c r="S263" i="1"/>
  <c r="T262" i="1"/>
  <c r="O263" i="1"/>
  <c r="A264" i="1"/>
  <c r="D263" i="1"/>
  <c r="E263" i="1" s="1"/>
  <c r="F264" i="1" s="1"/>
  <c r="I269" i="1"/>
  <c r="D264" i="1" l="1"/>
  <c r="E264" i="1" s="1"/>
  <c r="F265" i="1" s="1"/>
  <c r="A265" i="1"/>
  <c r="O264" i="1"/>
  <c r="N263" i="1"/>
  <c r="P263" i="1" s="1"/>
  <c r="B263" i="1" s="1"/>
  <c r="I270" i="1"/>
  <c r="G264" i="1"/>
  <c r="H264" i="1" s="1"/>
  <c r="T263" i="1"/>
  <c r="Q263" i="1"/>
  <c r="C264" i="1" s="1"/>
  <c r="S264" i="1"/>
  <c r="R264" i="1"/>
  <c r="J264" i="1"/>
  <c r="K264" i="1" s="1"/>
  <c r="L264" i="1" s="1"/>
  <c r="M264" i="1" s="1"/>
  <c r="N264" i="1" l="1"/>
  <c r="P264" i="1" s="1"/>
  <c r="B264" i="1" s="1"/>
  <c r="J265" i="1"/>
  <c r="K265" i="1" s="1"/>
  <c r="L265" i="1" s="1"/>
  <c r="M265" i="1" s="1"/>
  <c r="S265" i="1"/>
  <c r="T264" i="1"/>
  <c r="Q264" i="1"/>
  <c r="C265" i="1" s="1"/>
  <c r="G265" i="1"/>
  <c r="H265" i="1" s="1"/>
  <c r="R265" i="1"/>
  <c r="I271" i="1"/>
  <c r="A266" i="1"/>
  <c r="D265" i="1"/>
  <c r="E265" i="1" s="1"/>
  <c r="F266" i="1" s="1"/>
  <c r="O265" i="1"/>
  <c r="N265" i="1" l="1"/>
  <c r="P265" i="1" s="1"/>
  <c r="B265" i="1" s="1"/>
  <c r="D266" i="1"/>
  <c r="E266" i="1" s="1"/>
  <c r="F267" i="1" s="1"/>
  <c r="A267" i="1"/>
  <c r="O266" i="1"/>
  <c r="G266" i="1"/>
  <c r="H266" i="1" s="1"/>
  <c r="S266" i="1"/>
  <c r="J266" i="1"/>
  <c r="K266" i="1" s="1"/>
  <c r="L266" i="1" s="1"/>
  <c r="M266" i="1" s="1"/>
  <c r="T265" i="1"/>
  <c r="Q265" i="1"/>
  <c r="C266" i="1" s="1"/>
  <c r="R266" i="1"/>
  <c r="I272" i="1"/>
  <c r="Q266" i="1" l="1"/>
  <c r="C267" i="1" s="1"/>
  <c r="S267" i="1"/>
  <c r="G267" i="1"/>
  <c r="H267" i="1" s="1"/>
  <c r="R267" i="1"/>
  <c r="J267" i="1"/>
  <c r="K267" i="1" s="1"/>
  <c r="L267" i="1" s="1"/>
  <c r="M267" i="1" s="1"/>
  <c r="T266" i="1"/>
  <c r="I273" i="1"/>
  <c r="O267" i="1"/>
  <c r="D267" i="1"/>
  <c r="E267" i="1" s="1"/>
  <c r="F268" i="1" s="1"/>
  <c r="A268" i="1"/>
  <c r="N266" i="1"/>
  <c r="P266" i="1" s="1"/>
  <c r="B266" i="1" s="1"/>
  <c r="I274" i="1" l="1"/>
  <c r="T267" i="1"/>
  <c r="Q267" i="1"/>
  <c r="C268" i="1" s="1"/>
  <c r="R268" i="1"/>
  <c r="G268" i="1"/>
  <c r="H268" i="1" s="1"/>
  <c r="S268" i="1"/>
  <c r="J268" i="1"/>
  <c r="K268" i="1" s="1"/>
  <c r="L268" i="1" s="1"/>
  <c r="M268" i="1" s="1"/>
  <c r="N267" i="1"/>
  <c r="P267" i="1" s="1"/>
  <c r="B267" i="1" s="1"/>
  <c r="D268" i="1"/>
  <c r="E268" i="1" s="1"/>
  <c r="F269" i="1" s="1"/>
  <c r="A269" i="1"/>
  <c r="O268" i="1"/>
  <c r="N268" i="1" l="1"/>
  <c r="P268" i="1" s="1"/>
  <c r="B268" i="1" s="1"/>
  <c r="I275" i="1"/>
  <c r="S269" i="1"/>
  <c r="J269" i="1"/>
  <c r="K269" i="1" s="1"/>
  <c r="L269" i="1" s="1"/>
  <c r="M269" i="1" s="1"/>
  <c r="G269" i="1"/>
  <c r="H269" i="1" s="1"/>
  <c r="T268" i="1"/>
  <c r="Q268" i="1"/>
  <c r="C269" i="1" s="1"/>
  <c r="R269" i="1"/>
  <c r="D269" i="1"/>
  <c r="E269" i="1" s="1"/>
  <c r="F270" i="1" s="1"/>
  <c r="A270" i="1"/>
  <c r="O269" i="1"/>
  <c r="N269" i="1" l="1"/>
  <c r="P269" i="1" s="1"/>
  <c r="B269" i="1" s="1"/>
  <c r="A271" i="1"/>
  <c r="D270" i="1"/>
  <c r="E270" i="1" s="1"/>
  <c r="F271" i="1" s="1"/>
  <c r="O270" i="1"/>
  <c r="S270" i="1"/>
  <c r="G270" i="1"/>
  <c r="H270" i="1" s="1"/>
  <c r="J270" i="1"/>
  <c r="K270" i="1" s="1"/>
  <c r="L270" i="1" s="1"/>
  <c r="M270" i="1" s="1"/>
  <c r="R270" i="1"/>
  <c r="T269" i="1"/>
  <c r="Q269" i="1"/>
  <c r="C270" i="1" s="1"/>
  <c r="I276" i="1"/>
  <c r="N270" i="1" l="1"/>
  <c r="P270" i="1" s="1"/>
  <c r="B270" i="1" s="1"/>
  <c r="O271" i="1"/>
  <c r="A272" i="1"/>
  <c r="D271" i="1"/>
  <c r="E271" i="1" s="1"/>
  <c r="F272" i="1" s="1"/>
  <c r="I277" i="1"/>
  <c r="Q270" i="1"/>
  <c r="C271" i="1" s="1"/>
  <c r="S271" i="1"/>
  <c r="G271" i="1"/>
  <c r="H271" i="1" s="1"/>
  <c r="J271" i="1"/>
  <c r="K271" i="1" s="1"/>
  <c r="L271" i="1" s="1"/>
  <c r="M271" i="1" s="1"/>
  <c r="R271" i="1"/>
  <c r="T270" i="1"/>
  <c r="N271" i="1" l="1"/>
  <c r="P271" i="1" s="1"/>
  <c r="B271" i="1" s="1"/>
  <c r="D272" i="1"/>
  <c r="E272" i="1" s="1"/>
  <c r="F273" i="1" s="1"/>
  <c r="O272" i="1"/>
  <c r="A273" i="1"/>
  <c r="I278" i="1"/>
  <c r="S272" i="1"/>
  <c r="T271" i="1"/>
  <c r="Q271" i="1"/>
  <c r="C272" i="1" s="1"/>
  <c r="G272" i="1"/>
  <c r="H272" i="1" s="1"/>
  <c r="R272" i="1"/>
  <c r="J272" i="1"/>
  <c r="K272" i="1" s="1"/>
  <c r="L272" i="1" s="1"/>
  <c r="M272" i="1" s="1"/>
  <c r="N272" i="1" l="1"/>
  <c r="P272" i="1" s="1"/>
  <c r="B272" i="1" s="1"/>
  <c r="I279" i="1"/>
  <c r="G273" i="1"/>
  <c r="H273" i="1" s="1"/>
  <c r="J273" i="1"/>
  <c r="K273" i="1" s="1"/>
  <c r="L273" i="1" s="1"/>
  <c r="M273" i="1" s="1"/>
  <c r="R273" i="1"/>
  <c r="T272" i="1"/>
  <c r="Q272" i="1"/>
  <c r="C273" i="1" s="1"/>
  <c r="S273" i="1"/>
  <c r="D273" i="1"/>
  <c r="E273" i="1" s="1"/>
  <c r="F274" i="1" s="1"/>
  <c r="O273" i="1"/>
  <c r="A274" i="1"/>
  <c r="N273" i="1" l="1"/>
  <c r="P273" i="1" s="1"/>
  <c r="B273" i="1" s="1"/>
  <c r="A275" i="1"/>
  <c r="D274" i="1"/>
  <c r="E274" i="1" s="1"/>
  <c r="F275" i="1" s="1"/>
  <c r="O274" i="1"/>
  <c r="R274" i="1"/>
  <c r="J274" i="1"/>
  <c r="K274" i="1" s="1"/>
  <c r="L274" i="1" s="1"/>
  <c r="M274" i="1" s="1"/>
  <c r="S274" i="1"/>
  <c r="T273" i="1"/>
  <c r="Q273" i="1"/>
  <c r="C274" i="1" s="1"/>
  <c r="G274" i="1"/>
  <c r="H274" i="1" s="1"/>
  <c r="I280" i="1"/>
  <c r="N274" i="1" l="1"/>
  <c r="P274" i="1" s="1"/>
  <c r="B274" i="1" s="1"/>
  <c r="I281" i="1"/>
  <c r="O275" i="1"/>
  <c r="A276" i="1"/>
  <c r="D275" i="1"/>
  <c r="E275" i="1" s="1"/>
  <c r="F276" i="1" s="1"/>
  <c r="Q274" i="1"/>
  <c r="C275" i="1" s="1"/>
  <c r="R275" i="1"/>
  <c r="S275" i="1"/>
  <c r="J275" i="1"/>
  <c r="K275" i="1" s="1"/>
  <c r="L275" i="1" s="1"/>
  <c r="M275" i="1" s="1"/>
  <c r="G275" i="1"/>
  <c r="H275" i="1" s="1"/>
  <c r="T274" i="1"/>
  <c r="N275" i="1" l="1"/>
  <c r="P275" i="1" s="1"/>
  <c r="B275" i="1" s="1"/>
  <c r="I282" i="1"/>
  <c r="D276" i="1"/>
  <c r="E276" i="1" s="1"/>
  <c r="F277" i="1" s="1"/>
  <c r="A277" i="1"/>
  <c r="O276" i="1"/>
  <c r="T275" i="1"/>
  <c r="Q275" i="1"/>
  <c r="C276" i="1" s="1"/>
  <c r="S276" i="1"/>
  <c r="G276" i="1"/>
  <c r="H276" i="1" s="1"/>
  <c r="R276" i="1"/>
  <c r="J276" i="1"/>
  <c r="K276" i="1" s="1"/>
  <c r="L276" i="1" s="1"/>
  <c r="M276" i="1" s="1"/>
  <c r="N276" i="1" l="1"/>
  <c r="P276" i="1" s="1"/>
  <c r="B276" i="1" s="1"/>
  <c r="I283" i="1"/>
  <c r="G277" i="1"/>
  <c r="H277" i="1" s="1"/>
  <c r="J277" i="1"/>
  <c r="K277" i="1" s="1"/>
  <c r="L277" i="1" s="1"/>
  <c r="M277" i="1" s="1"/>
  <c r="R277" i="1"/>
  <c r="T276" i="1"/>
  <c r="Q276" i="1"/>
  <c r="C277" i="1" s="1"/>
  <c r="S277" i="1"/>
  <c r="D277" i="1"/>
  <c r="E277" i="1" s="1"/>
  <c r="F278" i="1" s="1"/>
  <c r="O277" i="1"/>
  <c r="A278" i="1"/>
  <c r="N277" i="1" l="1"/>
  <c r="P277" i="1" s="1"/>
  <c r="B277" i="1" s="1"/>
  <c r="I284" i="1"/>
  <c r="D278" i="1"/>
  <c r="E278" i="1" s="1"/>
  <c r="F279" i="1" s="1"/>
  <c r="O278" i="1"/>
  <c r="A279" i="1"/>
  <c r="S278" i="1"/>
  <c r="G278" i="1"/>
  <c r="H278" i="1" s="1"/>
  <c r="J278" i="1"/>
  <c r="K278" i="1" s="1"/>
  <c r="L278" i="1" s="1"/>
  <c r="M278" i="1" s="1"/>
  <c r="R278" i="1"/>
  <c r="T277" i="1"/>
  <c r="Q277" i="1"/>
  <c r="C278" i="1" s="1"/>
  <c r="N278" i="1" l="1"/>
  <c r="P278" i="1" s="1"/>
  <c r="B278" i="1" s="1"/>
  <c r="Q278" i="1"/>
  <c r="C279" i="1" s="1"/>
  <c r="G279" i="1"/>
  <c r="H279" i="1" s="1"/>
  <c r="R279" i="1"/>
  <c r="J279" i="1"/>
  <c r="K279" i="1" s="1"/>
  <c r="L279" i="1" s="1"/>
  <c r="M279" i="1" s="1"/>
  <c r="S279" i="1"/>
  <c r="T278" i="1"/>
  <c r="O279" i="1"/>
  <c r="A280" i="1"/>
  <c r="D279" i="1"/>
  <c r="E279" i="1" s="1"/>
  <c r="F280" i="1" s="1"/>
  <c r="I285" i="1"/>
  <c r="N279" i="1" l="1"/>
  <c r="P279" i="1" s="1"/>
  <c r="B279" i="1" s="1"/>
  <c r="D280" i="1"/>
  <c r="E280" i="1" s="1"/>
  <c r="F281" i="1" s="1"/>
  <c r="A281" i="1"/>
  <c r="O280" i="1"/>
  <c r="I286" i="1"/>
  <c r="T279" i="1"/>
  <c r="Q279" i="1"/>
  <c r="C280" i="1" s="1"/>
  <c r="S280" i="1"/>
  <c r="G280" i="1"/>
  <c r="H280" i="1" s="1"/>
  <c r="R280" i="1"/>
  <c r="J280" i="1"/>
  <c r="K280" i="1" s="1"/>
  <c r="L280" i="1" s="1"/>
  <c r="M280" i="1" s="1"/>
  <c r="N280" i="1" l="1"/>
  <c r="P280" i="1" s="1"/>
  <c r="B280" i="1" s="1"/>
  <c r="I287" i="1"/>
  <c r="J281" i="1"/>
  <c r="K281" i="1" s="1"/>
  <c r="L281" i="1" s="1"/>
  <c r="M281" i="1" s="1"/>
  <c r="S281" i="1"/>
  <c r="T280" i="1"/>
  <c r="Q280" i="1"/>
  <c r="C281" i="1" s="1"/>
  <c r="G281" i="1"/>
  <c r="H281" i="1" s="1"/>
  <c r="R281" i="1"/>
  <c r="A282" i="1"/>
  <c r="D281" i="1"/>
  <c r="E281" i="1" s="1"/>
  <c r="F282" i="1" s="1"/>
  <c r="O281" i="1"/>
  <c r="N281" i="1" l="1"/>
  <c r="P281" i="1" s="1"/>
  <c r="B281" i="1" s="1"/>
  <c r="D282" i="1"/>
  <c r="E282" i="1" s="1"/>
  <c r="F283" i="1" s="1"/>
  <c r="A283" i="1"/>
  <c r="O282" i="1"/>
  <c r="I288" i="1"/>
  <c r="R282" i="1"/>
  <c r="J282" i="1"/>
  <c r="K282" i="1" s="1"/>
  <c r="L282" i="1" s="1"/>
  <c r="M282" i="1" s="1"/>
  <c r="S282" i="1"/>
  <c r="T281" i="1"/>
  <c r="Q281" i="1"/>
  <c r="C282" i="1" s="1"/>
  <c r="G282" i="1"/>
  <c r="H282" i="1" s="1"/>
  <c r="N282" i="1" l="1"/>
  <c r="P282" i="1" s="1"/>
  <c r="B282" i="1" s="1"/>
  <c r="Q282" i="1"/>
  <c r="C283" i="1" s="1"/>
  <c r="S283" i="1"/>
  <c r="G283" i="1"/>
  <c r="H283" i="1" s="1"/>
  <c r="J283" i="1"/>
  <c r="K283" i="1" s="1"/>
  <c r="L283" i="1" s="1"/>
  <c r="M283" i="1" s="1"/>
  <c r="R283" i="1"/>
  <c r="T282" i="1"/>
  <c r="I289" i="1"/>
  <c r="O283" i="1"/>
  <c r="A284" i="1"/>
  <c r="D283" i="1"/>
  <c r="E283" i="1" s="1"/>
  <c r="F284" i="1" s="1"/>
  <c r="N283" i="1" l="1"/>
  <c r="P283" i="1" s="1"/>
  <c r="B283" i="1" s="1"/>
  <c r="D284" i="1"/>
  <c r="E284" i="1" s="1"/>
  <c r="F285" i="1" s="1"/>
  <c r="A285" i="1"/>
  <c r="O284" i="1"/>
  <c r="T283" i="1"/>
  <c r="Q283" i="1"/>
  <c r="C284" i="1" s="1"/>
  <c r="S284" i="1"/>
  <c r="G284" i="1"/>
  <c r="H284" i="1" s="1"/>
  <c r="R284" i="1"/>
  <c r="J284" i="1"/>
  <c r="K284" i="1" s="1"/>
  <c r="L284" i="1" s="1"/>
  <c r="M284" i="1" s="1"/>
  <c r="I290" i="1"/>
  <c r="N284" i="1" l="1"/>
  <c r="P284" i="1" s="1"/>
  <c r="B284" i="1" s="1"/>
  <c r="R285" i="1"/>
  <c r="J285" i="1"/>
  <c r="T284" i="1"/>
  <c r="Q284" i="1"/>
  <c r="C285" i="1" s="1"/>
  <c r="S285" i="1"/>
  <c r="G285" i="1"/>
  <c r="H285" i="1" s="1"/>
  <c r="I291" i="1"/>
  <c r="D285" i="1"/>
  <c r="E285" i="1" s="1"/>
  <c r="F286" i="1" s="1"/>
  <c r="A286" i="1"/>
  <c r="O285" i="1"/>
  <c r="K285" i="1"/>
  <c r="L285" i="1" s="1"/>
  <c r="M285" i="1" s="1"/>
  <c r="N285" i="1" l="1"/>
  <c r="P285" i="1" s="1"/>
  <c r="B285" i="1" s="1"/>
  <c r="R286" i="1"/>
  <c r="J286" i="1"/>
  <c r="K286" i="1" s="1"/>
  <c r="L286" i="1" s="1"/>
  <c r="M286" i="1" s="1"/>
  <c r="S286" i="1"/>
  <c r="T285" i="1"/>
  <c r="Q285" i="1"/>
  <c r="C286" i="1" s="1"/>
  <c r="G286" i="1"/>
  <c r="H286" i="1" s="1"/>
  <c r="I292" i="1"/>
  <c r="D286" i="1"/>
  <c r="E286" i="1" s="1"/>
  <c r="F287" i="1" s="1"/>
  <c r="A287" i="1"/>
  <c r="O286" i="1"/>
  <c r="N286" i="1" l="1"/>
  <c r="P286" i="1" s="1"/>
  <c r="B286" i="1" s="1"/>
  <c r="Q286" i="1"/>
  <c r="C287" i="1" s="1"/>
  <c r="G287" i="1"/>
  <c r="H287" i="1" s="1"/>
  <c r="R287" i="1"/>
  <c r="J287" i="1"/>
  <c r="K287" i="1" s="1"/>
  <c r="L287" i="1" s="1"/>
  <c r="M287" i="1" s="1"/>
  <c r="S287" i="1"/>
  <c r="T286" i="1"/>
  <c r="O287" i="1"/>
  <c r="D287" i="1"/>
  <c r="E287" i="1" s="1"/>
  <c r="F288" i="1" s="1"/>
  <c r="A288" i="1"/>
  <c r="I293" i="1"/>
  <c r="N287" i="1" l="1"/>
  <c r="P287" i="1" s="1"/>
  <c r="B287" i="1" s="1"/>
  <c r="Q287" i="1"/>
  <c r="C288" i="1" s="1"/>
  <c r="S288" i="1"/>
  <c r="R288" i="1"/>
  <c r="G288" i="1"/>
  <c r="H288" i="1" s="1"/>
  <c r="J288" i="1"/>
  <c r="K288" i="1" s="1"/>
  <c r="L288" i="1" s="1"/>
  <c r="M288" i="1" s="1"/>
  <c r="T287" i="1"/>
  <c r="I294" i="1"/>
  <c r="D288" i="1"/>
  <c r="E288" i="1" s="1"/>
  <c r="F289" i="1" s="1"/>
  <c r="A289" i="1"/>
  <c r="O288" i="1"/>
  <c r="N288" i="1" l="1"/>
  <c r="P288" i="1" s="1"/>
  <c r="B288" i="1" s="1"/>
  <c r="R289" i="1"/>
  <c r="Q288" i="1"/>
  <c r="C289" i="1" s="1"/>
  <c r="S289" i="1"/>
  <c r="G289" i="1"/>
  <c r="H289" i="1" s="1"/>
  <c r="J289" i="1"/>
  <c r="K289" i="1" s="1"/>
  <c r="L289" i="1" s="1"/>
  <c r="M289" i="1" s="1"/>
  <c r="T288" i="1"/>
  <c r="I295" i="1"/>
  <c r="D289" i="1"/>
  <c r="E289" i="1" s="1"/>
  <c r="F290" i="1" s="1"/>
  <c r="A290" i="1"/>
  <c r="O289" i="1"/>
  <c r="N289" i="1" l="1"/>
  <c r="P289" i="1" s="1"/>
  <c r="B289" i="1" s="1"/>
  <c r="S290" i="1"/>
  <c r="G290" i="1"/>
  <c r="H290" i="1" s="1"/>
  <c r="R290" i="1"/>
  <c r="Q289" i="1"/>
  <c r="C290" i="1" s="1"/>
  <c r="J290" i="1"/>
  <c r="K290" i="1" s="1"/>
  <c r="L290" i="1" s="1"/>
  <c r="M290" i="1" s="1"/>
  <c r="T289" i="1"/>
  <c r="I296" i="1"/>
  <c r="D290" i="1"/>
  <c r="E290" i="1" s="1"/>
  <c r="F291" i="1" s="1"/>
  <c r="A291" i="1"/>
  <c r="O290" i="1"/>
  <c r="N290" i="1" l="1"/>
  <c r="P290" i="1" s="1"/>
  <c r="B290" i="1" s="1"/>
  <c r="O291" i="1"/>
  <c r="A292" i="1"/>
  <c r="D291" i="1"/>
  <c r="E291" i="1" s="1"/>
  <c r="F292" i="1" s="1"/>
  <c r="I297" i="1"/>
  <c r="Q290" i="1"/>
  <c r="C291" i="1" s="1"/>
  <c r="S291" i="1"/>
  <c r="G291" i="1"/>
  <c r="H291" i="1" s="1"/>
  <c r="R291" i="1"/>
  <c r="T290" i="1"/>
  <c r="J291" i="1"/>
  <c r="K291" i="1" s="1"/>
  <c r="L291" i="1" s="1"/>
  <c r="M291" i="1" s="1"/>
  <c r="N291" i="1" l="1"/>
  <c r="P291" i="1" s="1"/>
  <c r="B291" i="1" s="1"/>
  <c r="I298" i="1"/>
  <c r="D292" i="1"/>
  <c r="E292" i="1" s="1"/>
  <c r="F293" i="1" s="1"/>
  <c r="O292" i="1"/>
  <c r="A293" i="1"/>
  <c r="G292" i="1"/>
  <c r="H292" i="1" s="1"/>
  <c r="Q291" i="1"/>
  <c r="C292" i="1" s="1"/>
  <c r="R292" i="1"/>
  <c r="S292" i="1"/>
  <c r="J292" i="1"/>
  <c r="K292" i="1" s="1"/>
  <c r="L292" i="1" s="1"/>
  <c r="M292" i="1" s="1"/>
  <c r="T291" i="1"/>
  <c r="N292" i="1" l="1"/>
  <c r="P292" i="1" s="1"/>
  <c r="B292" i="1" s="1"/>
  <c r="I299" i="1"/>
  <c r="D293" i="1"/>
  <c r="E293" i="1" s="1"/>
  <c r="F294" i="1" s="1"/>
  <c r="A294" i="1"/>
  <c r="O293" i="1"/>
  <c r="Q292" i="1"/>
  <c r="C293" i="1" s="1"/>
  <c r="S293" i="1"/>
  <c r="J293" i="1"/>
  <c r="K293" i="1" s="1"/>
  <c r="L293" i="1" s="1"/>
  <c r="M293" i="1" s="1"/>
  <c r="G293" i="1"/>
  <c r="H293" i="1" s="1"/>
  <c r="T292" i="1"/>
  <c r="R293" i="1"/>
  <c r="N293" i="1" l="1"/>
  <c r="P293" i="1" s="1"/>
  <c r="B293" i="1" s="1"/>
  <c r="Q293" i="1"/>
  <c r="C294" i="1" s="1"/>
  <c r="S294" i="1"/>
  <c r="G294" i="1"/>
  <c r="H294" i="1" s="1"/>
  <c r="R294" i="1"/>
  <c r="J294" i="1"/>
  <c r="K294" i="1" s="1"/>
  <c r="L294" i="1" s="1"/>
  <c r="M294" i="1" s="1"/>
  <c r="T293" i="1"/>
  <c r="I300" i="1"/>
  <c r="O294" i="1"/>
  <c r="A295" i="1"/>
  <c r="D294" i="1"/>
  <c r="E294" i="1" s="1"/>
  <c r="F295" i="1" s="1"/>
  <c r="N294" i="1" l="1"/>
  <c r="P294" i="1" s="1"/>
  <c r="B294" i="1" s="1"/>
  <c r="R295" i="1"/>
  <c r="T294" i="1"/>
  <c r="Q294" i="1"/>
  <c r="C295" i="1" s="1"/>
  <c r="G295" i="1"/>
  <c r="H295" i="1" s="1"/>
  <c r="S295" i="1"/>
  <c r="J295" i="1"/>
  <c r="K295" i="1" s="1"/>
  <c r="L295" i="1" s="1"/>
  <c r="M295" i="1" s="1"/>
  <c r="I301" i="1"/>
  <c r="D295" i="1"/>
  <c r="E295" i="1" s="1"/>
  <c r="F296" i="1" s="1"/>
  <c r="O295" i="1"/>
  <c r="A296" i="1"/>
  <c r="N295" i="1" l="1"/>
  <c r="P295" i="1" s="1"/>
  <c r="B295" i="1" s="1"/>
  <c r="D296" i="1"/>
  <c r="E296" i="1" s="1"/>
  <c r="F297" i="1" s="1"/>
  <c r="A297" i="1"/>
  <c r="O296" i="1"/>
  <c r="I302" i="1"/>
  <c r="G296" i="1"/>
  <c r="H296" i="1" s="1"/>
  <c r="J296" i="1"/>
  <c r="K296" i="1" s="1"/>
  <c r="L296" i="1" s="1"/>
  <c r="M296" i="1" s="1"/>
  <c r="S296" i="1"/>
  <c r="T295" i="1"/>
  <c r="Q295" i="1"/>
  <c r="C296" i="1" s="1"/>
  <c r="R296" i="1"/>
  <c r="I303" i="1" l="1"/>
  <c r="N296" i="1"/>
  <c r="P296" i="1" s="1"/>
  <c r="B296" i="1" s="1"/>
  <c r="S297" i="1"/>
  <c r="G297" i="1"/>
  <c r="H297" i="1" s="1"/>
  <c r="J297" i="1"/>
  <c r="K297" i="1" s="1"/>
  <c r="L297" i="1" s="1"/>
  <c r="M297" i="1" s="1"/>
  <c r="R297" i="1"/>
  <c r="T296" i="1"/>
  <c r="Q296" i="1"/>
  <c r="C297" i="1" s="1"/>
  <c r="A298" i="1"/>
  <c r="D297" i="1"/>
  <c r="E297" i="1" s="1"/>
  <c r="F298" i="1" s="1"/>
  <c r="O297" i="1"/>
  <c r="N297" i="1" l="1"/>
  <c r="P297" i="1" s="1"/>
  <c r="B297" i="1" s="1"/>
  <c r="Q297" i="1"/>
  <c r="C298" i="1" s="1"/>
  <c r="G298" i="1"/>
  <c r="H298" i="1" s="1"/>
  <c r="R298" i="1"/>
  <c r="J298" i="1"/>
  <c r="K298" i="1" s="1"/>
  <c r="L298" i="1" s="1"/>
  <c r="M298" i="1" s="1"/>
  <c r="S298" i="1"/>
  <c r="T297" i="1"/>
  <c r="I304" i="1"/>
  <c r="O298" i="1"/>
  <c r="A299" i="1"/>
  <c r="D298" i="1"/>
  <c r="E298" i="1" s="1"/>
  <c r="F299" i="1" s="1"/>
  <c r="S299" i="1" l="1"/>
  <c r="T298" i="1"/>
  <c r="Q298" i="1"/>
  <c r="C299" i="1" s="1"/>
  <c r="R299" i="1"/>
  <c r="G299" i="1"/>
  <c r="H299" i="1" s="1"/>
  <c r="J299" i="1"/>
  <c r="K299" i="1" s="1"/>
  <c r="L299" i="1" s="1"/>
  <c r="M299" i="1" s="1"/>
  <c r="N298" i="1"/>
  <c r="P298" i="1" s="1"/>
  <c r="B298" i="1" s="1"/>
  <c r="D299" i="1"/>
  <c r="E299" i="1" s="1"/>
  <c r="F300" i="1" s="1"/>
  <c r="O299" i="1"/>
  <c r="A300" i="1"/>
  <c r="I305" i="1"/>
  <c r="R300" i="1" l="1"/>
  <c r="J300" i="1"/>
  <c r="T299" i="1"/>
  <c r="Q299" i="1"/>
  <c r="C300" i="1" s="1"/>
  <c r="S300" i="1"/>
  <c r="G300" i="1"/>
  <c r="H300" i="1" s="1"/>
  <c r="I306" i="1"/>
  <c r="D300" i="1"/>
  <c r="E300" i="1" s="1"/>
  <c r="F301" i="1" s="1"/>
  <c r="A301" i="1"/>
  <c r="O300" i="1"/>
  <c r="K300" i="1"/>
  <c r="L300" i="1" s="1"/>
  <c r="M300" i="1" s="1"/>
  <c r="N299" i="1"/>
  <c r="P299" i="1" s="1"/>
  <c r="B299" i="1" s="1"/>
  <c r="N300" i="1" l="1"/>
  <c r="P300" i="1" s="1"/>
  <c r="B300" i="1" s="1"/>
  <c r="R301" i="1"/>
  <c r="J301" i="1"/>
  <c r="K301" i="1" s="1"/>
  <c r="L301" i="1" s="1"/>
  <c r="M301" i="1" s="1"/>
  <c r="G301" i="1"/>
  <c r="H301" i="1" s="1"/>
  <c r="T300" i="1"/>
  <c r="Q300" i="1"/>
  <c r="C301" i="1" s="1"/>
  <c r="S301" i="1"/>
  <c r="I307" i="1"/>
  <c r="A302" i="1"/>
  <c r="D301" i="1"/>
  <c r="E301" i="1" s="1"/>
  <c r="F302" i="1" s="1"/>
  <c r="O301" i="1"/>
  <c r="N301" i="1" l="1"/>
  <c r="P301" i="1" s="1"/>
  <c r="B301" i="1" s="1"/>
  <c r="O302" i="1"/>
  <c r="A303" i="1"/>
  <c r="D302" i="1"/>
  <c r="E302" i="1" s="1"/>
  <c r="F303" i="1" s="1"/>
  <c r="Q301" i="1"/>
  <c r="C302" i="1" s="1"/>
  <c r="S302" i="1"/>
  <c r="G302" i="1"/>
  <c r="H302" i="1" s="1"/>
  <c r="R302" i="1"/>
  <c r="J302" i="1"/>
  <c r="K302" i="1" s="1"/>
  <c r="L302" i="1" s="1"/>
  <c r="M302" i="1" s="1"/>
  <c r="T301" i="1"/>
  <c r="I308" i="1"/>
  <c r="R303" i="1" l="1"/>
  <c r="J303" i="1"/>
  <c r="T302" i="1"/>
  <c r="Q302" i="1"/>
  <c r="C303" i="1" s="1"/>
  <c r="G303" i="1"/>
  <c r="H303" i="1" s="1"/>
  <c r="S303" i="1"/>
  <c r="N302" i="1"/>
  <c r="P302" i="1" s="1"/>
  <c r="B302" i="1" s="1"/>
  <c r="I309" i="1"/>
  <c r="D303" i="1"/>
  <c r="E303" i="1" s="1"/>
  <c r="F304" i="1" s="1"/>
  <c r="O303" i="1"/>
  <c r="K303" i="1"/>
  <c r="L303" i="1" s="1"/>
  <c r="M303" i="1" s="1"/>
  <c r="A304" i="1"/>
  <c r="N303" i="1" l="1"/>
  <c r="P303" i="1" s="1"/>
  <c r="B303" i="1" s="1"/>
  <c r="D304" i="1"/>
  <c r="E304" i="1" s="1"/>
  <c r="F305" i="1" s="1"/>
  <c r="A305" i="1"/>
  <c r="O304" i="1"/>
  <c r="J304" i="1"/>
  <c r="K304" i="1" s="1"/>
  <c r="L304" i="1" s="1"/>
  <c r="M304" i="1" s="1"/>
  <c r="S304" i="1"/>
  <c r="T303" i="1"/>
  <c r="Q303" i="1"/>
  <c r="C304" i="1" s="1"/>
  <c r="G304" i="1"/>
  <c r="H304" i="1" s="1"/>
  <c r="R304" i="1"/>
  <c r="I310" i="1"/>
  <c r="N304" i="1" l="1"/>
  <c r="P304" i="1" s="1"/>
  <c r="B304" i="1" s="1"/>
  <c r="I311" i="1"/>
  <c r="G305" i="1"/>
  <c r="H305" i="1" s="1"/>
  <c r="J305" i="1"/>
  <c r="K305" i="1" s="1"/>
  <c r="L305" i="1" s="1"/>
  <c r="M305" i="1" s="1"/>
  <c r="R305" i="1"/>
  <c r="T304" i="1"/>
  <c r="Q304" i="1"/>
  <c r="C305" i="1" s="1"/>
  <c r="S305" i="1"/>
  <c r="D305" i="1"/>
  <c r="E305" i="1" s="1"/>
  <c r="F306" i="1" s="1"/>
  <c r="A306" i="1"/>
  <c r="O305" i="1"/>
  <c r="N305" i="1" l="1"/>
  <c r="P305" i="1" s="1"/>
  <c r="B305" i="1" s="1"/>
  <c r="O306" i="1"/>
  <c r="A307" i="1"/>
  <c r="D306" i="1"/>
  <c r="E306" i="1" s="1"/>
  <c r="F307" i="1" s="1"/>
  <c r="Q305" i="1"/>
  <c r="C306" i="1" s="1"/>
  <c r="S306" i="1"/>
  <c r="G306" i="1"/>
  <c r="H306" i="1" s="1"/>
  <c r="J306" i="1"/>
  <c r="K306" i="1" s="1"/>
  <c r="L306" i="1" s="1"/>
  <c r="M306" i="1" s="1"/>
  <c r="R306" i="1"/>
  <c r="T305" i="1"/>
  <c r="I312" i="1"/>
  <c r="N306" i="1" l="1"/>
  <c r="P306" i="1" s="1"/>
  <c r="B306" i="1" s="1"/>
  <c r="T306" i="1"/>
  <c r="Q306" i="1"/>
  <c r="C307" i="1" s="1"/>
  <c r="R307" i="1"/>
  <c r="G307" i="1"/>
  <c r="H307" i="1" s="1"/>
  <c r="S307" i="1"/>
  <c r="J307" i="1"/>
  <c r="K307" i="1" s="1"/>
  <c r="L307" i="1" s="1"/>
  <c r="M307" i="1" s="1"/>
  <c r="I313" i="1"/>
  <c r="D307" i="1"/>
  <c r="E307" i="1" s="1"/>
  <c r="F308" i="1" s="1"/>
  <c r="A308" i="1"/>
  <c r="O307" i="1"/>
  <c r="N307" i="1" l="1"/>
  <c r="P307" i="1" s="1"/>
  <c r="B307" i="1" s="1"/>
  <c r="I314" i="1"/>
  <c r="R308" i="1"/>
  <c r="J308" i="1"/>
  <c r="K308" i="1" s="1"/>
  <c r="L308" i="1" s="1"/>
  <c r="M308" i="1" s="1"/>
  <c r="T307" i="1"/>
  <c r="Q307" i="1"/>
  <c r="C308" i="1" s="1"/>
  <c r="S308" i="1"/>
  <c r="G308" i="1"/>
  <c r="H308" i="1" s="1"/>
  <c r="D308" i="1"/>
  <c r="E308" i="1" s="1"/>
  <c r="F309" i="1" s="1"/>
  <c r="A309" i="1"/>
  <c r="O308" i="1"/>
  <c r="N308" i="1" l="1"/>
  <c r="P308" i="1" s="1"/>
  <c r="B308" i="1" s="1"/>
  <c r="D309" i="1"/>
  <c r="E309" i="1" s="1"/>
  <c r="F310" i="1" s="1"/>
  <c r="A310" i="1"/>
  <c r="O309" i="1"/>
  <c r="G309" i="1"/>
  <c r="H309" i="1" s="1"/>
  <c r="S309" i="1"/>
  <c r="J309" i="1"/>
  <c r="K309" i="1" s="1"/>
  <c r="L309" i="1" s="1"/>
  <c r="M309" i="1" s="1"/>
  <c r="T308" i="1"/>
  <c r="Q308" i="1"/>
  <c r="C309" i="1" s="1"/>
  <c r="R309" i="1"/>
  <c r="I315" i="1"/>
  <c r="O310" i="1" l="1"/>
  <c r="D310" i="1"/>
  <c r="E310" i="1" s="1"/>
  <c r="F311" i="1" s="1"/>
  <c r="A311" i="1"/>
  <c r="N309" i="1"/>
  <c r="P309" i="1" s="1"/>
  <c r="B309" i="1" s="1"/>
  <c r="I316" i="1"/>
  <c r="Q309" i="1"/>
  <c r="C310" i="1" s="1"/>
  <c r="S310" i="1"/>
  <c r="G310" i="1"/>
  <c r="H310" i="1" s="1"/>
  <c r="R310" i="1"/>
  <c r="J310" i="1"/>
  <c r="K310" i="1" s="1"/>
  <c r="L310" i="1" s="1"/>
  <c r="M310" i="1" s="1"/>
  <c r="T309" i="1"/>
  <c r="D311" i="1" l="1"/>
  <c r="E311" i="1" s="1"/>
  <c r="F312" i="1" s="1"/>
  <c r="A312" i="1"/>
  <c r="O311" i="1"/>
  <c r="N310" i="1"/>
  <c r="P310" i="1" s="1"/>
  <c r="B310" i="1" s="1"/>
  <c r="I317" i="1"/>
  <c r="R311" i="1"/>
  <c r="T310" i="1"/>
  <c r="Q310" i="1"/>
  <c r="C311" i="1" s="1"/>
  <c r="G311" i="1"/>
  <c r="H311" i="1" s="1"/>
  <c r="S311" i="1"/>
  <c r="J311" i="1"/>
  <c r="K311" i="1" s="1"/>
  <c r="L311" i="1" s="1"/>
  <c r="M311" i="1" s="1"/>
  <c r="N311" i="1" l="1"/>
  <c r="P311" i="1" s="1"/>
  <c r="B311" i="1" s="1"/>
  <c r="I318" i="1"/>
  <c r="S312" i="1"/>
  <c r="J312" i="1"/>
  <c r="K312" i="1" s="1"/>
  <c r="L312" i="1" s="1"/>
  <c r="M312" i="1" s="1"/>
  <c r="G312" i="1"/>
  <c r="H312" i="1" s="1"/>
  <c r="T311" i="1"/>
  <c r="Q311" i="1"/>
  <c r="C312" i="1" s="1"/>
  <c r="R312" i="1"/>
  <c r="D312" i="1"/>
  <c r="E312" i="1" s="1"/>
  <c r="F313" i="1" s="1"/>
  <c r="A313" i="1"/>
  <c r="O312" i="1"/>
  <c r="N312" i="1" l="1"/>
  <c r="P312" i="1" s="1"/>
  <c r="B312" i="1" s="1"/>
  <c r="I319" i="1"/>
  <c r="R313" i="1"/>
  <c r="J313" i="1"/>
  <c r="K313" i="1" s="1"/>
  <c r="L313" i="1" s="1"/>
  <c r="M313" i="1" s="1"/>
  <c r="S313" i="1"/>
  <c r="T312" i="1"/>
  <c r="Q312" i="1"/>
  <c r="C313" i="1" s="1"/>
  <c r="G313" i="1"/>
  <c r="H313" i="1" s="1"/>
  <c r="D313" i="1"/>
  <c r="E313" i="1" s="1"/>
  <c r="F314" i="1" s="1"/>
  <c r="A314" i="1"/>
  <c r="O313" i="1"/>
  <c r="N313" i="1" l="1"/>
  <c r="P313" i="1" s="1"/>
  <c r="B313" i="1" s="1"/>
  <c r="O314" i="1"/>
  <c r="D314" i="1"/>
  <c r="E314" i="1" s="1"/>
  <c r="F315" i="1" s="1"/>
  <c r="A315" i="1"/>
  <c r="I320" i="1"/>
  <c r="Q313" i="1"/>
  <c r="C314" i="1" s="1"/>
  <c r="G314" i="1"/>
  <c r="H314" i="1" s="1"/>
  <c r="R314" i="1"/>
  <c r="J314" i="1"/>
  <c r="K314" i="1" s="1"/>
  <c r="L314" i="1" s="1"/>
  <c r="M314" i="1" s="1"/>
  <c r="S314" i="1"/>
  <c r="T313" i="1"/>
  <c r="N314" i="1" l="1"/>
  <c r="P314" i="1" s="1"/>
  <c r="B314" i="1" s="1"/>
  <c r="T314" i="1"/>
  <c r="Q314" i="1"/>
  <c r="C315" i="1" s="1"/>
  <c r="S315" i="1"/>
  <c r="G315" i="1"/>
  <c r="H315" i="1" s="1"/>
  <c r="R315" i="1"/>
  <c r="J315" i="1"/>
  <c r="K315" i="1" s="1"/>
  <c r="L315" i="1" s="1"/>
  <c r="M315" i="1" s="1"/>
  <c r="I321" i="1"/>
  <c r="D315" i="1"/>
  <c r="E315" i="1" s="1"/>
  <c r="F316" i="1" s="1"/>
  <c r="A316" i="1"/>
  <c r="O315" i="1"/>
  <c r="N315" i="1" l="1"/>
  <c r="P315" i="1" s="1"/>
  <c r="B315" i="1" s="1"/>
  <c r="J316" i="1"/>
  <c r="R316" i="1"/>
  <c r="T315" i="1"/>
  <c r="Q315" i="1"/>
  <c r="C316" i="1" s="1"/>
  <c r="G316" i="1"/>
  <c r="H316" i="1" s="1"/>
  <c r="S316" i="1"/>
  <c r="D316" i="1"/>
  <c r="E316" i="1" s="1"/>
  <c r="F317" i="1" s="1"/>
  <c r="A317" i="1"/>
  <c r="O316" i="1"/>
  <c r="K316" i="1"/>
  <c r="L316" i="1" s="1"/>
  <c r="M316" i="1" s="1"/>
  <c r="I322" i="1"/>
  <c r="N316" i="1" l="1"/>
  <c r="P316" i="1" s="1"/>
  <c r="B316" i="1" s="1"/>
  <c r="I323" i="1"/>
  <c r="R317" i="1"/>
  <c r="J317" i="1"/>
  <c r="S317" i="1"/>
  <c r="T316" i="1"/>
  <c r="Q316" i="1"/>
  <c r="C317" i="1" s="1"/>
  <c r="G317" i="1"/>
  <c r="H317" i="1" s="1"/>
  <c r="A318" i="1"/>
  <c r="D317" i="1"/>
  <c r="E317" i="1" s="1"/>
  <c r="F318" i="1" s="1"/>
  <c r="O317" i="1"/>
  <c r="K317" i="1"/>
  <c r="L317" i="1" s="1"/>
  <c r="M317" i="1" s="1"/>
  <c r="Q317" i="1" l="1"/>
  <c r="C318" i="1" s="1"/>
  <c r="G318" i="1"/>
  <c r="H318" i="1" s="1"/>
  <c r="R318" i="1"/>
  <c r="J318" i="1"/>
  <c r="K318" i="1" s="1"/>
  <c r="L318" i="1" s="1"/>
  <c r="M318" i="1" s="1"/>
  <c r="S318" i="1"/>
  <c r="T317" i="1"/>
  <c r="N317" i="1"/>
  <c r="P317" i="1" s="1"/>
  <c r="B317" i="1" s="1"/>
  <c r="O318" i="1"/>
  <c r="D318" i="1"/>
  <c r="E318" i="1" s="1"/>
  <c r="F319" i="1" s="1"/>
  <c r="A319" i="1"/>
  <c r="I324" i="1"/>
  <c r="I325" i="1" l="1"/>
  <c r="S319" i="1"/>
  <c r="T318" i="1"/>
  <c r="Q318" i="1"/>
  <c r="C319" i="1" s="1"/>
  <c r="G319" i="1"/>
  <c r="H319" i="1" s="1"/>
  <c r="R319" i="1"/>
  <c r="J319" i="1"/>
  <c r="K319" i="1" s="1"/>
  <c r="L319" i="1" s="1"/>
  <c r="M319" i="1" s="1"/>
  <c r="N318" i="1"/>
  <c r="P318" i="1" s="1"/>
  <c r="B318" i="1" s="1"/>
  <c r="D319" i="1"/>
  <c r="E319" i="1" s="1"/>
  <c r="F320" i="1" s="1"/>
  <c r="A320" i="1"/>
  <c r="O319" i="1"/>
  <c r="N319" i="1" l="1"/>
  <c r="P319" i="1" s="1"/>
  <c r="B319" i="1" s="1"/>
  <c r="G320" i="1"/>
  <c r="J320" i="1"/>
  <c r="K320" i="1" s="1"/>
  <c r="L320" i="1" s="1"/>
  <c r="M320" i="1" s="1"/>
  <c r="R320" i="1"/>
  <c r="T319" i="1"/>
  <c r="Q319" i="1"/>
  <c r="C320" i="1" s="1"/>
  <c r="S320" i="1"/>
  <c r="D320" i="1"/>
  <c r="E320" i="1" s="1"/>
  <c r="F321" i="1" s="1"/>
  <c r="A321" i="1"/>
  <c r="O320" i="1"/>
  <c r="H320" i="1"/>
  <c r="I326" i="1"/>
  <c r="I327" i="1" l="1"/>
  <c r="G321" i="1"/>
  <c r="H321" i="1" s="1"/>
  <c r="R321" i="1"/>
  <c r="J321" i="1"/>
  <c r="K321" i="1" s="1"/>
  <c r="L321" i="1" s="1"/>
  <c r="M321" i="1" s="1"/>
  <c r="T320" i="1"/>
  <c r="Q320" i="1"/>
  <c r="C321" i="1" s="1"/>
  <c r="S321" i="1"/>
  <c r="N320" i="1"/>
  <c r="P320" i="1" s="1"/>
  <c r="B320" i="1" s="1"/>
  <c r="A322" i="1"/>
  <c r="D321" i="1"/>
  <c r="E321" i="1" s="1"/>
  <c r="F322" i="1" s="1"/>
  <c r="O321" i="1"/>
  <c r="N321" i="1" l="1"/>
  <c r="P321" i="1" s="1"/>
  <c r="B321" i="1" s="1"/>
  <c r="I328" i="1"/>
  <c r="Q321" i="1"/>
  <c r="C322" i="1" s="1"/>
  <c r="S322" i="1"/>
  <c r="G322" i="1"/>
  <c r="H322" i="1" s="1"/>
  <c r="J322" i="1"/>
  <c r="K322" i="1" s="1"/>
  <c r="L322" i="1" s="1"/>
  <c r="M322" i="1" s="1"/>
  <c r="R322" i="1"/>
  <c r="T321" i="1"/>
  <c r="O322" i="1"/>
  <c r="A323" i="1"/>
  <c r="D322" i="1"/>
  <c r="E322" i="1" s="1"/>
  <c r="F323" i="1" s="1"/>
  <c r="N322" i="1" l="1"/>
  <c r="P322" i="1" s="1"/>
  <c r="B322" i="1" s="1"/>
  <c r="D323" i="1"/>
  <c r="E323" i="1" s="1"/>
  <c r="F324" i="1" s="1"/>
  <c r="O323" i="1"/>
  <c r="A324" i="1"/>
  <c r="G323" i="1"/>
  <c r="H323" i="1" s="1"/>
  <c r="T322" i="1"/>
  <c r="Q322" i="1"/>
  <c r="C323" i="1" s="1"/>
  <c r="R323" i="1"/>
  <c r="S323" i="1"/>
  <c r="J323" i="1"/>
  <c r="K323" i="1" s="1"/>
  <c r="L323" i="1" s="1"/>
  <c r="M323" i="1" s="1"/>
  <c r="I329" i="1"/>
  <c r="N323" i="1" l="1"/>
  <c r="P323" i="1" s="1"/>
  <c r="B323" i="1" s="1"/>
  <c r="A325" i="1"/>
  <c r="D324" i="1"/>
  <c r="E324" i="1" s="1"/>
  <c r="F325" i="1" s="1"/>
  <c r="O324" i="1"/>
  <c r="I330" i="1"/>
  <c r="J324" i="1"/>
  <c r="K324" i="1" s="1"/>
  <c r="L324" i="1" s="1"/>
  <c r="M324" i="1" s="1"/>
  <c r="S324" i="1"/>
  <c r="T323" i="1"/>
  <c r="Q323" i="1"/>
  <c r="C324" i="1" s="1"/>
  <c r="G324" i="1"/>
  <c r="H324" i="1" s="1"/>
  <c r="R324" i="1"/>
  <c r="N324" i="1" l="1"/>
  <c r="P324" i="1" s="1"/>
  <c r="B324" i="1" s="1"/>
  <c r="R325" i="1"/>
  <c r="J325" i="1"/>
  <c r="K325" i="1" s="1"/>
  <c r="L325" i="1" s="1"/>
  <c r="M325" i="1" s="1"/>
  <c r="S325" i="1"/>
  <c r="T324" i="1"/>
  <c r="Q324" i="1"/>
  <c r="C325" i="1" s="1"/>
  <c r="G325" i="1"/>
  <c r="H325" i="1" s="1"/>
  <c r="I331" i="1"/>
  <c r="D325" i="1"/>
  <c r="E325" i="1" s="1"/>
  <c r="F326" i="1" s="1"/>
  <c r="A326" i="1"/>
  <c r="O325" i="1"/>
  <c r="N325" i="1" l="1"/>
  <c r="P325" i="1" s="1"/>
  <c r="B325" i="1" s="1"/>
  <c r="Q325" i="1"/>
  <c r="C326" i="1" s="1"/>
  <c r="S326" i="1"/>
  <c r="G326" i="1"/>
  <c r="H326" i="1" s="1"/>
  <c r="J326" i="1"/>
  <c r="K326" i="1" s="1"/>
  <c r="L326" i="1" s="1"/>
  <c r="M326" i="1" s="1"/>
  <c r="R326" i="1"/>
  <c r="T325" i="1"/>
  <c r="O326" i="1"/>
  <c r="A327" i="1"/>
  <c r="D326" i="1"/>
  <c r="E326" i="1" s="1"/>
  <c r="F327" i="1" s="1"/>
  <c r="I332" i="1"/>
  <c r="N326" i="1" l="1"/>
  <c r="P326" i="1" s="1"/>
  <c r="B326" i="1" s="1"/>
  <c r="I333" i="1"/>
  <c r="D327" i="1"/>
  <c r="E327" i="1" s="1"/>
  <c r="F328" i="1" s="1"/>
  <c r="A328" i="1"/>
  <c r="O327" i="1"/>
  <c r="T326" i="1"/>
  <c r="Q326" i="1"/>
  <c r="C327" i="1" s="1"/>
  <c r="S327" i="1"/>
  <c r="G327" i="1"/>
  <c r="H327" i="1" s="1"/>
  <c r="R327" i="1"/>
  <c r="J327" i="1"/>
  <c r="K327" i="1" s="1"/>
  <c r="L327" i="1" s="1"/>
  <c r="M327" i="1" s="1"/>
  <c r="N327" i="1" l="1"/>
  <c r="P327" i="1" s="1"/>
  <c r="B327" i="1" s="1"/>
  <c r="G328" i="1"/>
  <c r="J328" i="1"/>
  <c r="K328" i="1" s="1"/>
  <c r="L328" i="1" s="1"/>
  <c r="M328" i="1" s="1"/>
  <c r="R328" i="1"/>
  <c r="T327" i="1"/>
  <c r="Q327" i="1"/>
  <c r="C328" i="1" s="1"/>
  <c r="S328" i="1"/>
  <c r="D328" i="1"/>
  <c r="E328" i="1" s="1"/>
  <c r="F329" i="1" s="1"/>
  <c r="O328" i="1"/>
  <c r="A329" i="1"/>
  <c r="H328" i="1"/>
  <c r="I334" i="1"/>
  <c r="I335" i="1" l="1"/>
  <c r="D329" i="1"/>
  <c r="E329" i="1" s="1"/>
  <c r="F330" i="1" s="1"/>
  <c r="A330" i="1"/>
  <c r="O329" i="1"/>
  <c r="N328" i="1"/>
  <c r="P328" i="1" s="1"/>
  <c r="B328" i="1" s="1"/>
  <c r="S329" i="1"/>
  <c r="J329" i="1"/>
  <c r="K329" i="1" s="1"/>
  <c r="L329" i="1" s="1"/>
  <c r="M329" i="1" s="1"/>
  <c r="G329" i="1"/>
  <c r="H329" i="1" s="1"/>
  <c r="T328" i="1"/>
  <c r="Q328" i="1"/>
  <c r="C329" i="1" s="1"/>
  <c r="R329" i="1"/>
  <c r="O330" i="1" l="1"/>
  <c r="D330" i="1"/>
  <c r="E330" i="1" s="1"/>
  <c r="F331" i="1" s="1"/>
  <c r="A331" i="1"/>
  <c r="I336" i="1"/>
  <c r="N329" i="1"/>
  <c r="P329" i="1" s="1"/>
  <c r="B329" i="1" s="1"/>
  <c r="Q329" i="1"/>
  <c r="C330" i="1" s="1"/>
  <c r="S330" i="1"/>
  <c r="G330" i="1"/>
  <c r="H330" i="1" s="1"/>
  <c r="R330" i="1"/>
  <c r="J330" i="1"/>
  <c r="K330" i="1" s="1"/>
  <c r="L330" i="1" s="1"/>
  <c r="M330" i="1" s="1"/>
  <c r="T329" i="1"/>
  <c r="N330" i="1" l="1"/>
  <c r="P330" i="1" s="1"/>
  <c r="B330" i="1" s="1"/>
  <c r="S331" i="1"/>
  <c r="T330" i="1"/>
  <c r="Q330" i="1"/>
  <c r="C331" i="1" s="1"/>
  <c r="G331" i="1"/>
  <c r="H331" i="1" s="1"/>
  <c r="R331" i="1"/>
  <c r="J331" i="1"/>
  <c r="K331" i="1" s="1"/>
  <c r="L331" i="1" s="1"/>
  <c r="M331" i="1" s="1"/>
  <c r="D331" i="1"/>
  <c r="E331" i="1" s="1"/>
  <c r="F332" i="1" s="1"/>
  <c r="O331" i="1"/>
  <c r="A332" i="1"/>
  <c r="I337" i="1"/>
  <c r="N331" i="1" l="1"/>
  <c r="P331" i="1" s="1"/>
  <c r="B331" i="1" s="1"/>
  <c r="G332" i="1"/>
  <c r="H332" i="1" s="1"/>
  <c r="J332" i="1"/>
  <c r="K332" i="1" s="1"/>
  <c r="L332" i="1" s="1"/>
  <c r="M332" i="1" s="1"/>
  <c r="R332" i="1"/>
  <c r="T331" i="1"/>
  <c r="Q331" i="1"/>
  <c r="C332" i="1" s="1"/>
  <c r="S332" i="1"/>
  <c r="I338" i="1"/>
  <c r="D332" i="1"/>
  <c r="E332" i="1" s="1"/>
  <c r="F333" i="1" s="1"/>
  <c r="A333" i="1"/>
  <c r="O332" i="1"/>
  <c r="I339" i="1" l="1"/>
  <c r="R333" i="1"/>
  <c r="J333" i="1"/>
  <c r="K333" i="1" s="1"/>
  <c r="L333" i="1" s="1"/>
  <c r="M333" i="1" s="1"/>
  <c r="S333" i="1"/>
  <c r="T332" i="1"/>
  <c r="Q332" i="1"/>
  <c r="C333" i="1" s="1"/>
  <c r="G333" i="1"/>
  <c r="H333" i="1" s="1"/>
  <c r="N332" i="1"/>
  <c r="P332" i="1" s="1"/>
  <c r="B332" i="1" s="1"/>
  <c r="A334" i="1"/>
  <c r="D333" i="1"/>
  <c r="E333" i="1" s="1"/>
  <c r="F334" i="1" s="1"/>
  <c r="O333" i="1"/>
  <c r="N333" i="1" l="1"/>
  <c r="P333" i="1" s="1"/>
  <c r="B333" i="1" s="1"/>
  <c r="Q333" i="1"/>
  <c r="C334" i="1" s="1"/>
  <c r="G334" i="1"/>
  <c r="H334" i="1" s="1"/>
  <c r="R334" i="1"/>
  <c r="J334" i="1"/>
  <c r="K334" i="1" s="1"/>
  <c r="L334" i="1" s="1"/>
  <c r="M334" i="1" s="1"/>
  <c r="S334" i="1"/>
  <c r="T333" i="1"/>
  <c r="O334" i="1"/>
  <c r="A335" i="1"/>
  <c r="D334" i="1"/>
  <c r="E334" i="1" s="1"/>
  <c r="F335" i="1" s="1"/>
  <c r="I340" i="1"/>
  <c r="N334" i="1" l="1"/>
  <c r="P334" i="1" s="1"/>
  <c r="B334" i="1" s="1"/>
  <c r="D335" i="1"/>
  <c r="E335" i="1" s="1"/>
  <c r="F336" i="1" s="1"/>
  <c r="A336" i="1"/>
  <c r="O335" i="1"/>
  <c r="I341" i="1"/>
  <c r="S335" i="1"/>
  <c r="T334" i="1"/>
  <c r="Q334" i="1"/>
  <c r="C335" i="1" s="1"/>
  <c r="G335" i="1"/>
  <c r="H335" i="1" s="1"/>
  <c r="R335" i="1"/>
  <c r="J335" i="1"/>
  <c r="K335" i="1" s="1"/>
  <c r="L335" i="1" s="1"/>
  <c r="M335" i="1" s="1"/>
  <c r="N335" i="1" l="1"/>
  <c r="P335" i="1" s="1"/>
  <c r="B335" i="1" s="1"/>
  <c r="I342" i="1"/>
  <c r="G336" i="1"/>
  <c r="H336" i="1" s="1"/>
  <c r="J336" i="1"/>
  <c r="K336" i="1" s="1"/>
  <c r="L336" i="1" s="1"/>
  <c r="M336" i="1" s="1"/>
  <c r="R336" i="1"/>
  <c r="T335" i="1"/>
  <c r="Q335" i="1"/>
  <c r="C336" i="1" s="1"/>
  <c r="S336" i="1"/>
  <c r="D336" i="1"/>
  <c r="E336" i="1" s="1"/>
  <c r="F337" i="1" s="1"/>
  <c r="O336" i="1"/>
  <c r="A337" i="1"/>
  <c r="N336" i="1" l="1"/>
  <c r="P336" i="1" s="1"/>
  <c r="B336" i="1" s="1"/>
  <c r="G337" i="1"/>
  <c r="H337" i="1" s="1"/>
  <c r="S337" i="1"/>
  <c r="J337" i="1"/>
  <c r="K337" i="1" s="1"/>
  <c r="L337" i="1" s="1"/>
  <c r="M337" i="1" s="1"/>
  <c r="T336" i="1"/>
  <c r="Q336" i="1"/>
  <c r="C337" i="1" s="1"/>
  <c r="R337" i="1"/>
  <c r="I343" i="1"/>
  <c r="D337" i="1"/>
  <c r="E337" i="1" s="1"/>
  <c r="F338" i="1" s="1"/>
  <c r="A338" i="1"/>
  <c r="O337" i="1"/>
  <c r="Q337" i="1" l="1"/>
  <c r="C338" i="1" s="1"/>
  <c r="S338" i="1"/>
  <c r="G338" i="1"/>
  <c r="H338" i="1" s="1"/>
  <c r="R338" i="1"/>
  <c r="J338" i="1"/>
  <c r="K338" i="1" s="1"/>
  <c r="L338" i="1" s="1"/>
  <c r="M338" i="1" s="1"/>
  <c r="T337" i="1"/>
  <c r="I344" i="1"/>
  <c r="O338" i="1"/>
  <c r="D338" i="1"/>
  <c r="E338" i="1" s="1"/>
  <c r="F339" i="1" s="1"/>
  <c r="A339" i="1"/>
  <c r="N337" i="1"/>
  <c r="P337" i="1" s="1"/>
  <c r="B337" i="1" s="1"/>
  <c r="N338" i="1" l="1"/>
  <c r="P338" i="1" s="1"/>
  <c r="B338" i="1" s="1"/>
  <c r="S339" i="1"/>
  <c r="Q338" i="1"/>
  <c r="C339" i="1" s="1"/>
  <c r="G339" i="1"/>
  <c r="H339" i="1" s="1"/>
  <c r="T338" i="1"/>
  <c r="R339" i="1"/>
  <c r="J339" i="1"/>
  <c r="K339" i="1" s="1"/>
  <c r="L339" i="1" s="1"/>
  <c r="M339" i="1" s="1"/>
  <c r="D339" i="1"/>
  <c r="E339" i="1" s="1"/>
  <c r="F340" i="1" s="1"/>
  <c r="A340" i="1"/>
  <c r="O339" i="1"/>
  <c r="I345" i="1"/>
  <c r="G340" i="1" l="1"/>
  <c r="H340" i="1" s="1"/>
  <c r="R340" i="1"/>
  <c r="J340" i="1"/>
  <c r="Q339" i="1"/>
  <c r="C340" i="1" s="1"/>
  <c r="S340" i="1"/>
  <c r="T339" i="1"/>
  <c r="I346" i="1"/>
  <c r="N339" i="1"/>
  <c r="P339" i="1" s="1"/>
  <c r="B339" i="1" s="1"/>
  <c r="A341" i="1"/>
  <c r="D340" i="1"/>
  <c r="E340" i="1" s="1"/>
  <c r="F341" i="1" s="1"/>
  <c r="O340" i="1"/>
  <c r="K340" i="1"/>
  <c r="L340" i="1" s="1"/>
  <c r="M340" i="1" s="1"/>
  <c r="D341" i="1" l="1"/>
  <c r="E341" i="1" s="1"/>
  <c r="F342" i="1" s="1"/>
  <c r="O341" i="1"/>
  <c r="A342" i="1"/>
  <c r="N340" i="1"/>
  <c r="P340" i="1" s="1"/>
  <c r="B340" i="1" s="1"/>
  <c r="S341" i="1"/>
  <c r="G341" i="1"/>
  <c r="H341" i="1" s="1"/>
  <c r="T340" i="1"/>
  <c r="R341" i="1"/>
  <c r="Q340" i="1"/>
  <c r="C341" i="1" s="1"/>
  <c r="J341" i="1"/>
  <c r="K341" i="1" s="1"/>
  <c r="L341" i="1" s="1"/>
  <c r="M341" i="1" s="1"/>
  <c r="I347" i="1"/>
  <c r="N341" i="1" l="1"/>
  <c r="P341" i="1" s="1"/>
  <c r="B341" i="1" s="1"/>
  <c r="I348" i="1"/>
  <c r="O342" i="1"/>
  <c r="D342" i="1"/>
  <c r="E342" i="1" s="1"/>
  <c r="F343" i="1" s="1"/>
  <c r="A343" i="1"/>
  <c r="Q341" i="1"/>
  <c r="C342" i="1" s="1"/>
  <c r="S342" i="1"/>
  <c r="J342" i="1"/>
  <c r="K342" i="1" s="1"/>
  <c r="L342" i="1" s="1"/>
  <c r="M342" i="1" s="1"/>
  <c r="R342" i="1"/>
  <c r="G342" i="1"/>
  <c r="H342" i="1" s="1"/>
  <c r="T341" i="1"/>
  <c r="D343" i="1" l="1"/>
  <c r="E343" i="1" s="1"/>
  <c r="F344" i="1" s="1"/>
  <c r="A344" i="1"/>
  <c r="O343" i="1"/>
  <c r="N342" i="1"/>
  <c r="P342" i="1" s="1"/>
  <c r="B342" i="1" s="1"/>
  <c r="I349" i="1"/>
  <c r="Q342" i="1"/>
  <c r="C343" i="1" s="1"/>
  <c r="S343" i="1"/>
  <c r="T342" i="1"/>
  <c r="G343" i="1"/>
  <c r="H343" i="1" s="1"/>
  <c r="R343" i="1"/>
  <c r="J343" i="1"/>
  <c r="K343" i="1" s="1"/>
  <c r="L343" i="1" s="1"/>
  <c r="M343" i="1" s="1"/>
  <c r="N343" i="1" l="1"/>
  <c r="P343" i="1" s="1"/>
  <c r="B343" i="1" s="1"/>
  <c r="D344" i="1"/>
  <c r="E344" i="1" s="1"/>
  <c r="F345" i="1" s="1"/>
  <c r="A345" i="1"/>
  <c r="O344" i="1"/>
  <c r="I350" i="1"/>
  <c r="R344" i="1"/>
  <c r="J344" i="1"/>
  <c r="K344" i="1" s="1"/>
  <c r="L344" i="1" s="1"/>
  <c r="M344" i="1" s="1"/>
  <c r="Q343" i="1"/>
  <c r="C344" i="1" s="1"/>
  <c r="G344" i="1"/>
  <c r="H344" i="1" s="1"/>
  <c r="S344" i="1"/>
  <c r="T343" i="1"/>
  <c r="N344" i="1" l="1"/>
  <c r="P344" i="1" s="1"/>
  <c r="B344" i="1" s="1"/>
  <c r="Q344" i="1"/>
  <c r="C345" i="1" s="1"/>
  <c r="S345" i="1"/>
  <c r="G345" i="1"/>
  <c r="H345" i="1" s="1"/>
  <c r="T344" i="1"/>
  <c r="R345" i="1"/>
  <c r="J345" i="1"/>
  <c r="K345" i="1" s="1"/>
  <c r="L345" i="1" s="1"/>
  <c r="M345" i="1" s="1"/>
  <c r="I351" i="1"/>
  <c r="D345" i="1"/>
  <c r="E345" i="1" s="1"/>
  <c r="F346" i="1" s="1"/>
  <c r="A346" i="1"/>
  <c r="O345" i="1"/>
  <c r="N345" i="1" l="1"/>
  <c r="P345" i="1" s="1"/>
  <c r="B345" i="1" s="1"/>
  <c r="D346" i="1"/>
  <c r="E346" i="1" s="1"/>
  <c r="F347" i="1" s="1"/>
  <c r="A347" i="1"/>
  <c r="O346" i="1"/>
  <c r="I352" i="1"/>
  <c r="R346" i="1"/>
  <c r="S346" i="1"/>
  <c r="J346" i="1"/>
  <c r="K346" i="1" s="1"/>
  <c r="L346" i="1" s="1"/>
  <c r="M346" i="1" s="1"/>
  <c r="Q345" i="1"/>
  <c r="C346" i="1" s="1"/>
  <c r="G346" i="1"/>
  <c r="H346" i="1" s="1"/>
  <c r="T345" i="1"/>
  <c r="N346" i="1" l="1"/>
  <c r="P346" i="1" s="1"/>
  <c r="B346" i="1" s="1"/>
  <c r="D347" i="1"/>
  <c r="E347" i="1" s="1"/>
  <c r="F348" i="1" s="1"/>
  <c r="A348" i="1"/>
  <c r="O347" i="1"/>
  <c r="Q346" i="1"/>
  <c r="C347" i="1" s="1"/>
  <c r="S347" i="1"/>
  <c r="T346" i="1"/>
  <c r="G347" i="1"/>
  <c r="H347" i="1" s="1"/>
  <c r="R347" i="1"/>
  <c r="J347" i="1"/>
  <c r="K347" i="1" s="1"/>
  <c r="L347" i="1" s="1"/>
  <c r="M347" i="1" s="1"/>
  <c r="I353" i="1"/>
  <c r="N347" i="1" l="1"/>
  <c r="P347" i="1" s="1"/>
  <c r="B347" i="1" s="1"/>
  <c r="S348" i="1"/>
  <c r="T347" i="1"/>
  <c r="J348" i="1"/>
  <c r="K348" i="1" s="1"/>
  <c r="L348" i="1" s="1"/>
  <c r="M348" i="1" s="1"/>
  <c r="Q347" i="1"/>
  <c r="C348" i="1" s="1"/>
  <c r="R348" i="1"/>
  <c r="G348" i="1"/>
  <c r="H348" i="1" s="1"/>
  <c r="I354" i="1"/>
  <c r="A349" i="1"/>
  <c r="D348" i="1"/>
  <c r="E348" i="1" s="1"/>
  <c r="F349" i="1" s="1"/>
  <c r="O348" i="1"/>
  <c r="N348" i="1" l="1"/>
  <c r="P348" i="1" s="1"/>
  <c r="B348" i="1" s="1"/>
  <c r="D349" i="1"/>
  <c r="E349" i="1" s="1"/>
  <c r="F350" i="1" s="1"/>
  <c r="A350" i="1"/>
  <c r="O349" i="1"/>
  <c r="Q348" i="1"/>
  <c r="C349" i="1" s="1"/>
  <c r="R349" i="1"/>
  <c r="S349" i="1"/>
  <c r="T348" i="1"/>
  <c r="G349" i="1"/>
  <c r="H349" i="1" s="1"/>
  <c r="J349" i="1"/>
  <c r="K349" i="1" s="1"/>
  <c r="L349" i="1" s="1"/>
  <c r="M349" i="1" s="1"/>
  <c r="I355" i="1"/>
  <c r="N349" i="1" l="1"/>
  <c r="P349" i="1" s="1"/>
  <c r="B349" i="1" s="1"/>
  <c r="I356" i="1"/>
  <c r="G350" i="1"/>
  <c r="H350" i="1" s="1"/>
  <c r="T349" i="1"/>
  <c r="S350" i="1"/>
  <c r="Q349" i="1"/>
  <c r="C350" i="1" s="1"/>
  <c r="J350" i="1"/>
  <c r="K350" i="1" s="1"/>
  <c r="L350" i="1" s="1"/>
  <c r="M350" i="1" s="1"/>
  <c r="R350" i="1"/>
  <c r="D350" i="1"/>
  <c r="E350" i="1" s="1"/>
  <c r="F351" i="1" s="1"/>
  <c r="A351" i="1"/>
  <c r="O350" i="1"/>
  <c r="N350" i="1" l="1"/>
  <c r="P350" i="1" s="1"/>
  <c r="B350" i="1" s="1"/>
  <c r="Q350" i="1"/>
  <c r="C351" i="1" s="1"/>
  <c r="J351" i="1"/>
  <c r="S351" i="1"/>
  <c r="G351" i="1"/>
  <c r="H351" i="1" s="1"/>
  <c r="T350" i="1"/>
  <c r="R351" i="1"/>
  <c r="D351" i="1"/>
  <c r="E351" i="1" s="1"/>
  <c r="F352" i="1" s="1"/>
  <c r="A352" i="1"/>
  <c r="O351" i="1"/>
  <c r="K351" i="1"/>
  <c r="L351" i="1" s="1"/>
  <c r="M351" i="1" s="1"/>
  <c r="I357" i="1"/>
  <c r="N351" i="1" l="1"/>
  <c r="P351" i="1" s="1"/>
  <c r="B351" i="1" s="1"/>
  <c r="S352" i="1"/>
  <c r="T351" i="1"/>
  <c r="Q351" i="1"/>
  <c r="C352" i="1" s="1"/>
  <c r="R352" i="1"/>
  <c r="J352" i="1"/>
  <c r="K352" i="1" s="1"/>
  <c r="L352" i="1" s="1"/>
  <c r="M352" i="1" s="1"/>
  <c r="G352" i="1"/>
  <c r="H352" i="1" s="1"/>
  <c r="D352" i="1"/>
  <c r="E352" i="1" s="1"/>
  <c r="F353" i="1" s="1"/>
  <c r="A353" i="1"/>
  <c r="O352" i="1"/>
  <c r="I358" i="1"/>
  <c r="Q352" i="1" l="1"/>
  <c r="C353" i="1" s="1"/>
  <c r="R353" i="1"/>
  <c r="J353" i="1"/>
  <c r="K353" i="1" s="1"/>
  <c r="L353" i="1" s="1"/>
  <c r="M353" i="1" s="1"/>
  <c r="S353" i="1"/>
  <c r="T352" i="1"/>
  <c r="G353" i="1"/>
  <c r="H353" i="1" s="1"/>
  <c r="I359" i="1"/>
  <c r="D353" i="1"/>
  <c r="E353" i="1" s="1"/>
  <c r="F354" i="1" s="1"/>
  <c r="A354" i="1"/>
  <c r="O353" i="1"/>
  <c r="N352" i="1"/>
  <c r="P352" i="1" s="1"/>
  <c r="B352" i="1" s="1"/>
  <c r="N353" i="1" l="1"/>
  <c r="P353" i="1" s="1"/>
  <c r="B353" i="1" s="1"/>
  <c r="I360" i="1"/>
  <c r="O354" i="1"/>
  <c r="A355" i="1"/>
  <c r="D354" i="1"/>
  <c r="E354" i="1" s="1"/>
  <c r="F355" i="1" s="1"/>
  <c r="T353" i="1"/>
  <c r="R354" i="1"/>
  <c r="S354" i="1"/>
  <c r="J354" i="1"/>
  <c r="K354" i="1" s="1"/>
  <c r="L354" i="1" s="1"/>
  <c r="M354" i="1" s="1"/>
  <c r="Q353" i="1"/>
  <c r="C354" i="1" s="1"/>
  <c r="G354" i="1"/>
  <c r="H354" i="1" s="1"/>
  <c r="N354" i="1" l="1"/>
  <c r="P354" i="1" s="1"/>
  <c r="B354" i="1" s="1"/>
  <c r="S355" i="1"/>
  <c r="J355" i="1"/>
  <c r="Q354" i="1"/>
  <c r="C355" i="1" s="1"/>
  <c r="G355" i="1"/>
  <c r="H355" i="1" s="1"/>
  <c r="T354" i="1"/>
  <c r="R355" i="1"/>
  <c r="I361" i="1"/>
  <c r="D355" i="1"/>
  <c r="E355" i="1" s="1"/>
  <c r="F356" i="1" s="1"/>
  <c r="A356" i="1"/>
  <c r="O355" i="1"/>
  <c r="K355" i="1"/>
  <c r="L355" i="1" s="1"/>
  <c r="M355" i="1" s="1"/>
  <c r="S356" i="1" l="1"/>
  <c r="J356" i="1"/>
  <c r="R356" i="1"/>
  <c r="T355" i="1"/>
  <c r="Q355" i="1"/>
  <c r="C356" i="1" s="1"/>
  <c r="G356" i="1"/>
  <c r="H356" i="1" s="1"/>
  <c r="I362" i="1"/>
  <c r="O356" i="1"/>
  <c r="D356" i="1"/>
  <c r="E356" i="1" s="1"/>
  <c r="F357" i="1" s="1"/>
  <c r="A357" i="1"/>
  <c r="K356" i="1"/>
  <c r="L356" i="1" s="1"/>
  <c r="M356" i="1" s="1"/>
  <c r="N355" i="1"/>
  <c r="P355" i="1" s="1"/>
  <c r="B355" i="1" s="1"/>
  <c r="R357" i="1" l="1"/>
  <c r="T356" i="1"/>
  <c r="Q356" i="1"/>
  <c r="C357" i="1" s="1"/>
  <c r="S357" i="1"/>
  <c r="J357" i="1"/>
  <c r="K357" i="1" s="1"/>
  <c r="L357" i="1" s="1"/>
  <c r="M357" i="1" s="1"/>
  <c r="G357" i="1"/>
  <c r="H357" i="1" s="1"/>
  <c r="A358" i="1"/>
  <c r="D357" i="1"/>
  <c r="E357" i="1" s="1"/>
  <c r="F358" i="1" s="1"/>
  <c r="O357" i="1"/>
  <c r="N356" i="1"/>
  <c r="P356" i="1" s="1"/>
  <c r="B356" i="1" s="1"/>
  <c r="I363" i="1"/>
  <c r="O358" i="1" l="1"/>
  <c r="D358" i="1"/>
  <c r="E358" i="1" s="1"/>
  <c r="F359" i="1" s="1"/>
  <c r="A359" i="1"/>
  <c r="N357" i="1"/>
  <c r="P357" i="1" s="1"/>
  <c r="B357" i="1" s="1"/>
  <c r="I364" i="1"/>
  <c r="J358" i="1"/>
  <c r="K358" i="1" s="1"/>
  <c r="L358" i="1" s="1"/>
  <c r="M358" i="1" s="1"/>
  <c r="S358" i="1"/>
  <c r="G358" i="1"/>
  <c r="H358" i="1" s="1"/>
  <c r="T357" i="1"/>
  <c r="Q357" i="1"/>
  <c r="C358" i="1" s="1"/>
  <c r="R358" i="1"/>
  <c r="N358" i="1" l="1"/>
  <c r="P358" i="1" s="1"/>
  <c r="B358" i="1" s="1"/>
  <c r="I365" i="1"/>
  <c r="R359" i="1"/>
  <c r="Q358" i="1"/>
  <c r="C359" i="1" s="1"/>
  <c r="T358" i="1"/>
  <c r="S359" i="1"/>
  <c r="J359" i="1"/>
  <c r="K359" i="1" s="1"/>
  <c r="L359" i="1" s="1"/>
  <c r="M359" i="1" s="1"/>
  <c r="G359" i="1"/>
  <c r="H359" i="1" s="1"/>
  <c r="D359" i="1"/>
  <c r="E359" i="1" s="1"/>
  <c r="F360" i="1" s="1"/>
  <c r="A360" i="1"/>
  <c r="O359" i="1"/>
  <c r="N359" i="1" l="1"/>
  <c r="P359" i="1" s="1"/>
  <c r="B359" i="1" s="1"/>
  <c r="I366" i="1"/>
  <c r="S360" i="1"/>
  <c r="J360" i="1"/>
  <c r="K360" i="1" s="1"/>
  <c r="L360" i="1" s="1"/>
  <c r="M360" i="1" s="1"/>
  <c r="G360" i="1"/>
  <c r="H360" i="1" s="1"/>
  <c r="R360" i="1"/>
  <c r="Q359" i="1"/>
  <c r="C360" i="1" s="1"/>
  <c r="T359" i="1"/>
  <c r="D360" i="1"/>
  <c r="E360" i="1" s="1"/>
  <c r="F361" i="1" s="1"/>
  <c r="A361" i="1"/>
  <c r="O360" i="1"/>
  <c r="N360" i="1" l="1"/>
  <c r="P360" i="1" s="1"/>
  <c r="B360" i="1" s="1"/>
  <c r="I367" i="1"/>
  <c r="Q360" i="1"/>
  <c r="C361" i="1" s="1"/>
  <c r="R361" i="1"/>
  <c r="T360" i="1"/>
  <c r="S361" i="1"/>
  <c r="G361" i="1"/>
  <c r="H361" i="1" s="1"/>
  <c r="J361" i="1"/>
  <c r="K361" i="1" s="1"/>
  <c r="L361" i="1" s="1"/>
  <c r="M361" i="1" s="1"/>
  <c r="O361" i="1"/>
  <c r="A362" i="1"/>
  <c r="D361" i="1"/>
  <c r="E361" i="1" s="1"/>
  <c r="F362" i="1" s="1"/>
  <c r="I368" i="1" l="1"/>
  <c r="N361" i="1"/>
  <c r="P361" i="1" s="1"/>
  <c r="B361" i="1" s="1"/>
  <c r="A363" i="1"/>
  <c r="D362" i="1"/>
  <c r="E362" i="1" s="1"/>
  <c r="F363" i="1" s="1"/>
  <c r="O362" i="1"/>
  <c r="Q361" i="1"/>
  <c r="C362" i="1" s="1"/>
  <c r="S362" i="1"/>
  <c r="J362" i="1"/>
  <c r="K362" i="1" s="1"/>
  <c r="L362" i="1" s="1"/>
  <c r="M362" i="1" s="1"/>
  <c r="G362" i="1"/>
  <c r="H362" i="1" s="1"/>
  <c r="R362" i="1"/>
  <c r="T361" i="1"/>
  <c r="N362" i="1" l="1"/>
  <c r="P362" i="1" s="1"/>
  <c r="B362" i="1" s="1"/>
  <c r="G363" i="1"/>
  <c r="H363" i="1" s="1"/>
  <c r="S363" i="1"/>
  <c r="T362" i="1"/>
  <c r="Q362" i="1"/>
  <c r="C363" i="1" s="1"/>
  <c r="R363" i="1"/>
  <c r="J363" i="1"/>
  <c r="K363" i="1" s="1"/>
  <c r="L363" i="1" s="1"/>
  <c r="M363" i="1" s="1"/>
  <c r="I369" i="1"/>
  <c r="O363" i="1"/>
  <c r="A364" i="1"/>
  <c r="D363" i="1"/>
  <c r="E363" i="1" s="1"/>
  <c r="F364" i="1" s="1"/>
  <c r="N363" i="1" l="1"/>
  <c r="P363" i="1" s="1"/>
  <c r="B363" i="1" s="1"/>
  <c r="G364" i="1"/>
  <c r="Q363" i="1"/>
  <c r="C364" i="1" s="1"/>
  <c r="R364" i="1"/>
  <c r="J364" i="1"/>
  <c r="K364" i="1" s="1"/>
  <c r="L364" i="1" s="1"/>
  <c r="M364" i="1" s="1"/>
  <c r="S364" i="1"/>
  <c r="T363" i="1"/>
  <c r="H364" i="1"/>
  <c r="D364" i="1"/>
  <c r="E364" i="1" s="1"/>
  <c r="F365" i="1" s="1"/>
  <c r="A365" i="1"/>
  <c r="O364" i="1"/>
  <c r="I370" i="1"/>
  <c r="Q364" i="1" l="1"/>
  <c r="C365" i="1" s="1"/>
  <c r="R365" i="1"/>
  <c r="T364" i="1"/>
  <c r="S365" i="1"/>
  <c r="G365" i="1"/>
  <c r="H365" i="1" s="1"/>
  <c r="J365" i="1"/>
  <c r="K365" i="1" s="1"/>
  <c r="L365" i="1" s="1"/>
  <c r="M365" i="1" s="1"/>
  <c r="N364" i="1"/>
  <c r="P364" i="1" s="1"/>
  <c r="B364" i="1" s="1"/>
  <c r="D365" i="1"/>
  <c r="E365" i="1" s="1"/>
  <c r="F366" i="1" s="1"/>
  <c r="O365" i="1"/>
  <c r="A366" i="1"/>
  <c r="I371" i="1"/>
  <c r="N365" i="1" l="1"/>
  <c r="P365" i="1" s="1"/>
  <c r="B365" i="1" s="1"/>
  <c r="G366" i="1"/>
  <c r="H366" i="1" s="1"/>
  <c r="R366" i="1"/>
  <c r="Q365" i="1"/>
  <c r="C366" i="1" s="1"/>
  <c r="J366" i="1"/>
  <c r="K366" i="1" s="1"/>
  <c r="L366" i="1" s="1"/>
  <c r="M366" i="1" s="1"/>
  <c r="S366" i="1"/>
  <c r="T365" i="1"/>
  <c r="I372" i="1"/>
  <c r="D366" i="1"/>
  <c r="E366" i="1" s="1"/>
  <c r="F367" i="1" s="1"/>
  <c r="A367" i="1"/>
  <c r="O366" i="1"/>
  <c r="D367" i="1" l="1"/>
  <c r="E367" i="1" s="1"/>
  <c r="F368" i="1" s="1"/>
  <c r="A368" i="1"/>
  <c r="O367" i="1"/>
  <c r="I373" i="1"/>
  <c r="Q366" i="1"/>
  <c r="C367" i="1" s="1"/>
  <c r="S367" i="1"/>
  <c r="G367" i="1"/>
  <c r="H367" i="1" s="1"/>
  <c r="R367" i="1"/>
  <c r="J367" i="1"/>
  <c r="K367" i="1" s="1"/>
  <c r="L367" i="1" s="1"/>
  <c r="M367" i="1" s="1"/>
  <c r="T366" i="1"/>
  <c r="N366" i="1"/>
  <c r="P366" i="1" s="1"/>
  <c r="B366" i="1" s="1"/>
  <c r="N367" i="1" l="1"/>
  <c r="P367" i="1" s="1"/>
  <c r="B367" i="1" s="1"/>
  <c r="I374" i="1"/>
  <c r="S368" i="1"/>
  <c r="Q367" i="1"/>
  <c r="C368" i="1" s="1"/>
  <c r="G368" i="1"/>
  <c r="H368" i="1" s="1"/>
  <c r="R368" i="1"/>
  <c r="J368" i="1"/>
  <c r="K368" i="1" s="1"/>
  <c r="L368" i="1" s="1"/>
  <c r="M368" i="1" s="1"/>
  <c r="T367" i="1"/>
  <c r="A369" i="1"/>
  <c r="D368" i="1"/>
  <c r="E368" i="1" s="1"/>
  <c r="F369" i="1" s="1"/>
  <c r="O368" i="1"/>
  <c r="D369" i="1" l="1"/>
  <c r="E369" i="1" s="1"/>
  <c r="F370" i="1" s="1"/>
  <c r="O369" i="1"/>
  <c r="A370" i="1"/>
  <c r="N368" i="1"/>
  <c r="P368" i="1" s="1"/>
  <c r="B368" i="1" s="1"/>
  <c r="Q368" i="1"/>
  <c r="C369" i="1" s="1"/>
  <c r="R369" i="1"/>
  <c r="S369" i="1"/>
  <c r="G369" i="1"/>
  <c r="H369" i="1" s="1"/>
  <c r="T368" i="1"/>
  <c r="J369" i="1"/>
  <c r="K369" i="1" s="1"/>
  <c r="L369" i="1" s="1"/>
  <c r="M369" i="1" s="1"/>
  <c r="I375" i="1"/>
  <c r="N369" i="1" l="1"/>
  <c r="P369" i="1" s="1"/>
  <c r="B369" i="1" s="1"/>
  <c r="I376" i="1"/>
  <c r="D370" i="1"/>
  <c r="E370" i="1" s="1"/>
  <c r="F371" i="1" s="1"/>
  <c r="O370" i="1"/>
  <c r="A371" i="1"/>
  <c r="S370" i="1"/>
  <c r="G370" i="1"/>
  <c r="H370" i="1" s="1"/>
  <c r="Q369" i="1"/>
  <c r="C370" i="1" s="1"/>
  <c r="R370" i="1"/>
  <c r="J370" i="1"/>
  <c r="K370" i="1" s="1"/>
  <c r="L370" i="1" s="1"/>
  <c r="M370" i="1" s="1"/>
  <c r="T369" i="1"/>
  <c r="N370" i="1" l="1"/>
  <c r="P370" i="1" s="1"/>
  <c r="B370" i="1" s="1"/>
  <c r="D371" i="1"/>
  <c r="E371" i="1" s="1"/>
  <c r="F372" i="1" s="1"/>
  <c r="O371" i="1"/>
  <c r="A372" i="1"/>
  <c r="Q370" i="1"/>
  <c r="C371" i="1" s="1"/>
  <c r="R371" i="1"/>
  <c r="S371" i="1"/>
  <c r="J371" i="1"/>
  <c r="K371" i="1" s="1"/>
  <c r="L371" i="1" s="1"/>
  <c r="M371" i="1" s="1"/>
  <c r="G371" i="1"/>
  <c r="H371" i="1" s="1"/>
  <c r="T370" i="1"/>
  <c r="I377" i="1"/>
  <c r="N371" i="1" l="1"/>
  <c r="P371" i="1" s="1"/>
  <c r="B371" i="1" s="1"/>
  <c r="I378" i="1"/>
  <c r="Q371" i="1"/>
  <c r="C372" i="1" s="1"/>
  <c r="S372" i="1"/>
  <c r="G372" i="1"/>
  <c r="H372" i="1" s="1"/>
  <c r="R372" i="1"/>
  <c r="J372" i="1"/>
  <c r="K372" i="1" s="1"/>
  <c r="L372" i="1" s="1"/>
  <c r="M372" i="1" s="1"/>
  <c r="T371" i="1"/>
  <c r="D372" i="1"/>
  <c r="E372" i="1" s="1"/>
  <c r="F373" i="1" s="1"/>
  <c r="O372" i="1"/>
  <c r="A373" i="1"/>
  <c r="N372" i="1" l="1"/>
  <c r="P372" i="1" s="1"/>
  <c r="B372" i="1" s="1"/>
  <c r="I379" i="1"/>
  <c r="Q372" i="1"/>
  <c r="C373" i="1" s="1"/>
  <c r="G373" i="1"/>
  <c r="H373" i="1" s="1"/>
  <c r="J373" i="1"/>
  <c r="K373" i="1" s="1"/>
  <c r="L373" i="1" s="1"/>
  <c r="M373" i="1" s="1"/>
  <c r="R373" i="1"/>
  <c r="S373" i="1"/>
  <c r="T372" i="1"/>
  <c r="D373" i="1"/>
  <c r="E373" i="1" s="1"/>
  <c r="F374" i="1" s="1"/>
  <c r="O373" i="1"/>
  <c r="A374" i="1"/>
  <c r="D374" i="1" l="1"/>
  <c r="E374" i="1" s="1"/>
  <c r="F375" i="1" s="1"/>
  <c r="A375" i="1"/>
  <c r="O374" i="1"/>
  <c r="N373" i="1"/>
  <c r="P373" i="1" s="1"/>
  <c r="B373" i="1" s="1"/>
  <c r="G374" i="1"/>
  <c r="H374" i="1" s="1"/>
  <c r="T373" i="1"/>
  <c r="R374" i="1"/>
  <c r="Q373" i="1"/>
  <c r="C374" i="1" s="1"/>
  <c r="J374" i="1"/>
  <c r="K374" i="1" s="1"/>
  <c r="L374" i="1" s="1"/>
  <c r="M374" i="1" s="1"/>
  <c r="S374" i="1"/>
  <c r="I380" i="1"/>
  <c r="I381" i="1" l="1"/>
  <c r="O375" i="1"/>
  <c r="A376" i="1"/>
  <c r="D375" i="1"/>
  <c r="E375" i="1" s="1"/>
  <c r="F376" i="1" s="1"/>
  <c r="N374" i="1"/>
  <c r="P374" i="1" s="1"/>
  <c r="Q374" i="1"/>
  <c r="C375" i="1" s="1"/>
  <c r="S375" i="1"/>
  <c r="G375" i="1"/>
  <c r="H375" i="1" s="1"/>
  <c r="T374" i="1"/>
  <c r="R375" i="1"/>
  <c r="J375" i="1"/>
  <c r="K375" i="1" s="1"/>
  <c r="L375" i="1" s="1"/>
  <c r="M375" i="1" s="1"/>
  <c r="B374" i="1" l="1"/>
  <c r="N375" i="1"/>
  <c r="P375" i="1" s="1"/>
  <c r="D376" i="1"/>
  <c r="E376" i="1" s="1"/>
  <c r="F377" i="1" s="1"/>
  <c r="O376" i="1"/>
  <c r="A377" i="1"/>
  <c r="R376" i="1"/>
  <c r="T375" i="1"/>
  <c r="Q375" i="1"/>
  <c r="C376" i="1" s="1"/>
  <c r="J376" i="1"/>
  <c r="K376" i="1" s="1"/>
  <c r="L376" i="1" s="1"/>
  <c r="M376" i="1" s="1"/>
  <c r="S376" i="1"/>
  <c r="G376" i="1"/>
  <c r="H376" i="1" s="1"/>
  <c r="I382" i="1"/>
  <c r="B375" i="1" l="1"/>
  <c r="D377" i="1"/>
  <c r="A378" i="1"/>
  <c r="O377" i="1"/>
  <c r="G377" i="1"/>
  <c r="H377" i="1" s="1"/>
  <c r="T376" i="1"/>
  <c r="R377" i="1"/>
  <c r="Q376" i="1"/>
  <c r="S377" i="1"/>
  <c r="J377" i="1"/>
  <c r="K377" i="1" s="1"/>
  <c r="L377" i="1" s="1"/>
  <c r="M377" i="1" s="1"/>
  <c r="N376" i="1"/>
  <c r="I383" i="1"/>
  <c r="C377" i="1" l="1"/>
  <c r="E377" i="1"/>
  <c r="F378" i="1" s="1"/>
  <c r="P376" i="1"/>
  <c r="N377" i="1"/>
  <c r="I384" i="1"/>
  <c r="S378" i="1"/>
  <c r="Q377" i="1"/>
  <c r="T377" i="1"/>
  <c r="A4" i="1" s="1"/>
  <c r="G378" i="1"/>
  <c r="R378" i="1"/>
  <c r="J378" i="1"/>
  <c r="K378" i="1" s="1"/>
  <c r="L378" i="1" s="1"/>
  <c r="M378" i="1" s="1"/>
  <c r="O378" i="1"/>
  <c r="A379" i="1"/>
  <c r="D378" i="1"/>
  <c r="C378" i="1" l="1"/>
  <c r="P377" i="1"/>
  <c r="E378" i="1"/>
  <c r="F379" i="1" s="1"/>
  <c r="A6" i="1"/>
  <c r="A5" i="1"/>
  <c r="H378" i="1"/>
  <c r="B376" i="1"/>
  <c r="D379" i="1"/>
  <c r="O379" i="1"/>
  <c r="A380" i="1"/>
  <c r="G379" i="1"/>
  <c r="R379" i="1"/>
  <c r="T378" i="1"/>
  <c r="J379" i="1"/>
  <c r="K379" i="1" s="1"/>
  <c r="L379" i="1" s="1"/>
  <c r="M379" i="1" s="1"/>
  <c r="Q378" i="1"/>
  <c r="C379" i="1" s="1"/>
  <c r="S379" i="1"/>
  <c r="I385" i="1"/>
  <c r="H379" i="1" l="1"/>
  <c r="N379" i="1" s="1"/>
  <c r="E379" i="1"/>
  <c r="F380" i="1" s="1"/>
  <c r="N378" i="1"/>
  <c r="B377" i="1"/>
  <c r="O380" i="1"/>
  <c r="A381" i="1"/>
  <c r="D380" i="1"/>
  <c r="I386" i="1"/>
  <c r="T379" i="1"/>
  <c r="G380" i="1"/>
  <c r="Q379" i="1"/>
  <c r="C380" i="1" s="1"/>
  <c r="R380" i="1"/>
  <c r="S380" i="1"/>
  <c r="J380" i="1"/>
  <c r="K380" i="1" s="1"/>
  <c r="L380" i="1" s="1"/>
  <c r="M380" i="1" s="1"/>
  <c r="E380" i="1" l="1"/>
  <c r="F381" i="1" s="1"/>
  <c r="H380" i="1"/>
  <c r="P379" i="1"/>
  <c r="P378" i="1"/>
  <c r="G381" i="1"/>
  <c r="J381" i="1"/>
  <c r="K381" i="1" s="1"/>
  <c r="L381" i="1" s="1"/>
  <c r="M381" i="1" s="1"/>
  <c r="R381" i="1"/>
  <c r="T380" i="1"/>
  <c r="Q380" i="1"/>
  <c r="C381" i="1" s="1"/>
  <c r="S381" i="1"/>
  <c r="I387" i="1"/>
  <c r="A382" i="1"/>
  <c r="D381" i="1"/>
  <c r="O381" i="1"/>
  <c r="E381" i="1" l="1"/>
  <c r="F382" i="1" s="1"/>
  <c r="N380" i="1"/>
  <c r="P380" i="1" s="1"/>
  <c r="H381" i="1"/>
  <c r="B379" i="1"/>
  <c r="B378" i="1"/>
  <c r="O382" i="1"/>
  <c r="D382" i="1"/>
  <c r="E382" i="1" s="1"/>
  <c r="F383" i="1" s="1"/>
  <c r="A383" i="1"/>
  <c r="T381" i="1"/>
  <c r="R382" i="1"/>
  <c r="Q381" i="1"/>
  <c r="C382" i="1" s="1"/>
  <c r="J382" i="1"/>
  <c r="K382" i="1" s="1"/>
  <c r="L382" i="1" s="1"/>
  <c r="M382" i="1" s="1"/>
  <c r="G382" i="1"/>
  <c r="S382" i="1"/>
  <c r="I388" i="1"/>
  <c r="H382" i="1" l="1"/>
  <c r="B380" i="1"/>
  <c r="N381" i="1"/>
  <c r="I389" i="1"/>
  <c r="O383" i="1"/>
  <c r="D383" i="1"/>
  <c r="E383" i="1" s="1"/>
  <c r="F384" i="1" s="1"/>
  <c r="A384" i="1"/>
  <c r="S383" i="1"/>
  <c r="T382" i="1"/>
  <c r="J383" i="1"/>
  <c r="K383" i="1" s="1"/>
  <c r="L383" i="1" s="1"/>
  <c r="M383" i="1" s="1"/>
  <c r="G383" i="1"/>
  <c r="H383" i="1" s="1"/>
  <c r="Q382" i="1"/>
  <c r="C383" i="1" s="1"/>
  <c r="R383" i="1"/>
  <c r="N382" i="1" l="1"/>
  <c r="P382" i="1" s="1"/>
  <c r="B382" i="1" s="1"/>
  <c r="P381" i="1"/>
  <c r="N383" i="1"/>
  <c r="P383" i="1" s="1"/>
  <c r="B383" i="1" s="1"/>
  <c r="R384" i="1"/>
  <c r="T383" i="1"/>
  <c r="S384" i="1"/>
  <c r="G384" i="1"/>
  <c r="H384" i="1" s="1"/>
  <c r="J384" i="1"/>
  <c r="K384" i="1" s="1"/>
  <c r="L384" i="1" s="1"/>
  <c r="M384" i="1" s="1"/>
  <c r="Q383" i="1"/>
  <c r="C384" i="1" s="1"/>
  <c r="D384" i="1"/>
  <c r="E384" i="1" s="1"/>
  <c r="F385" i="1" s="1"/>
  <c r="A385" i="1"/>
  <c r="O384" i="1"/>
  <c r="I390" i="1"/>
  <c r="B381" i="1" l="1"/>
  <c r="A386" i="1"/>
  <c r="D385" i="1"/>
  <c r="E385" i="1" s="1"/>
  <c r="F386" i="1" s="1"/>
  <c r="O385" i="1"/>
  <c r="S385" i="1"/>
  <c r="G385" i="1"/>
  <c r="H385" i="1" s="1"/>
  <c r="J385" i="1"/>
  <c r="K385" i="1" s="1"/>
  <c r="L385" i="1" s="1"/>
  <c r="M385" i="1" s="1"/>
  <c r="R385" i="1"/>
  <c r="Q384" i="1"/>
  <c r="C385" i="1" s="1"/>
  <c r="T384" i="1"/>
  <c r="N384" i="1"/>
  <c r="P384" i="1" s="1"/>
  <c r="B384" i="1" s="1"/>
  <c r="I391" i="1"/>
  <c r="N385" i="1" l="1"/>
  <c r="P385" i="1" s="1"/>
  <c r="B385" i="1" s="1"/>
  <c r="T385" i="1"/>
  <c r="Q385" i="1"/>
  <c r="C386" i="1" s="1"/>
  <c r="J386" i="1"/>
  <c r="K386" i="1" s="1"/>
  <c r="L386" i="1" s="1"/>
  <c r="M386" i="1" s="1"/>
  <c r="G386" i="1"/>
  <c r="H386" i="1" s="1"/>
  <c r="S386" i="1"/>
  <c r="R386" i="1"/>
  <c r="A387" i="1"/>
  <c r="D386" i="1"/>
  <c r="E386" i="1" s="1"/>
  <c r="F387" i="1" s="1"/>
  <c r="O386" i="1"/>
  <c r="I392" i="1"/>
  <c r="I393" i="1" l="1"/>
  <c r="Q386" i="1"/>
  <c r="C387" i="1" s="1"/>
  <c r="R387" i="1"/>
  <c r="J387" i="1"/>
  <c r="K387" i="1" s="1"/>
  <c r="L387" i="1" s="1"/>
  <c r="M387" i="1" s="1"/>
  <c r="S387" i="1"/>
  <c r="G387" i="1"/>
  <c r="H387" i="1" s="1"/>
  <c r="T386" i="1"/>
  <c r="N386" i="1"/>
  <c r="P386" i="1" s="1"/>
  <c r="B386" i="1" s="1"/>
  <c r="A388" i="1"/>
  <c r="D387" i="1"/>
  <c r="E387" i="1" s="1"/>
  <c r="F388" i="1" s="1"/>
  <c r="O387" i="1"/>
  <c r="N387" i="1" l="1"/>
  <c r="P387" i="1" s="1"/>
  <c r="B387" i="1" s="1"/>
  <c r="Q387" i="1"/>
  <c r="C388" i="1" s="1"/>
  <c r="R388" i="1"/>
  <c r="S388" i="1"/>
  <c r="G388" i="1"/>
  <c r="H388" i="1" s="1"/>
  <c r="T387" i="1"/>
  <c r="J388" i="1"/>
  <c r="K388" i="1" s="1"/>
  <c r="L388" i="1" s="1"/>
  <c r="M388" i="1" s="1"/>
  <c r="A389" i="1"/>
  <c r="D388" i="1"/>
  <c r="E388" i="1" s="1"/>
  <c r="F389" i="1" s="1"/>
  <c r="O388" i="1"/>
  <c r="I394" i="1"/>
  <c r="I395" i="1" l="1"/>
  <c r="N388" i="1"/>
  <c r="P388" i="1" s="1"/>
  <c r="B388" i="1" s="1"/>
  <c r="Q388" i="1"/>
  <c r="C389" i="1" s="1"/>
  <c r="J389" i="1"/>
  <c r="K389" i="1" s="1"/>
  <c r="L389" i="1" s="1"/>
  <c r="M389" i="1" s="1"/>
  <c r="T388" i="1"/>
  <c r="R389" i="1"/>
  <c r="S389" i="1"/>
  <c r="G389" i="1"/>
  <c r="H389" i="1" s="1"/>
  <c r="A390" i="1"/>
  <c r="D389" i="1"/>
  <c r="E389" i="1" s="1"/>
  <c r="F390" i="1" s="1"/>
  <c r="O389" i="1"/>
  <c r="N389" i="1" l="1"/>
  <c r="P389" i="1" s="1"/>
  <c r="B389" i="1" s="1"/>
  <c r="G390" i="1"/>
  <c r="H390" i="1" s="1"/>
  <c r="S390" i="1"/>
  <c r="J390" i="1"/>
  <c r="K390" i="1" s="1"/>
  <c r="L390" i="1" s="1"/>
  <c r="M390" i="1" s="1"/>
  <c r="T389" i="1"/>
  <c r="R390" i="1"/>
  <c r="Q389" i="1"/>
  <c r="C390" i="1" s="1"/>
  <c r="D390" i="1"/>
  <c r="E390" i="1" s="1"/>
  <c r="F391" i="1" s="1"/>
  <c r="A391" i="1"/>
  <c r="O390" i="1"/>
  <c r="I396" i="1"/>
  <c r="N390" i="1" l="1"/>
  <c r="P390" i="1" s="1"/>
  <c r="B390" i="1" s="1"/>
  <c r="Q390" i="1"/>
  <c r="C391" i="1" s="1"/>
  <c r="G391" i="1"/>
  <c r="H391" i="1" s="1"/>
  <c r="S391" i="1"/>
  <c r="J391" i="1"/>
  <c r="K391" i="1" s="1"/>
  <c r="L391" i="1" s="1"/>
  <c r="M391" i="1" s="1"/>
  <c r="R391" i="1"/>
  <c r="T390" i="1"/>
  <c r="I397" i="1"/>
  <c r="A392" i="1"/>
  <c r="D391" i="1"/>
  <c r="E391" i="1" s="1"/>
  <c r="F392" i="1" s="1"/>
  <c r="O391" i="1"/>
  <c r="G392" i="1" l="1"/>
  <c r="H392" i="1" s="1"/>
  <c r="Q391" i="1"/>
  <c r="C392" i="1" s="1"/>
  <c r="T391" i="1"/>
  <c r="S392" i="1"/>
  <c r="R392" i="1"/>
  <c r="J392" i="1"/>
  <c r="K392" i="1" s="1"/>
  <c r="L392" i="1" s="1"/>
  <c r="M392" i="1" s="1"/>
  <c r="O392" i="1"/>
  <c r="A393" i="1"/>
  <c r="D392" i="1"/>
  <c r="E392" i="1" s="1"/>
  <c r="F393" i="1" s="1"/>
  <c r="N391" i="1"/>
  <c r="P391" i="1" s="1"/>
  <c r="B391" i="1" s="1"/>
  <c r="I398" i="1"/>
  <c r="N392" i="1" l="1"/>
  <c r="P392" i="1" s="1"/>
  <c r="B392" i="1" s="1"/>
  <c r="A394" i="1"/>
  <c r="D393" i="1"/>
  <c r="E393" i="1" s="1"/>
  <c r="F394" i="1" s="1"/>
  <c r="O393" i="1"/>
  <c r="I399" i="1"/>
  <c r="Q392" i="1"/>
  <c r="C393" i="1" s="1"/>
  <c r="S393" i="1"/>
  <c r="T392" i="1"/>
  <c r="J393" i="1"/>
  <c r="K393" i="1" s="1"/>
  <c r="L393" i="1" s="1"/>
  <c r="M393" i="1" s="1"/>
  <c r="G393" i="1"/>
  <c r="H393" i="1" s="1"/>
  <c r="R393" i="1"/>
  <c r="N393" i="1" l="1"/>
  <c r="P393" i="1" s="1"/>
  <c r="B393" i="1" s="1"/>
  <c r="S394" i="1"/>
  <c r="R394" i="1"/>
  <c r="J394" i="1"/>
  <c r="K394" i="1" s="1"/>
  <c r="L394" i="1" s="1"/>
  <c r="M394" i="1" s="1"/>
  <c r="Q393" i="1"/>
  <c r="C394" i="1" s="1"/>
  <c r="T393" i="1"/>
  <c r="G394" i="1"/>
  <c r="H394" i="1" s="1"/>
  <c r="I400" i="1"/>
  <c r="O394" i="1"/>
  <c r="A395" i="1"/>
  <c r="D394" i="1"/>
  <c r="E394" i="1" s="1"/>
  <c r="F395" i="1" s="1"/>
  <c r="A396" i="1" l="1"/>
  <c r="D395" i="1"/>
  <c r="E395" i="1" s="1"/>
  <c r="F396" i="1" s="1"/>
  <c r="O395" i="1"/>
  <c r="Q394" i="1"/>
  <c r="C395" i="1" s="1"/>
  <c r="G395" i="1"/>
  <c r="H395" i="1" s="1"/>
  <c r="S395" i="1"/>
  <c r="J395" i="1"/>
  <c r="K395" i="1" s="1"/>
  <c r="L395" i="1" s="1"/>
  <c r="M395" i="1" s="1"/>
  <c r="R395" i="1"/>
  <c r="T394" i="1"/>
  <c r="I401" i="1"/>
  <c r="N394" i="1"/>
  <c r="P394" i="1" s="1"/>
  <c r="B394" i="1" s="1"/>
  <c r="N395" i="1" l="1"/>
  <c r="P395" i="1" s="1"/>
  <c r="B395" i="1" s="1"/>
  <c r="I402" i="1"/>
  <c r="Q395" i="1"/>
  <c r="C396" i="1" s="1"/>
  <c r="R396" i="1"/>
  <c r="S396" i="1"/>
  <c r="G396" i="1"/>
  <c r="H396" i="1" s="1"/>
  <c r="T395" i="1"/>
  <c r="J396" i="1"/>
  <c r="K396" i="1" s="1"/>
  <c r="L396" i="1" s="1"/>
  <c r="M396" i="1" s="1"/>
  <c r="A397" i="1"/>
  <c r="D396" i="1"/>
  <c r="E396" i="1" s="1"/>
  <c r="F397" i="1" s="1"/>
  <c r="O396" i="1"/>
  <c r="N396" i="1" l="1"/>
  <c r="P396" i="1" s="1"/>
  <c r="B396" i="1" s="1"/>
  <c r="S397" i="1"/>
  <c r="J397" i="1"/>
  <c r="K397" i="1" s="1"/>
  <c r="L397" i="1" s="1"/>
  <c r="M397" i="1" s="1"/>
  <c r="R397" i="1"/>
  <c r="Q396" i="1"/>
  <c r="C397" i="1" s="1"/>
  <c r="G397" i="1"/>
  <c r="H397" i="1" s="1"/>
  <c r="T396" i="1"/>
  <c r="D397" i="1"/>
  <c r="E397" i="1" s="1"/>
  <c r="F398" i="1" s="1"/>
  <c r="A398" i="1"/>
  <c r="O397" i="1"/>
  <c r="I403" i="1"/>
  <c r="N397" i="1" l="1"/>
  <c r="P397" i="1" s="1"/>
  <c r="B397" i="1" s="1"/>
  <c r="G398" i="1"/>
  <c r="H398" i="1" s="1"/>
  <c r="Q397" i="1"/>
  <c r="C398" i="1" s="1"/>
  <c r="J398" i="1"/>
  <c r="K398" i="1" s="1"/>
  <c r="L398" i="1" s="1"/>
  <c r="M398" i="1" s="1"/>
  <c r="R398" i="1"/>
  <c r="S398" i="1"/>
  <c r="T397" i="1"/>
  <c r="I404" i="1"/>
  <c r="D398" i="1"/>
  <c r="E398" i="1" s="1"/>
  <c r="F399" i="1" s="1"/>
  <c r="O398" i="1"/>
  <c r="A399" i="1"/>
  <c r="N398" i="1" l="1"/>
  <c r="P398" i="1" s="1"/>
  <c r="B398" i="1" s="1"/>
  <c r="O399" i="1"/>
  <c r="A400" i="1"/>
  <c r="D399" i="1"/>
  <c r="E399" i="1" s="1"/>
  <c r="F400" i="1" s="1"/>
  <c r="T398" i="1"/>
  <c r="G399" i="1"/>
  <c r="H399" i="1" s="1"/>
  <c r="R399" i="1"/>
  <c r="S399" i="1"/>
  <c r="Q398" i="1"/>
  <c r="C399" i="1" s="1"/>
  <c r="J399" i="1"/>
  <c r="K399" i="1" s="1"/>
  <c r="L399" i="1" s="1"/>
  <c r="M399" i="1" s="1"/>
  <c r="I405" i="1"/>
  <c r="N399" i="1" l="1"/>
  <c r="P399" i="1" s="1"/>
  <c r="B399" i="1" s="1"/>
  <c r="G400" i="1"/>
  <c r="H400" i="1" s="1"/>
  <c r="T399" i="1"/>
  <c r="J400" i="1"/>
  <c r="K400" i="1" s="1"/>
  <c r="L400" i="1" s="1"/>
  <c r="M400" i="1" s="1"/>
  <c r="Q399" i="1"/>
  <c r="C400" i="1" s="1"/>
  <c r="R400" i="1"/>
  <c r="S400" i="1"/>
  <c r="I406" i="1"/>
  <c r="O400" i="1"/>
  <c r="A401" i="1"/>
  <c r="D400" i="1"/>
  <c r="E400" i="1" s="1"/>
  <c r="F401" i="1" s="1"/>
  <c r="N400" i="1" l="1"/>
  <c r="P400" i="1" s="1"/>
  <c r="B400" i="1" s="1"/>
  <c r="T400" i="1"/>
  <c r="J401" i="1"/>
  <c r="K401" i="1" s="1"/>
  <c r="L401" i="1" s="1"/>
  <c r="M401" i="1" s="1"/>
  <c r="Q400" i="1"/>
  <c r="C401" i="1" s="1"/>
  <c r="R401" i="1"/>
  <c r="S401" i="1"/>
  <c r="G401" i="1"/>
  <c r="H401" i="1" s="1"/>
  <c r="I407" i="1"/>
  <c r="D401" i="1"/>
  <c r="E401" i="1" s="1"/>
  <c r="F402" i="1" s="1"/>
  <c r="O401" i="1"/>
  <c r="A402" i="1"/>
  <c r="N401" i="1" l="1"/>
  <c r="P401" i="1" s="1"/>
  <c r="B401" i="1" s="1"/>
  <c r="I408" i="1"/>
  <c r="Q401" i="1"/>
  <c r="C402" i="1" s="1"/>
  <c r="J402" i="1"/>
  <c r="K402" i="1" s="1"/>
  <c r="L402" i="1" s="1"/>
  <c r="M402" i="1" s="1"/>
  <c r="T401" i="1"/>
  <c r="S402" i="1"/>
  <c r="G402" i="1"/>
  <c r="H402" i="1" s="1"/>
  <c r="R402" i="1"/>
  <c r="A403" i="1"/>
  <c r="O402" i="1"/>
  <c r="D402" i="1"/>
  <c r="E402" i="1" s="1"/>
  <c r="F403" i="1" s="1"/>
  <c r="N402" i="1" l="1"/>
  <c r="P402" i="1" s="1"/>
  <c r="B402" i="1" s="1"/>
  <c r="Q402" i="1"/>
  <c r="C403" i="1" s="1"/>
  <c r="S403" i="1"/>
  <c r="R403" i="1"/>
  <c r="J403" i="1"/>
  <c r="K403" i="1" s="1"/>
  <c r="L403" i="1" s="1"/>
  <c r="M403" i="1" s="1"/>
  <c r="T402" i="1"/>
  <c r="G403" i="1"/>
  <c r="H403" i="1" s="1"/>
  <c r="D403" i="1"/>
  <c r="E403" i="1" s="1"/>
  <c r="F404" i="1" s="1"/>
  <c r="O403" i="1"/>
  <c r="A404" i="1"/>
  <c r="I409" i="1"/>
  <c r="Q403" i="1" l="1"/>
  <c r="C404" i="1" s="1"/>
  <c r="T403" i="1"/>
  <c r="S404" i="1"/>
  <c r="R404" i="1"/>
  <c r="G404" i="1"/>
  <c r="H404" i="1" s="1"/>
  <c r="J404" i="1"/>
  <c r="K404" i="1" s="1"/>
  <c r="L404" i="1" s="1"/>
  <c r="M404" i="1" s="1"/>
  <c r="I410" i="1"/>
  <c r="N403" i="1"/>
  <c r="P403" i="1" s="1"/>
  <c r="B403" i="1" s="1"/>
  <c r="O404" i="1"/>
  <c r="A405" i="1"/>
  <c r="D404" i="1"/>
  <c r="E404" i="1" s="1"/>
  <c r="F405" i="1" s="1"/>
  <c r="A406" i="1" l="1"/>
  <c r="D405" i="1"/>
  <c r="E405" i="1" s="1"/>
  <c r="F406" i="1" s="1"/>
  <c r="O405" i="1"/>
  <c r="R405" i="1"/>
  <c r="J405" i="1"/>
  <c r="K405" i="1" s="1"/>
  <c r="L405" i="1" s="1"/>
  <c r="M405" i="1" s="1"/>
  <c r="S405" i="1"/>
  <c r="G405" i="1"/>
  <c r="H405" i="1" s="1"/>
  <c r="T404" i="1"/>
  <c r="Q404" i="1"/>
  <c r="C405" i="1" s="1"/>
  <c r="I411" i="1"/>
  <c r="N404" i="1"/>
  <c r="P404" i="1" s="1"/>
  <c r="B404" i="1" s="1"/>
  <c r="N405" i="1" l="1"/>
  <c r="P405" i="1" s="1"/>
  <c r="B405" i="1" s="1"/>
  <c r="I412" i="1"/>
  <c r="D406" i="1"/>
  <c r="E406" i="1" s="1"/>
  <c r="F407" i="1" s="1"/>
  <c r="O406" i="1"/>
  <c r="A407" i="1"/>
  <c r="S406" i="1"/>
  <c r="R406" i="1"/>
  <c r="G406" i="1"/>
  <c r="H406" i="1" s="1"/>
  <c r="Q405" i="1"/>
  <c r="C406" i="1" s="1"/>
  <c r="J406" i="1"/>
  <c r="K406" i="1" s="1"/>
  <c r="L406" i="1" s="1"/>
  <c r="M406" i="1" s="1"/>
  <c r="T405" i="1"/>
  <c r="N406" i="1" l="1"/>
  <c r="P406" i="1" s="1"/>
  <c r="B406" i="1" s="1"/>
  <c r="A408" i="1"/>
  <c r="D407" i="1"/>
  <c r="E407" i="1" s="1"/>
  <c r="F408" i="1" s="1"/>
  <c r="O407" i="1"/>
  <c r="Q406" i="1"/>
  <c r="C407" i="1" s="1"/>
  <c r="G407" i="1"/>
  <c r="H407" i="1" s="1"/>
  <c r="S407" i="1"/>
  <c r="R407" i="1"/>
  <c r="J407" i="1"/>
  <c r="K407" i="1" s="1"/>
  <c r="L407" i="1" s="1"/>
  <c r="M407" i="1" s="1"/>
  <c r="T406" i="1"/>
  <c r="I413" i="1"/>
  <c r="N407" i="1" l="1"/>
  <c r="P407" i="1" s="1"/>
  <c r="B407" i="1" s="1"/>
  <c r="I414" i="1"/>
  <c r="A409" i="1"/>
  <c r="D408" i="1"/>
  <c r="E408" i="1" s="1"/>
  <c r="F409" i="1" s="1"/>
  <c r="O408" i="1"/>
  <c r="T407" i="1"/>
  <c r="J408" i="1"/>
  <c r="K408" i="1" s="1"/>
  <c r="L408" i="1" s="1"/>
  <c r="M408" i="1" s="1"/>
  <c r="Q407" i="1"/>
  <c r="C408" i="1" s="1"/>
  <c r="S408" i="1"/>
  <c r="R408" i="1"/>
  <c r="G408" i="1"/>
  <c r="H408" i="1" s="1"/>
  <c r="N408" i="1" l="1"/>
  <c r="P408" i="1" s="1"/>
  <c r="B408" i="1" s="1"/>
  <c r="T408" i="1"/>
  <c r="Q408" i="1"/>
  <c r="C409" i="1" s="1"/>
  <c r="G409" i="1"/>
  <c r="H409" i="1" s="1"/>
  <c r="S409" i="1"/>
  <c r="J409" i="1"/>
  <c r="K409" i="1" s="1"/>
  <c r="L409" i="1" s="1"/>
  <c r="M409" i="1" s="1"/>
  <c r="R409" i="1"/>
  <c r="I415" i="1"/>
  <c r="A410" i="1"/>
  <c r="D409" i="1"/>
  <c r="E409" i="1" s="1"/>
  <c r="F410" i="1" s="1"/>
  <c r="O409" i="1"/>
  <c r="Q409" i="1" l="1"/>
  <c r="C410" i="1" s="1"/>
  <c r="G410" i="1"/>
  <c r="H410" i="1" s="1"/>
  <c r="S410" i="1"/>
  <c r="T409" i="1"/>
  <c r="R410" i="1"/>
  <c r="J410" i="1"/>
  <c r="K410" i="1" s="1"/>
  <c r="L410" i="1" s="1"/>
  <c r="M410" i="1" s="1"/>
  <c r="D410" i="1"/>
  <c r="E410" i="1" s="1"/>
  <c r="F411" i="1" s="1"/>
  <c r="A411" i="1"/>
  <c r="O410" i="1"/>
  <c r="N409" i="1"/>
  <c r="P409" i="1" s="1"/>
  <c r="B409" i="1" s="1"/>
  <c r="I416" i="1"/>
  <c r="T410" i="1" l="1"/>
  <c r="J411" i="1"/>
  <c r="K411" i="1" s="1"/>
  <c r="L411" i="1" s="1"/>
  <c r="M411" i="1" s="1"/>
  <c r="S411" i="1"/>
  <c r="Q410" i="1"/>
  <c r="C411" i="1" s="1"/>
  <c r="R411" i="1"/>
  <c r="G411" i="1"/>
  <c r="H411" i="1" s="1"/>
  <c r="A412" i="1"/>
  <c r="D411" i="1"/>
  <c r="E411" i="1" s="1"/>
  <c r="F412" i="1" s="1"/>
  <c r="O411" i="1"/>
  <c r="I417" i="1"/>
  <c r="N410" i="1"/>
  <c r="P410" i="1" s="1"/>
  <c r="B410" i="1" s="1"/>
  <c r="A413" i="1" l="1"/>
  <c r="D412" i="1"/>
  <c r="E412" i="1" s="1"/>
  <c r="F413" i="1" s="1"/>
  <c r="O412" i="1"/>
  <c r="N411" i="1"/>
  <c r="P411" i="1" s="1"/>
  <c r="B411" i="1" s="1"/>
  <c r="I418" i="1"/>
  <c r="R412" i="1"/>
  <c r="J412" i="1"/>
  <c r="K412" i="1" s="1"/>
  <c r="L412" i="1" s="1"/>
  <c r="M412" i="1" s="1"/>
  <c r="S412" i="1"/>
  <c r="Q411" i="1"/>
  <c r="C412" i="1" s="1"/>
  <c r="G412" i="1"/>
  <c r="H412" i="1" s="1"/>
  <c r="T411" i="1"/>
  <c r="N412" i="1" l="1"/>
  <c r="P412" i="1" s="1"/>
  <c r="B412" i="1" s="1"/>
  <c r="I419" i="1"/>
  <c r="S413" i="1"/>
  <c r="Q412" i="1"/>
  <c r="C413" i="1" s="1"/>
  <c r="R413" i="1"/>
  <c r="J413" i="1"/>
  <c r="K413" i="1" s="1"/>
  <c r="L413" i="1" s="1"/>
  <c r="M413" i="1" s="1"/>
  <c r="T412" i="1"/>
  <c r="G413" i="1"/>
  <c r="H413" i="1" s="1"/>
  <c r="O413" i="1"/>
  <c r="A414" i="1"/>
  <c r="D413" i="1"/>
  <c r="E413" i="1" s="1"/>
  <c r="F414" i="1" s="1"/>
  <c r="N413" i="1" l="1"/>
  <c r="P413" i="1" s="1"/>
  <c r="B413" i="1" s="1"/>
  <c r="I420" i="1"/>
  <c r="O414" i="1"/>
  <c r="D414" i="1"/>
  <c r="E414" i="1" s="1"/>
  <c r="F415" i="1" s="1"/>
  <c r="A415" i="1"/>
  <c r="T413" i="1"/>
  <c r="G414" i="1"/>
  <c r="H414" i="1" s="1"/>
  <c r="Q413" i="1"/>
  <c r="C414" i="1" s="1"/>
  <c r="R414" i="1"/>
  <c r="S414" i="1"/>
  <c r="J414" i="1"/>
  <c r="K414" i="1" s="1"/>
  <c r="L414" i="1" s="1"/>
  <c r="M414" i="1" s="1"/>
  <c r="N414" i="1" l="1"/>
  <c r="P414" i="1" s="1"/>
  <c r="B414" i="1" s="1"/>
  <c r="I421" i="1"/>
  <c r="Q414" i="1"/>
  <c r="C415" i="1" s="1"/>
  <c r="T414" i="1"/>
  <c r="G415" i="1"/>
  <c r="H415" i="1" s="1"/>
  <c r="R415" i="1"/>
  <c r="S415" i="1"/>
  <c r="J415" i="1"/>
  <c r="K415" i="1" s="1"/>
  <c r="L415" i="1" s="1"/>
  <c r="M415" i="1" s="1"/>
  <c r="A416" i="1"/>
  <c r="D415" i="1"/>
  <c r="E415" i="1" s="1"/>
  <c r="F416" i="1" s="1"/>
  <c r="O415" i="1"/>
  <c r="N415" i="1" l="1"/>
  <c r="P415" i="1" s="1"/>
  <c r="B415" i="1" s="1"/>
  <c r="R416" i="1"/>
  <c r="J416" i="1"/>
  <c r="K416" i="1" s="1"/>
  <c r="L416" i="1" s="1"/>
  <c r="M416" i="1" s="1"/>
  <c r="G416" i="1"/>
  <c r="H416" i="1" s="1"/>
  <c r="Q415" i="1"/>
  <c r="C416" i="1" s="1"/>
  <c r="T415" i="1"/>
  <c r="S416" i="1"/>
  <c r="O416" i="1"/>
  <c r="A417" i="1"/>
  <c r="D416" i="1"/>
  <c r="E416" i="1" s="1"/>
  <c r="F417" i="1" s="1"/>
  <c r="I422" i="1"/>
  <c r="N416" i="1" l="1"/>
  <c r="P416" i="1" s="1"/>
  <c r="B416" i="1" s="1"/>
  <c r="D417" i="1"/>
  <c r="E417" i="1" s="1"/>
  <c r="F418" i="1" s="1"/>
  <c r="O417" i="1"/>
  <c r="A418" i="1"/>
  <c r="S417" i="1"/>
  <c r="G417" i="1"/>
  <c r="H417" i="1" s="1"/>
  <c r="J417" i="1"/>
  <c r="K417" i="1" s="1"/>
  <c r="L417" i="1" s="1"/>
  <c r="M417" i="1" s="1"/>
  <c r="Q416" i="1"/>
  <c r="C417" i="1" s="1"/>
  <c r="T416" i="1"/>
  <c r="R417" i="1"/>
  <c r="I423" i="1"/>
  <c r="I424" i="1" l="1"/>
  <c r="N417" i="1"/>
  <c r="P417" i="1" s="1"/>
  <c r="B417" i="1" s="1"/>
  <c r="A419" i="1"/>
  <c r="D418" i="1"/>
  <c r="E418" i="1" s="1"/>
  <c r="F419" i="1" s="1"/>
  <c r="O418" i="1"/>
  <c r="T417" i="1"/>
  <c r="G418" i="1"/>
  <c r="H418" i="1" s="1"/>
  <c r="S418" i="1"/>
  <c r="R418" i="1"/>
  <c r="Q417" i="1"/>
  <c r="C418" i="1" s="1"/>
  <c r="J418" i="1"/>
  <c r="K418" i="1" s="1"/>
  <c r="L418" i="1" s="1"/>
  <c r="M418" i="1" s="1"/>
  <c r="N418" i="1" l="1"/>
  <c r="P418" i="1" s="1"/>
  <c r="B418" i="1" s="1"/>
  <c r="D419" i="1"/>
  <c r="E419" i="1" s="1"/>
  <c r="F420" i="1" s="1"/>
  <c r="O419" i="1"/>
  <c r="A420" i="1"/>
  <c r="I425" i="1"/>
  <c r="R419" i="1"/>
  <c r="Q418" i="1"/>
  <c r="C419" i="1" s="1"/>
  <c r="J419" i="1"/>
  <c r="K419" i="1" s="1"/>
  <c r="L419" i="1" s="1"/>
  <c r="M419" i="1" s="1"/>
  <c r="G419" i="1"/>
  <c r="H419" i="1" s="1"/>
  <c r="T418" i="1"/>
  <c r="S419" i="1"/>
  <c r="N419" i="1" l="1"/>
  <c r="P419" i="1" s="1"/>
  <c r="B419" i="1" s="1"/>
  <c r="O420" i="1"/>
  <c r="A421" i="1"/>
  <c r="D420" i="1"/>
  <c r="E420" i="1" s="1"/>
  <c r="F421" i="1" s="1"/>
  <c r="I426" i="1"/>
  <c r="Q419" i="1"/>
  <c r="C420" i="1" s="1"/>
  <c r="J420" i="1"/>
  <c r="K420" i="1" s="1"/>
  <c r="L420" i="1" s="1"/>
  <c r="M420" i="1" s="1"/>
  <c r="T419" i="1"/>
  <c r="R420" i="1"/>
  <c r="S420" i="1"/>
  <c r="G420" i="1"/>
  <c r="H420" i="1" s="1"/>
  <c r="N420" i="1" l="1"/>
  <c r="P420" i="1" s="1"/>
  <c r="B420" i="1" s="1"/>
  <c r="I427" i="1"/>
  <c r="O421" i="1"/>
  <c r="A422" i="1"/>
  <c r="D421" i="1"/>
  <c r="E421" i="1" s="1"/>
  <c r="F422" i="1" s="1"/>
  <c r="T420" i="1"/>
  <c r="R421" i="1"/>
  <c r="S421" i="1"/>
  <c r="G421" i="1"/>
  <c r="H421" i="1" s="1"/>
  <c r="J421" i="1"/>
  <c r="K421" i="1" s="1"/>
  <c r="L421" i="1" s="1"/>
  <c r="M421" i="1" s="1"/>
  <c r="Q420" i="1"/>
  <c r="C421" i="1" s="1"/>
  <c r="I428" i="1" l="1"/>
  <c r="N421" i="1"/>
  <c r="P421" i="1" s="1"/>
  <c r="B421" i="1" s="1"/>
  <c r="O422" i="1"/>
  <c r="A423" i="1"/>
  <c r="D422" i="1"/>
  <c r="E422" i="1" s="1"/>
  <c r="F423" i="1" s="1"/>
  <c r="R422" i="1"/>
  <c r="S422" i="1"/>
  <c r="Q421" i="1"/>
  <c r="C422" i="1" s="1"/>
  <c r="J422" i="1"/>
  <c r="K422" i="1" s="1"/>
  <c r="L422" i="1" s="1"/>
  <c r="M422" i="1" s="1"/>
  <c r="T421" i="1"/>
  <c r="G422" i="1"/>
  <c r="H422" i="1" s="1"/>
  <c r="N422" i="1" l="1"/>
  <c r="P422" i="1" s="1"/>
  <c r="B422" i="1" s="1"/>
  <c r="A424" i="1"/>
  <c r="D423" i="1"/>
  <c r="E423" i="1" s="1"/>
  <c r="F424" i="1" s="1"/>
  <c r="O423" i="1"/>
  <c r="R423" i="1"/>
  <c r="Q422" i="1"/>
  <c r="C423" i="1" s="1"/>
  <c r="T422" i="1"/>
  <c r="S423" i="1"/>
  <c r="G423" i="1"/>
  <c r="H423" i="1" s="1"/>
  <c r="J423" i="1"/>
  <c r="K423" i="1" s="1"/>
  <c r="L423" i="1" s="1"/>
  <c r="M423" i="1" s="1"/>
  <c r="I429" i="1"/>
  <c r="N423" i="1" l="1"/>
  <c r="P423" i="1" s="1"/>
  <c r="B423" i="1" s="1"/>
  <c r="D424" i="1"/>
  <c r="E424" i="1" s="1"/>
  <c r="F425" i="1" s="1"/>
  <c r="O424" i="1"/>
  <c r="A425" i="1"/>
  <c r="S424" i="1"/>
  <c r="R424" i="1"/>
  <c r="G424" i="1"/>
  <c r="H424" i="1" s="1"/>
  <c r="J424" i="1"/>
  <c r="K424" i="1" s="1"/>
  <c r="L424" i="1" s="1"/>
  <c r="M424" i="1" s="1"/>
  <c r="T423" i="1"/>
  <c r="Q423" i="1"/>
  <c r="C424" i="1" s="1"/>
  <c r="I430" i="1"/>
  <c r="N424" i="1" l="1"/>
  <c r="P424" i="1" s="1"/>
  <c r="B424" i="1" s="1"/>
  <c r="I431" i="1"/>
  <c r="O425" i="1"/>
  <c r="A426" i="1"/>
  <c r="D425" i="1"/>
  <c r="E425" i="1" s="1"/>
  <c r="F426" i="1" s="1"/>
  <c r="S425" i="1"/>
  <c r="G425" i="1"/>
  <c r="H425" i="1" s="1"/>
  <c r="R425" i="1"/>
  <c r="Q424" i="1"/>
  <c r="C425" i="1" s="1"/>
  <c r="T424" i="1"/>
  <c r="J425" i="1"/>
  <c r="K425" i="1" s="1"/>
  <c r="L425" i="1" s="1"/>
  <c r="M425" i="1" s="1"/>
  <c r="N425" i="1" l="1"/>
  <c r="P425" i="1" s="1"/>
  <c r="B425" i="1" s="1"/>
  <c r="S426" i="1"/>
  <c r="G426" i="1"/>
  <c r="H426" i="1" s="1"/>
  <c r="R426" i="1"/>
  <c r="Q425" i="1"/>
  <c r="C426" i="1" s="1"/>
  <c r="T425" i="1"/>
  <c r="J426" i="1"/>
  <c r="K426" i="1" s="1"/>
  <c r="L426" i="1" s="1"/>
  <c r="M426" i="1" s="1"/>
  <c r="I432" i="1"/>
  <c r="A427" i="1"/>
  <c r="D426" i="1"/>
  <c r="E426" i="1" s="1"/>
  <c r="F427" i="1" s="1"/>
  <c r="O426" i="1"/>
  <c r="S427" i="1" l="1"/>
  <c r="Q426" i="1"/>
  <c r="C427" i="1" s="1"/>
  <c r="T426" i="1"/>
  <c r="R427" i="1"/>
  <c r="G427" i="1"/>
  <c r="H427" i="1" s="1"/>
  <c r="J427" i="1"/>
  <c r="K427" i="1" s="1"/>
  <c r="L427" i="1" s="1"/>
  <c r="M427" i="1" s="1"/>
  <c r="A428" i="1"/>
  <c r="O427" i="1"/>
  <c r="D427" i="1"/>
  <c r="E427" i="1" s="1"/>
  <c r="F428" i="1" s="1"/>
  <c r="I433" i="1"/>
  <c r="N426" i="1"/>
  <c r="P426" i="1" s="1"/>
  <c r="B426" i="1" s="1"/>
  <c r="N427" i="1" l="1"/>
  <c r="P427" i="1" s="1"/>
  <c r="B427" i="1" s="1"/>
  <c r="I434" i="1"/>
  <c r="S428" i="1"/>
  <c r="Q427" i="1"/>
  <c r="C428" i="1" s="1"/>
  <c r="T427" i="1"/>
  <c r="G428" i="1"/>
  <c r="H428" i="1" s="1"/>
  <c r="R428" i="1"/>
  <c r="J428" i="1"/>
  <c r="K428" i="1" s="1"/>
  <c r="L428" i="1" s="1"/>
  <c r="M428" i="1" s="1"/>
  <c r="A429" i="1"/>
  <c r="D428" i="1"/>
  <c r="E428" i="1" s="1"/>
  <c r="F429" i="1" s="1"/>
  <c r="O428" i="1"/>
  <c r="N428" i="1" l="1"/>
  <c r="P428" i="1" s="1"/>
  <c r="B428" i="1" s="1"/>
  <c r="A430" i="1"/>
  <c r="D429" i="1"/>
  <c r="E429" i="1" s="1"/>
  <c r="F430" i="1" s="1"/>
  <c r="O429" i="1"/>
  <c r="R429" i="1"/>
  <c r="T428" i="1"/>
  <c r="S429" i="1"/>
  <c r="G429" i="1"/>
  <c r="H429" i="1" s="1"/>
  <c r="Q428" i="1"/>
  <c r="C429" i="1" s="1"/>
  <c r="J429" i="1"/>
  <c r="K429" i="1" s="1"/>
  <c r="L429" i="1" s="1"/>
  <c r="M429" i="1" s="1"/>
  <c r="I435" i="1"/>
  <c r="N429" i="1" l="1"/>
  <c r="P429" i="1" s="1"/>
  <c r="B429" i="1" s="1"/>
  <c r="O430" i="1"/>
  <c r="A431" i="1"/>
  <c r="D430" i="1"/>
  <c r="E430" i="1" s="1"/>
  <c r="F431" i="1" s="1"/>
  <c r="I436" i="1"/>
  <c r="S430" i="1"/>
  <c r="G430" i="1"/>
  <c r="H430" i="1" s="1"/>
  <c r="R430" i="1"/>
  <c r="J430" i="1"/>
  <c r="K430" i="1" s="1"/>
  <c r="L430" i="1" s="1"/>
  <c r="M430" i="1" s="1"/>
  <c r="T429" i="1"/>
  <c r="Q429" i="1"/>
  <c r="C430" i="1" s="1"/>
  <c r="N430" i="1" l="1"/>
  <c r="P430" i="1" s="1"/>
  <c r="B430" i="1" s="1"/>
  <c r="G431" i="1"/>
  <c r="H431" i="1" s="1"/>
  <c r="S431" i="1"/>
  <c r="T430" i="1"/>
  <c r="J431" i="1"/>
  <c r="K431" i="1" s="1"/>
  <c r="L431" i="1" s="1"/>
  <c r="M431" i="1" s="1"/>
  <c r="Q430" i="1"/>
  <c r="C431" i="1" s="1"/>
  <c r="R431" i="1"/>
  <c r="I437" i="1"/>
  <c r="A432" i="1"/>
  <c r="D431" i="1"/>
  <c r="E431" i="1" s="1"/>
  <c r="F432" i="1" s="1"/>
  <c r="O431" i="1"/>
  <c r="N431" i="1" l="1"/>
  <c r="P431" i="1" s="1"/>
  <c r="B431" i="1" s="1"/>
  <c r="I438" i="1"/>
  <c r="O432" i="1"/>
  <c r="A433" i="1"/>
  <c r="D432" i="1"/>
  <c r="E432" i="1" s="1"/>
  <c r="F433" i="1" s="1"/>
  <c r="T431" i="1"/>
  <c r="Q431" i="1"/>
  <c r="C432" i="1" s="1"/>
  <c r="S432" i="1"/>
  <c r="J432" i="1"/>
  <c r="K432" i="1" s="1"/>
  <c r="L432" i="1" s="1"/>
  <c r="M432" i="1" s="1"/>
  <c r="R432" i="1"/>
  <c r="G432" i="1"/>
  <c r="H432" i="1" s="1"/>
  <c r="N432" i="1" l="1"/>
  <c r="P432" i="1" s="1"/>
  <c r="B432" i="1" s="1"/>
  <c r="I439" i="1"/>
  <c r="G433" i="1"/>
  <c r="H433" i="1" s="1"/>
  <c r="J433" i="1"/>
  <c r="K433" i="1" s="1"/>
  <c r="L433" i="1" s="1"/>
  <c r="M433" i="1" s="1"/>
  <c r="S433" i="1"/>
  <c r="R433" i="1"/>
  <c r="Q432" i="1"/>
  <c r="C433" i="1" s="1"/>
  <c r="T432" i="1"/>
  <c r="A434" i="1"/>
  <c r="D433" i="1"/>
  <c r="E433" i="1" s="1"/>
  <c r="F434" i="1" s="1"/>
  <c r="O433" i="1"/>
  <c r="N433" i="1" l="1"/>
  <c r="P433" i="1" s="1"/>
  <c r="B433" i="1" s="1"/>
  <c r="G434" i="1"/>
  <c r="H434" i="1" s="1"/>
  <c r="S434" i="1"/>
  <c r="J434" i="1"/>
  <c r="K434" i="1" s="1"/>
  <c r="L434" i="1" s="1"/>
  <c r="M434" i="1" s="1"/>
  <c r="T433" i="1"/>
  <c r="Q433" i="1"/>
  <c r="C434" i="1" s="1"/>
  <c r="R434" i="1"/>
  <c r="D434" i="1"/>
  <c r="E434" i="1" s="1"/>
  <c r="F435" i="1" s="1"/>
  <c r="O434" i="1"/>
  <c r="A435" i="1"/>
  <c r="I440" i="1"/>
  <c r="N434" i="1" l="1"/>
  <c r="P434" i="1" s="1"/>
  <c r="B434" i="1" s="1"/>
  <c r="A436" i="1"/>
  <c r="D435" i="1"/>
  <c r="E435" i="1" s="1"/>
  <c r="F436" i="1" s="1"/>
  <c r="O435" i="1"/>
  <c r="I441" i="1"/>
  <c r="Q434" i="1"/>
  <c r="C435" i="1" s="1"/>
  <c r="S435" i="1"/>
  <c r="R435" i="1"/>
  <c r="J435" i="1"/>
  <c r="K435" i="1" s="1"/>
  <c r="L435" i="1" s="1"/>
  <c r="M435" i="1" s="1"/>
  <c r="T434" i="1"/>
  <c r="G435" i="1"/>
  <c r="H435" i="1" s="1"/>
  <c r="N435" i="1" l="1"/>
  <c r="P435" i="1" s="1"/>
  <c r="B435" i="1" s="1"/>
  <c r="S436" i="1"/>
  <c r="G436" i="1"/>
  <c r="H436" i="1" s="1"/>
  <c r="Q435" i="1"/>
  <c r="C436" i="1" s="1"/>
  <c r="T435" i="1"/>
  <c r="R436" i="1"/>
  <c r="J436" i="1"/>
  <c r="K436" i="1" s="1"/>
  <c r="L436" i="1" s="1"/>
  <c r="M436" i="1" s="1"/>
  <c r="I442" i="1"/>
  <c r="A437" i="1"/>
  <c r="D436" i="1"/>
  <c r="E436" i="1" s="1"/>
  <c r="F437" i="1" s="1"/>
  <c r="O436" i="1"/>
  <c r="Q436" i="1" l="1"/>
  <c r="C437" i="1" s="1"/>
  <c r="G437" i="1"/>
  <c r="H437" i="1" s="1"/>
  <c r="S437" i="1"/>
  <c r="R437" i="1"/>
  <c r="J437" i="1"/>
  <c r="K437" i="1" s="1"/>
  <c r="L437" i="1" s="1"/>
  <c r="M437" i="1" s="1"/>
  <c r="D437" i="1"/>
  <c r="E437" i="1" s="1"/>
  <c r="F438" i="1" s="1"/>
  <c r="O437" i="1"/>
  <c r="A438" i="1"/>
  <c r="I443" i="1"/>
  <c r="N436" i="1"/>
  <c r="P436" i="1" s="1"/>
  <c r="B436" i="1" s="1"/>
  <c r="T436" i="1" l="1"/>
  <c r="A439" i="1"/>
  <c r="D438" i="1"/>
  <c r="E438" i="1" s="1"/>
  <c r="F439" i="1" s="1"/>
  <c r="O438" i="1"/>
  <c r="I444" i="1"/>
  <c r="N437" i="1"/>
  <c r="P437" i="1" s="1"/>
  <c r="B437" i="1" s="1"/>
  <c r="G438" i="1"/>
  <c r="H438" i="1" s="1"/>
  <c r="S438" i="1"/>
  <c r="J438" i="1"/>
  <c r="K438" i="1" s="1"/>
  <c r="L438" i="1" s="1"/>
  <c r="M438" i="1" s="1"/>
  <c r="T437" i="1"/>
  <c r="R438" i="1"/>
  <c r="Q437" i="1"/>
  <c r="C438" i="1" s="1"/>
  <c r="N438" i="1" l="1"/>
  <c r="P438" i="1" s="1"/>
  <c r="B438" i="1" s="1"/>
  <c r="G439" i="1"/>
  <c r="H439" i="1" s="1"/>
  <c r="T438" i="1"/>
  <c r="J439" i="1"/>
  <c r="K439" i="1" s="1"/>
  <c r="L439" i="1" s="1"/>
  <c r="M439" i="1" s="1"/>
  <c r="R439" i="1"/>
  <c r="Q438" i="1"/>
  <c r="C439" i="1" s="1"/>
  <c r="S439" i="1"/>
  <c r="I445" i="1"/>
  <c r="A440" i="1"/>
  <c r="D439" i="1"/>
  <c r="E439" i="1" s="1"/>
  <c r="F440" i="1" s="1"/>
  <c r="O439" i="1"/>
  <c r="R440" i="1" l="1"/>
  <c r="Q439" i="1"/>
  <c r="C440" i="1" s="1"/>
  <c r="S440" i="1"/>
  <c r="J440" i="1"/>
  <c r="K440" i="1" s="1"/>
  <c r="L440" i="1" s="1"/>
  <c r="M440" i="1" s="1"/>
  <c r="G440" i="1"/>
  <c r="H440" i="1" s="1"/>
  <c r="T439" i="1"/>
  <c r="I446" i="1"/>
  <c r="D440" i="1"/>
  <c r="E440" i="1" s="1"/>
  <c r="F441" i="1" s="1"/>
  <c r="O440" i="1"/>
  <c r="A441" i="1"/>
  <c r="N439" i="1"/>
  <c r="P439" i="1" s="1"/>
  <c r="B439" i="1" s="1"/>
  <c r="A442" i="1" l="1"/>
  <c r="D441" i="1"/>
  <c r="E441" i="1" s="1"/>
  <c r="F442" i="1" s="1"/>
  <c r="O441" i="1"/>
  <c r="I447" i="1"/>
  <c r="S441" i="1"/>
  <c r="T440" i="1"/>
  <c r="Q440" i="1"/>
  <c r="C441" i="1" s="1"/>
  <c r="G441" i="1"/>
  <c r="H441" i="1" s="1"/>
  <c r="R441" i="1"/>
  <c r="J441" i="1"/>
  <c r="K441" i="1" s="1"/>
  <c r="L441" i="1" s="1"/>
  <c r="M441" i="1" s="1"/>
  <c r="N440" i="1"/>
  <c r="P440" i="1" s="1"/>
  <c r="B440" i="1" s="1"/>
  <c r="I448" i="1" l="1"/>
  <c r="G442" i="1"/>
  <c r="H442" i="1" s="1"/>
  <c r="R442" i="1"/>
  <c r="Q441" i="1"/>
  <c r="C442" i="1" s="1"/>
  <c r="J442" i="1"/>
  <c r="K442" i="1" s="1"/>
  <c r="L442" i="1" s="1"/>
  <c r="M442" i="1" s="1"/>
  <c r="S442" i="1"/>
  <c r="T441" i="1"/>
  <c r="A443" i="1"/>
  <c r="D442" i="1"/>
  <c r="E442" i="1" s="1"/>
  <c r="F443" i="1" s="1"/>
  <c r="O442" i="1"/>
  <c r="N441" i="1"/>
  <c r="P441" i="1" s="1"/>
  <c r="B441" i="1" s="1"/>
  <c r="N442" i="1" l="1"/>
  <c r="P442" i="1" s="1"/>
  <c r="B442" i="1" s="1"/>
  <c r="D443" i="1"/>
  <c r="E443" i="1" s="1"/>
  <c r="F444" i="1" s="1"/>
  <c r="O443" i="1"/>
  <c r="A444" i="1"/>
  <c r="I449" i="1"/>
  <c r="R443" i="1"/>
  <c r="Q442" i="1"/>
  <c r="C443" i="1" s="1"/>
  <c r="G443" i="1"/>
  <c r="H443" i="1" s="1"/>
  <c r="S443" i="1"/>
  <c r="J443" i="1"/>
  <c r="K443" i="1" s="1"/>
  <c r="L443" i="1" s="1"/>
  <c r="M443" i="1" s="1"/>
  <c r="T442" i="1"/>
  <c r="T443" i="1" l="1"/>
  <c r="S444" i="1"/>
  <c r="G444" i="1"/>
  <c r="H444" i="1" s="1"/>
  <c r="R444" i="1"/>
  <c r="Q443" i="1"/>
  <c r="C444" i="1" s="1"/>
  <c r="J444" i="1"/>
  <c r="K444" i="1" s="1"/>
  <c r="L444" i="1" s="1"/>
  <c r="M444" i="1" s="1"/>
  <c r="A445" i="1"/>
  <c r="D444" i="1"/>
  <c r="E444" i="1" s="1"/>
  <c r="F445" i="1" s="1"/>
  <c r="O444" i="1"/>
  <c r="N443" i="1"/>
  <c r="P443" i="1" s="1"/>
  <c r="B443" i="1" s="1"/>
  <c r="I450" i="1"/>
  <c r="N444" i="1" l="1"/>
  <c r="P444" i="1" s="1"/>
  <c r="B444" i="1" s="1"/>
  <c r="A446" i="1"/>
  <c r="D445" i="1"/>
  <c r="E445" i="1" s="1"/>
  <c r="F446" i="1" s="1"/>
  <c r="O445" i="1"/>
  <c r="I451" i="1"/>
  <c r="G445" i="1"/>
  <c r="H445" i="1" s="1"/>
  <c r="Q444" i="1"/>
  <c r="C445" i="1" s="1"/>
  <c r="T444" i="1"/>
  <c r="J445" i="1"/>
  <c r="K445" i="1" s="1"/>
  <c r="L445" i="1" s="1"/>
  <c r="M445" i="1" s="1"/>
  <c r="R445" i="1"/>
  <c r="S445" i="1"/>
  <c r="N445" i="1" l="1"/>
  <c r="P445" i="1" s="1"/>
  <c r="B445" i="1" s="1"/>
  <c r="D446" i="1"/>
  <c r="E446" i="1" s="1"/>
  <c r="F447" i="1" s="1"/>
  <c r="A447" i="1"/>
  <c r="O446" i="1"/>
  <c r="Q445" i="1"/>
  <c r="C446" i="1" s="1"/>
  <c r="T445" i="1"/>
  <c r="G446" i="1"/>
  <c r="H446" i="1" s="1"/>
  <c r="R446" i="1"/>
  <c r="S446" i="1"/>
  <c r="J446" i="1"/>
  <c r="K446" i="1" s="1"/>
  <c r="L446" i="1" s="1"/>
  <c r="M446" i="1" s="1"/>
  <c r="I452" i="1"/>
  <c r="T446" i="1" l="1"/>
  <c r="S447" i="1"/>
  <c r="R447" i="1"/>
  <c r="G447" i="1"/>
  <c r="H447" i="1" s="1"/>
  <c r="Q446" i="1"/>
  <c r="C447" i="1" s="1"/>
  <c r="J447" i="1"/>
  <c r="K447" i="1" s="1"/>
  <c r="L447" i="1" s="1"/>
  <c r="M447" i="1" s="1"/>
  <c r="N446" i="1"/>
  <c r="P446" i="1" s="1"/>
  <c r="B446" i="1" s="1"/>
  <c r="A448" i="1"/>
  <c r="D447" i="1"/>
  <c r="E447" i="1" s="1"/>
  <c r="F448" i="1" s="1"/>
  <c r="O447" i="1"/>
  <c r="I453" i="1"/>
  <c r="N447" i="1" l="1"/>
  <c r="P447" i="1" s="1"/>
  <c r="B447" i="1" s="1"/>
  <c r="S448" i="1"/>
  <c r="Q447" i="1"/>
  <c r="C448" i="1" s="1"/>
  <c r="J448" i="1"/>
  <c r="K448" i="1" s="1"/>
  <c r="L448" i="1" s="1"/>
  <c r="M448" i="1" s="1"/>
  <c r="G448" i="1"/>
  <c r="H448" i="1" s="1"/>
  <c r="T447" i="1"/>
  <c r="R448" i="1"/>
  <c r="I454" i="1"/>
  <c r="O448" i="1"/>
  <c r="A449" i="1"/>
  <c r="D448" i="1"/>
  <c r="E448" i="1" s="1"/>
  <c r="F449" i="1" s="1"/>
  <c r="N448" i="1" l="1"/>
  <c r="P448" i="1" s="1"/>
  <c r="B448" i="1" s="1"/>
  <c r="O449" i="1"/>
  <c r="D449" i="1"/>
  <c r="E449" i="1" s="1"/>
  <c r="F450" i="1" s="1"/>
  <c r="A450" i="1"/>
  <c r="Q448" i="1"/>
  <c r="C449" i="1" s="1"/>
  <c r="T448" i="1"/>
  <c r="S449" i="1"/>
  <c r="J449" i="1"/>
  <c r="K449" i="1" s="1"/>
  <c r="L449" i="1" s="1"/>
  <c r="M449" i="1" s="1"/>
  <c r="R449" i="1"/>
  <c r="G449" i="1"/>
  <c r="H449" i="1" s="1"/>
  <c r="I455" i="1"/>
  <c r="I456" i="1" l="1"/>
  <c r="N449" i="1"/>
  <c r="P449" i="1" s="1"/>
  <c r="B449" i="1" s="1"/>
  <c r="R450" i="1"/>
  <c r="Q449" i="1"/>
  <c r="C450" i="1" s="1"/>
  <c r="G450" i="1"/>
  <c r="H450" i="1" s="1"/>
  <c r="S450" i="1"/>
  <c r="J450" i="1"/>
  <c r="K450" i="1" s="1"/>
  <c r="L450" i="1" s="1"/>
  <c r="M450" i="1" s="1"/>
  <c r="T449" i="1"/>
  <c r="D450" i="1"/>
  <c r="E450" i="1" s="1"/>
  <c r="F451" i="1" s="1"/>
  <c r="O450" i="1"/>
  <c r="A451" i="1"/>
  <c r="N450" i="1" l="1"/>
  <c r="P450" i="1" s="1"/>
  <c r="B450" i="1" s="1"/>
  <c r="A452" i="1"/>
  <c r="D451" i="1"/>
  <c r="E451" i="1" s="1"/>
  <c r="F452" i="1" s="1"/>
  <c r="O451" i="1"/>
  <c r="I457" i="1"/>
  <c r="T450" i="1"/>
  <c r="J451" i="1"/>
  <c r="K451" i="1" s="1"/>
  <c r="L451" i="1" s="1"/>
  <c r="M451" i="1" s="1"/>
  <c r="Q450" i="1"/>
  <c r="C451" i="1" s="1"/>
  <c r="R451" i="1"/>
  <c r="G451" i="1"/>
  <c r="H451" i="1" s="1"/>
  <c r="S451" i="1"/>
  <c r="N451" i="1" l="1"/>
  <c r="P451" i="1" s="1"/>
  <c r="B451" i="1" s="1"/>
  <c r="Q451" i="1"/>
  <c r="C452" i="1" s="1"/>
  <c r="J452" i="1"/>
  <c r="K452" i="1" s="1"/>
  <c r="L452" i="1" s="1"/>
  <c r="M452" i="1" s="1"/>
  <c r="T451" i="1"/>
  <c r="S452" i="1"/>
  <c r="G452" i="1"/>
  <c r="H452" i="1" s="1"/>
  <c r="R452" i="1"/>
  <c r="A453" i="1"/>
  <c r="D452" i="1"/>
  <c r="E452" i="1" s="1"/>
  <c r="F453" i="1" s="1"/>
  <c r="O452" i="1"/>
  <c r="I458" i="1"/>
  <c r="N452" i="1" l="1"/>
  <c r="P452" i="1" s="1"/>
  <c r="B452" i="1" s="1"/>
  <c r="D453" i="1"/>
  <c r="E453" i="1" s="1"/>
  <c r="F454" i="1" s="1"/>
  <c r="O453" i="1"/>
  <c r="A454" i="1"/>
  <c r="I459" i="1"/>
  <c r="G453" i="1"/>
  <c r="H453" i="1" s="1"/>
  <c r="Q452" i="1"/>
  <c r="C453" i="1" s="1"/>
  <c r="J453" i="1"/>
  <c r="K453" i="1" s="1"/>
  <c r="L453" i="1" s="1"/>
  <c r="M453" i="1" s="1"/>
  <c r="S453" i="1"/>
  <c r="T452" i="1"/>
  <c r="R453" i="1"/>
  <c r="N453" i="1" l="1"/>
  <c r="P453" i="1" s="1"/>
  <c r="B453" i="1" s="1"/>
  <c r="I460" i="1"/>
  <c r="G454" i="1"/>
  <c r="H454" i="1" s="1"/>
  <c r="T453" i="1"/>
  <c r="J454" i="1"/>
  <c r="K454" i="1" s="1"/>
  <c r="L454" i="1" s="1"/>
  <c r="M454" i="1" s="1"/>
  <c r="S454" i="1"/>
  <c r="R454" i="1"/>
  <c r="Q453" i="1"/>
  <c r="C454" i="1" s="1"/>
  <c r="A455" i="1"/>
  <c r="D454" i="1"/>
  <c r="E454" i="1" s="1"/>
  <c r="F455" i="1" s="1"/>
  <c r="O454" i="1"/>
  <c r="I461" i="1" l="1"/>
  <c r="T454" i="1"/>
  <c r="J455" i="1"/>
  <c r="K455" i="1" s="1"/>
  <c r="L455" i="1" s="1"/>
  <c r="M455" i="1" s="1"/>
  <c r="Q454" i="1"/>
  <c r="C455" i="1" s="1"/>
  <c r="S455" i="1"/>
  <c r="G455" i="1"/>
  <c r="H455" i="1" s="1"/>
  <c r="R455" i="1"/>
  <c r="D455" i="1"/>
  <c r="E455" i="1" s="1"/>
  <c r="F456" i="1" s="1"/>
  <c r="O455" i="1"/>
  <c r="A456" i="1"/>
  <c r="N454" i="1"/>
  <c r="P454" i="1" s="1"/>
  <c r="B454" i="1" s="1"/>
  <c r="N455" i="1" l="1"/>
  <c r="P455" i="1" s="1"/>
  <c r="B455" i="1" s="1"/>
  <c r="A457" i="1"/>
  <c r="D456" i="1"/>
  <c r="E456" i="1" s="1"/>
  <c r="F457" i="1" s="1"/>
  <c r="O456" i="1"/>
  <c r="S456" i="1"/>
  <c r="T455" i="1"/>
  <c r="R456" i="1"/>
  <c r="J456" i="1"/>
  <c r="K456" i="1" s="1"/>
  <c r="L456" i="1" s="1"/>
  <c r="M456" i="1" s="1"/>
  <c r="G456" i="1"/>
  <c r="H456" i="1" s="1"/>
  <c r="Q455" i="1"/>
  <c r="C456" i="1" s="1"/>
  <c r="I462" i="1"/>
  <c r="N456" i="1" l="1"/>
  <c r="P456" i="1" s="1"/>
  <c r="B456" i="1" s="1"/>
  <c r="D457" i="1"/>
  <c r="E457" i="1" s="1"/>
  <c r="F458" i="1" s="1"/>
  <c r="O457" i="1"/>
  <c r="A458" i="1"/>
  <c r="I463" i="1"/>
  <c r="Q456" i="1"/>
  <c r="C457" i="1" s="1"/>
  <c r="R457" i="1"/>
  <c r="T456" i="1"/>
  <c r="J457" i="1"/>
  <c r="K457" i="1" s="1"/>
  <c r="L457" i="1" s="1"/>
  <c r="M457" i="1" s="1"/>
  <c r="G457" i="1"/>
  <c r="H457" i="1" s="1"/>
  <c r="S457" i="1"/>
  <c r="I464" i="1" l="1"/>
  <c r="A459" i="1"/>
  <c r="D458" i="1"/>
  <c r="E458" i="1" s="1"/>
  <c r="F459" i="1" s="1"/>
  <c r="O458" i="1"/>
  <c r="N457" i="1"/>
  <c r="P457" i="1" s="1"/>
  <c r="B457" i="1" s="1"/>
  <c r="G458" i="1"/>
  <c r="H458" i="1" s="1"/>
  <c r="R458" i="1"/>
  <c r="T457" i="1"/>
  <c r="S458" i="1"/>
  <c r="Q457" i="1"/>
  <c r="C458" i="1" s="1"/>
  <c r="J458" i="1"/>
  <c r="K458" i="1" s="1"/>
  <c r="L458" i="1" s="1"/>
  <c r="M458" i="1" s="1"/>
  <c r="N458" i="1" l="1"/>
  <c r="P458" i="1" s="1"/>
  <c r="B458" i="1" s="1"/>
  <c r="D459" i="1"/>
  <c r="E459" i="1" s="1"/>
  <c r="F460" i="1" s="1"/>
  <c r="O459" i="1"/>
  <c r="A460" i="1"/>
  <c r="T458" i="1"/>
  <c r="Q458" i="1"/>
  <c r="C459" i="1" s="1"/>
  <c r="S459" i="1"/>
  <c r="J459" i="1"/>
  <c r="K459" i="1" s="1"/>
  <c r="L459" i="1" s="1"/>
  <c r="M459" i="1" s="1"/>
  <c r="R459" i="1"/>
  <c r="G459" i="1"/>
  <c r="H459" i="1" s="1"/>
  <c r="I465" i="1"/>
  <c r="N459" i="1" l="1"/>
  <c r="P459" i="1" s="1"/>
  <c r="B459" i="1" s="1"/>
  <c r="I466" i="1"/>
  <c r="A461" i="1"/>
  <c r="O460" i="1"/>
  <c r="D460" i="1"/>
  <c r="E460" i="1" s="1"/>
  <c r="F461" i="1" s="1"/>
  <c r="T459" i="1"/>
  <c r="J460" i="1"/>
  <c r="K460" i="1" s="1"/>
  <c r="L460" i="1" s="1"/>
  <c r="M460" i="1" s="1"/>
  <c r="S460" i="1"/>
  <c r="Q459" i="1"/>
  <c r="C460" i="1" s="1"/>
  <c r="G460" i="1"/>
  <c r="H460" i="1" s="1"/>
  <c r="R460" i="1"/>
  <c r="N460" i="1" l="1"/>
  <c r="P460" i="1" s="1"/>
  <c r="B460" i="1" s="1"/>
  <c r="D461" i="1"/>
  <c r="E461" i="1" s="1"/>
  <c r="F462" i="1" s="1"/>
  <c r="A462" i="1"/>
  <c r="O461" i="1"/>
  <c r="I467" i="1"/>
  <c r="R461" i="1"/>
  <c r="G461" i="1"/>
  <c r="H461" i="1" s="1"/>
  <c r="S461" i="1"/>
  <c r="Q460" i="1"/>
  <c r="C461" i="1" s="1"/>
  <c r="J461" i="1"/>
  <c r="K461" i="1" s="1"/>
  <c r="L461" i="1" s="1"/>
  <c r="M461" i="1" s="1"/>
  <c r="T460" i="1"/>
  <c r="N461" i="1" l="1"/>
  <c r="P461" i="1" s="1"/>
  <c r="B461" i="1" s="1"/>
  <c r="I468" i="1"/>
  <c r="Q461" i="1"/>
  <c r="C462" i="1" s="1"/>
  <c r="R462" i="1"/>
  <c r="S462" i="1"/>
  <c r="G462" i="1"/>
  <c r="H462" i="1" s="1"/>
  <c r="T461" i="1"/>
  <c r="J462" i="1"/>
  <c r="K462" i="1" s="1"/>
  <c r="L462" i="1" s="1"/>
  <c r="M462" i="1" s="1"/>
  <c r="O462" i="1"/>
  <c r="D462" i="1"/>
  <c r="E462" i="1" s="1"/>
  <c r="F463" i="1" s="1"/>
  <c r="A463" i="1"/>
  <c r="N462" i="1" l="1"/>
  <c r="P462" i="1" s="1"/>
  <c r="B462" i="1" s="1"/>
  <c r="I469" i="1"/>
  <c r="O463" i="1"/>
  <c r="D463" i="1"/>
  <c r="E463" i="1" s="1"/>
  <c r="F464" i="1" s="1"/>
  <c r="A464" i="1"/>
  <c r="S463" i="1"/>
  <c r="Q462" i="1"/>
  <c r="C463" i="1" s="1"/>
  <c r="J463" i="1"/>
  <c r="K463" i="1" s="1"/>
  <c r="L463" i="1" s="1"/>
  <c r="M463" i="1" s="1"/>
  <c r="G463" i="1"/>
  <c r="H463" i="1" s="1"/>
  <c r="R463" i="1"/>
  <c r="T462" i="1"/>
  <c r="N463" i="1" l="1"/>
  <c r="P463" i="1" s="1"/>
  <c r="B463" i="1" s="1"/>
  <c r="S464" i="1"/>
  <c r="R464" i="1"/>
  <c r="G464" i="1"/>
  <c r="H464" i="1" s="1"/>
  <c r="T463" i="1"/>
  <c r="J464" i="1"/>
  <c r="K464" i="1" s="1"/>
  <c r="L464" i="1" s="1"/>
  <c r="M464" i="1" s="1"/>
  <c r="Q463" i="1"/>
  <c r="C464" i="1" s="1"/>
  <c r="A465" i="1"/>
  <c r="D464" i="1"/>
  <c r="E464" i="1" s="1"/>
  <c r="F465" i="1" s="1"/>
  <c r="O464" i="1"/>
  <c r="I470" i="1"/>
  <c r="N464" i="1" l="1"/>
  <c r="P464" i="1" s="1"/>
  <c r="B464" i="1" s="1"/>
  <c r="T464" i="1"/>
  <c r="S465" i="1"/>
  <c r="R465" i="1"/>
  <c r="G465" i="1"/>
  <c r="H465" i="1" s="1"/>
  <c r="Q464" i="1"/>
  <c r="C465" i="1" s="1"/>
  <c r="J465" i="1"/>
  <c r="K465" i="1" s="1"/>
  <c r="L465" i="1" s="1"/>
  <c r="M465" i="1" s="1"/>
  <c r="O465" i="1"/>
  <c r="A466" i="1"/>
  <c r="D465" i="1"/>
  <c r="E465" i="1" s="1"/>
  <c r="F466" i="1" s="1"/>
  <c r="I471" i="1"/>
  <c r="I472" i="1" l="1"/>
  <c r="N465" i="1"/>
  <c r="P465" i="1" s="1"/>
  <c r="B465" i="1" s="1"/>
  <c r="A467" i="1"/>
  <c r="D466" i="1"/>
  <c r="E466" i="1" s="1"/>
  <c r="F467" i="1" s="1"/>
  <c r="O466" i="1"/>
  <c r="T465" i="1"/>
  <c r="J466" i="1"/>
  <c r="K466" i="1" s="1"/>
  <c r="L466" i="1" s="1"/>
  <c r="M466" i="1" s="1"/>
  <c r="S466" i="1"/>
  <c r="R466" i="1"/>
  <c r="G466" i="1"/>
  <c r="H466" i="1" s="1"/>
  <c r="Q465" i="1"/>
  <c r="C466" i="1" s="1"/>
  <c r="N466" i="1" l="1"/>
  <c r="P466" i="1" s="1"/>
  <c r="B466" i="1" s="1"/>
  <c r="A468" i="1"/>
  <c r="D467" i="1"/>
  <c r="E467" i="1" s="1"/>
  <c r="F468" i="1" s="1"/>
  <c r="O467" i="1"/>
  <c r="R467" i="1"/>
  <c r="G467" i="1"/>
  <c r="H467" i="1" s="1"/>
  <c r="T466" i="1"/>
  <c r="J467" i="1"/>
  <c r="K467" i="1" s="1"/>
  <c r="L467" i="1" s="1"/>
  <c r="M467" i="1" s="1"/>
  <c r="Q466" i="1"/>
  <c r="C467" i="1" s="1"/>
  <c r="S467" i="1"/>
  <c r="I473" i="1"/>
  <c r="A469" i="1" l="1"/>
  <c r="O468" i="1"/>
  <c r="D468" i="1"/>
  <c r="E468" i="1" s="1"/>
  <c r="F469" i="1" s="1"/>
  <c r="I474" i="1"/>
  <c r="S468" i="1"/>
  <c r="J468" i="1"/>
  <c r="K468" i="1" s="1"/>
  <c r="L468" i="1" s="1"/>
  <c r="M468" i="1" s="1"/>
  <c r="Q467" i="1"/>
  <c r="C468" i="1" s="1"/>
  <c r="R468" i="1"/>
  <c r="T467" i="1"/>
  <c r="G468" i="1"/>
  <c r="H468" i="1" s="1"/>
  <c r="N467" i="1"/>
  <c r="P467" i="1" s="1"/>
  <c r="B467" i="1" s="1"/>
  <c r="N468" i="1" l="1"/>
  <c r="P468" i="1" s="1"/>
  <c r="B468" i="1" s="1"/>
  <c r="O469" i="1"/>
  <c r="A470" i="1"/>
  <c r="D469" i="1"/>
  <c r="E469" i="1" s="1"/>
  <c r="F470" i="1" s="1"/>
  <c r="I475" i="1"/>
  <c r="G469" i="1"/>
  <c r="H469" i="1" s="1"/>
  <c r="J469" i="1"/>
  <c r="K469" i="1" s="1"/>
  <c r="L469" i="1" s="1"/>
  <c r="M469" i="1" s="1"/>
  <c r="S469" i="1"/>
  <c r="T468" i="1"/>
  <c r="Q468" i="1"/>
  <c r="C469" i="1" s="1"/>
  <c r="R469" i="1"/>
  <c r="N469" i="1" l="1"/>
  <c r="P469" i="1" s="1"/>
  <c r="B469" i="1" s="1"/>
  <c r="O470" i="1"/>
  <c r="D470" i="1"/>
  <c r="E470" i="1" s="1"/>
  <c r="F471" i="1" s="1"/>
  <c r="A471" i="1"/>
  <c r="I476" i="1"/>
  <c r="G470" i="1"/>
  <c r="H470" i="1" s="1"/>
  <c r="S470" i="1"/>
  <c r="J470" i="1"/>
  <c r="K470" i="1" s="1"/>
  <c r="L470" i="1" s="1"/>
  <c r="M470" i="1" s="1"/>
  <c r="T469" i="1"/>
  <c r="R470" i="1"/>
  <c r="Q469" i="1"/>
  <c r="C470" i="1" s="1"/>
  <c r="N470" i="1" l="1"/>
  <c r="P470" i="1" s="1"/>
  <c r="B470" i="1" s="1"/>
  <c r="I477" i="1"/>
  <c r="T470" i="1"/>
  <c r="R471" i="1"/>
  <c r="Q470" i="1"/>
  <c r="C471" i="1" s="1"/>
  <c r="S471" i="1"/>
  <c r="J471" i="1"/>
  <c r="K471" i="1" s="1"/>
  <c r="L471" i="1" s="1"/>
  <c r="M471" i="1" s="1"/>
  <c r="G471" i="1"/>
  <c r="H471" i="1" s="1"/>
  <c r="O471" i="1"/>
  <c r="D471" i="1"/>
  <c r="E471" i="1" s="1"/>
  <c r="F472" i="1" s="1"/>
  <c r="A472" i="1"/>
  <c r="N471" i="1" l="1"/>
  <c r="P471" i="1" s="1"/>
  <c r="B471" i="1" s="1"/>
  <c r="D472" i="1"/>
  <c r="E472" i="1" s="1"/>
  <c r="F473" i="1" s="1"/>
  <c r="O472" i="1"/>
  <c r="A473" i="1"/>
  <c r="I478" i="1"/>
  <c r="S472" i="1"/>
  <c r="T471" i="1"/>
  <c r="Q471" i="1"/>
  <c r="C472" i="1" s="1"/>
  <c r="R472" i="1"/>
  <c r="G472" i="1"/>
  <c r="H472" i="1" s="1"/>
  <c r="J472" i="1"/>
  <c r="K472" i="1" s="1"/>
  <c r="L472" i="1" s="1"/>
  <c r="M472" i="1" s="1"/>
  <c r="N472" i="1" l="1"/>
  <c r="P472" i="1" s="1"/>
  <c r="B472" i="1" s="1"/>
  <c r="I479" i="1"/>
  <c r="S473" i="1"/>
  <c r="J473" i="1"/>
  <c r="K473" i="1" s="1"/>
  <c r="L473" i="1" s="1"/>
  <c r="M473" i="1" s="1"/>
  <c r="R473" i="1"/>
  <c r="T472" i="1"/>
  <c r="G473" i="1"/>
  <c r="H473" i="1" s="1"/>
  <c r="Q472" i="1"/>
  <c r="C473" i="1" s="1"/>
  <c r="O473" i="1"/>
  <c r="A474" i="1"/>
  <c r="D473" i="1"/>
  <c r="E473" i="1" s="1"/>
  <c r="F474" i="1" s="1"/>
  <c r="I480" i="1" l="1"/>
  <c r="N473" i="1"/>
  <c r="P473" i="1" s="1"/>
  <c r="B473" i="1" s="1"/>
  <c r="O474" i="1"/>
  <c r="A475" i="1"/>
  <c r="D474" i="1"/>
  <c r="E474" i="1" s="1"/>
  <c r="F475" i="1" s="1"/>
  <c r="Q473" i="1"/>
  <c r="C474" i="1" s="1"/>
  <c r="S474" i="1"/>
  <c r="G474" i="1"/>
  <c r="H474" i="1" s="1"/>
  <c r="J474" i="1"/>
  <c r="K474" i="1" s="1"/>
  <c r="L474" i="1" s="1"/>
  <c r="M474" i="1" s="1"/>
  <c r="R474" i="1"/>
  <c r="T473" i="1"/>
  <c r="N474" i="1" l="1"/>
  <c r="P474" i="1" s="1"/>
  <c r="B474" i="1" s="1"/>
  <c r="D475" i="1"/>
  <c r="E475" i="1" s="1"/>
  <c r="F476" i="1" s="1"/>
  <c r="O475" i="1"/>
  <c r="A476" i="1"/>
  <c r="T474" i="1"/>
  <c r="G475" i="1"/>
  <c r="H475" i="1" s="1"/>
  <c r="S475" i="1"/>
  <c r="R475" i="1"/>
  <c r="Q474" i="1"/>
  <c r="C475" i="1" s="1"/>
  <c r="J475" i="1"/>
  <c r="K475" i="1" s="1"/>
  <c r="L475" i="1" s="1"/>
  <c r="M475" i="1" s="1"/>
  <c r="I481" i="1"/>
  <c r="N475" i="1" l="1"/>
  <c r="P475" i="1" s="1"/>
  <c r="B475" i="1" s="1"/>
  <c r="A477" i="1"/>
  <c r="D476" i="1"/>
  <c r="E476" i="1" s="1"/>
  <c r="F477" i="1" s="1"/>
  <c r="O476" i="1"/>
  <c r="I482" i="1"/>
  <c r="R476" i="1"/>
  <c r="T475" i="1"/>
  <c r="J476" i="1"/>
  <c r="K476" i="1" s="1"/>
  <c r="L476" i="1" s="1"/>
  <c r="M476" i="1" s="1"/>
  <c r="S476" i="1"/>
  <c r="Q475" i="1"/>
  <c r="C476" i="1" s="1"/>
  <c r="G476" i="1"/>
  <c r="H476" i="1" s="1"/>
  <c r="N476" i="1" l="1"/>
  <c r="P476" i="1" s="1"/>
  <c r="B476" i="1" s="1"/>
  <c r="Q476" i="1"/>
  <c r="C477" i="1" s="1"/>
  <c r="J477" i="1"/>
  <c r="K477" i="1" s="1"/>
  <c r="L477" i="1" s="1"/>
  <c r="M477" i="1" s="1"/>
  <c r="S477" i="1"/>
  <c r="T476" i="1"/>
  <c r="R477" i="1"/>
  <c r="G477" i="1"/>
  <c r="H477" i="1" s="1"/>
  <c r="O477" i="1"/>
  <c r="A478" i="1"/>
  <c r="D477" i="1"/>
  <c r="E477" i="1" s="1"/>
  <c r="F478" i="1" s="1"/>
  <c r="I483" i="1"/>
  <c r="N477" i="1" l="1"/>
  <c r="P477" i="1" s="1"/>
  <c r="B477" i="1" s="1"/>
  <c r="I484" i="1"/>
  <c r="D478" i="1"/>
  <c r="E478" i="1" s="1"/>
  <c r="F479" i="1" s="1"/>
  <c r="O478" i="1"/>
  <c r="A479" i="1"/>
  <c r="S478" i="1"/>
  <c r="R478" i="1"/>
  <c r="T477" i="1"/>
  <c r="J478" i="1"/>
  <c r="K478" i="1" s="1"/>
  <c r="L478" i="1" s="1"/>
  <c r="M478" i="1" s="1"/>
  <c r="Q477" i="1"/>
  <c r="C478" i="1" s="1"/>
  <c r="G478" i="1"/>
  <c r="H478" i="1" s="1"/>
  <c r="N478" i="1" l="1"/>
  <c r="P478" i="1" s="1"/>
  <c r="B478" i="1" s="1"/>
  <c r="D479" i="1"/>
  <c r="E479" i="1" s="1"/>
  <c r="F480" i="1" s="1"/>
  <c r="A480" i="1"/>
  <c r="O479" i="1"/>
  <c r="S479" i="1"/>
  <c r="R479" i="1"/>
  <c r="T478" i="1"/>
  <c r="J479" i="1"/>
  <c r="K479" i="1" s="1"/>
  <c r="L479" i="1" s="1"/>
  <c r="M479" i="1" s="1"/>
  <c r="G479" i="1"/>
  <c r="H479" i="1" s="1"/>
  <c r="Q478" i="1"/>
  <c r="C479" i="1" s="1"/>
  <c r="I485" i="1"/>
  <c r="N479" i="1" l="1"/>
  <c r="P479" i="1" s="1"/>
  <c r="B479" i="1" s="1"/>
  <c r="G480" i="1"/>
  <c r="H480" i="1" s="1"/>
  <c r="J480" i="1"/>
  <c r="K480" i="1" s="1"/>
  <c r="L480" i="1" s="1"/>
  <c r="M480" i="1" s="1"/>
  <c r="S480" i="1"/>
  <c r="R480" i="1"/>
  <c r="T479" i="1"/>
  <c r="Q479" i="1"/>
  <c r="C480" i="1" s="1"/>
  <c r="I486" i="1"/>
  <c r="A481" i="1"/>
  <c r="D480" i="1"/>
  <c r="E480" i="1" s="1"/>
  <c r="F481" i="1" s="1"/>
  <c r="O480" i="1"/>
  <c r="N480" i="1" l="1"/>
  <c r="P480" i="1" s="1"/>
  <c r="B480" i="1" s="1"/>
  <c r="O481" i="1"/>
  <c r="A482" i="1"/>
  <c r="D481" i="1"/>
  <c r="E481" i="1" s="1"/>
  <c r="F482" i="1" s="1"/>
  <c r="T480" i="1"/>
  <c r="Q480" i="1"/>
  <c r="C481" i="1" s="1"/>
  <c r="S481" i="1"/>
  <c r="J481" i="1"/>
  <c r="K481" i="1" s="1"/>
  <c r="L481" i="1" s="1"/>
  <c r="M481" i="1" s="1"/>
  <c r="G481" i="1"/>
  <c r="H481" i="1" s="1"/>
  <c r="R481" i="1"/>
  <c r="I487" i="1"/>
  <c r="N481" i="1" l="1"/>
  <c r="P481" i="1" s="1"/>
  <c r="B481" i="1" s="1"/>
  <c r="G482" i="1"/>
  <c r="H482" i="1" s="1"/>
  <c r="R482" i="1"/>
  <c r="S482" i="1"/>
  <c r="T481" i="1"/>
  <c r="J482" i="1"/>
  <c r="K482" i="1" s="1"/>
  <c r="L482" i="1" s="1"/>
  <c r="M482" i="1" s="1"/>
  <c r="Q481" i="1"/>
  <c r="C482" i="1" s="1"/>
  <c r="I488" i="1"/>
  <c r="O482" i="1"/>
  <c r="D482" i="1"/>
  <c r="E482" i="1" s="1"/>
  <c r="F483" i="1" s="1"/>
  <c r="A483" i="1"/>
  <c r="I489" i="1" l="1"/>
  <c r="D483" i="1"/>
  <c r="E483" i="1" s="1"/>
  <c r="F484" i="1" s="1"/>
  <c r="O483" i="1"/>
  <c r="A484" i="1"/>
  <c r="T482" i="1"/>
  <c r="G483" i="1"/>
  <c r="H483" i="1" s="1"/>
  <c r="S483" i="1"/>
  <c r="R483" i="1"/>
  <c r="Q482" i="1"/>
  <c r="C483" i="1" s="1"/>
  <c r="J483" i="1"/>
  <c r="K483" i="1" s="1"/>
  <c r="L483" i="1" s="1"/>
  <c r="M483" i="1" s="1"/>
  <c r="N482" i="1"/>
  <c r="P482" i="1" s="1"/>
  <c r="B482" i="1" s="1"/>
  <c r="G484" i="1" l="1"/>
  <c r="H484" i="1" s="1"/>
  <c r="T483" i="1"/>
  <c r="J484" i="1"/>
  <c r="Q483" i="1"/>
  <c r="C484" i="1" s="1"/>
  <c r="R484" i="1"/>
  <c r="S484" i="1"/>
  <c r="I490" i="1"/>
  <c r="N483" i="1"/>
  <c r="P483" i="1" s="1"/>
  <c r="B483" i="1" s="1"/>
  <c r="D484" i="1"/>
  <c r="E484" i="1" s="1"/>
  <c r="F485" i="1" s="1"/>
  <c r="O484" i="1"/>
  <c r="K484" i="1"/>
  <c r="L484" i="1" s="1"/>
  <c r="M484" i="1" s="1"/>
  <c r="A485" i="1"/>
  <c r="N484" i="1" l="1"/>
  <c r="P484" i="1" s="1"/>
  <c r="B484" i="1" s="1"/>
  <c r="T484" i="1"/>
  <c r="J485" i="1"/>
  <c r="K485" i="1" s="1"/>
  <c r="L485" i="1" s="1"/>
  <c r="M485" i="1" s="1"/>
  <c r="Q484" i="1"/>
  <c r="C485" i="1" s="1"/>
  <c r="G485" i="1"/>
  <c r="H485" i="1" s="1"/>
  <c r="R485" i="1"/>
  <c r="S485" i="1"/>
  <c r="I491" i="1"/>
  <c r="O485" i="1"/>
  <c r="A486" i="1"/>
  <c r="D485" i="1"/>
  <c r="E485" i="1" s="1"/>
  <c r="F486" i="1" s="1"/>
  <c r="N485" i="1" l="1"/>
  <c r="P485" i="1" s="1"/>
  <c r="B485" i="1" s="1"/>
  <c r="T485" i="1"/>
  <c r="Q485" i="1"/>
  <c r="C486" i="1" s="1"/>
  <c r="G486" i="1"/>
  <c r="H486" i="1" s="1"/>
  <c r="S486" i="1"/>
  <c r="R486" i="1"/>
  <c r="J486" i="1"/>
  <c r="K486" i="1" s="1"/>
  <c r="L486" i="1" s="1"/>
  <c r="M486" i="1" s="1"/>
  <c r="O486" i="1"/>
  <c r="A487" i="1"/>
  <c r="D486" i="1"/>
  <c r="E486" i="1" s="1"/>
  <c r="F487" i="1" s="1"/>
  <c r="I492" i="1"/>
  <c r="N486" i="1" l="1"/>
  <c r="P486" i="1" s="1"/>
  <c r="B486" i="1" s="1"/>
  <c r="G487" i="1"/>
  <c r="H487" i="1" s="1"/>
  <c r="S487" i="1"/>
  <c r="Q486" i="1"/>
  <c r="C487" i="1" s="1"/>
  <c r="R487" i="1"/>
  <c r="J487" i="1"/>
  <c r="K487" i="1" s="1"/>
  <c r="L487" i="1" s="1"/>
  <c r="M487" i="1" s="1"/>
  <c r="T486" i="1"/>
  <c r="I493" i="1"/>
  <c r="O487" i="1"/>
  <c r="A488" i="1"/>
  <c r="D487" i="1"/>
  <c r="E487" i="1" s="1"/>
  <c r="F488" i="1" s="1"/>
  <c r="N487" i="1" l="1"/>
  <c r="P487" i="1" s="1"/>
  <c r="B487" i="1" s="1"/>
  <c r="A489" i="1"/>
  <c r="O488" i="1"/>
  <c r="D488" i="1"/>
  <c r="E488" i="1" s="1"/>
  <c r="F489" i="1" s="1"/>
  <c r="T487" i="1"/>
  <c r="Q487" i="1"/>
  <c r="C488" i="1" s="1"/>
  <c r="S488" i="1"/>
  <c r="G488" i="1"/>
  <c r="H488" i="1" s="1"/>
  <c r="J488" i="1"/>
  <c r="K488" i="1" s="1"/>
  <c r="L488" i="1" s="1"/>
  <c r="M488" i="1" s="1"/>
  <c r="R488" i="1"/>
  <c r="I494" i="1"/>
  <c r="N488" i="1" l="1"/>
  <c r="P488" i="1" s="1"/>
  <c r="B488" i="1" s="1"/>
  <c r="A490" i="1"/>
  <c r="D489" i="1"/>
  <c r="E489" i="1" s="1"/>
  <c r="F490" i="1" s="1"/>
  <c r="O489" i="1"/>
  <c r="I495" i="1"/>
  <c r="T488" i="1"/>
  <c r="Q488" i="1"/>
  <c r="C489" i="1" s="1"/>
  <c r="G489" i="1"/>
  <c r="H489" i="1" s="1"/>
  <c r="R489" i="1"/>
  <c r="S489" i="1"/>
  <c r="J489" i="1"/>
  <c r="K489" i="1" s="1"/>
  <c r="L489" i="1" s="1"/>
  <c r="M489" i="1" s="1"/>
  <c r="N489" i="1" l="1"/>
  <c r="P489" i="1" s="1"/>
  <c r="B489" i="1" s="1"/>
  <c r="I496" i="1"/>
  <c r="S490" i="1"/>
  <c r="G490" i="1"/>
  <c r="H490" i="1" s="1"/>
  <c r="J490" i="1"/>
  <c r="K490" i="1" s="1"/>
  <c r="L490" i="1" s="1"/>
  <c r="M490" i="1" s="1"/>
  <c r="R490" i="1"/>
  <c r="T489" i="1"/>
  <c r="Q489" i="1"/>
  <c r="C490" i="1" s="1"/>
  <c r="A491" i="1"/>
  <c r="O490" i="1"/>
  <c r="D490" i="1"/>
  <c r="E490" i="1" s="1"/>
  <c r="F491" i="1" s="1"/>
  <c r="N490" i="1" l="1"/>
  <c r="P490" i="1" s="1"/>
  <c r="B490" i="1" s="1"/>
  <c r="T490" i="1"/>
  <c r="Q490" i="1"/>
  <c r="C491" i="1" s="1"/>
  <c r="R491" i="1"/>
  <c r="J491" i="1"/>
  <c r="K491" i="1" s="1"/>
  <c r="L491" i="1" s="1"/>
  <c r="M491" i="1" s="1"/>
  <c r="S491" i="1"/>
  <c r="G491" i="1"/>
  <c r="H491" i="1" s="1"/>
  <c r="I497" i="1"/>
  <c r="A492" i="1"/>
  <c r="D491" i="1"/>
  <c r="E491" i="1" s="1"/>
  <c r="F492" i="1" s="1"/>
  <c r="O491" i="1"/>
  <c r="N491" i="1" l="1"/>
  <c r="P491" i="1" s="1"/>
  <c r="B491" i="1" s="1"/>
  <c r="T491" i="1"/>
  <c r="J492" i="1"/>
  <c r="K492" i="1" s="1"/>
  <c r="L492" i="1" s="1"/>
  <c r="M492" i="1" s="1"/>
  <c r="Q491" i="1"/>
  <c r="C492" i="1" s="1"/>
  <c r="G492" i="1"/>
  <c r="H492" i="1" s="1"/>
  <c r="R492" i="1"/>
  <c r="S492" i="1"/>
  <c r="A493" i="1"/>
  <c r="D492" i="1"/>
  <c r="E492" i="1" s="1"/>
  <c r="F493" i="1" s="1"/>
  <c r="O492" i="1"/>
  <c r="I498" i="1"/>
  <c r="N492" i="1" l="1"/>
  <c r="P492" i="1" s="1"/>
  <c r="B492" i="1" s="1"/>
  <c r="A494" i="1"/>
  <c r="D493" i="1"/>
  <c r="E493" i="1" s="1"/>
  <c r="F494" i="1" s="1"/>
  <c r="O493" i="1"/>
  <c r="I499" i="1"/>
  <c r="S493" i="1"/>
  <c r="R493" i="1"/>
  <c r="T492" i="1"/>
  <c r="Q492" i="1"/>
  <c r="C493" i="1" s="1"/>
  <c r="G493" i="1"/>
  <c r="H493" i="1" s="1"/>
  <c r="J493" i="1"/>
  <c r="K493" i="1" s="1"/>
  <c r="L493" i="1" s="1"/>
  <c r="M493" i="1" s="1"/>
  <c r="N493" i="1" l="1"/>
  <c r="P493" i="1" s="1"/>
  <c r="B493" i="1" s="1"/>
  <c r="D494" i="1"/>
  <c r="E494" i="1" s="1"/>
  <c r="F495" i="1" s="1"/>
  <c r="O494" i="1"/>
  <c r="A495" i="1"/>
  <c r="S494" i="1"/>
  <c r="T493" i="1"/>
  <c r="Q493" i="1"/>
  <c r="C494" i="1" s="1"/>
  <c r="R494" i="1"/>
  <c r="G494" i="1"/>
  <c r="H494" i="1" s="1"/>
  <c r="J494" i="1"/>
  <c r="K494" i="1" s="1"/>
  <c r="L494" i="1" s="1"/>
  <c r="M494" i="1" s="1"/>
  <c r="I500" i="1"/>
  <c r="N494" i="1" l="1"/>
  <c r="P494" i="1" s="1"/>
  <c r="B494" i="1" s="1"/>
  <c r="D495" i="1"/>
  <c r="E495" i="1" s="1"/>
  <c r="F496" i="1" s="1"/>
  <c r="A496" i="1"/>
  <c r="O495" i="1"/>
  <c r="I501" i="1"/>
  <c r="S495" i="1"/>
  <c r="G495" i="1"/>
  <c r="H495" i="1" s="1"/>
  <c r="J495" i="1"/>
  <c r="K495" i="1" s="1"/>
  <c r="L495" i="1" s="1"/>
  <c r="M495" i="1" s="1"/>
  <c r="T494" i="1"/>
  <c r="Q494" i="1"/>
  <c r="C495" i="1" s="1"/>
  <c r="R495" i="1"/>
  <c r="N495" i="1" l="1"/>
  <c r="P495" i="1" s="1"/>
  <c r="B495" i="1" s="1"/>
  <c r="A497" i="1"/>
  <c r="D496" i="1"/>
  <c r="E496" i="1" s="1"/>
  <c r="F497" i="1" s="1"/>
  <c r="O496" i="1"/>
  <c r="G496" i="1"/>
  <c r="H496" i="1" s="1"/>
  <c r="S496" i="1"/>
  <c r="J496" i="1"/>
  <c r="K496" i="1" s="1"/>
  <c r="L496" i="1" s="1"/>
  <c r="M496" i="1" s="1"/>
  <c r="R496" i="1"/>
  <c r="Q495" i="1"/>
  <c r="C496" i="1" s="1"/>
  <c r="T495" i="1"/>
  <c r="I502" i="1"/>
  <c r="N496" i="1" l="1"/>
  <c r="P496" i="1" s="1"/>
  <c r="B496" i="1" s="1"/>
  <c r="D497" i="1"/>
  <c r="E497" i="1" s="1"/>
  <c r="F498" i="1" s="1"/>
  <c r="O497" i="1"/>
  <c r="A498" i="1"/>
  <c r="I503" i="1"/>
  <c r="T496" i="1"/>
  <c r="Q496" i="1"/>
  <c r="C497" i="1" s="1"/>
  <c r="G497" i="1"/>
  <c r="H497" i="1" s="1"/>
  <c r="S497" i="1"/>
  <c r="J497" i="1"/>
  <c r="K497" i="1" s="1"/>
  <c r="L497" i="1" s="1"/>
  <c r="M497" i="1" s="1"/>
  <c r="R497" i="1"/>
  <c r="N497" i="1" l="1"/>
  <c r="P497" i="1" s="1"/>
  <c r="B497" i="1" s="1"/>
  <c r="Q497" i="1"/>
  <c r="C498" i="1" s="1"/>
  <c r="S498" i="1"/>
  <c r="R498" i="1"/>
  <c r="G498" i="1"/>
  <c r="H498" i="1" s="1"/>
  <c r="T497" i="1"/>
  <c r="J498" i="1"/>
  <c r="K498" i="1" s="1"/>
  <c r="L498" i="1" s="1"/>
  <c r="M498" i="1" s="1"/>
  <c r="I504" i="1"/>
  <c r="D498" i="1"/>
  <c r="E498" i="1" s="1"/>
  <c r="F499" i="1" s="1"/>
  <c r="O498" i="1"/>
  <c r="A499" i="1"/>
  <c r="N498" i="1" l="1"/>
  <c r="P498" i="1" s="1"/>
  <c r="B498" i="1" s="1"/>
  <c r="A500" i="1"/>
  <c r="O499" i="1"/>
  <c r="D499" i="1"/>
  <c r="E499" i="1" s="1"/>
  <c r="F500" i="1" s="1"/>
  <c r="I505" i="1"/>
  <c r="J499" i="1"/>
  <c r="K499" i="1" s="1"/>
  <c r="L499" i="1" s="1"/>
  <c r="M499" i="1" s="1"/>
  <c r="S499" i="1"/>
  <c r="R499" i="1"/>
  <c r="G499" i="1"/>
  <c r="H499" i="1" s="1"/>
  <c r="T498" i="1"/>
  <c r="Q498" i="1"/>
  <c r="C499" i="1" s="1"/>
  <c r="N499" i="1" l="1"/>
  <c r="P499" i="1" s="1"/>
  <c r="B499" i="1" s="1"/>
  <c r="I506" i="1"/>
  <c r="Q499" i="1"/>
  <c r="C500" i="1" s="1"/>
  <c r="T499" i="1"/>
  <c r="J500" i="1"/>
  <c r="K500" i="1" s="1"/>
  <c r="L500" i="1" s="1"/>
  <c r="M500" i="1" s="1"/>
  <c r="S500" i="1"/>
  <c r="G500" i="1"/>
  <c r="H500" i="1" s="1"/>
  <c r="R500" i="1"/>
  <c r="A501" i="1"/>
  <c r="D500" i="1"/>
  <c r="E500" i="1" s="1"/>
  <c r="F501" i="1" s="1"/>
  <c r="O500" i="1"/>
  <c r="R501" i="1" l="1"/>
  <c r="G501" i="1"/>
  <c r="H501" i="1" s="1"/>
  <c r="T500" i="1"/>
  <c r="J501" i="1"/>
  <c r="K501" i="1" s="1"/>
  <c r="L501" i="1" s="1"/>
  <c r="M501" i="1" s="1"/>
  <c r="S501" i="1"/>
  <c r="Q500" i="1"/>
  <c r="C501" i="1" s="1"/>
  <c r="D501" i="1"/>
  <c r="E501" i="1" s="1"/>
  <c r="F502" i="1" s="1"/>
  <c r="A502" i="1"/>
  <c r="O501" i="1"/>
  <c r="N500" i="1"/>
  <c r="P500" i="1" s="1"/>
  <c r="B500" i="1" s="1"/>
  <c r="I507" i="1"/>
  <c r="I508" i="1" l="1"/>
  <c r="R502" i="1"/>
  <c r="Q501" i="1"/>
  <c r="C502" i="1" s="1"/>
  <c r="T501" i="1"/>
  <c r="G502" i="1"/>
  <c r="H502" i="1" s="1"/>
  <c r="J502" i="1"/>
  <c r="K502" i="1" s="1"/>
  <c r="L502" i="1" s="1"/>
  <c r="M502" i="1" s="1"/>
  <c r="S502" i="1"/>
  <c r="D502" i="1"/>
  <c r="E502" i="1" s="1"/>
  <c r="F503" i="1" s="1"/>
  <c r="A503" i="1"/>
  <c r="O502" i="1"/>
  <c r="N501" i="1"/>
  <c r="P501" i="1" s="1"/>
  <c r="B501" i="1" s="1"/>
  <c r="N502" i="1" l="1"/>
  <c r="P502" i="1" s="1"/>
  <c r="B502" i="1" s="1"/>
  <c r="S503" i="1"/>
  <c r="Q502" i="1"/>
  <c r="C503" i="1" s="1"/>
  <c r="R503" i="1"/>
  <c r="G503" i="1"/>
  <c r="H503" i="1" s="1"/>
  <c r="T502" i="1"/>
  <c r="J503" i="1"/>
  <c r="K503" i="1" s="1"/>
  <c r="L503" i="1" s="1"/>
  <c r="M503" i="1" s="1"/>
  <c r="O503" i="1"/>
  <c r="A504" i="1"/>
  <c r="D503" i="1"/>
  <c r="E503" i="1" s="1"/>
  <c r="F504" i="1" s="1"/>
  <c r="I509" i="1"/>
  <c r="N503" i="1" l="1"/>
  <c r="P503" i="1" s="1"/>
  <c r="B503" i="1" s="1"/>
  <c r="A505" i="1"/>
  <c r="D504" i="1"/>
  <c r="E504" i="1" s="1"/>
  <c r="F505" i="1" s="1"/>
  <c r="O504" i="1"/>
  <c r="I510" i="1"/>
  <c r="J504" i="1"/>
  <c r="K504" i="1" s="1"/>
  <c r="L504" i="1" s="1"/>
  <c r="M504" i="1" s="1"/>
  <c r="G504" i="1"/>
  <c r="H504" i="1" s="1"/>
  <c r="R504" i="1"/>
  <c r="S504" i="1"/>
  <c r="Q503" i="1"/>
  <c r="C504" i="1" s="1"/>
  <c r="T503" i="1"/>
  <c r="I511" i="1" l="1"/>
  <c r="N504" i="1"/>
  <c r="P504" i="1" s="1"/>
  <c r="B504" i="1" s="1"/>
  <c r="D505" i="1"/>
  <c r="E505" i="1" s="1"/>
  <c r="F506" i="1" s="1"/>
  <c r="O505" i="1"/>
  <c r="A506" i="1"/>
  <c r="S505" i="1"/>
  <c r="T504" i="1"/>
  <c r="R505" i="1"/>
  <c r="Q504" i="1"/>
  <c r="C505" i="1" s="1"/>
  <c r="G505" i="1"/>
  <c r="H505" i="1" s="1"/>
  <c r="J505" i="1"/>
  <c r="K505" i="1" s="1"/>
  <c r="L505" i="1" s="1"/>
  <c r="M505" i="1" s="1"/>
  <c r="N505" i="1" l="1"/>
  <c r="P505" i="1" s="1"/>
  <c r="B505" i="1" s="1"/>
  <c r="D506" i="1"/>
  <c r="E506" i="1" s="1"/>
  <c r="F507" i="1" s="1"/>
  <c r="A507" i="1"/>
  <c r="O506" i="1"/>
  <c r="G506" i="1"/>
  <c r="H506" i="1" s="1"/>
  <c r="T505" i="1"/>
  <c r="R506" i="1"/>
  <c r="S506" i="1"/>
  <c r="Q505" i="1"/>
  <c r="C506" i="1" s="1"/>
  <c r="J506" i="1"/>
  <c r="K506" i="1" s="1"/>
  <c r="L506" i="1" s="1"/>
  <c r="M506" i="1" s="1"/>
  <c r="I512" i="1"/>
  <c r="N506" i="1" l="1"/>
  <c r="P506" i="1" s="1"/>
  <c r="B506" i="1" s="1"/>
  <c r="D507" i="1"/>
  <c r="E507" i="1" s="1"/>
  <c r="F508" i="1" s="1"/>
  <c r="O507" i="1"/>
  <c r="A508" i="1"/>
  <c r="I513" i="1"/>
  <c r="R507" i="1"/>
  <c r="S507" i="1"/>
  <c r="T506" i="1"/>
  <c r="Q506" i="1"/>
  <c r="C507" i="1" s="1"/>
  <c r="G507" i="1"/>
  <c r="H507" i="1" s="1"/>
  <c r="J507" i="1"/>
  <c r="K507" i="1" s="1"/>
  <c r="L507" i="1" s="1"/>
  <c r="M507" i="1" s="1"/>
  <c r="I514" i="1" l="1"/>
  <c r="T507" i="1"/>
  <c r="S508" i="1"/>
  <c r="Q507" i="1"/>
  <c r="C508" i="1" s="1"/>
  <c r="R508" i="1"/>
  <c r="G508" i="1"/>
  <c r="H508" i="1" s="1"/>
  <c r="J508" i="1"/>
  <c r="K508" i="1" s="1"/>
  <c r="L508" i="1" s="1"/>
  <c r="M508" i="1" s="1"/>
  <c r="N507" i="1"/>
  <c r="P507" i="1" s="1"/>
  <c r="B507" i="1" s="1"/>
  <c r="D508" i="1"/>
  <c r="E508" i="1" s="1"/>
  <c r="F509" i="1" s="1"/>
  <c r="O508" i="1"/>
  <c r="A509" i="1"/>
  <c r="N508" i="1" l="1"/>
  <c r="P508" i="1" s="1"/>
  <c r="B508" i="1" s="1"/>
  <c r="R509" i="1"/>
  <c r="G509" i="1"/>
  <c r="H509" i="1" s="1"/>
  <c r="S509" i="1"/>
  <c r="T508" i="1"/>
  <c r="Q508" i="1"/>
  <c r="C509" i="1" s="1"/>
  <c r="J509" i="1"/>
  <c r="K509" i="1" s="1"/>
  <c r="L509" i="1" s="1"/>
  <c r="M509" i="1" s="1"/>
  <c r="I515" i="1"/>
  <c r="A510" i="1"/>
  <c r="D509" i="1"/>
  <c r="E509" i="1" s="1"/>
  <c r="F510" i="1" s="1"/>
  <c r="O509" i="1"/>
  <c r="N509" i="1" l="1"/>
  <c r="P509" i="1" s="1"/>
  <c r="B509" i="1" s="1"/>
  <c r="O510" i="1"/>
  <c r="D510" i="1"/>
  <c r="E510" i="1" s="1"/>
  <c r="F511" i="1" s="1"/>
  <c r="A511" i="1"/>
  <c r="R510" i="1"/>
  <c r="T509" i="1"/>
  <c r="Q509" i="1"/>
  <c r="C510" i="1" s="1"/>
  <c r="G510" i="1"/>
  <c r="H510" i="1" s="1"/>
  <c r="S510" i="1"/>
  <c r="J510" i="1"/>
  <c r="K510" i="1" s="1"/>
  <c r="L510" i="1" s="1"/>
  <c r="M510" i="1" s="1"/>
  <c r="I516" i="1"/>
  <c r="N510" i="1" l="1"/>
  <c r="P510" i="1" s="1"/>
  <c r="B510" i="1" s="1"/>
  <c r="I517" i="1"/>
  <c r="A512" i="1"/>
  <c r="D511" i="1"/>
  <c r="E511" i="1" s="1"/>
  <c r="F512" i="1" s="1"/>
  <c r="O511" i="1"/>
  <c r="R511" i="1"/>
  <c r="J511" i="1"/>
  <c r="K511" i="1" s="1"/>
  <c r="L511" i="1" s="1"/>
  <c r="M511" i="1" s="1"/>
  <c r="S511" i="1"/>
  <c r="G511" i="1"/>
  <c r="H511" i="1" s="1"/>
  <c r="Q510" i="1"/>
  <c r="C511" i="1" s="1"/>
  <c r="T510" i="1"/>
  <c r="G512" i="1" l="1"/>
  <c r="H512" i="1" s="1"/>
  <c r="J512" i="1"/>
  <c r="K512" i="1" s="1"/>
  <c r="L512" i="1" s="1"/>
  <c r="M512" i="1" s="1"/>
  <c r="S512" i="1"/>
  <c r="T511" i="1"/>
  <c r="R512" i="1"/>
  <c r="Q511" i="1"/>
  <c r="C512" i="1" s="1"/>
  <c r="I518" i="1"/>
  <c r="D512" i="1"/>
  <c r="E512" i="1" s="1"/>
  <c r="F513" i="1" s="1"/>
  <c r="O512" i="1"/>
  <c r="A513" i="1"/>
  <c r="N511" i="1"/>
  <c r="P511" i="1" s="1"/>
  <c r="B511" i="1" s="1"/>
  <c r="O513" i="1" l="1"/>
  <c r="D513" i="1"/>
  <c r="E513" i="1" s="1"/>
  <c r="F514" i="1" s="1"/>
  <c r="A514" i="1"/>
  <c r="Q512" i="1"/>
  <c r="C513" i="1" s="1"/>
  <c r="R513" i="1"/>
  <c r="G513" i="1"/>
  <c r="H513" i="1" s="1"/>
  <c r="S513" i="1"/>
  <c r="J513" i="1"/>
  <c r="K513" i="1" s="1"/>
  <c r="L513" i="1" s="1"/>
  <c r="M513" i="1" s="1"/>
  <c r="T512" i="1"/>
  <c r="I519" i="1"/>
  <c r="N512" i="1"/>
  <c r="P512" i="1" s="1"/>
  <c r="B512" i="1" s="1"/>
  <c r="N513" i="1" l="1"/>
  <c r="P513" i="1" s="1"/>
  <c r="B513" i="1" s="1"/>
  <c r="T513" i="1"/>
  <c r="J514" i="1"/>
  <c r="K514" i="1" s="1"/>
  <c r="L514" i="1" s="1"/>
  <c r="M514" i="1" s="1"/>
  <c r="Q513" i="1"/>
  <c r="C514" i="1" s="1"/>
  <c r="G514" i="1"/>
  <c r="H514" i="1" s="1"/>
  <c r="S514" i="1"/>
  <c r="R514" i="1"/>
  <c r="D514" i="1"/>
  <c r="E514" i="1" s="1"/>
  <c r="F515" i="1" s="1"/>
  <c r="A515" i="1"/>
  <c r="O514" i="1"/>
  <c r="I520" i="1"/>
  <c r="N514" i="1" l="1"/>
  <c r="P514" i="1" s="1"/>
  <c r="B514" i="1" s="1"/>
  <c r="O515" i="1"/>
  <c r="A516" i="1"/>
  <c r="D515" i="1"/>
  <c r="E515" i="1" s="1"/>
  <c r="F516" i="1" s="1"/>
  <c r="G515" i="1"/>
  <c r="H515" i="1" s="1"/>
  <c r="J515" i="1"/>
  <c r="K515" i="1" s="1"/>
  <c r="L515" i="1" s="1"/>
  <c r="M515" i="1" s="1"/>
  <c r="S515" i="1"/>
  <c r="T514" i="1"/>
  <c r="Q514" i="1"/>
  <c r="C515" i="1" s="1"/>
  <c r="R515" i="1"/>
  <c r="I521" i="1"/>
  <c r="N515" i="1" l="1"/>
  <c r="P515" i="1" s="1"/>
  <c r="B515" i="1" s="1"/>
  <c r="I522" i="1"/>
  <c r="O516" i="1"/>
  <c r="D516" i="1"/>
  <c r="E516" i="1" s="1"/>
  <c r="F517" i="1" s="1"/>
  <c r="A517" i="1"/>
  <c r="S516" i="1"/>
  <c r="G516" i="1"/>
  <c r="H516" i="1" s="1"/>
  <c r="Q515" i="1"/>
  <c r="C516" i="1" s="1"/>
  <c r="J516" i="1"/>
  <c r="K516" i="1" s="1"/>
  <c r="L516" i="1" s="1"/>
  <c r="M516" i="1" s="1"/>
  <c r="T515" i="1"/>
  <c r="R516" i="1"/>
  <c r="T516" i="1" l="1"/>
  <c r="S517" i="1"/>
  <c r="Q516" i="1"/>
  <c r="C517" i="1" s="1"/>
  <c r="R517" i="1"/>
  <c r="J517" i="1"/>
  <c r="K517" i="1" s="1"/>
  <c r="L517" i="1" s="1"/>
  <c r="M517" i="1" s="1"/>
  <c r="G517" i="1"/>
  <c r="H517" i="1" s="1"/>
  <c r="N516" i="1"/>
  <c r="P516" i="1" s="1"/>
  <c r="B516" i="1" s="1"/>
  <c r="A518" i="1"/>
  <c r="D517" i="1"/>
  <c r="E517" i="1" s="1"/>
  <c r="F518" i="1" s="1"/>
  <c r="O517" i="1"/>
  <c r="I523" i="1"/>
  <c r="R518" i="1" l="1"/>
  <c r="Q517" i="1"/>
  <c r="C518" i="1" s="1"/>
  <c r="S518" i="1"/>
  <c r="T517" i="1"/>
  <c r="G518" i="1"/>
  <c r="H518" i="1" s="1"/>
  <c r="J518" i="1"/>
  <c r="K518" i="1" s="1"/>
  <c r="L518" i="1" s="1"/>
  <c r="M518" i="1" s="1"/>
  <c r="I524" i="1"/>
  <c r="N517" i="1"/>
  <c r="P517" i="1" s="1"/>
  <c r="B517" i="1" s="1"/>
  <c r="O518" i="1"/>
  <c r="A519" i="1"/>
  <c r="D518" i="1"/>
  <c r="E518" i="1" s="1"/>
  <c r="F519" i="1" s="1"/>
  <c r="I525" i="1" l="1"/>
  <c r="J519" i="1"/>
  <c r="K519" i="1" s="1"/>
  <c r="L519" i="1" s="1"/>
  <c r="M519" i="1" s="1"/>
  <c r="R519" i="1"/>
  <c r="G519" i="1"/>
  <c r="H519" i="1" s="1"/>
  <c r="Q518" i="1"/>
  <c r="C519" i="1" s="1"/>
  <c r="S519" i="1"/>
  <c r="T518" i="1"/>
  <c r="A520" i="1"/>
  <c r="D519" i="1"/>
  <c r="E519" i="1" s="1"/>
  <c r="F520" i="1" s="1"/>
  <c r="O519" i="1"/>
  <c r="N518" i="1"/>
  <c r="P518" i="1" s="1"/>
  <c r="B518" i="1" s="1"/>
  <c r="I526" i="1" l="1"/>
  <c r="A521" i="1"/>
  <c r="O520" i="1"/>
  <c r="D520" i="1"/>
  <c r="E520" i="1" s="1"/>
  <c r="F521" i="1" s="1"/>
  <c r="S520" i="1"/>
  <c r="J520" i="1"/>
  <c r="K520" i="1" s="1"/>
  <c r="L520" i="1" s="1"/>
  <c r="M520" i="1" s="1"/>
  <c r="R520" i="1"/>
  <c r="T519" i="1"/>
  <c r="G520" i="1"/>
  <c r="H520" i="1" s="1"/>
  <c r="Q519" i="1"/>
  <c r="C520" i="1" s="1"/>
  <c r="N519" i="1"/>
  <c r="P519" i="1" s="1"/>
  <c r="B519" i="1" s="1"/>
  <c r="N520" i="1" l="1"/>
  <c r="P520" i="1" s="1"/>
  <c r="B520" i="1" s="1"/>
  <c r="A522" i="1"/>
  <c r="D521" i="1"/>
  <c r="E521" i="1" s="1"/>
  <c r="F522" i="1" s="1"/>
  <c r="O521" i="1"/>
  <c r="R521" i="1"/>
  <c r="G521" i="1"/>
  <c r="H521" i="1" s="1"/>
  <c r="S521" i="1"/>
  <c r="T520" i="1"/>
  <c r="Q520" i="1"/>
  <c r="C521" i="1" s="1"/>
  <c r="J521" i="1"/>
  <c r="K521" i="1" s="1"/>
  <c r="L521" i="1" s="1"/>
  <c r="M521" i="1" s="1"/>
  <c r="I527" i="1"/>
  <c r="N521" i="1" l="1"/>
  <c r="P521" i="1" s="1"/>
  <c r="B521" i="1" s="1"/>
  <c r="I528" i="1"/>
  <c r="Q521" i="1"/>
  <c r="C522" i="1" s="1"/>
  <c r="R522" i="1"/>
  <c r="G522" i="1"/>
  <c r="H522" i="1" s="1"/>
  <c r="S522" i="1"/>
  <c r="T521" i="1"/>
  <c r="J522" i="1"/>
  <c r="K522" i="1" s="1"/>
  <c r="L522" i="1" s="1"/>
  <c r="M522" i="1" s="1"/>
  <c r="D522" i="1"/>
  <c r="E522" i="1" s="1"/>
  <c r="F523" i="1" s="1"/>
  <c r="O522" i="1"/>
  <c r="A523" i="1"/>
  <c r="N522" i="1" l="1"/>
  <c r="P522" i="1" s="1"/>
  <c r="B522" i="1" s="1"/>
  <c r="G523" i="1"/>
  <c r="H523" i="1" s="1"/>
  <c r="T522" i="1"/>
  <c r="J523" i="1"/>
  <c r="K523" i="1" s="1"/>
  <c r="L523" i="1" s="1"/>
  <c r="M523" i="1" s="1"/>
  <c r="R523" i="1"/>
  <c r="S523" i="1"/>
  <c r="Q522" i="1"/>
  <c r="C523" i="1" s="1"/>
  <c r="O523" i="1"/>
  <c r="A524" i="1"/>
  <c r="D523" i="1"/>
  <c r="E523" i="1" s="1"/>
  <c r="F524" i="1" s="1"/>
  <c r="I529" i="1"/>
  <c r="I530" i="1" l="1"/>
  <c r="N523" i="1"/>
  <c r="P523" i="1" s="1"/>
  <c r="B523" i="1" s="1"/>
  <c r="D524" i="1"/>
  <c r="E524" i="1" s="1"/>
  <c r="F525" i="1" s="1"/>
  <c r="A525" i="1"/>
  <c r="O524" i="1"/>
  <c r="G524" i="1"/>
  <c r="H524" i="1" s="1"/>
  <c r="R524" i="1"/>
  <c r="T523" i="1"/>
  <c r="J524" i="1"/>
  <c r="K524" i="1" s="1"/>
  <c r="L524" i="1" s="1"/>
  <c r="M524" i="1" s="1"/>
  <c r="Q523" i="1"/>
  <c r="C524" i="1" s="1"/>
  <c r="S524" i="1"/>
  <c r="N524" i="1" l="1"/>
  <c r="P524" i="1" s="1"/>
  <c r="B524" i="1" s="1"/>
  <c r="I531" i="1"/>
  <c r="G525" i="1"/>
  <c r="H525" i="1" s="1"/>
  <c r="R525" i="1"/>
  <c r="S525" i="1"/>
  <c r="T524" i="1"/>
  <c r="J525" i="1"/>
  <c r="K525" i="1" s="1"/>
  <c r="L525" i="1" s="1"/>
  <c r="M525" i="1" s="1"/>
  <c r="Q524" i="1"/>
  <c r="C525" i="1" s="1"/>
  <c r="A526" i="1"/>
  <c r="D525" i="1"/>
  <c r="E525" i="1" s="1"/>
  <c r="F526" i="1" s="1"/>
  <c r="O525" i="1"/>
  <c r="N525" i="1" l="1"/>
  <c r="P525" i="1" s="1"/>
  <c r="B525" i="1" s="1"/>
  <c r="T525" i="1"/>
  <c r="J526" i="1"/>
  <c r="K526" i="1" s="1"/>
  <c r="L526" i="1" s="1"/>
  <c r="M526" i="1" s="1"/>
  <c r="S526" i="1"/>
  <c r="Q525" i="1"/>
  <c r="C526" i="1" s="1"/>
  <c r="R526" i="1"/>
  <c r="G526" i="1"/>
  <c r="H526" i="1" s="1"/>
  <c r="O526" i="1"/>
  <c r="A527" i="1"/>
  <c r="D526" i="1"/>
  <c r="E526" i="1" s="1"/>
  <c r="F527" i="1" s="1"/>
  <c r="I532" i="1"/>
  <c r="N526" i="1" l="1"/>
  <c r="P526" i="1" s="1"/>
  <c r="B526" i="1" s="1"/>
  <c r="I533" i="1"/>
  <c r="D527" i="1"/>
  <c r="E527" i="1" s="1"/>
  <c r="F528" i="1" s="1"/>
  <c r="O527" i="1"/>
  <c r="A528" i="1"/>
  <c r="S527" i="1"/>
  <c r="R527" i="1"/>
  <c r="T526" i="1"/>
  <c r="J527" i="1"/>
  <c r="K527" i="1" s="1"/>
  <c r="L527" i="1" s="1"/>
  <c r="M527" i="1" s="1"/>
  <c r="Q526" i="1"/>
  <c r="C527" i="1" s="1"/>
  <c r="G527" i="1"/>
  <c r="H527" i="1" s="1"/>
  <c r="N527" i="1" l="1"/>
  <c r="P527" i="1" s="1"/>
  <c r="B527" i="1" s="1"/>
  <c r="Q527" i="1"/>
  <c r="C528" i="1" s="1"/>
  <c r="S528" i="1"/>
  <c r="R528" i="1"/>
  <c r="G528" i="1"/>
  <c r="H528" i="1" s="1"/>
  <c r="J528" i="1"/>
  <c r="K528" i="1" s="1"/>
  <c r="L528" i="1" s="1"/>
  <c r="M528" i="1" s="1"/>
  <c r="T527" i="1"/>
  <c r="I534" i="1"/>
  <c r="D528" i="1"/>
  <c r="E528" i="1" s="1"/>
  <c r="F529" i="1" s="1"/>
  <c r="O528" i="1"/>
  <c r="A529" i="1"/>
  <c r="N528" i="1" l="1"/>
  <c r="P528" i="1" s="1"/>
  <c r="B528" i="1" s="1"/>
  <c r="R529" i="1"/>
  <c r="S529" i="1"/>
  <c r="G529" i="1"/>
  <c r="H529" i="1" s="1"/>
  <c r="Q528" i="1"/>
  <c r="C529" i="1" s="1"/>
  <c r="T528" i="1"/>
  <c r="J529" i="1"/>
  <c r="K529" i="1" s="1"/>
  <c r="L529" i="1" s="1"/>
  <c r="M529" i="1" s="1"/>
  <c r="I535" i="1"/>
  <c r="O529" i="1"/>
  <c r="D529" i="1"/>
  <c r="E529" i="1" s="1"/>
  <c r="F530" i="1" s="1"/>
  <c r="A530" i="1"/>
  <c r="I536" i="1" l="1"/>
  <c r="S530" i="1"/>
  <c r="T529" i="1"/>
  <c r="J530" i="1"/>
  <c r="K530" i="1" s="1"/>
  <c r="L530" i="1" s="1"/>
  <c r="M530" i="1" s="1"/>
  <c r="Q529" i="1"/>
  <c r="C530" i="1" s="1"/>
  <c r="G530" i="1"/>
  <c r="H530" i="1" s="1"/>
  <c r="R530" i="1"/>
  <c r="N529" i="1"/>
  <c r="P529" i="1" s="1"/>
  <c r="B529" i="1" s="1"/>
  <c r="A531" i="1"/>
  <c r="D530" i="1"/>
  <c r="E530" i="1" s="1"/>
  <c r="F531" i="1" s="1"/>
  <c r="O530" i="1"/>
  <c r="G531" i="1" l="1"/>
  <c r="H531" i="1" s="1"/>
  <c r="R531" i="1"/>
  <c r="Q530" i="1"/>
  <c r="C531" i="1" s="1"/>
  <c r="J531" i="1"/>
  <c r="K531" i="1" s="1"/>
  <c r="L531" i="1" s="1"/>
  <c r="M531" i="1" s="1"/>
  <c r="T530" i="1"/>
  <c r="S531" i="1"/>
  <c r="D531" i="1"/>
  <c r="E531" i="1" s="1"/>
  <c r="F532" i="1" s="1"/>
  <c r="O531" i="1"/>
  <c r="A532" i="1"/>
  <c r="I537" i="1"/>
  <c r="N530" i="1"/>
  <c r="P530" i="1" s="1"/>
  <c r="B530" i="1" s="1"/>
  <c r="N531" i="1" l="1"/>
  <c r="P531" i="1" s="1"/>
  <c r="B531" i="1" s="1"/>
  <c r="D532" i="1"/>
  <c r="E532" i="1" s="1"/>
  <c r="F533" i="1" s="1"/>
  <c r="O532" i="1"/>
  <c r="A533" i="1"/>
  <c r="I538" i="1"/>
  <c r="R532" i="1"/>
  <c r="G532" i="1"/>
  <c r="H532" i="1" s="1"/>
  <c r="Q531" i="1"/>
  <c r="C532" i="1" s="1"/>
  <c r="J532" i="1"/>
  <c r="K532" i="1" s="1"/>
  <c r="L532" i="1" s="1"/>
  <c r="M532" i="1" s="1"/>
  <c r="S532" i="1"/>
  <c r="T531" i="1"/>
  <c r="N532" i="1" l="1"/>
  <c r="P532" i="1" s="1"/>
  <c r="B532" i="1" s="1"/>
  <c r="A534" i="1"/>
  <c r="O533" i="1"/>
  <c r="D533" i="1"/>
  <c r="E533" i="1" s="1"/>
  <c r="F534" i="1" s="1"/>
  <c r="Q532" i="1"/>
  <c r="C533" i="1" s="1"/>
  <c r="S533" i="1"/>
  <c r="R533" i="1"/>
  <c r="G533" i="1"/>
  <c r="H533" i="1" s="1"/>
  <c r="T532" i="1"/>
  <c r="J533" i="1"/>
  <c r="K533" i="1" s="1"/>
  <c r="L533" i="1" s="1"/>
  <c r="M533" i="1" s="1"/>
  <c r="I539" i="1"/>
  <c r="S534" i="1" l="1"/>
  <c r="R534" i="1"/>
  <c r="G534" i="1"/>
  <c r="H534" i="1" s="1"/>
  <c r="J534" i="1"/>
  <c r="K534" i="1" s="1"/>
  <c r="L534" i="1" s="1"/>
  <c r="M534" i="1" s="1"/>
  <c r="T533" i="1"/>
  <c r="Q533" i="1"/>
  <c r="C534" i="1" s="1"/>
  <c r="I540" i="1"/>
  <c r="A535" i="1"/>
  <c r="D534" i="1"/>
  <c r="E534" i="1" s="1"/>
  <c r="F535" i="1" s="1"/>
  <c r="O534" i="1"/>
  <c r="N533" i="1"/>
  <c r="P533" i="1" s="1"/>
  <c r="B533" i="1" s="1"/>
  <c r="N534" i="1" l="1"/>
  <c r="P534" i="1" s="1"/>
  <c r="B534" i="1" s="1"/>
  <c r="D535" i="1"/>
  <c r="E535" i="1" s="1"/>
  <c r="F536" i="1" s="1"/>
  <c r="A536" i="1"/>
  <c r="O535" i="1"/>
  <c r="T534" i="1"/>
  <c r="J535" i="1"/>
  <c r="K535" i="1" s="1"/>
  <c r="L535" i="1" s="1"/>
  <c r="M535" i="1" s="1"/>
  <c r="Q534" i="1"/>
  <c r="C535" i="1" s="1"/>
  <c r="G535" i="1"/>
  <c r="H535" i="1" s="1"/>
  <c r="R535" i="1"/>
  <c r="S535" i="1"/>
  <c r="I541" i="1"/>
  <c r="A537" i="1" l="1"/>
  <c r="O536" i="1"/>
  <c r="D536" i="1"/>
  <c r="E536" i="1" s="1"/>
  <c r="F537" i="1" s="1"/>
  <c r="N535" i="1"/>
  <c r="P535" i="1" s="1"/>
  <c r="B535" i="1" s="1"/>
  <c r="I542" i="1"/>
  <c r="R536" i="1"/>
  <c r="G536" i="1"/>
  <c r="H536" i="1" s="1"/>
  <c r="T535" i="1"/>
  <c r="S536" i="1"/>
  <c r="J536" i="1"/>
  <c r="K536" i="1" s="1"/>
  <c r="L536" i="1" s="1"/>
  <c r="M536" i="1" s="1"/>
  <c r="Q535" i="1"/>
  <c r="C536" i="1" s="1"/>
  <c r="N536" i="1" l="1"/>
  <c r="P536" i="1" s="1"/>
  <c r="B536" i="1" s="1"/>
  <c r="I543" i="1"/>
  <c r="S537" i="1"/>
  <c r="T536" i="1"/>
  <c r="Q536" i="1"/>
  <c r="C537" i="1" s="1"/>
  <c r="G537" i="1"/>
  <c r="H537" i="1" s="1"/>
  <c r="R537" i="1"/>
  <c r="J537" i="1"/>
  <c r="K537" i="1" s="1"/>
  <c r="L537" i="1" s="1"/>
  <c r="M537" i="1" s="1"/>
  <c r="D537" i="1"/>
  <c r="E537" i="1" s="1"/>
  <c r="F538" i="1" s="1"/>
  <c r="O537" i="1"/>
  <c r="A538" i="1"/>
  <c r="A539" i="1" l="1"/>
  <c r="D538" i="1"/>
  <c r="E538" i="1" s="1"/>
  <c r="F539" i="1" s="1"/>
  <c r="O538" i="1"/>
  <c r="N537" i="1"/>
  <c r="P537" i="1" s="1"/>
  <c r="B537" i="1" s="1"/>
  <c r="R538" i="1"/>
  <c r="G538" i="1"/>
  <c r="H538" i="1" s="1"/>
  <c r="T537" i="1"/>
  <c r="Q537" i="1"/>
  <c r="C538" i="1" s="1"/>
  <c r="J538" i="1"/>
  <c r="K538" i="1" s="1"/>
  <c r="L538" i="1" s="1"/>
  <c r="M538" i="1" s="1"/>
  <c r="S538" i="1"/>
  <c r="I544" i="1"/>
  <c r="I545" i="1" l="1"/>
  <c r="N538" i="1"/>
  <c r="P538" i="1" s="1"/>
  <c r="B538" i="1" s="1"/>
  <c r="D539" i="1"/>
  <c r="E539" i="1" s="1"/>
  <c r="F540" i="1" s="1"/>
  <c r="O539" i="1"/>
  <c r="A540" i="1"/>
  <c r="R539" i="1"/>
  <c r="G539" i="1"/>
  <c r="H539" i="1" s="1"/>
  <c r="J539" i="1"/>
  <c r="K539" i="1" s="1"/>
  <c r="L539" i="1" s="1"/>
  <c r="M539" i="1" s="1"/>
  <c r="S539" i="1"/>
  <c r="T538" i="1"/>
  <c r="Q538" i="1"/>
  <c r="C539" i="1" s="1"/>
  <c r="N539" i="1" l="1"/>
  <c r="P539" i="1" s="1"/>
  <c r="B539" i="1" s="1"/>
  <c r="G540" i="1"/>
  <c r="H540" i="1" s="1"/>
  <c r="T539" i="1"/>
  <c r="R540" i="1"/>
  <c r="S540" i="1"/>
  <c r="Q539" i="1"/>
  <c r="C540" i="1" s="1"/>
  <c r="J540" i="1"/>
  <c r="K540" i="1" s="1"/>
  <c r="L540" i="1" s="1"/>
  <c r="M540" i="1" s="1"/>
  <c r="D540" i="1"/>
  <c r="E540" i="1" s="1"/>
  <c r="F541" i="1" s="1"/>
  <c r="O540" i="1"/>
  <c r="A541" i="1"/>
  <c r="I546" i="1"/>
  <c r="N540" i="1" l="1"/>
  <c r="P540" i="1" s="1"/>
  <c r="B540" i="1" s="1"/>
  <c r="R541" i="1"/>
  <c r="T540" i="1"/>
  <c r="J541" i="1"/>
  <c r="K541" i="1" s="1"/>
  <c r="L541" i="1" s="1"/>
  <c r="M541" i="1" s="1"/>
  <c r="G541" i="1"/>
  <c r="H541" i="1" s="1"/>
  <c r="S541" i="1"/>
  <c r="Q540" i="1"/>
  <c r="C541" i="1" s="1"/>
  <c r="O541" i="1"/>
  <c r="A542" i="1"/>
  <c r="D541" i="1"/>
  <c r="E541" i="1" s="1"/>
  <c r="F542" i="1" s="1"/>
  <c r="I547" i="1"/>
  <c r="N541" i="1" l="1"/>
  <c r="P541" i="1" s="1"/>
  <c r="B541" i="1" s="1"/>
  <c r="I548" i="1"/>
  <c r="D542" i="1"/>
  <c r="E542" i="1" s="1"/>
  <c r="F543" i="1" s="1"/>
  <c r="O542" i="1"/>
  <c r="A543" i="1"/>
  <c r="G542" i="1"/>
  <c r="H542" i="1" s="1"/>
  <c r="R542" i="1"/>
  <c r="Q541" i="1"/>
  <c r="C542" i="1" s="1"/>
  <c r="J542" i="1"/>
  <c r="K542" i="1" s="1"/>
  <c r="L542" i="1" s="1"/>
  <c r="M542" i="1" s="1"/>
  <c r="T541" i="1"/>
  <c r="S542" i="1"/>
  <c r="O543" i="1" l="1"/>
  <c r="A544" i="1"/>
  <c r="D543" i="1"/>
  <c r="E543" i="1" s="1"/>
  <c r="F544" i="1" s="1"/>
  <c r="I549" i="1"/>
  <c r="N542" i="1"/>
  <c r="P542" i="1" s="1"/>
  <c r="B542" i="1" s="1"/>
  <c r="G543" i="1"/>
  <c r="H543" i="1" s="1"/>
  <c r="T542" i="1"/>
  <c r="R543" i="1"/>
  <c r="S543" i="1"/>
  <c r="J543" i="1"/>
  <c r="K543" i="1" s="1"/>
  <c r="L543" i="1" s="1"/>
  <c r="M543" i="1" s="1"/>
  <c r="Q542" i="1"/>
  <c r="C543" i="1" s="1"/>
  <c r="N543" i="1" l="1"/>
  <c r="P543" i="1" s="1"/>
  <c r="B543" i="1" s="1"/>
  <c r="Q543" i="1"/>
  <c r="C544" i="1" s="1"/>
  <c r="S544" i="1"/>
  <c r="G544" i="1"/>
  <c r="H544" i="1" s="1"/>
  <c r="R544" i="1"/>
  <c r="T543" i="1"/>
  <c r="J544" i="1"/>
  <c r="K544" i="1" s="1"/>
  <c r="L544" i="1" s="1"/>
  <c r="M544" i="1" s="1"/>
  <c r="D544" i="1"/>
  <c r="E544" i="1" s="1"/>
  <c r="F545" i="1" s="1"/>
  <c r="O544" i="1"/>
  <c r="A545" i="1"/>
  <c r="I550" i="1"/>
  <c r="N544" i="1" l="1"/>
  <c r="P544" i="1" s="1"/>
  <c r="B544" i="1" s="1"/>
  <c r="D545" i="1"/>
  <c r="E545" i="1" s="1"/>
  <c r="F546" i="1" s="1"/>
  <c r="O545" i="1"/>
  <c r="A546" i="1"/>
  <c r="S545" i="1"/>
  <c r="Q544" i="1"/>
  <c r="C545" i="1" s="1"/>
  <c r="T544" i="1"/>
  <c r="R545" i="1"/>
  <c r="G545" i="1"/>
  <c r="H545" i="1" s="1"/>
  <c r="J545" i="1"/>
  <c r="K545" i="1" s="1"/>
  <c r="L545" i="1" s="1"/>
  <c r="M545" i="1" s="1"/>
  <c r="I551" i="1"/>
  <c r="N545" i="1" l="1"/>
  <c r="P545" i="1" s="1"/>
  <c r="B545" i="1" s="1"/>
  <c r="A547" i="1"/>
  <c r="D546" i="1"/>
  <c r="E546" i="1" s="1"/>
  <c r="F547" i="1" s="1"/>
  <c r="O546" i="1"/>
  <c r="I552" i="1"/>
  <c r="J546" i="1"/>
  <c r="K546" i="1" s="1"/>
  <c r="L546" i="1" s="1"/>
  <c r="M546" i="1" s="1"/>
  <c r="G546" i="1"/>
  <c r="H546" i="1" s="1"/>
  <c r="R546" i="1"/>
  <c r="Q545" i="1"/>
  <c r="C546" i="1" s="1"/>
  <c r="T545" i="1"/>
  <c r="S546" i="1"/>
  <c r="N546" i="1" l="1"/>
  <c r="P546" i="1" s="1"/>
  <c r="B546" i="1" s="1"/>
  <c r="D547" i="1"/>
  <c r="E547" i="1" s="1"/>
  <c r="F548" i="1" s="1"/>
  <c r="O547" i="1"/>
  <c r="A548" i="1"/>
  <c r="I553" i="1"/>
  <c r="T546" i="1"/>
  <c r="G547" i="1"/>
  <c r="H547" i="1" s="1"/>
  <c r="S547" i="1"/>
  <c r="J547" i="1"/>
  <c r="K547" i="1" s="1"/>
  <c r="L547" i="1" s="1"/>
  <c r="M547" i="1" s="1"/>
  <c r="R547" i="1"/>
  <c r="Q546" i="1"/>
  <c r="C547" i="1" s="1"/>
  <c r="N547" i="1" l="1"/>
  <c r="P547" i="1" s="1"/>
  <c r="B547" i="1" s="1"/>
  <c r="I554" i="1"/>
  <c r="O548" i="1"/>
  <c r="A549" i="1"/>
  <c r="D548" i="1"/>
  <c r="E548" i="1" s="1"/>
  <c r="F549" i="1" s="1"/>
  <c r="R548" i="1"/>
  <c r="G548" i="1"/>
  <c r="H548" i="1" s="1"/>
  <c r="S548" i="1"/>
  <c r="T547" i="1"/>
  <c r="Q547" i="1"/>
  <c r="C548" i="1" s="1"/>
  <c r="J548" i="1"/>
  <c r="K548" i="1" s="1"/>
  <c r="L548" i="1" s="1"/>
  <c r="M548" i="1" s="1"/>
  <c r="N548" i="1" l="1"/>
  <c r="P548" i="1" s="1"/>
  <c r="B548" i="1" s="1"/>
  <c r="I555" i="1"/>
  <c r="S549" i="1"/>
  <c r="G549" i="1"/>
  <c r="H549" i="1" s="1"/>
  <c r="Q548" i="1"/>
  <c r="C549" i="1" s="1"/>
  <c r="T548" i="1"/>
  <c r="R549" i="1"/>
  <c r="J549" i="1"/>
  <c r="K549" i="1" s="1"/>
  <c r="L549" i="1" s="1"/>
  <c r="M549" i="1" s="1"/>
  <c r="D549" i="1"/>
  <c r="E549" i="1" s="1"/>
  <c r="F550" i="1" s="1"/>
  <c r="O549" i="1"/>
  <c r="A550" i="1"/>
  <c r="I556" i="1" l="1"/>
  <c r="J550" i="1"/>
  <c r="G550" i="1"/>
  <c r="H550" i="1" s="1"/>
  <c r="Q549" i="1"/>
  <c r="C550" i="1" s="1"/>
  <c r="R550" i="1"/>
  <c r="S550" i="1"/>
  <c r="T549" i="1"/>
  <c r="D550" i="1"/>
  <c r="E550" i="1" s="1"/>
  <c r="F551" i="1" s="1"/>
  <c r="O550" i="1"/>
  <c r="K550" i="1"/>
  <c r="L550" i="1" s="1"/>
  <c r="M550" i="1" s="1"/>
  <c r="A551" i="1"/>
  <c r="N549" i="1"/>
  <c r="P549" i="1" s="1"/>
  <c r="B549" i="1" s="1"/>
  <c r="N550" i="1" l="1"/>
  <c r="P550" i="1" s="1"/>
  <c r="B550" i="1" s="1"/>
  <c r="A552" i="1"/>
  <c r="D551" i="1"/>
  <c r="E551" i="1" s="1"/>
  <c r="F552" i="1" s="1"/>
  <c r="O551" i="1"/>
  <c r="I557" i="1"/>
  <c r="Q550" i="1"/>
  <c r="C551" i="1" s="1"/>
  <c r="G551" i="1"/>
  <c r="H551" i="1" s="1"/>
  <c r="T550" i="1"/>
  <c r="J551" i="1"/>
  <c r="K551" i="1" s="1"/>
  <c r="L551" i="1" s="1"/>
  <c r="M551" i="1" s="1"/>
  <c r="S551" i="1"/>
  <c r="R551" i="1"/>
  <c r="N551" i="1" l="1"/>
  <c r="P551" i="1" s="1"/>
  <c r="B551" i="1" s="1"/>
  <c r="G552" i="1"/>
  <c r="H552" i="1" s="1"/>
  <c r="J552" i="1"/>
  <c r="K552" i="1" s="1"/>
  <c r="L552" i="1" s="1"/>
  <c r="M552" i="1" s="1"/>
  <c r="R552" i="1"/>
  <c r="Q551" i="1"/>
  <c r="C552" i="1" s="1"/>
  <c r="T551" i="1"/>
  <c r="S552" i="1"/>
  <c r="I558" i="1"/>
  <c r="A553" i="1"/>
  <c r="D552" i="1"/>
  <c r="E552" i="1" s="1"/>
  <c r="F553" i="1" s="1"/>
  <c r="O552" i="1"/>
  <c r="A554" i="1" l="1"/>
  <c r="O553" i="1"/>
  <c r="D553" i="1"/>
  <c r="E553" i="1" s="1"/>
  <c r="F554" i="1" s="1"/>
  <c r="I559" i="1"/>
  <c r="G553" i="1"/>
  <c r="H553" i="1" s="1"/>
  <c r="J553" i="1"/>
  <c r="K553" i="1" s="1"/>
  <c r="L553" i="1" s="1"/>
  <c r="M553" i="1" s="1"/>
  <c r="R553" i="1"/>
  <c r="Q552" i="1"/>
  <c r="C553" i="1" s="1"/>
  <c r="T552" i="1"/>
  <c r="S553" i="1"/>
  <c r="N552" i="1"/>
  <c r="P552" i="1" s="1"/>
  <c r="B552" i="1" s="1"/>
  <c r="N553" i="1" l="1"/>
  <c r="P553" i="1" s="1"/>
  <c r="B553" i="1" s="1"/>
  <c r="I560" i="1"/>
  <c r="A555" i="1"/>
  <c r="D554" i="1"/>
  <c r="E554" i="1" s="1"/>
  <c r="F555" i="1" s="1"/>
  <c r="O554" i="1"/>
  <c r="R554" i="1"/>
  <c r="S554" i="1"/>
  <c r="G554" i="1"/>
  <c r="H554" i="1" s="1"/>
  <c r="Q553" i="1"/>
  <c r="C554" i="1" s="1"/>
  <c r="T553" i="1"/>
  <c r="J554" i="1"/>
  <c r="K554" i="1" s="1"/>
  <c r="L554" i="1" s="1"/>
  <c r="M554" i="1" s="1"/>
  <c r="N554" i="1" l="1"/>
  <c r="P554" i="1" s="1"/>
  <c r="B554" i="1" s="1"/>
  <c r="G555" i="1"/>
  <c r="H555" i="1" s="1"/>
  <c r="J555" i="1"/>
  <c r="K555" i="1" s="1"/>
  <c r="L555" i="1" s="1"/>
  <c r="M555" i="1" s="1"/>
  <c r="Q554" i="1"/>
  <c r="C555" i="1" s="1"/>
  <c r="T554" i="1"/>
  <c r="R555" i="1"/>
  <c r="S555" i="1"/>
  <c r="D555" i="1"/>
  <c r="E555" i="1" s="1"/>
  <c r="F556" i="1" s="1"/>
  <c r="O555" i="1"/>
  <c r="A556" i="1"/>
  <c r="I561" i="1"/>
  <c r="I562" i="1" l="1"/>
  <c r="N555" i="1"/>
  <c r="P555" i="1" s="1"/>
  <c r="B555" i="1" s="1"/>
  <c r="A557" i="1"/>
  <c r="D556" i="1"/>
  <c r="E556" i="1" s="1"/>
  <c r="F557" i="1" s="1"/>
  <c r="O556" i="1"/>
  <c r="T555" i="1"/>
  <c r="S556" i="1"/>
  <c r="R556" i="1"/>
  <c r="J556" i="1"/>
  <c r="K556" i="1" s="1"/>
  <c r="L556" i="1" s="1"/>
  <c r="M556" i="1" s="1"/>
  <c r="G556" i="1"/>
  <c r="H556" i="1" s="1"/>
  <c r="Q555" i="1"/>
  <c r="C556" i="1" s="1"/>
  <c r="N556" i="1" l="1"/>
  <c r="P556" i="1" s="1"/>
  <c r="B556" i="1" s="1"/>
  <c r="A558" i="1"/>
  <c r="D557" i="1"/>
  <c r="E557" i="1" s="1"/>
  <c r="F558" i="1" s="1"/>
  <c r="O557" i="1"/>
  <c r="Q556" i="1"/>
  <c r="C557" i="1" s="1"/>
  <c r="S557" i="1"/>
  <c r="R557" i="1"/>
  <c r="G557" i="1"/>
  <c r="H557" i="1" s="1"/>
  <c r="T556" i="1"/>
  <c r="J557" i="1"/>
  <c r="K557" i="1" s="1"/>
  <c r="L557" i="1" s="1"/>
  <c r="M557" i="1" s="1"/>
  <c r="I563" i="1"/>
  <c r="I564" i="1" l="1"/>
  <c r="N557" i="1"/>
  <c r="P557" i="1" s="1"/>
  <c r="B557" i="1" s="1"/>
  <c r="A559" i="1"/>
  <c r="D558" i="1"/>
  <c r="E558" i="1" s="1"/>
  <c r="F559" i="1" s="1"/>
  <c r="O558" i="1"/>
  <c r="S558" i="1"/>
  <c r="Q557" i="1"/>
  <c r="C558" i="1" s="1"/>
  <c r="R558" i="1"/>
  <c r="T557" i="1"/>
  <c r="G558" i="1"/>
  <c r="H558" i="1" s="1"/>
  <c r="J558" i="1"/>
  <c r="K558" i="1" s="1"/>
  <c r="L558" i="1" s="1"/>
  <c r="M558" i="1" s="1"/>
  <c r="N558" i="1" l="1"/>
  <c r="P558" i="1" s="1"/>
  <c r="G559" i="1"/>
  <c r="H559" i="1" s="1"/>
  <c r="Q558" i="1"/>
  <c r="C559" i="1" s="1"/>
  <c r="S559" i="1"/>
  <c r="R559" i="1"/>
  <c r="T558" i="1"/>
  <c r="J559" i="1"/>
  <c r="K559" i="1" s="1"/>
  <c r="L559" i="1" s="1"/>
  <c r="O559" i="1"/>
  <c r="A560" i="1"/>
  <c r="D559" i="1"/>
  <c r="E559" i="1" s="1"/>
  <c r="F560" i="1" s="1"/>
  <c r="I565" i="1"/>
  <c r="B558" i="1" l="1"/>
  <c r="M559" i="1"/>
  <c r="I566" i="1"/>
  <c r="G560" i="1"/>
  <c r="H560" i="1" s="1"/>
  <c r="R560" i="1"/>
  <c r="Q559" i="1"/>
  <c r="J560" i="1"/>
  <c r="K560" i="1" s="1"/>
  <c r="L560" i="1" s="1"/>
  <c r="M560" i="1" s="1"/>
  <c r="T559" i="1"/>
  <c r="S560" i="1"/>
  <c r="A561" i="1"/>
  <c r="D560" i="1"/>
  <c r="O560" i="1"/>
  <c r="E560" i="1" l="1"/>
  <c r="F561" i="1" s="1"/>
  <c r="N559" i="1"/>
  <c r="G561" i="1"/>
  <c r="T560" i="1"/>
  <c r="R561" i="1"/>
  <c r="S561" i="1"/>
  <c r="Q560" i="1"/>
  <c r="J561" i="1"/>
  <c r="K561" i="1" s="1"/>
  <c r="L561" i="1" s="1"/>
  <c r="M561" i="1" s="1"/>
  <c r="O561" i="1"/>
  <c r="A562" i="1"/>
  <c r="D561" i="1"/>
  <c r="N560" i="1"/>
  <c r="I567" i="1"/>
  <c r="C560" i="1"/>
  <c r="E561" i="1" l="1"/>
  <c r="F562" i="1" s="1"/>
  <c r="H561" i="1"/>
  <c r="P559" i="1"/>
  <c r="C561" i="1"/>
  <c r="P560" i="1"/>
  <c r="R562" i="1"/>
  <c r="G562" i="1"/>
  <c r="T561" i="1"/>
  <c r="S562" i="1"/>
  <c r="Q561" i="1"/>
  <c r="J562" i="1"/>
  <c r="K562" i="1" s="1"/>
  <c r="L562" i="1" s="1"/>
  <c r="M562" i="1" s="1"/>
  <c r="D562" i="1"/>
  <c r="O562" i="1"/>
  <c r="A563" i="1"/>
  <c r="I568" i="1"/>
  <c r="N561" i="1" l="1"/>
  <c r="P561" i="1" s="1"/>
  <c r="B560" i="1"/>
  <c r="B559" i="1"/>
  <c r="E562" i="1"/>
  <c r="F563" i="1" s="1"/>
  <c r="H562" i="1"/>
  <c r="C562" i="1"/>
  <c r="G563" i="1"/>
  <c r="J563" i="1"/>
  <c r="K563" i="1" s="1"/>
  <c r="L563" i="1" s="1"/>
  <c r="M563" i="1" s="1"/>
  <c r="S563" i="1"/>
  <c r="R563" i="1"/>
  <c r="Q562" i="1"/>
  <c r="T562" i="1"/>
  <c r="O563" i="1"/>
  <c r="A564" i="1"/>
  <c r="D563" i="1"/>
  <c r="I569" i="1"/>
  <c r="E563" i="1" l="1"/>
  <c r="F564" i="1" s="1"/>
  <c r="N562" i="1"/>
  <c r="H563" i="1"/>
  <c r="B561" i="1"/>
  <c r="C563" i="1"/>
  <c r="A565" i="1"/>
  <c r="D564" i="1"/>
  <c r="O564" i="1"/>
  <c r="I570" i="1"/>
  <c r="G564" i="1"/>
  <c r="R564" i="1"/>
  <c r="Q563" i="1"/>
  <c r="J564" i="1"/>
  <c r="K564" i="1" s="1"/>
  <c r="L564" i="1" s="1"/>
  <c r="M564" i="1" s="1"/>
  <c r="T563" i="1"/>
  <c r="S564" i="1"/>
  <c r="C564" i="1" l="1"/>
  <c r="P562" i="1"/>
  <c r="B562" i="1" s="1"/>
  <c r="E564" i="1"/>
  <c r="F565" i="1" s="1"/>
  <c r="H564" i="1"/>
  <c r="N563" i="1"/>
  <c r="O565" i="1"/>
  <c r="A566" i="1"/>
  <c r="D565" i="1"/>
  <c r="I571" i="1"/>
  <c r="T564" i="1"/>
  <c r="S565" i="1"/>
  <c r="Q564" i="1"/>
  <c r="C565" i="1" s="1"/>
  <c r="G565" i="1"/>
  <c r="J565" i="1"/>
  <c r="K565" i="1" s="1"/>
  <c r="L565" i="1" s="1"/>
  <c r="M565" i="1" s="1"/>
  <c r="R565" i="1"/>
  <c r="N564" i="1" l="1"/>
  <c r="H565" i="1"/>
  <c r="E565" i="1"/>
  <c r="F566" i="1" s="1"/>
  <c r="P563" i="1"/>
  <c r="I572" i="1"/>
  <c r="D566" i="1"/>
  <c r="O566" i="1"/>
  <c r="A567" i="1"/>
  <c r="T565" i="1"/>
  <c r="R566" i="1"/>
  <c r="S566" i="1"/>
  <c r="G566" i="1"/>
  <c r="Q565" i="1"/>
  <c r="C566" i="1" s="1"/>
  <c r="J566" i="1"/>
  <c r="K566" i="1" s="1"/>
  <c r="L566" i="1" s="1"/>
  <c r="M566" i="1" s="1"/>
  <c r="P564" i="1" l="1"/>
  <c r="N565" i="1"/>
  <c r="E566" i="1"/>
  <c r="F567" i="1" s="1"/>
  <c r="H566" i="1"/>
  <c r="B563" i="1"/>
  <c r="G567" i="1"/>
  <c r="J567" i="1"/>
  <c r="K567" i="1" s="1"/>
  <c r="L567" i="1" s="1"/>
  <c r="M567" i="1" s="1"/>
  <c r="S567" i="1"/>
  <c r="R567" i="1"/>
  <c r="Q566" i="1"/>
  <c r="C567" i="1" s="1"/>
  <c r="T566" i="1"/>
  <c r="I573" i="1"/>
  <c r="O567" i="1"/>
  <c r="A568" i="1"/>
  <c r="D567" i="1"/>
  <c r="P565" i="1" l="1"/>
  <c r="B565" i="1" s="1"/>
  <c r="B564" i="1"/>
  <c r="N566" i="1"/>
  <c r="H567" i="1"/>
  <c r="E567" i="1"/>
  <c r="F568" i="1" s="1"/>
  <c r="I574" i="1"/>
  <c r="O568" i="1"/>
  <c r="A569" i="1"/>
  <c r="D568" i="1"/>
  <c r="Q567" i="1"/>
  <c r="C568" i="1" s="1"/>
  <c r="T567" i="1"/>
  <c r="J568" i="1"/>
  <c r="K568" i="1" s="1"/>
  <c r="L568" i="1" s="1"/>
  <c r="M568" i="1" s="1"/>
  <c r="S568" i="1"/>
  <c r="G568" i="1"/>
  <c r="R568" i="1"/>
  <c r="P566" i="1" l="1"/>
  <c r="B566" i="1" s="1"/>
  <c r="N567" i="1"/>
  <c r="P567" i="1" s="1"/>
  <c r="E568" i="1"/>
  <c r="F569" i="1" s="1"/>
  <c r="H568" i="1"/>
  <c r="S569" i="1"/>
  <c r="G569" i="1"/>
  <c r="R569" i="1"/>
  <c r="Q568" i="1"/>
  <c r="C569" i="1" s="1"/>
  <c r="T568" i="1"/>
  <c r="J569" i="1"/>
  <c r="K569" i="1" s="1"/>
  <c r="L569" i="1" s="1"/>
  <c r="M569" i="1" s="1"/>
  <c r="O569" i="1"/>
  <c r="A570" i="1"/>
  <c r="D569" i="1"/>
  <c r="I575" i="1"/>
  <c r="B567" i="1" l="1"/>
  <c r="H569" i="1"/>
  <c r="E569" i="1"/>
  <c r="F570" i="1" s="1"/>
  <c r="N568" i="1"/>
  <c r="I576" i="1"/>
  <c r="T569" i="1"/>
  <c r="R570" i="1"/>
  <c r="G570" i="1"/>
  <c r="S570" i="1"/>
  <c r="Q569" i="1"/>
  <c r="C570" i="1" s="1"/>
  <c r="J570" i="1"/>
  <c r="K570" i="1" s="1"/>
  <c r="L570" i="1" s="1"/>
  <c r="M570" i="1" s="1"/>
  <c r="D570" i="1"/>
  <c r="O570" i="1"/>
  <c r="A571" i="1"/>
  <c r="E570" i="1" l="1"/>
  <c r="F571" i="1" s="1"/>
  <c r="N569" i="1"/>
  <c r="P568" i="1"/>
  <c r="H570" i="1"/>
  <c r="A572" i="1"/>
  <c r="D571" i="1"/>
  <c r="O571" i="1"/>
  <c r="S571" i="1"/>
  <c r="J571" i="1"/>
  <c r="K571" i="1" s="1"/>
  <c r="L571" i="1" s="1"/>
  <c r="M571" i="1" s="1"/>
  <c r="Q570" i="1"/>
  <c r="C571" i="1" s="1"/>
  <c r="T570" i="1"/>
  <c r="R571" i="1"/>
  <c r="G571" i="1"/>
  <c r="I577" i="1"/>
  <c r="P569" i="1" l="1"/>
  <c r="B569" i="1" s="1"/>
  <c r="H571" i="1"/>
  <c r="N570" i="1"/>
  <c r="E571" i="1"/>
  <c r="F572" i="1" s="1"/>
  <c r="B568" i="1"/>
  <c r="I578" i="1"/>
  <c r="D572" i="1"/>
  <c r="O572" i="1"/>
  <c r="A573" i="1"/>
  <c r="Q571" i="1"/>
  <c r="C572" i="1" s="1"/>
  <c r="R572" i="1"/>
  <c r="J572" i="1"/>
  <c r="K572" i="1" s="1"/>
  <c r="L572" i="1" s="1"/>
  <c r="M572" i="1" s="1"/>
  <c r="S572" i="1"/>
  <c r="T571" i="1"/>
  <c r="G572" i="1"/>
  <c r="N571" i="1" l="1"/>
  <c r="P570" i="1"/>
  <c r="B570" i="1" s="1"/>
  <c r="E572" i="1"/>
  <c r="F573" i="1" s="1"/>
  <c r="H572" i="1"/>
  <c r="R573" i="1"/>
  <c r="T572" i="1"/>
  <c r="S573" i="1"/>
  <c r="G573" i="1"/>
  <c r="J573" i="1"/>
  <c r="K573" i="1" s="1"/>
  <c r="L573" i="1" s="1"/>
  <c r="M573" i="1" s="1"/>
  <c r="Q572" i="1"/>
  <c r="C573" i="1" s="1"/>
  <c r="I579" i="1"/>
  <c r="O573" i="1"/>
  <c r="D573" i="1"/>
  <c r="A574" i="1"/>
  <c r="P571" i="1" l="1"/>
  <c r="E573" i="1"/>
  <c r="F574" i="1" s="1"/>
  <c r="H573" i="1"/>
  <c r="N572" i="1"/>
  <c r="Q573" i="1"/>
  <c r="C574" i="1" s="1"/>
  <c r="T573" i="1"/>
  <c r="S574" i="1"/>
  <c r="R574" i="1"/>
  <c r="G574" i="1"/>
  <c r="J574" i="1"/>
  <c r="K574" i="1" s="1"/>
  <c r="L574" i="1" s="1"/>
  <c r="M574" i="1" s="1"/>
  <c r="D574" i="1"/>
  <c r="A575" i="1"/>
  <c r="O574" i="1"/>
  <c r="I580" i="1"/>
  <c r="B571" i="1" l="1"/>
  <c r="N573" i="1"/>
  <c r="E574" i="1"/>
  <c r="F575" i="1" s="1"/>
  <c r="H574" i="1"/>
  <c r="P572" i="1"/>
  <c r="I581" i="1"/>
  <c r="A576" i="1"/>
  <c r="D575" i="1"/>
  <c r="O575" i="1"/>
  <c r="R575" i="1"/>
  <c r="Q574" i="1"/>
  <c r="C575" i="1" s="1"/>
  <c r="J575" i="1"/>
  <c r="K575" i="1" s="1"/>
  <c r="L575" i="1" s="1"/>
  <c r="M575" i="1" s="1"/>
  <c r="T574" i="1"/>
  <c r="G575" i="1"/>
  <c r="S575" i="1"/>
  <c r="P573" i="1" l="1"/>
  <c r="B573" i="1" s="1"/>
  <c r="E575" i="1"/>
  <c r="F576" i="1" s="1"/>
  <c r="H575" i="1"/>
  <c r="N574" i="1"/>
  <c r="B572" i="1"/>
  <c r="I582" i="1"/>
  <c r="S576" i="1"/>
  <c r="Q575" i="1"/>
  <c r="C576" i="1" s="1"/>
  <c r="G576" i="1"/>
  <c r="T575" i="1"/>
  <c r="J576" i="1"/>
  <c r="K576" i="1" s="1"/>
  <c r="L576" i="1" s="1"/>
  <c r="M576" i="1" s="1"/>
  <c r="R576" i="1"/>
  <c r="A577" i="1"/>
  <c r="D576" i="1"/>
  <c r="O576" i="1"/>
  <c r="N575" i="1" l="1"/>
  <c r="H576" i="1"/>
  <c r="P574" i="1"/>
  <c r="E576" i="1"/>
  <c r="F577" i="1" s="1"/>
  <c r="I583" i="1"/>
  <c r="G577" i="1"/>
  <c r="S577" i="1"/>
  <c r="J577" i="1"/>
  <c r="K577" i="1" s="1"/>
  <c r="L577" i="1" s="1"/>
  <c r="M577" i="1" s="1"/>
  <c r="R577" i="1"/>
  <c r="Q576" i="1"/>
  <c r="C577" i="1" s="1"/>
  <c r="T576" i="1"/>
  <c r="A578" i="1"/>
  <c r="D577" i="1"/>
  <c r="O577" i="1"/>
  <c r="E577" i="1" l="1"/>
  <c r="F578" i="1" s="1"/>
  <c r="P575" i="1"/>
  <c r="B575" i="1" s="1"/>
  <c r="N576" i="1"/>
  <c r="B574" i="1"/>
  <c r="H577" i="1"/>
  <c r="Q577" i="1"/>
  <c r="C578" i="1" s="1"/>
  <c r="R578" i="1"/>
  <c r="J578" i="1"/>
  <c r="K578" i="1" s="1"/>
  <c r="L578" i="1" s="1"/>
  <c r="M578" i="1" s="1"/>
  <c r="G578" i="1"/>
  <c r="S578" i="1"/>
  <c r="T577" i="1"/>
  <c r="D578" i="1"/>
  <c r="O578" i="1"/>
  <c r="A579" i="1"/>
  <c r="I584" i="1"/>
  <c r="H578" i="1" l="1"/>
  <c r="N578" i="1" s="1"/>
  <c r="E578" i="1"/>
  <c r="F579" i="1" s="1"/>
  <c r="N577" i="1"/>
  <c r="P576" i="1"/>
  <c r="Q578" i="1"/>
  <c r="C579" i="1" s="1"/>
  <c r="T578" i="1"/>
  <c r="R579" i="1"/>
  <c r="J579" i="1"/>
  <c r="K579" i="1" s="1"/>
  <c r="L579" i="1" s="1"/>
  <c r="M579" i="1" s="1"/>
  <c r="G579" i="1"/>
  <c r="S579" i="1"/>
  <c r="I585" i="1"/>
  <c r="D579" i="1"/>
  <c r="O579" i="1"/>
  <c r="A580" i="1"/>
  <c r="E579" i="1" l="1"/>
  <c r="F580" i="1" s="1"/>
  <c r="P578" i="1"/>
  <c r="P577" i="1"/>
  <c r="B576" i="1"/>
  <c r="H579" i="1"/>
  <c r="R580" i="1"/>
  <c r="T579" i="1"/>
  <c r="J580" i="1"/>
  <c r="K580" i="1" s="1"/>
  <c r="L580" i="1" s="1"/>
  <c r="M580" i="1" s="1"/>
  <c r="G580" i="1"/>
  <c r="S580" i="1"/>
  <c r="Q579" i="1"/>
  <c r="C580" i="1" s="1"/>
  <c r="I586" i="1"/>
  <c r="D580" i="1"/>
  <c r="O580" i="1"/>
  <c r="A581" i="1"/>
  <c r="B577" i="1" l="1"/>
  <c r="H580" i="1"/>
  <c r="B578" i="1"/>
  <c r="E580" i="1"/>
  <c r="F581" i="1" s="1"/>
  <c r="N579" i="1"/>
  <c r="D581" i="1"/>
  <c r="O581" i="1"/>
  <c r="A582" i="1"/>
  <c r="Q580" i="1"/>
  <c r="C581" i="1" s="1"/>
  <c r="G581" i="1"/>
  <c r="R581" i="1"/>
  <c r="S581" i="1"/>
  <c r="J581" i="1"/>
  <c r="K581" i="1" s="1"/>
  <c r="L581" i="1" s="1"/>
  <c r="M581" i="1" s="1"/>
  <c r="T580" i="1"/>
  <c r="I587" i="1"/>
  <c r="N580" i="1" l="1"/>
  <c r="E581" i="1"/>
  <c r="F582" i="1" s="1"/>
  <c r="H581" i="1"/>
  <c r="P579" i="1"/>
  <c r="O582" i="1"/>
  <c r="A583" i="1"/>
  <c r="D582" i="1"/>
  <c r="I588" i="1"/>
  <c r="G582" i="1"/>
  <c r="J582" i="1"/>
  <c r="K582" i="1" s="1"/>
  <c r="L582" i="1" s="1"/>
  <c r="M582" i="1" s="1"/>
  <c r="S582" i="1"/>
  <c r="R582" i="1"/>
  <c r="Q581" i="1"/>
  <c r="C582" i="1" s="1"/>
  <c r="T581" i="1"/>
  <c r="P580" i="1" l="1"/>
  <c r="B579" i="1"/>
  <c r="N581" i="1"/>
  <c r="E582" i="1"/>
  <c r="F583" i="1" s="1"/>
  <c r="H582" i="1"/>
  <c r="I589" i="1"/>
  <c r="A584" i="1"/>
  <c r="D583" i="1"/>
  <c r="O583" i="1"/>
  <c r="T582" i="1"/>
  <c r="J583" i="1"/>
  <c r="K583" i="1" s="1"/>
  <c r="L583" i="1" s="1"/>
  <c r="M583" i="1" s="1"/>
  <c r="R583" i="1"/>
  <c r="G583" i="1"/>
  <c r="S583" i="1"/>
  <c r="Q582" i="1"/>
  <c r="C583" i="1" s="1"/>
  <c r="B580" i="1" l="1"/>
  <c r="P581" i="1"/>
  <c r="B581" i="1" s="1"/>
  <c r="N582" i="1"/>
  <c r="P582" i="1" s="1"/>
  <c r="H583" i="1"/>
  <c r="E583" i="1"/>
  <c r="F584" i="1" s="1"/>
  <c r="O584" i="1"/>
  <c r="D584" i="1"/>
  <c r="A585" i="1"/>
  <c r="S584" i="1"/>
  <c r="R584" i="1"/>
  <c r="G584" i="1"/>
  <c r="Q583" i="1"/>
  <c r="C584" i="1" s="1"/>
  <c r="J584" i="1"/>
  <c r="K584" i="1" s="1"/>
  <c r="L584" i="1" s="1"/>
  <c r="M584" i="1" s="1"/>
  <c r="T583" i="1"/>
  <c r="I590" i="1"/>
  <c r="E584" i="1" l="1"/>
  <c r="F585" i="1" s="1"/>
  <c r="N583" i="1"/>
  <c r="H584" i="1"/>
  <c r="B582" i="1"/>
  <c r="I591" i="1"/>
  <c r="A586" i="1"/>
  <c r="D585" i="1"/>
  <c r="O585" i="1"/>
  <c r="T584" i="1"/>
  <c r="G585" i="1"/>
  <c r="R585" i="1"/>
  <c r="S585" i="1"/>
  <c r="Q584" i="1"/>
  <c r="C585" i="1" s="1"/>
  <c r="J585" i="1"/>
  <c r="K585" i="1" s="1"/>
  <c r="L585" i="1" s="1"/>
  <c r="M585" i="1" s="1"/>
  <c r="P583" i="1" l="1"/>
  <c r="N584" i="1"/>
  <c r="H585" i="1"/>
  <c r="E585" i="1"/>
  <c r="F586" i="1" s="1"/>
  <c r="B583" i="1"/>
  <c r="S586" i="1"/>
  <c r="Q585" i="1"/>
  <c r="C586" i="1" s="1"/>
  <c r="J586" i="1"/>
  <c r="K586" i="1" s="1"/>
  <c r="L586" i="1" s="1"/>
  <c r="M586" i="1" s="1"/>
  <c r="T585" i="1"/>
  <c r="R586" i="1"/>
  <c r="G586" i="1"/>
  <c r="D586" i="1"/>
  <c r="O586" i="1"/>
  <c r="A587" i="1"/>
  <c r="I592" i="1"/>
  <c r="P584" i="1" l="1"/>
  <c r="E586" i="1"/>
  <c r="F587" i="1" s="1"/>
  <c r="N585" i="1"/>
  <c r="H586" i="1"/>
  <c r="I593" i="1"/>
  <c r="Q586" i="1"/>
  <c r="C587" i="1" s="1"/>
  <c r="T586" i="1"/>
  <c r="J587" i="1"/>
  <c r="K587" i="1" s="1"/>
  <c r="L587" i="1" s="1"/>
  <c r="M587" i="1" s="1"/>
  <c r="R587" i="1"/>
  <c r="G587" i="1"/>
  <c r="S587" i="1"/>
  <c r="A588" i="1"/>
  <c r="O587" i="1"/>
  <c r="D587" i="1"/>
  <c r="P585" i="1" l="1"/>
  <c r="N586" i="1"/>
  <c r="H587" i="1"/>
  <c r="B584" i="1"/>
  <c r="E587" i="1"/>
  <c r="F588" i="1" s="1"/>
  <c r="B585" i="1"/>
  <c r="I594" i="1"/>
  <c r="R588" i="1"/>
  <c r="G588" i="1"/>
  <c r="Q587" i="1"/>
  <c r="C588" i="1" s="1"/>
  <c r="J588" i="1"/>
  <c r="K588" i="1" s="1"/>
  <c r="L588" i="1" s="1"/>
  <c r="M588" i="1" s="1"/>
  <c r="S588" i="1"/>
  <c r="T587" i="1"/>
  <c r="A589" i="1"/>
  <c r="D588" i="1"/>
  <c r="O588" i="1"/>
  <c r="P586" i="1" l="1"/>
  <c r="B586" i="1" s="1"/>
  <c r="N587" i="1"/>
  <c r="E588" i="1"/>
  <c r="F589" i="1" s="1"/>
  <c r="H588" i="1"/>
  <c r="I595" i="1"/>
  <c r="G589" i="1"/>
  <c r="T588" i="1"/>
  <c r="R589" i="1"/>
  <c r="J589" i="1"/>
  <c r="K589" i="1" s="1"/>
  <c r="L589" i="1" s="1"/>
  <c r="M589" i="1" s="1"/>
  <c r="Q588" i="1"/>
  <c r="C589" i="1" s="1"/>
  <c r="S589" i="1"/>
  <c r="O589" i="1"/>
  <c r="A590" i="1"/>
  <c r="D589" i="1"/>
  <c r="P587" i="1" l="1"/>
  <c r="E589" i="1"/>
  <c r="F590" i="1" s="1"/>
  <c r="H589" i="1"/>
  <c r="N588" i="1"/>
  <c r="B587" i="1"/>
  <c r="R590" i="1"/>
  <c r="J590" i="1"/>
  <c r="K590" i="1" s="1"/>
  <c r="L590" i="1" s="1"/>
  <c r="M590" i="1" s="1"/>
  <c r="Q589" i="1"/>
  <c r="C590" i="1" s="1"/>
  <c r="T589" i="1"/>
  <c r="G590" i="1"/>
  <c r="S590" i="1"/>
  <c r="A591" i="1"/>
  <c r="O590" i="1"/>
  <c r="D590" i="1"/>
  <c r="I596" i="1"/>
  <c r="N589" i="1" l="1"/>
  <c r="P588" i="1"/>
  <c r="E590" i="1"/>
  <c r="F591" i="1" s="1"/>
  <c r="H590" i="1"/>
  <c r="I597" i="1"/>
  <c r="R591" i="1"/>
  <c r="G591" i="1"/>
  <c r="S591" i="1"/>
  <c r="J591" i="1"/>
  <c r="K591" i="1" s="1"/>
  <c r="L591" i="1" s="1"/>
  <c r="M591" i="1" s="1"/>
  <c r="Q590" i="1"/>
  <c r="C591" i="1" s="1"/>
  <c r="T590" i="1"/>
  <c r="O591" i="1"/>
  <c r="D591" i="1"/>
  <c r="A592" i="1"/>
  <c r="E591" i="1" l="1"/>
  <c r="F592" i="1" s="1"/>
  <c r="P589" i="1"/>
  <c r="N590" i="1"/>
  <c r="H591" i="1"/>
  <c r="B588" i="1"/>
  <c r="B589" i="1"/>
  <c r="I598" i="1"/>
  <c r="A593" i="1"/>
  <c r="D592" i="1"/>
  <c r="O592" i="1"/>
  <c r="T591" i="1"/>
  <c r="R592" i="1"/>
  <c r="G592" i="1"/>
  <c r="S592" i="1"/>
  <c r="Q591" i="1"/>
  <c r="C592" i="1" s="1"/>
  <c r="J592" i="1"/>
  <c r="K592" i="1" s="1"/>
  <c r="L592" i="1" s="1"/>
  <c r="M592" i="1" s="1"/>
  <c r="H592" i="1" l="1"/>
  <c r="N591" i="1"/>
  <c r="E592" i="1"/>
  <c r="F593" i="1" s="1"/>
  <c r="P590" i="1"/>
  <c r="T592" i="1"/>
  <c r="S593" i="1"/>
  <c r="G593" i="1"/>
  <c r="Q592" i="1"/>
  <c r="C593" i="1" s="1"/>
  <c r="R593" i="1"/>
  <c r="J593" i="1"/>
  <c r="K593" i="1" s="1"/>
  <c r="L593" i="1" s="1"/>
  <c r="M593" i="1" s="1"/>
  <c r="I599" i="1"/>
  <c r="A594" i="1"/>
  <c r="D593" i="1"/>
  <c r="O593" i="1"/>
  <c r="N592" i="1" l="1"/>
  <c r="P591" i="1"/>
  <c r="E593" i="1"/>
  <c r="F594" i="1" s="1"/>
  <c r="B590" i="1"/>
  <c r="H593" i="1"/>
  <c r="T593" i="1"/>
  <c r="J594" i="1"/>
  <c r="K594" i="1" s="1"/>
  <c r="L594" i="1" s="1"/>
  <c r="M594" i="1" s="1"/>
  <c r="R594" i="1"/>
  <c r="S594" i="1"/>
  <c r="G594" i="1"/>
  <c r="Q593" i="1"/>
  <c r="C594" i="1" s="1"/>
  <c r="O594" i="1"/>
  <c r="A595" i="1"/>
  <c r="D594" i="1"/>
  <c r="I600" i="1"/>
  <c r="P592" i="1" l="1"/>
  <c r="H594" i="1"/>
  <c r="N593" i="1"/>
  <c r="E594" i="1"/>
  <c r="F595" i="1" s="1"/>
  <c r="B591" i="1"/>
  <c r="B592" i="1"/>
  <c r="I601" i="1"/>
  <c r="O595" i="1"/>
  <c r="A596" i="1"/>
  <c r="D595" i="1"/>
  <c r="R595" i="1"/>
  <c r="G595" i="1"/>
  <c r="Q594" i="1"/>
  <c r="C595" i="1" s="1"/>
  <c r="J595" i="1"/>
  <c r="K595" i="1" s="1"/>
  <c r="L595" i="1" s="1"/>
  <c r="M595" i="1" s="1"/>
  <c r="T594" i="1"/>
  <c r="S595" i="1"/>
  <c r="N594" i="1" l="1"/>
  <c r="H595" i="1"/>
  <c r="E595" i="1"/>
  <c r="F596" i="1" s="1"/>
  <c r="P593" i="1"/>
  <c r="I602" i="1"/>
  <c r="A597" i="1"/>
  <c r="O596" i="1"/>
  <c r="D596" i="1"/>
  <c r="S596" i="1"/>
  <c r="R596" i="1"/>
  <c r="G596" i="1"/>
  <c r="Q595" i="1"/>
  <c r="C596" i="1" s="1"/>
  <c r="J596" i="1"/>
  <c r="K596" i="1" s="1"/>
  <c r="L596" i="1" s="1"/>
  <c r="M596" i="1" s="1"/>
  <c r="T595" i="1"/>
  <c r="P594" i="1" l="1"/>
  <c r="N595" i="1"/>
  <c r="E596" i="1"/>
  <c r="F597" i="1" s="1"/>
  <c r="B593" i="1"/>
  <c r="H596" i="1"/>
  <c r="B594" i="1"/>
  <c r="O597" i="1"/>
  <c r="A598" i="1"/>
  <c r="D597" i="1"/>
  <c r="I603" i="1"/>
  <c r="R597" i="1"/>
  <c r="S597" i="1"/>
  <c r="Q596" i="1"/>
  <c r="C597" i="1" s="1"/>
  <c r="G597" i="1"/>
  <c r="J597" i="1"/>
  <c r="K597" i="1" s="1"/>
  <c r="L597" i="1" s="1"/>
  <c r="M597" i="1" s="1"/>
  <c r="T596" i="1"/>
  <c r="P595" i="1" l="1"/>
  <c r="B595" i="1" s="1"/>
  <c r="N596" i="1"/>
  <c r="H597" i="1"/>
  <c r="E597" i="1"/>
  <c r="F598" i="1" s="1"/>
  <c r="T597" i="1"/>
  <c r="J598" i="1"/>
  <c r="K598" i="1" s="1"/>
  <c r="L598" i="1" s="1"/>
  <c r="M598" i="1" s="1"/>
  <c r="R598" i="1"/>
  <c r="S598" i="1"/>
  <c r="G598" i="1"/>
  <c r="Q597" i="1"/>
  <c r="C598" i="1" s="1"/>
  <c r="A599" i="1"/>
  <c r="D598" i="1"/>
  <c r="O598" i="1"/>
  <c r="I604" i="1"/>
  <c r="E598" i="1" l="1"/>
  <c r="F599" i="1" s="1"/>
  <c r="N597" i="1"/>
  <c r="P596" i="1"/>
  <c r="H598" i="1"/>
  <c r="G599" i="1"/>
  <c r="S599" i="1"/>
  <c r="J599" i="1"/>
  <c r="K599" i="1" s="1"/>
  <c r="L599" i="1" s="1"/>
  <c r="M599" i="1" s="1"/>
  <c r="Q598" i="1"/>
  <c r="C599" i="1" s="1"/>
  <c r="R599" i="1"/>
  <c r="T598" i="1"/>
  <c r="O599" i="1"/>
  <c r="A600" i="1"/>
  <c r="D599" i="1"/>
  <c r="I605" i="1"/>
  <c r="H599" i="1" l="1"/>
  <c r="B596" i="1"/>
  <c r="P597" i="1"/>
  <c r="N598" i="1"/>
  <c r="E599" i="1"/>
  <c r="F600" i="1" s="1"/>
  <c r="A601" i="1"/>
  <c r="D600" i="1"/>
  <c r="O600" i="1"/>
  <c r="G600" i="1"/>
  <c r="S600" i="1"/>
  <c r="Q599" i="1"/>
  <c r="C600" i="1" s="1"/>
  <c r="R600" i="1"/>
  <c r="T599" i="1"/>
  <c r="J600" i="1"/>
  <c r="K600" i="1" s="1"/>
  <c r="L600" i="1" s="1"/>
  <c r="M600" i="1" s="1"/>
  <c r="I606" i="1"/>
  <c r="N599" i="1" l="1"/>
  <c r="E600" i="1"/>
  <c r="F601" i="1" s="1"/>
  <c r="B597" i="1"/>
  <c r="P598" i="1"/>
  <c r="H600" i="1"/>
  <c r="G601" i="1"/>
  <c r="T600" i="1"/>
  <c r="J601" i="1"/>
  <c r="K601" i="1" s="1"/>
  <c r="L601" i="1" s="1"/>
  <c r="M601" i="1" s="1"/>
  <c r="S601" i="1"/>
  <c r="R601" i="1"/>
  <c r="Q600" i="1"/>
  <c r="C601" i="1" s="1"/>
  <c r="O601" i="1"/>
  <c r="A602" i="1"/>
  <c r="D601" i="1"/>
  <c r="I607" i="1"/>
  <c r="P599" i="1" l="1"/>
  <c r="B599" i="1" s="1"/>
  <c r="E601" i="1"/>
  <c r="F602" i="1" s="1"/>
  <c r="H601" i="1"/>
  <c r="N600" i="1"/>
  <c r="B598" i="1"/>
  <c r="Q601" i="1"/>
  <c r="C602" i="1" s="1"/>
  <c r="J602" i="1"/>
  <c r="R602" i="1"/>
  <c r="S602" i="1"/>
  <c r="G602" i="1"/>
  <c r="T601" i="1"/>
  <c r="A603" i="1"/>
  <c r="D602" i="1"/>
  <c r="O602" i="1"/>
  <c r="K602" i="1"/>
  <c r="L602" i="1" s="1"/>
  <c r="M602" i="1" s="1"/>
  <c r="I608" i="1"/>
  <c r="N601" i="1" l="1"/>
  <c r="H602" i="1"/>
  <c r="E602" i="1"/>
  <c r="F603" i="1" s="1"/>
  <c r="P600" i="1"/>
  <c r="O603" i="1"/>
  <c r="D603" i="1"/>
  <c r="A604" i="1"/>
  <c r="I609" i="1"/>
  <c r="R603" i="1"/>
  <c r="G603" i="1"/>
  <c r="S603" i="1"/>
  <c r="J603" i="1"/>
  <c r="K603" i="1" s="1"/>
  <c r="L603" i="1" s="1"/>
  <c r="M603" i="1" s="1"/>
  <c r="Q602" i="1"/>
  <c r="C603" i="1" s="1"/>
  <c r="T602" i="1"/>
  <c r="P601" i="1" l="1"/>
  <c r="N602" i="1"/>
  <c r="H603" i="1"/>
  <c r="E603" i="1"/>
  <c r="F604" i="1" s="1"/>
  <c r="B600" i="1"/>
  <c r="D604" i="1"/>
  <c r="O604" i="1"/>
  <c r="A605" i="1"/>
  <c r="S604" i="1"/>
  <c r="R604" i="1"/>
  <c r="J604" i="1"/>
  <c r="K604" i="1" s="1"/>
  <c r="L604" i="1" s="1"/>
  <c r="M604" i="1" s="1"/>
  <c r="T603" i="1"/>
  <c r="Q603" i="1"/>
  <c r="C604" i="1" s="1"/>
  <c r="G604" i="1"/>
  <c r="I610" i="1"/>
  <c r="B601" i="1" l="1"/>
  <c r="N603" i="1"/>
  <c r="P602" i="1"/>
  <c r="H604" i="1"/>
  <c r="E604" i="1"/>
  <c r="F605" i="1" s="1"/>
  <c r="D605" i="1"/>
  <c r="O605" i="1"/>
  <c r="A606" i="1"/>
  <c r="I611" i="1"/>
  <c r="T604" i="1"/>
  <c r="J605" i="1"/>
  <c r="K605" i="1" s="1"/>
  <c r="L605" i="1" s="1"/>
  <c r="M605" i="1" s="1"/>
  <c r="Q604" i="1"/>
  <c r="C605" i="1" s="1"/>
  <c r="R605" i="1"/>
  <c r="S605" i="1"/>
  <c r="G605" i="1"/>
  <c r="E605" i="1" l="1"/>
  <c r="F606" i="1" s="1"/>
  <c r="B602" i="1"/>
  <c r="P603" i="1"/>
  <c r="N604" i="1"/>
  <c r="H605" i="1"/>
  <c r="A607" i="1"/>
  <c r="D606" i="1"/>
  <c r="O606" i="1"/>
  <c r="I612" i="1"/>
  <c r="S606" i="1"/>
  <c r="J606" i="1"/>
  <c r="K606" i="1" s="1"/>
  <c r="L606" i="1" s="1"/>
  <c r="M606" i="1" s="1"/>
  <c r="T605" i="1"/>
  <c r="Q605" i="1"/>
  <c r="C606" i="1" s="1"/>
  <c r="R606" i="1"/>
  <c r="G606" i="1"/>
  <c r="B603" i="1" l="1"/>
  <c r="H606" i="1"/>
  <c r="P604" i="1"/>
  <c r="N605" i="1"/>
  <c r="E606" i="1"/>
  <c r="F607" i="1" s="1"/>
  <c r="I613" i="1"/>
  <c r="S607" i="1"/>
  <c r="T606" i="1"/>
  <c r="G607" i="1"/>
  <c r="R607" i="1"/>
  <c r="J607" i="1"/>
  <c r="K607" i="1" s="1"/>
  <c r="L607" i="1" s="1"/>
  <c r="M607" i="1" s="1"/>
  <c r="Q606" i="1"/>
  <c r="C607" i="1" s="1"/>
  <c r="A608" i="1"/>
  <c r="D607" i="1"/>
  <c r="O607" i="1"/>
  <c r="B604" i="1" l="1"/>
  <c r="E607" i="1"/>
  <c r="F608" i="1" s="1"/>
  <c r="N606" i="1"/>
  <c r="P605" i="1"/>
  <c r="H607" i="1"/>
  <c r="S608" i="1"/>
  <c r="R608" i="1"/>
  <c r="T607" i="1"/>
  <c r="Q607" i="1"/>
  <c r="C608" i="1" s="1"/>
  <c r="G608" i="1"/>
  <c r="J608" i="1"/>
  <c r="K608" i="1" s="1"/>
  <c r="L608" i="1" s="1"/>
  <c r="M608" i="1" s="1"/>
  <c r="A609" i="1"/>
  <c r="D608" i="1"/>
  <c r="O608" i="1"/>
  <c r="I614" i="1"/>
  <c r="B605" i="1" l="1"/>
  <c r="H608" i="1"/>
  <c r="E608" i="1"/>
  <c r="F609" i="1" s="1"/>
  <c r="P606" i="1"/>
  <c r="N607" i="1"/>
  <c r="I615" i="1"/>
  <c r="S609" i="1"/>
  <c r="R609" i="1"/>
  <c r="G609" i="1"/>
  <c r="T608" i="1"/>
  <c r="Q608" i="1"/>
  <c r="C609" i="1" s="1"/>
  <c r="J609" i="1"/>
  <c r="K609" i="1" s="1"/>
  <c r="L609" i="1" s="1"/>
  <c r="M609" i="1" s="1"/>
  <c r="D609" i="1"/>
  <c r="O609" i="1"/>
  <c r="A610" i="1"/>
  <c r="N608" i="1" l="1"/>
  <c r="B606" i="1"/>
  <c r="H609" i="1"/>
  <c r="E609" i="1"/>
  <c r="F610" i="1" s="1"/>
  <c r="P607" i="1"/>
  <c r="A611" i="1"/>
  <c r="D610" i="1"/>
  <c r="O610" i="1"/>
  <c r="J610" i="1"/>
  <c r="K610" i="1" s="1"/>
  <c r="L610" i="1" s="1"/>
  <c r="M610" i="1" s="1"/>
  <c r="G610" i="1"/>
  <c r="T609" i="1"/>
  <c r="R610" i="1"/>
  <c r="Q609" i="1"/>
  <c r="C610" i="1" s="1"/>
  <c r="S610" i="1"/>
  <c r="I616" i="1"/>
  <c r="P608" i="1" l="1"/>
  <c r="B608" i="1" s="1"/>
  <c r="B607" i="1"/>
  <c r="N609" i="1"/>
  <c r="H610" i="1"/>
  <c r="E610" i="1"/>
  <c r="F611" i="1" s="1"/>
  <c r="I617" i="1"/>
  <c r="D611" i="1"/>
  <c r="O611" i="1"/>
  <c r="A612" i="1"/>
  <c r="R611" i="1"/>
  <c r="J611" i="1"/>
  <c r="K611" i="1" s="1"/>
  <c r="L611" i="1" s="1"/>
  <c r="M611" i="1" s="1"/>
  <c r="S611" i="1"/>
  <c r="T610" i="1"/>
  <c r="G611" i="1"/>
  <c r="Q610" i="1"/>
  <c r="C611" i="1" s="1"/>
  <c r="P609" i="1" l="1"/>
  <c r="N610" i="1"/>
  <c r="E611" i="1"/>
  <c r="F612" i="1" s="1"/>
  <c r="H611" i="1"/>
  <c r="A613" i="1"/>
  <c r="D612" i="1"/>
  <c r="O612" i="1"/>
  <c r="Q611" i="1"/>
  <c r="C612" i="1" s="1"/>
  <c r="S612" i="1"/>
  <c r="R612" i="1"/>
  <c r="T611" i="1"/>
  <c r="J612" i="1"/>
  <c r="K612" i="1" s="1"/>
  <c r="L612" i="1" s="1"/>
  <c r="M612" i="1" s="1"/>
  <c r="G612" i="1"/>
  <c r="I618" i="1"/>
  <c r="B609" i="1" l="1"/>
  <c r="P610" i="1"/>
  <c r="E612" i="1"/>
  <c r="F613" i="1" s="1"/>
  <c r="N611" i="1"/>
  <c r="H612" i="1"/>
  <c r="B610" i="1"/>
  <c r="S613" i="1"/>
  <c r="Q612" i="1"/>
  <c r="C613" i="1" s="1"/>
  <c r="G613" i="1"/>
  <c r="R613" i="1"/>
  <c r="J613" i="1"/>
  <c r="K613" i="1" s="1"/>
  <c r="L613" i="1" s="1"/>
  <c r="M613" i="1" s="1"/>
  <c r="T612" i="1"/>
  <c r="I619" i="1"/>
  <c r="O613" i="1"/>
  <c r="D613" i="1"/>
  <c r="A614" i="1"/>
  <c r="H613" i="1" l="1"/>
  <c r="E613" i="1"/>
  <c r="F614" i="1" s="1"/>
  <c r="N612" i="1"/>
  <c r="P611" i="1"/>
  <c r="G614" i="1"/>
  <c r="J614" i="1"/>
  <c r="K614" i="1" s="1"/>
  <c r="L614" i="1" s="1"/>
  <c r="M614" i="1" s="1"/>
  <c r="T613" i="1"/>
  <c r="S614" i="1"/>
  <c r="Q613" i="1"/>
  <c r="C614" i="1" s="1"/>
  <c r="R614" i="1"/>
  <c r="A615" i="1"/>
  <c r="D614" i="1"/>
  <c r="O614" i="1"/>
  <c r="I620" i="1"/>
  <c r="B611" i="1" l="1"/>
  <c r="N613" i="1"/>
  <c r="P612" i="1"/>
  <c r="H614" i="1"/>
  <c r="E614" i="1"/>
  <c r="F615" i="1" s="1"/>
  <c r="I621" i="1"/>
  <c r="T614" i="1"/>
  <c r="Q614" i="1"/>
  <c r="C615" i="1" s="1"/>
  <c r="G615" i="1"/>
  <c r="R615" i="1"/>
  <c r="J615" i="1"/>
  <c r="K615" i="1" s="1"/>
  <c r="L615" i="1" s="1"/>
  <c r="M615" i="1" s="1"/>
  <c r="S615" i="1"/>
  <c r="O615" i="1"/>
  <c r="A616" i="1"/>
  <c r="D615" i="1"/>
  <c r="B612" i="1" l="1"/>
  <c r="P613" i="1"/>
  <c r="N614" i="1"/>
  <c r="E615" i="1"/>
  <c r="F616" i="1" s="1"/>
  <c r="H615" i="1"/>
  <c r="B613" i="1"/>
  <c r="I622" i="1"/>
  <c r="D616" i="1"/>
  <c r="O616" i="1"/>
  <c r="A617" i="1"/>
  <c r="S616" i="1"/>
  <c r="Q615" i="1"/>
  <c r="C616" i="1" s="1"/>
  <c r="R616" i="1"/>
  <c r="G616" i="1"/>
  <c r="T615" i="1"/>
  <c r="J616" i="1"/>
  <c r="K616" i="1" s="1"/>
  <c r="L616" i="1" s="1"/>
  <c r="M616" i="1" s="1"/>
  <c r="P614" i="1" l="1"/>
  <c r="B614" i="1" s="1"/>
  <c r="H616" i="1"/>
  <c r="E616" i="1"/>
  <c r="F617" i="1" s="1"/>
  <c r="N615" i="1"/>
  <c r="N616" i="1"/>
  <c r="A618" i="1"/>
  <c r="O617" i="1"/>
  <c r="D617" i="1"/>
  <c r="G617" i="1"/>
  <c r="J617" i="1"/>
  <c r="K617" i="1" s="1"/>
  <c r="L617" i="1" s="1"/>
  <c r="M617" i="1" s="1"/>
  <c r="R617" i="1"/>
  <c r="S617" i="1"/>
  <c r="T616" i="1"/>
  <c r="Q616" i="1"/>
  <c r="C617" i="1" s="1"/>
  <c r="I623" i="1"/>
  <c r="P615" i="1" l="1"/>
  <c r="H617" i="1"/>
  <c r="E617" i="1"/>
  <c r="F618" i="1" s="1"/>
  <c r="P616" i="1"/>
  <c r="R618" i="1"/>
  <c r="J618" i="1"/>
  <c r="K618" i="1" s="1"/>
  <c r="L618" i="1" s="1"/>
  <c r="M618" i="1" s="1"/>
  <c r="T617" i="1"/>
  <c r="S618" i="1"/>
  <c r="G618" i="1"/>
  <c r="Q617" i="1"/>
  <c r="C618" i="1" s="1"/>
  <c r="D618" i="1"/>
  <c r="O618" i="1"/>
  <c r="A619" i="1"/>
  <c r="I624" i="1"/>
  <c r="B615" i="1" l="1"/>
  <c r="N617" i="1"/>
  <c r="E618" i="1"/>
  <c r="F619" i="1" s="1"/>
  <c r="H618" i="1"/>
  <c r="B616" i="1"/>
  <c r="G619" i="1"/>
  <c r="S619" i="1"/>
  <c r="J619" i="1"/>
  <c r="K619" i="1" s="1"/>
  <c r="L619" i="1" s="1"/>
  <c r="M619" i="1" s="1"/>
  <c r="R619" i="1"/>
  <c r="T618" i="1"/>
  <c r="Q618" i="1"/>
  <c r="C619" i="1" s="1"/>
  <c r="I625" i="1"/>
  <c r="O619" i="1"/>
  <c r="A620" i="1"/>
  <c r="D619" i="1"/>
  <c r="E619" i="1" l="1"/>
  <c r="F620" i="1" s="1"/>
  <c r="P617" i="1"/>
  <c r="N618" i="1"/>
  <c r="H619" i="1"/>
  <c r="A621" i="1"/>
  <c r="D620" i="1"/>
  <c r="O620" i="1"/>
  <c r="I626" i="1"/>
  <c r="Q619" i="1"/>
  <c r="C620" i="1" s="1"/>
  <c r="S620" i="1"/>
  <c r="G620" i="1"/>
  <c r="J620" i="1"/>
  <c r="K620" i="1" s="1"/>
  <c r="L620" i="1" s="1"/>
  <c r="M620" i="1" s="1"/>
  <c r="T619" i="1"/>
  <c r="R620" i="1"/>
  <c r="B617" i="1" l="1"/>
  <c r="H620" i="1"/>
  <c r="E620" i="1"/>
  <c r="F621" i="1" s="1"/>
  <c r="P618" i="1"/>
  <c r="N619" i="1"/>
  <c r="N620" i="1"/>
  <c r="I627" i="1"/>
  <c r="O621" i="1"/>
  <c r="A622" i="1"/>
  <c r="D621" i="1"/>
  <c r="R621" i="1"/>
  <c r="T620" i="1"/>
  <c r="Q620" i="1"/>
  <c r="C621" i="1" s="1"/>
  <c r="S621" i="1"/>
  <c r="J621" i="1"/>
  <c r="K621" i="1" s="1"/>
  <c r="L621" i="1" s="1"/>
  <c r="M621" i="1" s="1"/>
  <c r="G621" i="1"/>
  <c r="B618" i="1" l="1"/>
  <c r="H621" i="1"/>
  <c r="P619" i="1"/>
  <c r="E621" i="1"/>
  <c r="F622" i="1" s="1"/>
  <c r="P620" i="1"/>
  <c r="I628" i="1"/>
  <c r="D622" i="1"/>
  <c r="O622" i="1"/>
  <c r="A623" i="1"/>
  <c r="G622" i="1"/>
  <c r="R622" i="1"/>
  <c r="T621" i="1"/>
  <c r="J622" i="1"/>
  <c r="K622" i="1" s="1"/>
  <c r="L622" i="1" s="1"/>
  <c r="M622" i="1" s="1"/>
  <c r="Q621" i="1"/>
  <c r="C622" i="1" s="1"/>
  <c r="S622" i="1"/>
  <c r="N621" i="1" l="1"/>
  <c r="P621" i="1" s="1"/>
  <c r="B619" i="1"/>
  <c r="E622" i="1"/>
  <c r="F623" i="1" s="1"/>
  <c r="H622" i="1"/>
  <c r="B620" i="1"/>
  <c r="S623" i="1"/>
  <c r="R623" i="1"/>
  <c r="G623" i="1"/>
  <c r="T622" i="1"/>
  <c r="J623" i="1"/>
  <c r="K623" i="1" s="1"/>
  <c r="L623" i="1" s="1"/>
  <c r="M623" i="1" s="1"/>
  <c r="Q622" i="1"/>
  <c r="C623" i="1" s="1"/>
  <c r="I629" i="1"/>
  <c r="A624" i="1"/>
  <c r="D623" i="1"/>
  <c r="O623" i="1"/>
  <c r="N622" i="1" l="1"/>
  <c r="E623" i="1"/>
  <c r="F624" i="1" s="1"/>
  <c r="H623" i="1"/>
  <c r="B621" i="1"/>
  <c r="R624" i="1"/>
  <c r="G624" i="1"/>
  <c r="T623" i="1"/>
  <c r="Q623" i="1"/>
  <c r="C624" i="1" s="1"/>
  <c r="S624" i="1"/>
  <c r="J624" i="1"/>
  <c r="K624" i="1" s="1"/>
  <c r="L624" i="1" s="1"/>
  <c r="M624" i="1" s="1"/>
  <c r="A625" i="1"/>
  <c r="D624" i="1"/>
  <c r="O624" i="1"/>
  <c r="I630" i="1"/>
  <c r="P622" i="1" l="1"/>
  <c r="N623" i="1"/>
  <c r="H624" i="1"/>
  <c r="N624" i="1" s="1"/>
  <c r="E624" i="1"/>
  <c r="F625" i="1" s="1"/>
  <c r="P623" i="1"/>
  <c r="B622" i="1"/>
  <c r="O625" i="1"/>
  <c r="D625" i="1"/>
  <c r="A626" i="1"/>
  <c r="Q624" i="1"/>
  <c r="C625" i="1" s="1"/>
  <c r="S625" i="1"/>
  <c r="T624" i="1"/>
  <c r="R625" i="1"/>
  <c r="G625" i="1"/>
  <c r="J625" i="1"/>
  <c r="K625" i="1" s="1"/>
  <c r="L625" i="1" s="1"/>
  <c r="M625" i="1" s="1"/>
  <c r="I631" i="1"/>
  <c r="P624" i="1" l="1"/>
  <c r="E625" i="1"/>
  <c r="F626" i="1" s="1"/>
  <c r="B623" i="1"/>
  <c r="H625" i="1"/>
  <c r="T625" i="1"/>
  <c r="J626" i="1"/>
  <c r="Q625" i="1"/>
  <c r="C626" i="1" s="1"/>
  <c r="G626" i="1"/>
  <c r="R626" i="1"/>
  <c r="S626" i="1"/>
  <c r="I632" i="1"/>
  <c r="A627" i="1"/>
  <c r="D626" i="1"/>
  <c r="E626" i="1" s="1"/>
  <c r="F627" i="1" s="1"/>
  <c r="O626" i="1"/>
  <c r="K626" i="1"/>
  <c r="L626" i="1" s="1"/>
  <c r="M626" i="1" s="1"/>
  <c r="N625" i="1" l="1"/>
  <c r="H626" i="1"/>
  <c r="N626" i="1" s="1"/>
  <c r="P626" i="1" s="1"/>
  <c r="P625" i="1"/>
  <c r="B624" i="1"/>
  <c r="O627" i="1"/>
  <c r="D627" i="1"/>
  <c r="E627" i="1" s="1"/>
  <c r="F628" i="1" s="1"/>
  <c r="A628" i="1"/>
  <c r="G627" i="1"/>
  <c r="H627" i="1" s="1"/>
  <c r="T626" i="1"/>
  <c r="J627" i="1"/>
  <c r="K627" i="1" s="1"/>
  <c r="L627" i="1" s="1"/>
  <c r="M627" i="1" s="1"/>
  <c r="S627" i="1"/>
  <c r="R627" i="1"/>
  <c r="Q626" i="1"/>
  <c r="C627" i="1" s="1"/>
  <c r="I633" i="1"/>
  <c r="B626" i="1" l="1"/>
  <c r="B625" i="1"/>
  <c r="N627" i="1"/>
  <c r="P627" i="1" s="1"/>
  <c r="B627" i="1" s="1"/>
  <c r="O628" i="1"/>
  <c r="A629" i="1"/>
  <c r="D628" i="1"/>
  <c r="E628" i="1" s="1"/>
  <c r="F629" i="1" s="1"/>
  <c r="R628" i="1"/>
  <c r="T627" i="1"/>
  <c r="G628" i="1"/>
  <c r="H628" i="1" s="1"/>
  <c r="Q627" i="1"/>
  <c r="C628" i="1" s="1"/>
  <c r="J628" i="1"/>
  <c r="K628" i="1" s="1"/>
  <c r="L628" i="1" s="1"/>
  <c r="M628" i="1" s="1"/>
  <c r="S628" i="1"/>
  <c r="I634" i="1"/>
  <c r="Q628" i="1" l="1"/>
  <c r="C629" i="1" s="1"/>
  <c r="G629" i="1"/>
  <c r="H629" i="1" s="1"/>
  <c r="S629" i="1"/>
  <c r="J629" i="1"/>
  <c r="K629" i="1" s="1"/>
  <c r="L629" i="1" s="1"/>
  <c r="M629" i="1" s="1"/>
  <c r="R629" i="1"/>
  <c r="T628" i="1"/>
  <c r="N628" i="1"/>
  <c r="A630" i="1"/>
  <c r="B629" i="1"/>
  <c r="D629" i="1"/>
  <c r="E629" i="1" s="1"/>
  <c r="F630" i="1" s="1"/>
  <c r="O629" i="1"/>
  <c r="I635" i="1"/>
  <c r="P628" i="1" l="1"/>
  <c r="N629" i="1"/>
  <c r="P629" i="1" s="1"/>
  <c r="R630" i="1"/>
  <c r="T629" i="1"/>
  <c r="Q629" i="1"/>
  <c r="C630" i="1" s="1"/>
  <c r="S630" i="1"/>
  <c r="G630" i="1"/>
  <c r="H630" i="1" s="1"/>
  <c r="J630" i="1"/>
  <c r="K630" i="1" s="1"/>
  <c r="L630" i="1" s="1"/>
  <c r="M630" i="1" s="1"/>
  <c r="D630" i="1"/>
  <c r="E630" i="1" s="1"/>
  <c r="F631" i="1" s="1"/>
  <c r="B630" i="1"/>
  <c r="A631" i="1"/>
  <c r="O630" i="1"/>
  <c r="I636" i="1"/>
  <c r="B628" i="1" l="1"/>
  <c r="J631" i="1"/>
  <c r="K631" i="1" s="1"/>
  <c r="L631" i="1" s="1"/>
  <c r="M631" i="1" s="1"/>
  <c r="T630" i="1"/>
  <c r="G631" i="1"/>
  <c r="H631" i="1" s="1"/>
  <c r="Q630" i="1"/>
  <c r="C631" i="1" s="1"/>
  <c r="S631" i="1"/>
  <c r="R631" i="1"/>
  <c r="I637" i="1"/>
  <c r="O631" i="1"/>
  <c r="A632" i="1"/>
  <c r="B631" i="1"/>
  <c r="D631" i="1"/>
  <c r="E631" i="1" s="1"/>
  <c r="F632" i="1" s="1"/>
  <c r="N630" i="1"/>
  <c r="P630" i="1" s="1"/>
  <c r="I638" i="1" l="1"/>
  <c r="A633" i="1"/>
  <c r="D632" i="1"/>
  <c r="E632" i="1" s="1"/>
  <c r="F633" i="1" s="1"/>
  <c r="O632" i="1"/>
  <c r="B632" i="1"/>
  <c r="N631" i="1"/>
  <c r="P631" i="1" s="1"/>
  <c r="T631" i="1"/>
  <c r="G632" i="1"/>
  <c r="H632" i="1" s="1"/>
  <c r="R632" i="1"/>
  <c r="J632" i="1"/>
  <c r="K632" i="1" s="1"/>
  <c r="L632" i="1" s="1"/>
  <c r="M632" i="1" s="1"/>
  <c r="S632" i="1"/>
  <c r="Q631" i="1"/>
  <c r="C632" i="1" s="1"/>
  <c r="N632" i="1" l="1"/>
  <c r="P632" i="1" s="1"/>
  <c r="Q632" i="1"/>
  <c r="C633" i="1" s="1"/>
  <c r="T632" i="1"/>
  <c r="G633" i="1"/>
  <c r="H633" i="1" s="1"/>
  <c r="J633" i="1"/>
  <c r="K633" i="1" s="1"/>
  <c r="L633" i="1" s="1"/>
  <c r="M633" i="1" s="1"/>
  <c r="S633" i="1"/>
  <c r="R633" i="1"/>
  <c r="A634" i="1"/>
  <c r="D633" i="1"/>
  <c r="E633" i="1" s="1"/>
  <c r="F634" i="1" s="1"/>
  <c r="B633" i="1"/>
  <c r="O633" i="1"/>
  <c r="I639" i="1"/>
  <c r="G634" i="1" l="1"/>
  <c r="H634" i="1" s="1"/>
  <c r="Q633" i="1"/>
  <c r="C634" i="1" s="1"/>
  <c r="S634" i="1"/>
  <c r="J634" i="1"/>
  <c r="K634" i="1" s="1"/>
  <c r="L634" i="1" s="1"/>
  <c r="M634" i="1" s="1"/>
  <c r="R634" i="1"/>
  <c r="T633" i="1"/>
  <c r="N633" i="1"/>
  <c r="P633" i="1" s="1"/>
  <c r="I640" i="1"/>
  <c r="A635" i="1"/>
  <c r="D634" i="1"/>
  <c r="E634" i="1" s="1"/>
  <c r="F635" i="1" s="1"/>
  <c r="B634" i="1"/>
  <c r="O634" i="1"/>
  <c r="N634" i="1" l="1"/>
  <c r="P634" i="1" s="1"/>
  <c r="Q634" i="1"/>
  <c r="C635" i="1" s="1"/>
  <c r="G635" i="1"/>
  <c r="H635" i="1" s="1"/>
  <c r="R635" i="1"/>
  <c r="T634" i="1"/>
  <c r="J635" i="1"/>
  <c r="K635" i="1" s="1"/>
  <c r="L635" i="1" s="1"/>
  <c r="M635" i="1" s="1"/>
  <c r="S635" i="1"/>
  <c r="I641" i="1"/>
  <c r="A636" i="1"/>
  <c r="B635" i="1"/>
  <c r="D635" i="1"/>
  <c r="E635" i="1" s="1"/>
  <c r="F636" i="1" s="1"/>
  <c r="O635" i="1"/>
  <c r="N635" i="1" l="1"/>
  <c r="P635" i="1" s="1"/>
  <c r="I642" i="1"/>
  <c r="G636" i="1"/>
  <c r="H636" i="1" s="1"/>
  <c r="S636" i="1"/>
  <c r="R636" i="1"/>
  <c r="T635" i="1"/>
  <c r="Q635" i="1"/>
  <c r="C636" i="1" s="1"/>
  <c r="J636" i="1"/>
  <c r="K636" i="1" s="1"/>
  <c r="L636" i="1" s="1"/>
  <c r="M636" i="1" s="1"/>
  <c r="A637" i="1"/>
  <c r="B636" i="1"/>
  <c r="O636" i="1"/>
  <c r="D636" i="1"/>
  <c r="E636" i="1" s="1"/>
  <c r="F637" i="1" s="1"/>
  <c r="N636" i="1" l="1"/>
  <c r="P636" i="1" s="1"/>
  <c r="G637" i="1"/>
  <c r="H637" i="1" s="1"/>
  <c r="S637" i="1"/>
  <c r="J637" i="1"/>
  <c r="K637" i="1" s="1"/>
  <c r="L637" i="1" s="1"/>
  <c r="M637" i="1" s="1"/>
  <c r="R637" i="1"/>
  <c r="Q636" i="1"/>
  <c r="C637" i="1" s="1"/>
  <c r="T636" i="1"/>
  <c r="I643" i="1"/>
  <c r="A638" i="1"/>
  <c r="D637" i="1"/>
  <c r="E637" i="1" s="1"/>
  <c r="F638" i="1" s="1"/>
  <c r="O637" i="1"/>
  <c r="B637" i="1"/>
  <c r="D638" i="1" l="1"/>
  <c r="E638" i="1" s="1"/>
  <c r="F639" i="1" s="1"/>
  <c r="O638" i="1"/>
  <c r="A639" i="1"/>
  <c r="B638" i="1"/>
  <c r="S638" i="1"/>
  <c r="T637" i="1"/>
  <c r="Q637" i="1"/>
  <c r="C638" i="1" s="1"/>
  <c r="G638" i="1"/>
  <c r="H638" i="1" s="1"/>
  <c r="J638" i="1"/>
  <c r="K638" i="1" s="1"/>
  <c r="L638" i="1" s="1"/>
  <c r="M638" i="1" s="1"/>
  <c r="R638" i="1"/>
  <c r="N637" i="1"/>
  <c r="P637" i="1" s="1"/>
  <c r="I644" i="1"/>
  <c r="N638" i="1" l="1"/>
  <c r="P638" i="1" s="1"/>
  <c r="I645" i="1"/>
  <c r="O639" i="1"/>
  <c r="A640" i="1"/>
  <c r="D639" i="1"/>
  <c r="E639" i="1" s="1"/>
  <c r="F640" i="1" s="1"/>
  <c r="B639" i="1"/>
  <c r="T638" i="1"/>
  <c r="J639" i="1"/>
  <c r="K639" i="1" s="1"/>
  <c r="L639" i="1" s="1"/>
  <c r="M639" i="1" s="1"/>
  <c r="G639" i="1"/>
  <c r="H639" i="1" s="1"/>
  <c r="Q638" i="1"/>
  <c r="C639" i="1" s="1"/>
  <c r="R639" i="1"/>
  <c r="S639" i="1"/>
  <c r="R640" i="1" l="1"/>
  <c r="Q639" i="1"/>
  <c r="C640" i="1" s="1"/>
  <c r="G640" i="1"/>
  <c r="H640" i="1" s="1"/>
  <c r="S640" i="1"/>
  <c r="T639" i="1"/>
  <c r="J640" i="1"/>
  <c r="K640" i="1" s="1"/>
  <c r="L640" i="1" s="1"/>
  <c r="M640" i="1" s="1"/>
  <c r="N639" i="1"/>
  <c r="P639" i="1" s="1"/>
  <c r="O640" i="1"/>
  <c r="B640" i="1"/>
  <c r="A641" i="1"/>
  <c r="D640" i="1"/>
  <c r="E640" i="1" s="1"/>
  <c r="F641" i="1" s="1"/>
  <c r="I646" i="1"/>
  <c r="I647" i="1" l="1"/>
  <c r="N640" i="1"/>
  <c r="P640" i="1" s="1"/>
  <c r="G641" i="1"/>
  <c r="H641" i="1" s="1"/>
  <c r="R641" i="1"/>
  <c r="T640" i="1"/>
  <c r="Q640" i="1"/>
  <c r="C641" i="1" s="1"/>
  <c r="J641" i="1"/>
  <c r="K641" i="1" s="1"/>
  <c r="L641" i="1" s="1"/>
  <c r="M641" i="1" s="1"/>
  <c r="S641" i="1"/>
  <c r="D641" i="1"/>
  <c r="E641" i="1" s="1"/>
  <c r="F642" i="1" s="1"/>
  <c r="O641" i="1"/>
  <c r="B641" i="1"/>
  <c r="A642" i="1"/>
  <c r="I648" i="1" l="1"/>
  <c r="T641" i="1"/>
  <c r="J642" i="1"/>
  <c r="K642" i="1" s="1"/>
  <c r="L642" i="1" s="1"/>
  <c r="M642" i="1" s="1"/>
  <c r="Q641" i="1"/>
  <c r="C642" i="1" s="1"/>
  <c r="G642" i="1"/>
  <c r="H642" i="1" s="1"/>
  <c r="S642" i="1"/>
  <c r="R642" i="1"/>
  <c r="N641" i="1"/>
  <c r="P641" i="1" s="1"/>
  <c r="D642" i="1"/>
  <c r="E642" i="1" s="1"/>
  <c r="F643" i="1" s="1"/>
  <c r="A643" i="1"/>
  <c r="B642" i="1"/>
  <c r="O642" i="1"/>
  <c r="N642" i="1" l="1"/>
  <c r="P642" i="1" s="1"/>
  <c r="R643" i="1"/>
  <c r="T642" i="1"/>
  <c r="G643" i="1"/>
  <c r="H643" i="1" s="1"/>
  <c r="S643" i="1"/>
  <c r="J643" i="1"/>
  <c r="K643" i="1" s="1"/>
  <c r="L643" i="1" s="1"/>
  <c r="M643" i="1" s="1"/>
  <c r="Q642" i="1"/>
  <c r="C643" i="1" s="1"/>
  <c r="A644" i="1"/>
  <c r="D643" i="1"/>
  <c r="E643" i="1" s="1"/>
  <c r="F644" i="1" s="1"/>
  <c r="O643" i="1"/>
  <c r="B643" i="1"/>
  <c r="I649" i="1"/>
  <c r="N643" i="1" l="1"/>
  <c r="P643" i="1" s="1"/>
  <c r="G644" i="1"/>
  <c r="H644" i="1" s="1"/>
  <c r="Q643" i="1"/>
  <c r="C644" i="1" s="1"/>
  <c r="S644" i="1"/>
  <c r="R644" i="1"/>
  <c r="T643" i="1"/>
  <c r="J644" i="1"/>
  <c r="K644" i="1" s="1"/>
  <c r="L644" i="1" s="1"/>
  <c r="M644" i="1" s="1"/>
  <c r="I650" i="1"/>
  <c r="A645" i="1"/>
  <c r="D644" i="1"/>
  <c r="E644" i="1" s="1"/>
  <c r="F645" i="1" s="1"/>
  <c r="O644" i="1"/>
  <c r="B644" i="1"/>
  <c r="N644" i="1" l="1"/>
  <c r="P644" i="1" s="1"/>
  <c r="D645" i="1"/>
  <c r="E645" i="1" s="1"/>
  <c r="F646" i="1" s="1"/>
  <c r="O645" i="1"/>
  <c r="A646" i="1"/>
  <c r="B645" i="1"/>
  <c r="S645" i="1"/>
  <c r="R645" i="1"/>
  <c r="T644" i="1"/>
  <c r="Q644" i="1"/>
  <c r="C645" i="1" s="1"/>
  <c r="G645" i="1"/>
  <c r="H645" i="1" s="1"/>
  <c r="J645" i="1"/>
  <c r="K645" i="1" s="1"/>
  <c r="L645" i="1" s="1"/>
  <c r="M645" i="1" s="1"/>
  <c r="I651" i="1"/>
  <c r="I652" i="1" l="1"/>
  <c r="N645" i="1"/>
  <c r="P645" i="1" s="1"/>
  <c r="B646" i="1"/>
  <c r="A647" i="1"/>
  <c r="D646" i="1"/>
  <c r="E646" i="1" s="1"/>
  <c r="F647" i="1" s="1"/>
  <c r="O646" i="1"/>
  <c r="S646" i="1"/>
  <c r="T645" i="1"/>
  <c r="Q645" i="1"/>
  <c r="C646" i="1" s="1"/>
  <c r="J646" i="1"/>
  <c r="K646" i="1" s="1"/>
  <c r="L646" i="1" s="1"/>
  <c r="M646" i="1" s="1"/>
  <c r="G646" i="1"/>
  <c r="H646" i="1" s="1"/>
  <c r="R646" i="1"/>
  <c r="N646" i="1" l="1"/>
  <c r="P646" i="1" s="1"/>
  <c r="A648" i="1"/>
  <c r="B647" i="1"/>
  <c r="D647" i="1"/>
  <c r="E647" i="1" s="1"/>
  <c r="F648" i="1" s="1"/>
  <c r="O647" i="1"/>
  <c r="I653" i="1"/>
  <c r="Q646" i="1"/>
  <c r="C647" i="1" s="1"/>
  <c r="T646" i="1"/>
  <c r="S647" i="1"/>
  <c r="J647" i="1"/>
  <c r="K647" i="1" s="1"/>
  <c r="L647" i="1" s="1"/>
  <c r="M647" i="1" s="1"/>
  <c r="R647" i="1"/>
  <c r="G647" i="1"/>
  <c r="H647" i="1" s="1"/>
  <c r="N647" i="1" l="1"/>
  <c r="P647" i="1" s="1"/>
  <c r="S648" i="1"/>
  <c r="T647" i="1"/>
  <c r="J648" i="1"/>
  <c r="K648" i="1" s="1"/>
  <c r="L648" i="1" s="1"/>
  <c r="M648" i="1" s="1"/>
  <c r="G648" i="1"/>
  <c r="H648" i="1" s="1"/>
  <c r="Q647" i="1"/>
  <c r="C648" i="1" s="1"/>
  <c r="R648" i="1"/>
  <c r="D648" i="1"/>
  <c r="E648" i="1" s="1"/>
  <c r="F649" i="1" s="1"/>
  <c r="O648" i="1"/>
  <c r="B648" i="1"/>
  <c r="A649" i="1"/>
  <c r="I654" i="1"/>
  <c r="A650" i="1" l="1"/>
  <c r="D649" i="1"/>
  <c r="E649" i="1" s="1"/>
  <c r="F650" i="1" s="1"/>
  <c r="B649" i="1"/>
  <c r="O649" i="1"/>
  <c r="I655" i="1"/>
  <c r="N648" i="1"/>
  <c r="P648" i="1" s="1"/>
  <c r="G649" i="1"/>
  <c r="H649" i="1" s="1"/>
  <c r="T648" i="1"/>
  <c r="Q648" i="1"/>
  <c r="C649" i="1" s="1"/>
  <c r="J649" i="1"/>
  <c r="K649" i="1" s="1"/>
  <c r="L649" i="1" s="1"/>
  <c r="R649" i="1"/>
  <c r="S649" i="1"/>
  <c r="M649" i="1" l="1"/>
  <c r="T649" i="1"/>
  <c r="Q649" i="1"/>
  <c r="G650" i="1"/>
  <c r="H650" i="1" s="1"/>
  <c r="R650" i="1"/>
  <c r="S650" i="1"/>
  <c r="J650" i="1"/>
  <c r="K650" i="1" s="1"/>
  <c r="L650" i="1" s="1"/>
  <c r="D650" i="1"/>
  <c r="E650" i="1" s="1"/>
  <c r="F651" i="1" s="1"/>
  <c r="B650" i="1"/>
  <c r="O650" i="1"/>
  <c r="A651" i="1"/>
  <c r="I656" i="1"/>
  <c r="M650" i="1" l="1"/>
  <c r="I657" i="1"/>
  <c r="N649" i="1"/>
  <c r="O651" i="1"/>
  <c r="A652" i="1"/>
  <c r="B651" i="1"/>
  <c r="D651" i="1"/>
  <c r="E651" i="1" s="1"/>
  <c r="F652" i="1" s="1"/>
  <c r="S651" i="1"/>
  <c r="R651" i="1"/>
  <c r="G651" i="1"/>
  <c r="H651" i="1" s="1"/>
  <c r="T650" i="1"/>
  <c r="Q650" i="1"/>
  <c r="J651" i="1"/>
  <c r="K651" i="1" s="1"/>
  <c r="L651" i="1" s="1"/>
  <c r="M651" i="1" s="1"/>
  <c r="C650" i="1"/>
  <c r="N651" i="1" l="1"/>
  <c r="C651" i="1"/>
  <c r="J652" i="1"/>
  <c r="K652" i="1" s="1"/>
  <c r="L652" i="1" s="1"/>
  <c r="M652" i="1" s="1"/>
  <c r="S652" i="1"/>
  <c r="T651" i="1"/>
  <c r="Q651" i="1"/>
  <c r="R652" i="1"/>
  <c r="G652" i="1"/>
  <c r="H652" i="1" s="1"/>
  <c r="A653" i="1"/>
  <c r="D652" i="1"/>
  <c r="E652" i="1" s="1"/>
  <c r="F653" i="1" s="1"/>
  <c r="O652" i="1"/>
  <c r="B652" i="1"/>
  <c r="P649" i="1"/>
  <c r="I658" i="1"/>
  <c r="N650" i="1"/>
  <c r="N652" i="1" l="1"/>
  <c r="R653" i="1"/>
  <c r="Q652" i="1"/>
  <c r="J653" i="1"/>
  <c r="K653" i="1" s="1"/>
  <c r="L653" i="1" s="1"/>
  <c r="M653" i="1" s="1"/>
  <c r="T652" i="1"/>
  <c r="S653" i="1"/>
  <c r="G653" i="1"/>
  <c r="H653" i="1" s="1"/>
  <c r="I659" i="1"/>
  <c r="P650" i="1"/>
  <c r="O653" i="1"/>
  <c r="B653" i="1"/>
  <c r="A654" i="1"/>
  <c r="D653" i="1"/>
  <c r="E653" i="1" s="1"/>
  <c r="F654" i="1" s="1"/>
  <c r="C652" i="1"/>
  <c r="C653" i="1" s="1"/>
  <c r="P651" i="1"/>
  <c r="D654" i="1" l="1"/>
  <c r="E654" i="1" s="1"/>
  <c r="F655" i="1" s="1"/>
  <c r="B654" i="1"/>
  <c r="A655" i="1"/>
  <c r="O654" i="1"/>
  <c r="N653" i="1"/>
  <c r="P653" i="1" s="1"/>
  <c r="I660" i="1"/>
  <c r="S654" i="1"/>
  <c r="G654" i="1"/>
  <c r="H654" i="1" s="1"/>
  <c r="J654" i="1"/>
  <c r="K654" i="1" s="1"/>
  <c r="L654" i="1" s="1"/>
  <c r="M654" i="1" s="1"/>
  <c r="T653" i="1"/>
  <c r="Q653" i="1"/>
  <c r="C654" i="1" s="1"/>
  <c r="R654" i="1"/>
  <c r="P652" i="1"/>
  <c r="N654" i="1" l="1"/>
  <c r="P654" i="1" s="1"/>
  <c r="R655" i="1"/>
  <c r="Q654" i="1"/>
  <c r="C655" i="1" s="1"/>
  <c r="J655" i="1"/>
  <c r="K655" i="1" s="1"/>
  <c r="L655" i="1" s="1"/>
  <c r="M655" i="1" s="1"/>
  <c r="T654" i="1"/>
  <c r="S655" i="1"/>
  <c r="G655" i="1"/>
  <c r="H655" i="1" s="1"/>
  <c r="I661" i="1"/>
  <c r="O655" i="1"/>
  <c r="B655" i="1"/>
  <c r="D655" i="1"/>
  <c r="E655" i="1" s="1"/>
  <c r="F656" i="1" s="1"/>
  <c r="A656" i="1"/>
  <c r="N655" i="1" l="1"/>
  <c r="P655" i="1" s="1"/>
  <c r="D656" i="1"/>
  <c r="E656" i="1" s="1"/>
  <c r="F657" i="1" s="1"/>
  <c r="A657" i="1"/>
  <c r="B656" i="1"/>
  <c r="O656" i="1"/>
  <c r="Q655" i="1"/>
  <c r="C656" i="1" s="1"/>
  <c r="J656" i="1"/>
  <c r="K656" i="1" s="1"/>
  <c r="L656" i="1" s="1"/>
  <c r="M656" i="1" s="1"/>
  <c r="T655" i="1"/>
  <c r="R656" i="1"/>
  <c r="G656" i="1"/>
  <c r="H656" i="1" s="1"/>
  <c r="S656" i="1"/>
  <c r="I662" i="1"/>
  <c r="N656" i="1" l="1"/>
  <c r="P656" i="1" s="1"/>
  <c r="I663" i="1"/>
  <c r="O657" i="1"/>
  <c r="A658" i="1"/>
  <c r="B657" i="1"/>
  <c r="D657" i="1"/>
  <c r="E657" i="1" s="1"/>
  <c r="F658" i="1" s="1"/>
  <c r="S657" i="1"/>
  <c r="J657" i="1"/>
  <c r="K657" i="1" s="1"/>
  <c r="L657" i="1" s="1"/>
  <c r="M657" i="1" s="1"/>
  <c r="R657" i="1"/>
  <c r="Q656" i="1"/>
  <c r="C657" i="1" s="1"/>
  <c r="G657" i="1"/>
  <c r="H657" i="1" s="1"/>
  <c r="T656" i="1"/>
  <c r="N657" i="1" l="1"/>
  <c r="P657" i="1" s="1"/>
  <c r="O658" i="1"/>
  <c r="B658" i="1"/>
  <c r="A659" i="1"/>
  <c r="D658" i="1"/>
  <c r="E658" i="1" s="1"/>
  <c r="F659" i="1" s="1"/>
  <c r="S658" i="1"/>
  <c r="R658" i="1"/>
  <c r="G658" i="1"/>
  <c r="H658" i="1" s="1"/>
  <c r="T657" i="1"/>
  <c r="Q657" i="1"/>
  <c r="C658" i="1" s="1"/>
  <c r="J658" i="1"/>
  <c r="K658" i="1" s="1"/>
  <c r="L658" i="1" s="1"/>
  <c r="M658" i="1" s="1"/>
  <c r="I664" i="1"/>
  <c r="N658" i="1" l="1"/>
  <c r="P658" i="1" s="1"/>
  <c r="I665" i="1"/>
  <c r="R659" i="1"/>
  <c r="S659" i="1"/>
  <c r="Q658" i="1"/>
  <c r="C659" i="1" s="1"/>
  <c r="G659" i="1"/>
  <c r="H659" i="1" s="1"/>
  <c r="T658" i="1"/>
  <c r="J659" i="1"/>
  <c r="K659" i="1" s="1"/>
  <c r="L659" i="1" s="1"/>
  <c r="M659" i="1" s="1"/>
  <c r="A660" i="1"/>
  <c r="D659" i="1"/>
  <c r="E659" i="1" s="1"/>
  <c r="F660" i="1" s="1"/>
  <c r="B659" i="1"/>
  <c r="O659" i="1"/>
  <c r="N659" i="1" l="1"/>
  <c r="P659" i="1" s="1"/>
  <c r="T659" i="1"/>
  <c r="J660" i="1"/>
  <c r="K660" i="1" s="1"/>
  <c r="L660" i="1" s="1"/>
  <c r="M660" i="1" s="1"/>
  <c r="Q659" i="1"/>
  <c r="C660" i="1" s="1"/>
  <c r="R660" i="1"/>
  <c r="G660" i="1"/>
  <c r="H660" i="1" s="1"/>
  <c r="S660" i="1"/>
  <c r="O660" i="1"/>
  <c r="A661" i="1"/>
  <c r="D660" i="1"/>
  <c r="E660" i="1" s="1"/>
  <c r="F661" i="1" s="1"/>
  <c r="B660" i="1"/>
  <c r="I666" i="1"/>
  <c r="N660" i="1" l="1"/>
  <c r="P660" i="1" s="1"/>
  <c r="I667" i="1"/>
  <c r="D661" i="1"/>
  <c r="E661" i="1" s="1"/>
  <c r="F662" i="1" s="1"/>
  <c r="A662" i="1"/>
  <c r="O661" i="1"/>
  <c r="B661" i="1"/>
  <c r="S661" i="1"/>
  <c r="G661" i="1"/>
  <c r="H661" i="1" s="1"/>
  <c r="Q660" i="1"/>
  <c r="C661" i="1" s="1"/>
  <c r="J661" i="1"/>
  <c r="K661" i="1" s="1"/>
  <c r="L661" i="1" s="1"/>
  <c r="M661" i="1" s="1"/>
  <c r="T660" i="1"/>
  <c r="R661" i="1"/>
  <c r="N661" i="1" l="1"/>
  <c r="P661" i="1" s="1"/>
  <c r="T661" i="1"/>
  <c r="G662" i="1"/>
  <c r="H662" i="1" s="1"/>
  <c r="R662" i="1"/>
  <c r="J662" i="1"/>
  <c r="K662" i="1" s="1"/>
  <c r="L662" i="1" s="1"/>
  <c r="M662" i="1" s="1"/>
  <c r="S662" i="1"/>
  <c r="Q661" i="1"/>
  <c r="C662" i="1" s="1"/>
  <c r="I668" i="1"/>
  <c r="O662" i="1"/>
  <c r="B662" i="1"/>
  <c r="A663" i="1"/>
  <c r="D662" i="1"/>
  <c r="E662" i="1" s="1"/>
  <c r="F663" i="1" s="1"/>
  <c r="N662" i="1" l="1"/>
  <c r="P662" i="1" s="1"/>
  <c r="I669" i="1"/>
  <c r="Q662" i="1"/>
  <c r="C663" i="1" s="1"/>
  <c r="T662" i="1"/>
  <c r="J663" i="1"/>
  <c r="K663" i="1" s="1"/>
  <c r="L663" i="1" s="1"/>
  <c r="M663" i="1" s="1"/>
  <c r="G663" i="1"/>
  <c r="H663" i="1" s="1"/>
  <c r="S663" i="1"/>
  <c r="R663" i="1"/>
  <c r="D663" i="1"/>
  <c r="E663" i="1" s="1"/>
  <c r="F664" i="1" s="1"/>
  <c r="O663" i="1"/>
  <c r="B663" i="1"/>
  <c r="A664" i="1"/>
  <c r="N663" i="1" l="1"/>
  <c r="P663" i="1" s="1"/>
  <c r="A665" i="1"/>
  <c r="D664" i="1"/>
  <c r="E664" i="1" s="1"/>
  <c r="F665" i="1" s="1"/>
  <c r="O664" i="1"/>
  <c r="B664" i="1"/>
  <c r="I670" i="1"/>
  <c r="Q663" i="1"/>
  <c r="C664" i="1" s="1"/>
  <c r="S664" i="1"/>
  <c r="T663" i="1"/>
  <c r="J664" i="1"/>
  <c r="K664" i="1" s="1"/>
  <c r="L664" i="1" s="1"/>
  <c r="M664" i="1" s="1"/>
  <c r="G664" i="1"/>
  <c r="H664" i="1" s="1"/>
  <c r="R664" i="1"/>
  <c r="I671" i="1" l="1"/>
  <c r="N664" i="1"/>
  <c r="P664" i="1" s="1"/>
  <c r="S665" i="1"/>
  <c r="Q664" i="1"/>
  <c r="C665" i="1" s="1"/>
  <c r="G665" i="1"/>
  <c r="H665" i="1" s="1"/>
  <c r="T664" i="1"/>
  <c r="J665" i="1"/>
  <c r="K665" i="1" s="1"/>
  <c r="L665" i="1" s="1"/>
  <c r="M665" i="1" s="1"/>
  <c r="R665" i="1"/>
  <c r="D665" i="1"/>
  <c r="E665" i="1" s="1"/>
  <c r="F666" i="1" s="1"/>
  <c r="O665" i="1"/>
  <c r="A666" i="1"/>
  <c r="B665" i="1"/>
  <c r="S666" i="1" l="1"/>
  <c r="T665" i="1"/>
  <c r="G666" i="1"/>
  <c r="H666" i="1" s="1"/>
  <c r="R666" i="1"/>
  <c r="Q665" i="1"/>
  <c r="C666" i="1" s="1"/>
  <c r="J666" i="1"/>
  <c r="K666" i="1" s="1"/>
  <c r="L666" i="1" s="1"/>
  <c r="M666" i="1" s="1"/>
  <c r="N665" i="1"/>
  <c r="P665" i="1" s="1"/>
  <c r="I672" i="1"/>
  <c r="A667" i="1"/>
  <c r="D666" i="1"/>
  <c r="E666" i="1" s="1"/>
  <c r="F667" i="1" s="1"/>
  <c r="O666" i="1"/>
  <c r="B666" i="1"/>
  <c r="N666" i="1" l="1"/>
  <c r="P666" i="1" s="1"/>
  <c r="A668" i="1"/>
  <c r="B667" i="1"/>
  <c r="O667" i="1"/>
  <c r="D667" i="1"/>
  <c r="E667" i="1" s="1"/>
  <c r="F668" i="1" s="1"/>
  <c r="Q666" i="1"/>
  <c r="C667" i="1" s="1"/>
  <c r="T666" i="1"/>
  <c r="R667" i="1"/>
  <c r="G667" i="1"/>
  <c r="H667" i="1" s="1"/>
  <c r="S667" i="1"/>
  <c r="J667" i="1"/>
  <c r="K667" i="1" s="1"/>
  <c r="L667" i="1" s="1"/>
  <c r="M667" i="1" s="1"/>
  <c r="I673" i="1"/>
  <c r="N667" i="1" l="1"/>
  <c r="P667" i="1" s="1"/>
  <c r="R668" i="1"/>
  <c r="G668" i="1"/>
  <c r="H668" i="1" s="1"/>
  <c r="S668" i="1"/>
  <c r="Q667" i="1"/>
  <c r="C668" i="1" s="1"/>
  <c r="J668" i="1"/>
  <c r="K668" i="1" s="1"/>
  <c r="L668" i="1" s="1"/>
  <c r="M668" i="1" s="1"/>
  <c r="T667" i="1"/>
  <c r="A669" i="1"/>
  <c r="B668" i="1"/>
  <c r="D668" i="1"/>
  <c r="E668" i="1" s="1"/>
  <c r="F669" i="1" s="1"/>
  <c r="O668" i="1"/>
  <c r="I674" i="1"/>
  <c r="I675" i="1" l="1"/>
  <c r="S669" i="1"/>
  <c r="R669" i="1"/>
  <c r="G669" i="1"/>
  <c r="H669" i="1" s="1"/>
  <c r="J669" i="1"/>
  <c r="K669" i="1" s="1"/>
  <c r="L669" i="1" s="1"/>
  <c r="M669" i="1" s="1"/>
  <c r="Q668" i="1"/>
  <c r="C669" i="1" s="1"/>
  <c r="T668" i="1"/>
  <c r="O669" i="1"/>
  <c r="A670" i="1"/>
  <c r="D669" i="1"/>
  <c r="E669" i="1" s="1"/>
  <c r="F670" i="1" s="1"/>
  <c r="B669" i="1"/>
  <c r="N668" i="1"/>
  <c r="P668" i="1" s="1"/>
  <c r="N669" i="1" l="1"/>
  <c r="P669" i="1" s="1"/>
  <c r="A671" i="1"/>
  <c r="B670" i="1"/>
  <c r="D670" i="1"/>
  <c r="E670" i="1" s="1"/>
  <c r="F671" i="1" s="1"/>
  <c r="O670" i="1"/>
  <c r="G670" i="1"/>
  <c r="H670" i="1" s="1"/>
  <c r="S670" i="1"/>
  <c r="J670" i="1"/>
  <c r="K670" i="1" s="1"/>
  <c r="L670" i="1" s="1"/>
  <c r="M670" i="1" s="1"/>
  <c r="Q669" i="1"/>
  <c r="C670" i="1" s="1"/>
  <c r="T669" i="1"/>
  <c r="R670" i="1"/>
  <c r="I676" i="1"/>
  <c r="N670" i="1" l="1"/>
  <c r="P670" i="1" s="1"/>
  <c r="S671" i="1"/>
  <c r="G671" i="1"/>
  <c r="H671" i="1" s="1"/>
  <c r="R671" i="1"/>
  <c r="Q670" i="1"/>
  <c r="C671" i="1" s="1"/>
  <c r="T670" i="1"/>
  <c r="J671" i="1"/>
  <c r="K671" i="1" s="1"/>
  <c r="L671" i="1" s="1"/>
  <c r="M671" i="1" s="1"/>
  <c r="O671" i="1"/>
  <c r="B671" i="1"/>
  <c r="A672" i="1"/>
  <c r="D671" i="1"/>
  <c r="E671" i="1" s="1"/>
  <c r="F672" i="1" s="1"/>
  <c r="I677" i="1"/>
  <c r="A673" i="1" l="1"/>
  <c r="D672" i="1"/>
  <c r="E672" i="1" s="1"/>
  <c r="F673" i="1" s="1"/>
  <c r="B672" i="1"/>
  <c r="O672" i="1"/>
  <c r="N671" i="1"/>
  <c r="P671" i="1" s="1"/>
  <c r="I678" i="1"/>
  <c r="G672" i="1"/>
  <c r="H672" i="1" s="1"/>
  <c r="J672" i="1"/>
  <c r="K672" i="1" s="1"/>
  <c r="L672" i="1" s="1"/>
  <c r="M672" i="1" s="1"/>
  <c r="Q671" i="1"/>
  <c r="C672" i="1" s="1"/>
  <c r="S672" i="1"/>
  <c r="T671" i="1"/>
  <c r="R672" i="1"/>
  <c r="S673" i="1" l="1"/>
  <c r="T672" i="1"/>
  <c r="R673" i="1"/>
  <c r="J673" i="1"/>
  <c r="K673" i="1" s="1"/>
  <c r="L673" i="1" s="1"/>
  <c r="M673" i="1" s="1"/>
  <c r="G673" i="1"/>
  <c r="H673" i="1" s="1"/>
  <c r="Q672" i="1"/>
  <c r="C673" i="1" s="1"/>
  <c r="A674" i="1"/>
  <c r="D673" i="1"/>
  <c r="E673" i="1" s="1"/>
  <c r="F674" i="1" s="1"/>
  <c r="O673" i="1"/>
  <c r="B673" i="1"/>
  <c r="N672" i="1"/>
  <c r="P672" i="1" s="1"/>
  <c r="I679" i="1"/>
  <c r="N673" i="1" l="1"/>
  <c r="P673" i="1" s="1"/>
  <c r="I680" i="1"/>
  <c r="R674" i="1"/>
  <c r="Q673" i="1"/>
  <c r="C674" i="1" s="1"/>
  <c r="T673" i="1"/>
  <c r="J674" i="1"/>
  <c r="K674" i="1" s="1"/>
  <c r="L674" i="1" s="1"/>
  <c r="M674" i="1" s="1"/>
  <c r="S674" i="1"/>
  <c r="G674" i="1"/>
  <c r="H674" i="1" s="1"/>
  <c r="A675" i="1"/>
  <c r="B674" i="1"/>
  <c r="O674" i="1"/>
  <c r="D674" i="1"/>
  <c r="E674" i="1" s="1"/>
  <c r="F675" i="1" s="1"/>
  <c r="N674" i="1" l="1"/>
  <c r="P674" i="1" s="1"/>
  <c r="A676" i="1"/>
  <c r="B675" i="1"/>
  <c r="D675" i="1"/>
  <c r="E675" i="1" s="1"/>
  <c r="F676" i="1" s="1"/>
  <c r="O675" i="1"/>
  <c r="S675" i="1"/>
  <c r="R675" i="1"/>
  <c r="Q674" i="1"/>
  <c r="C675" i="1" s="1"/>
  <c r="J675" i="1"/>
  <c r="K675" i="1" s="1"/>
  <c r="L675" i="1" s="1"/>
  <c r="M675" i="1" s="1"/>
  <c r="T674" i="1"/>
  <c r="G675" i="1"/>
  <c r="H675" i="1" s="1"/>
  <c r="I681" i="1"/>
  <c r="N675" i="1" l="1"/>
  <c r="P675" i="1" s="1"/>
  <c r="Q675" i="1"/>
  <c r="C676" i="1" s="1"/>
  <c r="J676" i="1"/>
  <c r="K676" i="1" s="1"/>
  <c r="L676" i="1" s="1"/>
  <c r="M676" i="1" s="1"/>
  <c r="T675" i="1"/>
  <c r="G676" i="1"/>
  <c r="H676" i="1" s="1"/>
  <c r="R676" i="1"/>
  <c r="S676" i="1"/>
  <c r="D676" i="1"/>
  <c r="E676" i="1" s="1"/>
  <c r="F677" i="1" s="1"/>
  <c r="O676" i="1"/>
  <c r="B676" i="1"/>
  <c r="A677" i="1"/>
  <c r="I682" i="1"/>
  <c r="D677" i="1" l="1"/>
  <c r="E677" i="1" s="1"/>
  <c r="F678" i="1" s="1"/>
  <c r="O677" i="1"/>
  <c r="B677" i="1"/>
  <c r="A678" i="1"/>
  <c r="N676" i="1"/>
  <c r="P676" i="1" s="1"/>
  <c r="I683" i="1"/>
  <c r="G677" i="1"/>
  <c r="H677" i="1" s="1"/>
  <c r="J677" i="1"/>
  <c r="K677" i="1" s="1"/>
  <c r="L677" i="1" s="1"/>
  <c r="M677" i="1" s="1"/>
  <c r="S677" i="1"/>
  <c r="R677" i="1"/>
  <c r="Q676" i="1"/>
  <c r="C677" i="1" s="1"/>
  <c r="T676" i="1"/>
  <c r="I684" i="1" l="1"/>
  <c r="N677" i="1"/>
  <c r="P677" i="1" s="1"/>
  <c r="T677" i="1"/>
  <c r="J678" i="1"/>
  <c r="K678" i="1" s="1"/>
  <c r="L678" i="1" s="1"/>
  <c r="M678" i="1" s="1"/>
  <c r="S678" i="1"/>
  <c r="G678" i="1"/>
  <c r="H678" i="1" s="1"/>
  <c r="R678" i="1"/>
  <c r="Q677" i="1"/>
  <c r="C678" i="1" s="1"/>
  <c r="A679" i="1"/>
  <c r="D678" i="1"/>
  <c r="E678" i="1" s="1"/>
  <c r="F679" i="1" s="1"/>
  <c r="B678" i="1"/>
  <c r="O678" i="1"/>
  <c r="N678" i="1" l="1"/>
  <c r="P678" i="1" s="1"/>
  <c r="S679" i="1"/>
  <c r="G679" i="1"/>
  <c r="H679" i="1" s="1"/>
  <c r="Q678" i="1"/>
  <c r="C679" i="1" s="1"/>
  <c r="T678" i="1"/>
  <c r="J679" i="1"/>
  <c r="K679" i="1" s="1"/>
  <c r="L679" i="1" s="1"/>
  <c r="M679" i="1" s="1"/>
  <c r="R679" i="1"/>
  <c r="O679" i="1"/>
  <c r="B679" i="1"/>
  <c r="A680" i="1"/>
  <c r="D679" i="1"/>
  <c r="E679" i="1" s="1"/>
  <c r="F680" i="1" s="1"/>
  <c r="I685" i="1"/>
  <c r="N679" i="1" l="1"/>
  <c r="P679" i="1" s="1"/>
  <c r="A681" i="1"/>
  <c r="O680" i="1"/>
  <c r="B680" i="1"/>
  <c r="D680" i="1"/>
  <c r="E680" i="1" s="1"/>
  <c r="F681" i="1" s="1"/>
  <c r="I686" i="1"/>
  <c r="S680" i="1"/>
  <c r="R680" i="1"/>
  <c r="T679" i="1"/>
  <c r="G680" i="1"/>
  <c r="H680" i="1" s="1"/>
  <c r="Q679" i="1"/>
  <c r="C680" i="1" s="1"/>
  <c r="J680" i="1"/>
  <c r="K680" i="1" s="1"/>
  <c r="L680" i="1" s="1"/>
  <c r="M680" i="1" s="1"/>
  <c r="N680" i="1" l="1"/>
  <c r="P680" i="1" s="1"/>
  <c r="I687" i="1"/>
  <c r="R681" i="1"/>
  <c r="J681" i="1"/>
  <c r="K681" i="1" s="1"/>
  <c r="L681" i="1" s="1"/>
  <c r="M681" i="1" s="1"/>
  <c r="S681" i="1"/>
  <c r="G681" i="1"/>
  <c r="H681" i="1" s="1"/>
  <c r="Q680" i="1"/>
  <c r="C681" i="1" s="1"/>
  <c r="T680" i="1"/>
  <c r="O681" i="1"/>
  <c r="D681" i="1"/>
  <c r="E681" i="1" s="1"/>
  <c r="F682" i="1" s="1"/>
  <c r="B681" i="1"/>
  <c r="A682" i="1"/>
  <c r="A683" i="1" l="1"/>
  <c r="B682" i="1"/>
  <c r="D682" i="1"/>
  <c r="E682" i="1" s="1"/>
  <c r="F683" i="1" s="1"/>
  <c r="O682" i="1"/>
  <c r="Q681" i="1"/>
  <c r="C682" i="1" s="1"/>
  <c r="G682" i="1"/>
  <c r="H682" i="1" s="1"/>
  <c r="J682" i="1"/>
  <c r="K682" i="1" s="1"/>
  <c r="L682" i="1" s="1"/>
  <c r="M682" i="1" s="1"/>
  <c r="R682" i="1"/>
  <c r="T681" i="1"/>
  <c r="S682" i="1"/>
  <c r="N681" i="1"/>
  <c r="P681" i="1" s="1"/>
  <c r="I688" i="1"/>
  <c r="N682" i="1" l="1"/>
  <c r="P682" i="1" s="1"/>
  <c r="I689" i="1"/>
  <c r="D683" i="1"/>
  <c r="E683" i="1" s="1"/>
  <c r="F684" i="1" s="1"/>
  <c r="B683" i="1"/>
  <c r="O683" i="1"/>
  <c r="A684" i="1"/>
  <c r="G683" i="1"/>
  <c r="H683" i="1" s="1"/>
  <c r="Q682" i="1"/>
  <c r="C683" i="1" s="1"/>
  <c r="S683" i="1"/>
  <c r="T682" i="1"/>
  <c r="J683" i="1"/>
  <c r="K683" i="1" s="1"/>
  <c r="L683" i="1" s="1"/>
  <c r="M683" i="1" s="1"/>
  <c r="R683" i="1"/>
  <c r="N683" i="1" l="1"/>
  <c r="P683" i="1" s="1"/>
  <c r="O684" i="1"/>
  <c r="B684" i="1"/>
  <c r="A685" i="1"/>
  <c r="D684" i="1"/>
  <c r="E684" i="1" s="1"/>
  <c r="F685" i="1" s="1"/>
  <c r="Q683" i="1"/>
  <c r="C684" i="1" s="1"/>
  <c r="J684" i="1"/>
  <c r="K684" i="1" s="1"/>
  <c r="L684" i="1" s="1"/>
  <c r="M684" i="1" s="1"/>
  <c r="T683" i="1"/>
  <c r="S684" i="1"/>
  <c r="G684" i="1"/>
  <c r="H684" i="1" s="1"/>
  <c r="R684" i="1"/>
  <c r="I690" i="1"/>
  <c r="N684" i="1" l="1"/>
  <c r="P684" i="1" s="1"/>
  <c r="Q684" i="1"/>
  <c r="C685" i="1" s="1"/>
  <c r="J685" i="1"/>
  <c r="K685" i="1" s="1"/>
  <c r="L685" i="1" s="1"/>
  <c r="M685" i="1" s="1"/>
  <c r="T684" i="1"/>
  <c r="S685" i="1"/>
  <c r="R685" i="1"/>
  <c r="G685" i="1"/>
  <c r="H685" i="1" s="1"/>
  <c r="I691" i="1"/>
  <c r="D685" i="1"/>
  <c r="E685" i="1" s="1"/>
  <c r="F686" i="1" s="1"/>
  <c r="O685" i="1"/>
  <c r="B685" i="1"/>
  <c r="A686" i="1"/>
  <c r="N685" i="1" l="1"/>
  <c r="P685" i="1" s="1"/>
  <c r="A687" i="1"/>
  <c r="D686" i="1"/>
  <c r="E686" i="1" s="1"/>
  <c r="F687" i="1" s="1"/>
  <c r="O686" i="1"/>
  <c r="B686" i="1"/>
  <c r="I692" i="1"/>
  <c r="R686" i="1"/>
  <c r="G686" i="1"/>
  <c r="H686" i="1" s="1"/>
  <c r="J686" i="1"/>
  <c r="K686" i="1" s="1"/>
  <c r="L686" i="1" s="1"/>
  <c r="M686" i="1" s="1"/>
  <c r="S686" i="1"/>
  <c r="Q685" i="1"/>
  <c r="C686" i="1" s="1"/>
  <c r="T685" i="1"/>
  <c r="A688" i="1" l="1"/>
  <c r="O687" i="1"/>
  <c r="B687" i="1"/>
  <c r="D687" i="1"/>
  <c r="E687" i="1" s="1"/>
  <c r="F688" i="1" s="1"/>
  <c r="I693" i="1"/>
  <c r="N686" i="1"/>
  <c r="P686" i="1" s="1"/>
  <c r="T686" i="1"/>
  <c r="G687" i="1"/>
  <c r="H687" i="1" s="1"/>
  <c r="R687" i="1"/>
  <c r="J687" i="1"/>
  <c r="K687" i="1" s="1"/>
  <c r="L687" i="1" s="1"/>
  <c r="M687" i="1" s="1"/>
  <c r="Q686" i="1"/>
  <c r="C687" i="1" s="1"/>
  <c r="S687" i="1"/>
  <c r="N687" i="1" l="1"/>
  <c r="P687" i="1" s="1"/>
  <c r="I694" i="1"/>
  <c r="O688" i="1"/>
  <c r="A689" i="1"/>
  <c r="B688" i="1"/>
  <c r="D688" i="1"/>
  <c r="E688" i="1" s="1"/>
  <c r="F689" i="1" s="1"/>
  <c r="R688" i="1"/>
  <c r="Q687" i="1"/>
  <c r="C688" i="1" s="1"/>
  <c r="S688" i="1"/>
  <c r="T687" i="1"/>
  <c r="G688" i="1"/>
  <c r="H688" i="1" s="1"/>
  <c r="J688" i="1"/>
  <c r="K688" i="1" s="1"/>
  <c r="L688" i="1" s="1"/>
  <c r="M688" i="1" s="1"/>
  <c r="N688" i="1" l="1"/>
  <c r="P688" i="1" s="1"/>
  <c r="O689" i="1"/>
  <c r="B689" i="1"/>
  <c r="D689" i="1"/>
  <c r="E689" i="1" s="1"/>
  <c r="F690" i="1" s="1"/>
  <c r="A690" i="1"/>
  <c r="I695" i="1"/>
  <c r="R689" i="1"/>
  <c r="T688" i="1"/>
  <c r="J689" i="1"/>
  <c r="K689" i="1" s="1"/>
  <c r="L689" i="1" s="1"/>
  <c r="M689" i="1" s="1"/>
  <c r="Q688" i="1"/>
  <c r="C689" i="1" s="1"/>
  <c r="G689" i="1"/>
  <c r="H689" i="1" s="1"/>
  <c r="S689" i="1"/>
  <c r="I696" i="1" l="1"/>
  <c r="Q689" i="1"/>
  <c r="C690" i="1" s="1"/>
  <c r="R690" i="1"/>
  <c r="T689" i="1"/>
  <c r="G690" i="1"/>
  <c r="H690" i="1" s="1"/>
  <c r="J690" i="1"/>
  <c r="K690" i="1" s="1"/>
  <c r="L690" i="1" s="1"/>
  <c r="M690" i="1" s="1"/>
  <c r="S690" i="1"/>
  <c r="D690" i="1"/>
  <c r="E690" i="1" s="1"/>
  <c r="F691" i="1" s="1"/>
  <c r="B690" i="1"/>
  <c r="O690" i="1"/>
  <c r="A691" i="1"/>
  <c r="N689" i="1"/>
  <c r="P689" i="1" s="1"/>
  <c r="A692" i="1" l="1"/>
  <c r="B691" i="1"/>
  <c r="D691" i="1"/>
  <c r="E691" i="1" s="1"/>
  <c r="F692" i="1" s="1"/>
  <c r="O691" i="1"/>
  <c r="N690" i="1"/>
  <c r="P690" i="1" s="1"/>
  <c r="G691" i="1"/>
  <c r="H691" i="1" s="1"/>
  <c r="S691" i="1"/>
  <c r="J691" i="1"/>
  <c r="K691" i="1" s="1"/>
  <c r="L691" i="1" s="1"/>
  <c r="M691" i="1" s="1"/>
  <c r="R691" i="1"/>
  <c r="Q690" i="1"/>
  <c r="C691" i="1" s="1"/>
  <c r="T690" i="1"/>
  <c r="I697" i="1"/>
  <c r="N691" i="1" l="1"/>
  <c r="P691" i="1" s="1"/>
  <c r="S692" i="1"/>
  <c r="G692" i="1"/>
  <c r="H692" i="1" s="1"/>
  <c r="R692" i="1"/>
  <c r="J692" i="1"/>
  <c r="K692" i="1" s="1"/>
  <c r="L692" i="1" s="1"/>
  <c r="M692" i="1" s="1"/>
  <c r="Q691" i="1"/>
  <c r="C692" i="1" s="1"/>
  <c r="T691" i="1"/>
  <c r="A693" i="1"/>
  <c r="D692" i="1"/>
  <c r="E692" i="1" s="1"/>
  <c r="F693" i="1" s="1"/>
  <c r="B692" i="1"/>
  <c r="O692" i="1"/>
  <c r="I698" i="1"/>
  <c r="I699" i="1" l="1"/>
  <c r="N692" i="1"/>
  <c r="P692" i="1" s="1"/>
  <c r="Q692" i="1"/>
  <c r="C693" i="1" s="1"/>
  <c r="R693" i="1"/>
  <c r="T692" i="1"/>
  <c r="J693" i="1"/>
  <c r="K693" i="1" s="1"/>
  <c r="L693" i="1" s="1"/>
  <c r="M693" i="1" s="1"/>
  <c r="S693" i="1"/>
  <c r="G693" i="1"/>
  <c r="H693" i="1" s="1"/>
  <c r="O693" i="1"/>
  <c r="B693" i="1"/>
  <c r="A694" i="1"/>
  <c r="D693" i="1"/>
  <c r="E693" i="1" s="1"/>
  <c r="F694" i="1" s="1"/>
  <c r="N693" i="1" l="1"/>
  <c r="P693" i="1" s="1"/>
  <c r="A695" i="1"/>
  <c r="B694" i="1"/>
  <c r="D694" i="1"/>
  <c r="E694" i="1" s="1"/>
  <c r="F695" i="1" s="1"/>
  <c r="O694" i="1"/>
  <c r="R694" i="1"/>
  <c r="G694" i="1"/>
  <c r="H694" i="1" s="1"/>
  <c r="Q693" i="1"/>
  <c r="C694" i="1" s="1"/>
  <c r="T693" i="1"/>
  <c r="J694" i="1"/>
  <c r="K694" i="1" s="1"/>
  <c r="L694" i="1" s="1"/>
  <c r="M694" i="1" s="1"/>
  <c r="S694" i="1"/>
  <c r="I700" i="1"/>
  <c r="N694" i="1" l="1"/>
  <c r="P694" i="1" s="1"/>
  <c r="Q694" i="1"/>
  <c r="C695" i="1" s="1"/>
  <c r="J695" i="1"/>
  <c r="K695" i="1" s="1"/>
  <c r="L695" i="1" s="1"/>
  <c r="M695" i="1" s="1"/>
  <c r="T694" i="1"/>
  <c r="R695" i="1"/>
  <c r="G695" i="1"/>
  <c r="H695" i="1" s="1"/>
  <c r="S695" i="1"/>
  <c r="D695" i="1"/>
  <c r="E695" i="1" s="1"/>
  <c r="F696" i="1" s="1"/>
  <c r="O695" i="1"/>
  <c r="B695" i="1"/>
  <c r="A696" i="1"/>
  <c r="I701" i="1"/>
  <c r="N695" i="1" l="1"/>
  <c r="P695" i="1" s="1"/>
  <c r="I702" i="1"/>
  <c r="R696" i="1"/>
  <c r="J696" i="1"/>
  <c r="K696" i="1" s="1"/>
  <c r="L696" i="1" s="1"/>
  <c r="M696" i="1" s="1"/>
  <c r="S696" i="1"/>
  <c r="G696" i="1"/>
  <c r="H696" i="1" s="1"/>
  <c r="Q695" i="1"/>
  <c r="C696" i="1" s="1"/>
  <c r="T695" i="1"/>
  <c r="O696" i="1"/>
  <c r="A697" i="1"/>
  <c r="B696" i="1"/>
  <c r="D696" i="1"/>
  <c r="E696" i="1" s="1"/>
  <c r="F697" i="1" s="1"/>
  <c r="I703" i="1" l="1"/>
  <c r="D697" i="1"/>
  <c r="E697" i="1" s="1"/>
  <c r="F698" i="1" s="1"/>
  <c r="A698" i="1"/>
  <c r="O697" i="1"/>
  <c r="B697" i="1"/>
  <c r="S697" i="1"/>
  <c r="G697" i="1"/>
  <c r="H697" i="1" s="1"/>
  <c r="R697" i="1"/>
  <c r="J697" i="1"/>
  <c r="K697" i="1" s="1"/>
  <c r="L697" i="1" s="1"/>
  <c r="M697" i="1" s="1"/>
  <c r="Q696" i="1"/>
  <c r="C697" i="1" s="1"/>
  <c r="T696" i="1"/>
  <c r="N696" i="1"/>
  <c r="P696" i="1" s="1"/>
  <c r="D698" i="1" l="1"/>
  <c r="E698" i="1" s="1"/>
  <c r="F699" i="1" s="1"/>
  <c r="O698" i="1"/>
  <c r="B698" i="1"/>
  <c r="A699" i="1"/>
  <c r="I704" i="1"/>
  <c r="N697" i="1"/>
  <c r="P697" i="1" s="1"/>
  <c r="G698" i="1"/>
  <c r="H698" i="1" s="1"/>
  <c r="S698" i="1"/>
  <c r="Q697" i="1"/>
  <c r="C698" i="1" s="1"/>
  <c r="J698" i="1"/>
  <c r="K698" i="1" s="1"/>
  <c r="L698" i="1" s="1"/>
  <c r="M698" i="1" s="1"/>
  <c r="T697" i="1"/>
  <c r="R698" i="1"/>
  <c r="N698" i="1" l="1"/>
  <c r="P698" i="1" s="1"/>
  <c r="O699" i="1"/>
  <c r="D699" i="1"/>
  <c r="E699" i="1" s="1"/>
  <c r="F700" i="1" s="1"/>
  <c r="B699" i="1"/>
  <c r="A700" i="1"/>
  <c r="I705" i="1"/>
  <c r="G699" i="1"/>
  <c r="H699" i="1" s="1"/>
  <c r="T698" i="1"/>
  <c r="R699" i="1"/>
  <c r="S699" i="1"/>
  <c r="J699" i="1"/>
  <c r="K699" i="1" s="1"/>
  <c r="L699" i="1" s="1"/>
  <c r="M699" i="1" s="1"/>
  <c r="Q698" i="1"/>
  <c r="C699" i="1" s="1"/>
  <c r="D700" i="1" l="1"/>
  <c r="E700" i="1" s="1"/>
  <c r="F701" i="1" s="1"/>
  <c r="O700" i="1"/>
  <c r="B700" i="1"/>
  <c r="A701" i="1"/>
  <c r="Q699" i="1"/>
  <c r="C700" i="1" s="1"/>
  <c r="J700" i="1"/>
  <c r="K700" i="1" s="1"/>
  <c r="L700" i="1" s="1"/>
  <c r="M700" i="1" s="1"/>
  <c r="T699" i="1"/>
  <c r="G700" i="1"/>
  <c r="H700" i="1" s="1"/>
  <c r="S700" i="1"/>
  <c r="R700" i="1"/>
  <c r="N699" i="1"/>
  <c r="P699" i="1" s="1"/>
  <c r="I706" i="1"/>
  <c r="N700" i="1" l="1"/>
  <c r="P700" i="1" s="1"/>
  <c r="I707" i="1"/>
  <c r="O701" i="1"/>
  <c r="A702" i="1"/>
  <c r="D701" i="1"/>
  <c r="E701" i="1" s="1"/>
  <c r="F702" i="1" s="1"/>
  <c r="B701" i="1"/>
  <c r="G701" i="1"/>
  <c r="H701" i="1" s="1"/>
  <c r="R701" i="1"/>
  <c r="S701" i="1"/>
  <c r="T700" i="1"/>
  <c r="J701" i="1"/>
  <c r="K701" i="1" s="1"/>
  <c r="L701" i="1" s="1"/>
  <c r="M701" i="1" s="1"/>
  <c r="Q700" i="1"/>
  <c r="C701" i="1" s="1"/>
  <c r="N701" i="1" l="1"/>
  <c r="P701" i="1" s="1"/>
  <c r="I708" i="1"/>
  <c r="A703" i="1"/>
  <c r="B702" i="1"/>
  <c r="D702" i="1"/>
  <c r="E702" i="1" s="1"/>
  <c r="F703" i="1" s="1"/>
  <c r="O702" i="1"/>
  <c r="S702" i="1"/>
  <c r="Q701" i="1"/>
  <c r="C702" i="1" s="1"/>
  <c r="T701" i="1"/>
  <c r="G702" i="1"/>
  <c r="H702" i="1" s="1"/>
  <c r="J702" i="1"/>
  <c r="K702" i="1" s="1"/>
  <c r="L702" i="1" s="1"/>
  <c r="M702" i="1" s="1"/>
  <c r="R702" i="1"/>
  <c r="N702" i="1" l="1"/>
  <c r="P702" i="1" s="1"/>
  <c r="I709" i="1"/>
  <c r="Q702" i="1"/>
  <c r="C703" i="1" s="1"/>
  <c r="G703" i="1"/>
  <c r="H703" i="1" s="1"/>
  <c r="T702" i="1"/>
  <c r="S703" i="1"/>
  <c r="R703" i="1"/>
  <c r="J703" i="1"/>
  <c r="K703" i="1" s="1"/>
  <c r="L703" i="1" s="1"/>
  <c r="M703" i="1" s="1"/>
  <c r="D703" i="1"/>
  <c r="E703" i="1" s="1"/>
  <c r="F704" i="1" s="1"/>
  <c r="O703" i="1"/>
  <c r="B703" i="1"/>
  <c r="A704" i="1"/>
  <c r="O704" i="1" l="1"/>
  <c r="A705" i="1"/>
  <c r="D704" i="1"/>
  <c r="E704" i="1" s="1"/>
  <c r="F705" i="1" s="1"/>
  <c r="B704" i="1"/>
  <c r="N703" i="1"/>
  <c r="P703" i="1" s="1"/>
  <c r="Q703" i="1"/>
  <c r="C704" i="1" s="1"/>
  <c r="J704" i="1"/>
  <c r="K704" i="1" s="1"/>
  <c r="L704" i="1" s="1"/>
  <c r="M704" i="1" s="1"/>
  <c r="R704" i="1"/>
  <c r="S704" i="1"/>
  <c r="T703" i="1"/>
  <c r="G704" i="1"/>
  <c r="H704" i="1" s="1"/>
  <c r="I710" i="1"/>
  <c r="O705" i="1" l="1"/>
  <c r="B705" i="1"/>
  <c r="D705" i="1"/>
  <c r="E705" i="1" s="1"/>
  <c r="F706" i="1" s="1"/>
  <c r="A706" i="1"/>
  <c r="I711" i="1"/>
  <c r="R705" i="1"/>
  <c r="S705" i="1"/>
  <c r="Q704" i="1"/>
  <c r="C705" i="1" s="1"/>
  <c r="J705" i="1"/>
  <c r="K705" i="1" s="1"/>
  <c r="L705" i="1" s="1"/>
  <c r="M705" i="1" s="1"/>
  <c r="T704" i="1"/>
  <c r="G705" i="1"/>
  <c r="H705" i="1" s="1"/>
  <c r="N704" i="1"/>
  <c r="P704" i="1" s="1"/>
  <c r="N705" i="1" l="1"/>
  <c r="P705" i="1" s="1"/>
  <c r="I712" i="1"/>
  <c r="A707" i="1"/>
  <c r="D706" i="1"/>
  <c r="E706" i="1" s="1"/>
  <c r="F707" i="1" s="1"/>
  <c r="B706" i="1"/>
  <c r="O706" i="1"/>
  <c r="R706" i="1"/>
  <c r="T705" i="1"/>
  <c r="S706" i="1"/>
  <c r="Q705" i="1"/>
  <c r="C706" i="1" s="1"/>
  <c r="G706" i="1"/>
  <c r="H706" i="1" s="1"/>
  <c r="J706" i="1"/>
  <c r="K706" i="1" s="1"/>
  <c r="L706" i="1" s="1"/>
  <c r="M706" i="1" s="1"/>
  <c r="N706" i="1" l="1"/>
  <c r="P706" i="1" s="1"/>
  <c r="I713" i="1"/>
  <c r="S707" i="1"/>
  <c r="J707" i="1"/>
  <c r="K707" i="1" s="1"/>
  <c r="L707" i="1" s="1"/>
  <c r="M707" i="1" s="1"/>
  <c r="R707" i="1"/>
  <c r="Q706" i="1"/>
  <c r="C707" i="1" s="1"/>
  <c r="T706" i="1"/>
  <c r="G707" i="1"/>
  <c r="H707" i="1" s="1"/>
  <c r="D707" i="1"/>
  <c r="E707" i="1" s="1"/>
  <c r="F708" i="1" s="1"/>
  <c r="O707" i="1"/>
  <c r="B707" i="1"/>
  <c r="A708" i="1"/>
  <c r="N707" i="1" l="1"/>
  <c r="P707" i="1" s="1"/>
  <c r="Q707" i="1"/>
  <c r="C708" i="1" s="1"/>
  <c r="T707" i="1"/>
  <c r="J708" i="1"/>
  <c r="K708" i="1" s="1"/>
  <c r="L708" i="1" s="1"/>
  <c r="M708" i="1" s="1"/>
  <c r="G708" i="1"/>
  <c r="H708" i="1" s="1"/>
  <c r="R708" i="1"/>
  <c r="S708" i="1"/>
  <c r="O708" i="1"/>
  <c r="A709" i="1"/>
  <c r="D708" i="1"/>
  <c r="E708" i="1" s="1"/>
  <c r="F709" i="1" s="1"/>
  <c r="B708" i="1"/>
  <c r="I714" i="1"/>
  <c r="N708" i="1" l="1"/>
  <c r="P708" i="1" s="1"/>
  <c r="R709" i="1"/>
  <c r="Q708" i="1"/>
  <c r="C709" i="1" s="1"/>
  <c r="T708" i="1"/>
  <c r="J709" i="1"/>
  <c r="K709" i="1" s="1"/>
  <c r="L709" i="1" s="1"/>
  <c r="M709" i="1" s="1"/>
  <c r="S709" i="1"/>
  <c r="G709" i="1"/>
  <c r="H709" i="1" s="1"/>
  <c r="I715" i="1"/>
  <c r="D709" i="1"/>
  <c r="E709" i="1" s="1"/>
  <c r="F710" i="1" s="1"/>
  <c r="B709" i="1"/>
  <c r="O709" i="1"/>
  <c r="A710" i="1"/>
  <c r="N709" i="1" l="1"/>
  <c r="P709" i="1" s="1"/>
  <c r="O710" i="1"/>
  <c r="B710" i="1"/>
  <c r="A711" i="1"/>
  <c r="D710" i="1"/>
  <c r="E710" i="1" s="1"/>
  <c r="F711" i="1" s="1"/>
  <c r="Q709" i="1"/>
  <c r="C710" i="1" s="1"/>
  <c r="T709" i="1"/>
  <c r="G710" i="1"/>
  <c r="H710" i="1" s="1"/>
  <c r="R710" i="1"/>
  <c r="S710" i="1"/>
  <c r="J710" i="1"/>
  <c r="K710" i="1" s="1"/>
  <c r="L710" i="1" s="1"/>
  <c r="M710" i="1" s="1"/>
  <c r="I716" i="1"/>
  <c r="N710" i="1" l="1"/>
  <c r="P710" i="1" s="1"/>
  <c r="J711" i="1"/>
  <c r="G711" i="1"/>
  <c r="H711" i="1" s="1"/>
  <c r="R711" i="1"/>
  <c r="Q710" i="1"/>
  <c r="C711" i="1" s="1"/>
  <c r="S711" i="1"/>
  <c r="T710" i="1"/>
  <c r="A712" i="1"/>
  <c r="O711" i="1"/>
  <c r="K711" i="1"/>
  <c r="L711" i="1" s="1"/>
  <c r="M711" i="1" s="1"/>
  <c r="B711" i="1"/>
  <c r="D711" i="1"/>
  <c r="E711" i="1" s="1"/>
  <c r="F712" i="1" s="1"/>
  <c r="I717" i="1"/>
  <c r="N711" i="1" l="1"/>
  <c r="P711" i="1" s="1"/>
  <c r="R712" i="1"/>
  <c r="J712" i="1"/>
  <c r="K712" i="1" s="1"/>
  <c r="L712" i="1" s="1"/>
  <c r="M712" i="1" s="1"/>
  <c r="Q711" i="1"/>
  <c r="C712" i="1" s="1"/>
  <c r="S712" i="1"/>
  <c r="T711" i="1"/>
  <c r="G712" i="1"/>
  <c r="H712" i="1" s="1"/>
  <c r="O712" i="1"/>
  <c r="A713" i="1"/>
  <c r="B712" i="1"/>
  <c r="D712" i="1"/>
  <c r="E712" i="1" s="1"/>
  <c r="F713" i="1" s="1"/>
  <c r="I718" i="1"/>
  <c r="N712" i="1" l="1"/>
  <c r="P712" i="1" s="1"/>
  <c r="D713" i="1"/>
  <c r="E713" i="1" s="1"/>
  <c r="F714" i="1" s="1"/>
  <c r="B713" i="1"/>
  <c r="O713" i="1"/>
  <c r="A714" i="1"/>
  <c r="I719" i="1"/>
  <c r="T712" i="1"/>
  <c r="R713" i="1"/>
  <c r="G713" i="1"/>
  <c r="H713" i="1" s="1"/>
  <c r="S713" i="1"/>
  <c r="Q712" i="1"/>
  <c r="C713" i="1" s="1"/>
  <c r="J713" i="1"/>
  <c r="K713" i="1" s="1"/>
  <c r="L713" i="1" s="1"/>
  <c r="M713" i="1" s="1"/>
  <c r="N713" i="1" l="1"/>
  <c r="P713" i="1" s="1"/>
  <c r="A715" i="1"/>
  <c r="D714" i="1"/>
  <c r="E714" i="1" s="1"/>
  <c r="F715" i="1" s="1"/>
  <c r="B714" i="1"/>
  <c r="O714" i="1"/>
  <c r="I720" i="1"/>
  <c r="Q713" i="1"/>
  <c r="C714" i="1" s="1"/>
  <c r="S714" i="1"/>
  <c r="G714" i="1"/>
  <c r="H714" i="1" s="1"/>
  <c r="R714" i="1"/>
  <c r="T713" i="1"/>
  <c r="J714" i="1"/>
  <c r="K714" i="1" s="1"/>
  <c r="L714" i="1" s="1"/>
  <c r="M714" i="1" s="1"/>
  <c r="N714" i="1" l="1"/>
  <c r="P714" i="1" s="1"/>
  <c r="I721" i="1"/>
  <c r="G715" i="1"/>
  <c r="H715" i="1" s="1"/>
  <c r="T714" i="1"/>
  <c r="J715" i="1"/>
  <c r="K715" i="1" s="1"/>
  <c r="L715" i="1" s="1"/>
  <c r="M715" i="1" s="1"/>
  <c r="S715" i="1"/>
  <c r="Q714" i="1"/>
  <c r="C715" i="1" s="1"/>
  <c r="R715" i="1"/>
  <c r="O715" i="1"/>
  <c r="A716" i="1"/>
  <c r="B715" i="1"/>
  <c r="D715" i="1"/>
  <c r="E715" i="1" s="1"/>
  <c r="F716" i="1" s="1"/>
  <c r="I722" i="1" l="1"/>
  <c r="T715" i="1"/>
  <c r="J716" i="1"/>
  <c r="K716" i="1" s="1"/>
  <c r="L716" i="1" s="1"/>
  <c r="M716" i="1" s="1"/>
  <c r="Q715" i="1"/>
  <c r="C716" i="1" s="1"/>
  <c r="R716" i="1"/>
  <c r="S716" i="1"/>
  <c r="G716" i="1"/>
  <c r="H716" i="1" s="1"/>
  <c r="N715" i="1"/>
  <c r="P715" i="1" s="1"/>
  <c r="O716" i="1"/>
  <c r="D716" i="1"/>
  <c r="E716" i="1" s="1"/>
  <c r="F717" i="1" s="1"/>
  <c r="B716" i="1"/>
  <c r="A717" i="1"/>
  <c r="N716" i="1" l="1"/>
  <c r="P716" i="1" s="1"/>
  <c r="Q716" i="1"/>
  <c r="C717" i="1" s="1"/>
  <c r="G717" i="1"/>
  <c r="H717" i="1" s="1"/>
  <c r="S717" i="1"/>
  <c r="R717" i="1"/>
  <c r="J717" i="1"/>
  <c r="K717" i="1" s="1"/>
  <c r="L717" i="1" s="1"/>
  <c r="M717" i="1" s="1"/>
  <c r="T716" i="1"/>
  <c r="D717" i="1"/>
  <c r="E717" i="1" s="1"/>
  <c r="F718" i="1" s="1"/>
  <c r="B717" i="1"/>
  <c r="O717" i="1"/>
  <c r="A718" i="1"/>
  <c r="I723" i="1"/>
  <c r="I724" i="1" l="1"/>
  <c r="Q717" i="1"/>
  <c r="C718" i="1" s="1"/>
  <c r="S718" i="1"/>
  <c r="J718" i="1"/>
  <c r="K718" i="1" s="1"/>
  <c r="L718" i="1" s="1"/>
  <c r="M718" i="1" s="1"/>
  <c r="R718" i="1"/>
  <c r="G718" i="1"/>
  <c r="H718" i="1" s="1"/>
  <c r="T717" i="1"/>
  <c r="N717" i="1"/>
  <c r="P717" i="1" s="1"/>
  <c r="A719" i="1"/>
  <c r="D718" i="1"/>
  <c r="E718" i="1" s="1"/>
  <c r="F719" i="1" s="1"/>
  <c r="O718" i="1"/>
  <c r="B718" i="1"/>
  <c r="N718" i="1" l="1"/>
  <c r="P718" i="1" s="1"/>
  <c r="A720" i="1"/>
  <c r="B719" i="1"/>
  <c r="D719" i="1"/>
  <c r="E719" i="1" s="1"/>
  <c r="F720" i="1" s="1"/>
  <c r="O719" i="1"/>
  <c r="G719" i="1"/>
  <c r="H719" i="1" s="1"/>
  <c r="R719" i="1"/>
  <c r="S719" i="1"/>
  <c r="T718" i="1"/>
  <c r="J719" i="1"/>
  <c r="K719" i="1" s="1"/>
  <c r="L719" i="1" s="1"/>
  <c r="M719" i="1" s="1"/>
  <c r="Q718" i="1"/>
  <c r="C719" i="1" s="1"/>
  <c r="I725" i="1"/>
  <c r="N719" i="1" l="1"/>
  <c r="P719" i="1" s="1"/>
  <c r="R720" i="1"/>
  <c r="S720" i="1"/>
  <c r="Q719" i="1"/>
  <c r="C720" i="1" s="1"/>
  <c r="T719" i="1"/>
  <c r="J720" i="1"/>
  <c r="K720" i="1" s="1"/>
  <c r="L720" i="1" s="1"/>
  <c r="M720" i="1" s="1"/>
  <c r="G720" i="1"/>
  <c r="H720" i="1" s="1"/>
  <c r="A721" i="1"/>
  <c r="B720" i="1"/>
  <c r="D720" i="1"/>
  <c r="E720" i="1" s="1"/>
  <c r="F721" i="1" s="1"/>
  <c r="O720" i="1"/>
  <c r="I726" i="1"/>
  <c r="I727" i="1" l="1"/>
  <c r="N720" i="1"/>
  <c r="P720" i="1" s="1"/>
  <c r="T720" i="1"/>
  <c r="J721" i="1"/>
  <c r="K721" i="1" s="1"/>
  <c r="L721" i="1" s="1"/>
  <c r="M721" i="1" s="1"/>
  <c r="S721" i="1"/>
  <c r="Q720" i="1"/>
  <c r="C721" i="1" s="1"/>
  <c r="R721" i="1"/>
  <c r="G721" i="1"/>
  <c r="H721" i="1" s="1"/>
  <c r="D721" i="1"/>
  <c r="E721" i="1" s="1"/>
  <c r="F722" i="1" s="1"/>
  <c r="A722" i="1"/>
  <c r="B721" i="1"/>
  <c r="O721" i="1"/>
  <c r="N721" i="1" l="1"/>
  <c r="P721" i="1" s="1"/>
  <c r="Q721" i="1"/>
  <c r="C722" i="1" s="1"/>
  <c r="J722" i="1"/>
  <c r="K722" i="1" s="1"/>
  <c r="L722" i="1" s="1"/>
  <c r="M722" i="1" s="1"/>
  <c r="R722" i="1"/>
  <c r="G722" i="1"/>
  <c r="H722" i="1" s="1"/>
  <c r="S722" i="1"/>
  <c r="T721" i="1"/>
  <c r="I728" i="1"/>
  <c r="A723" i="1"/>
  <c r="O722" i="1"/>
  <c r="D722" i="1"/>
  <c r="E722" i="1" s="1"/>
  <c r="F723" i="1" s="1"/>
  <c r="B722" i="1"/>
  <c r="D723" i="1" l="1"/>
  <c r="E723" i="1" s="1"/>
  <c r="F724" i="1" s="1"/>
  <c r="B723" i="1"/>
  <c r="O723" i="1"/>
  <c r="A724" i="1"/>
  <c r="N722" i="1"/>
  <c r="P722" i="1" s="1"/>
  <c r="R723" i="1"/>
  <c r="Q722" i="1"/>
  <c r="C723" i="1" s="1"/>
  <c r="G723" i="1"/>
  <c r="H723" i="1" s="1"/>
  <c r="S723" i="1"/>
  <c r="T722" i="1"/>
  <c r="J723" i="1"/>
  <c r="K723" i="1" s="1"/>
  <c r="L723" i="1" s="1"/>
  <c r="M723" i="1" s="1"/>
  <c r="I729" i="1"/>
  <c r="N723" i="1" l="1"/>
  <c r="P723" i="1" s="1"/>
  <c r="A725" i="1"/>
  <c r="D724" i="1"/>
  <c r="E724" i="1" s="1"/>
  <c r="F725" i="1" s="1"/>
  <c r="B724" i="1"/>
  <c r="O724" i="1"/>
  <c r="R724" i="1"/>
  <c r="S724" i="1"/>
  <c r="G724" i="1"/>
  <c r="H724" i="1" s="1"/>
  <c r="T723" i="1"/>
  <c r="Q723" i="1"/>
  <c r="C724" i="1" s="1"/>
  <c r="J724" i="1"/>
  <c r="K724" i="1" s="1"/>
  <c r="L724" i="1" s="1"/>
  <c r="M724" i="1" s="1"/>
  <c r="I730" i="1"/>
  <c r="N724" i="1" l="1"/>
  <c r="P724" i="1" s="1"/>
  <c r="R725" i="1"/>
  <c r="T724" i="1"/>
  <c r="J725" i="1"/>
  <c r="K725" i="1" s="1"/>
  <c r="L725" i="1" s="1"/>
  <c r="M725" i="1" s="1"/>
  <c r="Q724" i="1"/>
  <c r="C725" i="1" s="1"/>
  <c r="S725" i="1"/>
  <c r="G725" i="1"/>
  <c r="H725" i="1" s="1"/>
  <c r="O725" i="1"/>
  <c r="A726" i="1"/>
  <c r="B725" i="1"/>
  <c r="D725" i="1"/>
  <c r="E725" i="1" s="1"/>
  <c r="F726" i="1" s="1"/>
  <c r="I731" i="1"/>
  <c r="N725" i="1" l="1"/>
  <c r="P725" i="1" s="1"/>
  <c r="I732" i="1"/>
  <c r="B726" i="1"/>
  <c r="D726" i="1"/>
  <c r="E726" i="1" s="1"/>
  <c r="F727" i="1" s="1"/>
  <c r="A727" i="1"/>
  <c r="O726" i="1"/>
  <c r="Q725" i="1"/>
  <c r="C726" i="1" s="1"/>
  <c r="S726" i="1"/>
  <c r="G726" i="1"/>
  <c r="H726" i="1" s="1"/>
  <c r="J726" i="1"/>
  <c r="K726" i="1" s="1"/>
  <c r="L726" i="1" s="1"/>
  <c r="M726" i="1" s="1"/>
  <c r="R726" i="1"/>
  <c r="T725" i="1"/>
  <c r="S727" i="1" l="1"/>
  <c r="R727" i="1"/>
  <c r="G727" i="1"/>
  <c r="H727" i="1" s="1"/>
  <c r="T726" i="1"/>
  <c r="J727" i="1"/>
  <c r="K727" i="1" s="1"/>
  <c r="L727" i="1" s="1"/>
  <c r="M727" i="1" s="1"/>
  <c r="Q726" i="1"/>
  <c r="C727" i="1" s="1"/>
  <c r="B727" i="1"/>
  <c r="O727" i="1"/>
  <c r="A728" i="1"/>
  <c r="D727" i="1"/>
  <c r="E727" i="1" s="1"/>
  <c r="F728" i="1" s="1"/>
  <c r="I733" i="1"/>
  <c r="N726" i="1"/>
  <c r="P726" i="1" s="1"/>
  <c r="I734" i="1" l="1"/>
  <c r="J728" i="1"/>
  <c r="Q727" i="1"/>
  <c r="C728" i="1" s="1"/>
  <c r="G728" i="1"/>
  <c r="H728" i="1" s="1"/>
  <c r="T727" i="1"/>
  <c r="S728" i="1"/>
  <c r="R728" i="1"/>
  <c r="N727" i="1"/>
  <c r="P727" i="1" s="1"/>
  <c r="A729" i="1"/>
  <c r="O728" i="1"/>
  <c r="K728" i="1"/>
  <c r="L728" i="1" s="1"/>
  <c r="M728" i="1" s="1"/>
  <c r="B728" i="1"/>
  <c r="D728" i="1"/>
  <c r="E728" i="1" s="1"/>
  <c r="F729" i="1" s="1"/>
  <c r="N728" i="1" l="1"/>
  <c r="P728" i="1" s="1"/>
  <c r="J729" i="1"/>
  <c r="S729" i="1"/>
  <c r="Q728" i="1"/>
  <c r="C729" i="1" s="1"/>
  <c r="G729" i="1"/>
  <c r="H729" i="1" s="1"/>
  <c r="T728" i="1"/>
  <c r="R729" i="1"/>
  <c r="O729" i="1"/>
  <c r="D729" i="1"/>
  <c r="E729" i="1" s="1"/>
  <c r="F730" i="1" s="1"/>
  <c r="B729" i="1"/>
  <c r="K729" i="1"/>
  <c r="L729" i="1" s="1"/>
  <c r="M729" i="1" s="1"/>
  <c r="A730" i="1"/>
  <c r="I735" i="1"/>
  <c r="I736" i="1" l="1"/>
  <c r="O730" i="1"/>
  <c r="A731" i="1"/>
  <c r="B730" i="1"/>
  <c r="D730" i="1"/>
  <c r="E730" i="1" s="1"/>
  <c r="F731" i="1" s="1"/>
  <c r="S730" i="1"/>
  <c r="Q729" i="1"/>
  <c r="C730" i="1" s="1"/>
  <c r="R730" i="1"/>
  <c r="J730" i="1"/>
  <c r="K730" i="1" s="1"/>
  <c r="L730" i="1" s="1"/>
  <c r="G730" i="1"/>
  <c r="H730" i="1" s="1"/>
  <c r="T729" i="1"/>
  <c r="N729" i="1"/>
  <c r="P729" i="1" s="1"/>
  <c r="M730" i="1" l="1"/>
  <c r="S731" i="1"/>
  <c r="R731" i="1"/>
  <c r="G731" i="1"/>
  <c r="H731" i="1" s="1"/>
  <c r="J731" i="1"/>
  <c r="K731" i="1" s="1"/>
  <c r="L731" i="1" s="1"/>
  <c r="M731" i="1" s="1"/>
  <c r="Q730" i="1"/>
  <c r="T730" i="1"/>
  <c r="D731" i="1"/>
  <c r="E731" i="1" s="1"/>
  <c r="F732" i="1" s="1"/>
  <c r="B731" i="1"/>
  <c r="O731" i="1"/>
  <c r="A732" i="1"/>
  <c r="N731" i="1" l="1"/>
  <c r="D732" i="1"/>
  <c r="E732" i="1" s="1"/>
  <c r="F733" i="1" s="1"/>
  <c r="B732" i="1"/>
  <c r="O732" i="1"/>
  <c r="A733" i="1"/>
  <c r="Q731" i="1"/>
  <c r="R732" i="1"/>
  <c r="S732" i="1"/>
  <c r="J732" i="1"/>
  <c r="K732" i="1" s="1"/>
  <c r="L732" i="1" s="1"/>
  <c r="M732" i="1" s="1"/>
  <c r="G732" i="1"/>
  <c r="H732" i="1" s="1"/>
  <c r="T731" i="1"/>
  <c r="C731" i="1"/>
  <c r="N730" i="1"/>
  <c r="C732" i="1" l="1"/>
  <c r="O733" i="1"/>
  <c r="D733" i="1"/>
  <c r="E733" i="1" s="1"/>
  <c r="F734" i="1" s="1"/>
  <c r="B733" i="1"/>
  <c r="A734" i="1"/>
  <c r="N732" i="1"/>
  <c r="P732" i="1" s="1"/>
  <c r="P730" i="1"/>
  <c r="J733" i="1"/>
  <c r="K733" i="1" s="1"/>
  <c r="L733" i="1" s="1"/>
  <c r="M733" i="1" s="1"/>
  <c r="S733" i="1"/>
  <c r="G733" i="1"/>
  <c r="H733" i="1" s="1"/>
  <c r="T732" i="1"/>
  <c r="Q732" i="1"/>
  <c r="C733" i="1" s="1"/>
  <c r="R733" i="1"/>
  <c r="P731" i="1"/>
  <c r="N733" i="1" l="1"/>
  <c r="P733" i="1" s="1"/>
  <c r="B734" i="1"/>
  <c r="O734" i="1"/>
  <c r="A735" i="1"/>
  <c r="D734" i="1"/>
  <c r="E734" i="1" s="1"/>
  <c r="F735" i="1" s="1"/>
  <c r="S734" i="1"/>
  <c r="G734" i="1"/>
  <c r="H734" i="1" s="1"/>
  <c r="R734" i="1"/>
  <c r="J734" i="1"/>
  <c r="K734" i="1" s="1"/>
  <c r="L734" i="1" s="1"/>
  <c r="M734" i="1" s="1"/>
  <c r="T733" i="1"/>
  <c r="Q733" i="1"/>
  <c r="C734" i="1" s="1"/>
  <c r="N734" i="1" l="1"/>
  <c r="P734" i="1" s="1"/>
  <c r="D735" i="1"/>
  <c r="E735" i="1" s="1"/>
  <c r="F736" i="1" s="1"/>
  <c r="A736" i="1"/>
  <c r="O735" i="1"/>
  <c r="B735" i="1"/>
  <c r="T734" i="1"/>
  <c r="R735" i="1"/>
  <c r="G735" i="1"/>
  <c r="H735" i="1" s="1"/>
  <c r="S735" i="1"/>
  <c r="J735" i="1"/>
  <c r="K735" i="1" s="1"/>
  <c r="L735" i="1" s="1"/>
  <c r="M735" i="1" s="1"/>
  <c r="Q734" i="1"/>
  <c r="C735" i="1" s="1"/>
  <c r="N735" i="1" l="1"/>
  <c r="S736" i="1"/>
  <c r="T735" i="1"/>
  <c r="R736" i="1"/>
  <c r="Q735" i="1"/>
  <c r="G736" i="1"/>
  <c r="H736" i="1" s="1"/>
  <c r="J736" i="1"/>
  <c r="K736" i="1" s="1"/>
  <c r="L736" i="1" s="1"/>
  <c r="M736" i="1" s="1"/>
  <c r="O736" i="1"/>
  <c r="D736" i="1"/>
  <c r="E736" i="1" s="1"/>
  <c r="B736" i="1"/>
  <c r="N736" i="1" l="1"/>
  <c r="Q736" i="1"/>
  <c r="C736" i="1"/>
  <c r="P735" i="1"/>
  <c r="P736" i="1" l="1"/>
  <c r="T736" i="1" l="1"/>
</calcChain>
</file>

<file path=xl/sharedStrings.xml><?xml version="1.0" encoding="utf-8"?>
<sst xmlns="http://schemas.openxmlformats.org/spreadsheetml/2006/main" count="485" uniqueCount="100">
  <si>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</si>
  <si>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</si>
  <si>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</si>
  <si>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</si>
  <si>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</si>
  <si>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</si>
  <si>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</si>
  <si>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</si>
  <si>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</si>
  <si>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</si>
  <si>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</si>
  <si>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</si>
  <si>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</si>
  <si>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</si>
  <si>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</si>
  <si>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</si>
  <si>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</si>
  <si>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</si>
  <si>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</si>
  <si>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</si>
  <si>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</si>
  <si>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</si>
  <si>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</si>
  <si>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</si>
  <si>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</si>
  <si>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</si>
  <si>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</si>
  <si>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</si>
  <si>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</si>
  <si>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</si>
  <si>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</si>
  <si>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</si>
  <si>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</si>
  <si>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</si>
  <si>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</si>
  <si>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</si>
  <si>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</si>
  <si>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</si>
  <si>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</si>
  <si>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</si>
  <si>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</si>
  <si>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</si>
  <si>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</si>
  <si>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</si>
  <si>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</si>
  <si>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</si>
  <si>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</si>
  <si>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</si>
  <si>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</si>
  <si>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</si>
  <si>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</si>
  <si>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</si>
  <si>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</si>
  <si>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</si>
  <si>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</si>
  <si>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</si>
  <si>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</si>
  <si>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Intervalo</t>
  </si>
  <si>
    <t>Data Base -1</t>
  </si>
  <si>
    <t>Data Base</t>
  </si>
  <si>
    <t>Prox DU</t>
  </si>
  <si>
    <t>INDEP DO BRASIL</t>
  </si>
  <si>
    <t>NOSSA SENHORA APARECIDA</t>
  </si>
  <si>
    <t>FINADOS</t>
  </si>
  <si>
    <t>PROCLAMACAO DA REPUBLICA</t>
  </si>
  <si>
    <t>CARNAVAL</t>
  </si>
  <si>
    <t>PASCOA</t>
  </si>
  <si>
    <t>TIRADENTES</t>
  </si>
  <si>
    <t>DIA DO TRABALHO</t>
  </si>
  <si>
    <t>CORPUS CHRISTI</t>
  </si>
  <si>
    <t>NATAL</t>
  </si>
  <si>
    <t>ANO NOVO</t>
  </si>
  <si>
    <t>Carnaval</t>
  </si>
  <si>
    <t>carnaval</t>
  </si>
  <si>
    <t>Tiradentes</t>
  </si>
  <si>
    <t>Paixão</t>
  </si>
  <si>
    <t>INDEPENDENCIA</t>
  </si>
  <si>
    <t>PROCLAMAÇÃO DA REPUBLICA</t>
  </si>
  <si>
    <t>NOSSA SRA APARECIDA</t>
  </si>
  <si>
    <t>INDEP BO BRASIL</t>
  </si>
  <si>
    <t>Paixão de Cristo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</si>
  <si>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</si>
  <si>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</si>
  <si>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</si>
  <si>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</si>
  <si>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</si>
  <si>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</si>
  <si>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Universal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</si>
  <si>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</si>
  <si>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</si>
  <si>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</si>
  <si>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</si>
  <si>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</si>
  <si>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</si>
  <si>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</si>
  <si>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</si>
  <si>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AES TIETÊ ENERGIA S.A.  - 7ª EMISSÃO DEBÊNTURES - Duas - R$ 1.500 milhões</t>
  </si>
  <si>
    <t>DI + 0,52% aa</t>
  </si>
  <si>
    <t>AH2:AV1200</t>
  </si>
  <si>
    <t>TIET17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</si>
</sst>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</numFmts>
  <fonts count="1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sz val="9"/>
      <color indexed="12"/>
      <name val="Verdana"/>
      <family val="2"/>
    </font>
    <font>
      <b/>
      <sz val="9"/>
      <color rgb="FFFF0000"/>
      <name val="Verdana"/>
      <family val="2"/>
    </font>
    <font>
      <b/>
      <sz val="9"/>
      <color theme="0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b/>
      <sz val="8"/>
      <color indexed="12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0"/>
      <color indexed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164" fontId="14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3" borderId="0" xfId="0" applyNumberFormat="1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2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0" fontId="1" fillId="4" borderId="0" xfId="0" applyFont="1" applyFill="1" applyAlignment="1">
      <alignment horizontal="center"/>
    </xf>
    <xf numFmtId="10" fontId="1" fillId="3" borderId="0" xfId="0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4" borderId="0" xfId="0" applyFont="1" applyFill="1" applyAlignment="1">
      <alignment horizontal="center"/>
    </xf>
    <xf numFmtId="4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5" fillId="0" borderId="1" xfId="0" applyFont="1" applyBorder="1" applyAlignment="1">
      <alignment horizontal="centerContinuous"/>
    </xf>
    <xf numFmtId="165" fontId="5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167" fontId="1" fillId="0" borderId="1" xfId="0" applyNumberFormat="1" applyFont="1" applyBorder="1" applyAlignment="1">
      <alignment horizontal="centerContinuous"/>
    </xf>
    <xf numFmtId="169" fontId="1" fillId="0" borderId="1" xfId="0" applyNumberFormat="1" applyFont="1" applyBorder="1" applyAlignment="1">
      <alignment horizontal="centerContinuous"/>
    </xf>
    <xf numFmtId="1" fontId="1" fillId="0" borderId="1" xfId="0" applyNumberFormat="1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4" fontId="1" fillId="0" borderId="1" xfId="0" applyNumberFormat="1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167" fontId="2" fillId="0" borderId="1" xfId="0" applyNumberFormat="1" applyFont="1" applyBorder="1" applyAlignment="1">
      <alignment horizontal="centerContinuous"/>
    </xf>
    <xf numFmtId="1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Continuous"/>
    </xf>
    <xf numFmtId="170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6" fontId="2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168" fontId="2" fillId="0" borderId="1" xfId="0" applyNumberFormat="1" applyFont="1" applyBorder="1" applyAlignment="1">
      <alignment horizontal="center"/>
    </xf>
    <xf numFmtId="16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72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right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6" fillId="0" borderId="1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4" fontId="1" fillId="3" borderId="0" xfId="0" applyNumberFormat="1" applyFont="1" applyFill="1" applyAlignment="1">
      <alignment horizontal="center"/>
    </xf>
    <xf numFmtId="3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10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4" fontId="6" fillId="0" borderId="0" xfId="0" applyNumberFormat="1" applyFont="1"/>
    <xf numFmtId="14" fontId="10" fillId="3" borderId="0" xfId="0" applyNumberFormat="1" applyFont="1" applyFill="1" applyAlignment="1">
      <alignment horizontal="center"/>
    </xf>
    <xf numFmtId="0" fontId="10" fillId="3" borderId="0" xfId="0" applyFont="1" applyFill="1" applyAlignment="1">
      <alignment horizontal="left"/>
    </xf>
    <xf numFmtId="14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left"/>
    </xf>
    <xf numFmtId="14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left"/>
    </xf>
    <xf numFmtId="10" fontId="13" fillId="2" borderId="0" xfId="0" applyNumberFormat="1" applyFont="1" applyFill="1" applyAlignment="1">
      <alignment horizontal="center"/>
    </xf>
    <xf numFmtId="171" fontId="1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/>
    </xf>
    <xf numFmtId="14" fontId="4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14" fontId="8" fillId="6" borderId="0" xfId="0" applyNumberFormat="1" applyFont="1" applyFill="1" applyAlignment="1">
      <alignment horizontal="left"/>
    </xf>
    <xf numFmtId="176" fontId="5" fillId="6" borderId="5" xfId="1" applyNumberFormat="1" applyFont="1" applyFill="1" applyBorder="1" applyAlignment="1">
      <alignment horizontal="left"/>
    </xf>
    <xf numFmtId="0" fontId="15" fillId="6" borderId="0" xfId="0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0" fontId="5" fillId="0" borderId="1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3" fontId="9" fillId="5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1"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SP_PUENERGEST12_ENGT12.xlsx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1</xdr:row>
      <xdr:rowOff>47625</xdr:rowOff>
    </xdr:from>
    <xdr:to>
      <xdr:col>34</xdr:col>
      <xdr:colOff>135732</xdr:colOff>
      <xdr:row>2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90200" y="190500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1</xdr:row>
      <xdr:rowOff>0</xdr:rowOff>
    </xdr:from>
    <xdr:to>
      <xdr:col>33</xdr:col>
      <xdr:colOff>853200</xdr:colOff>
      <xdr:row>3</xdr:row>
      <xdr:rowOff>9342</xdr:rowOff>
    </xdr:to>
    <xdr:pic>
      <xdr:nvPicPr>
        <xdr:cNvPr id="3" name="Imagem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00" y="142875"/>
          <a:ext cx="853200" cy="2950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"/>
      <sheetName val="Importar-DI"/>
      <sheetName val="Feriados"/>
      <sheetName val="DI-SCRIPT-Automatico"/>
      <sheetName val="Plan1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0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0</v>
          </cell>
        </row>
        <row r="7344">
          <cell r="A7344">
            <v>43774</v>
          </cell>
          <cell r="B7344">
            <v>0</v>
          </cell>
        </row>
        <row r="7345">
          <cell r="A7345">
            <v>43775</v>
          </cell>
          <cell r="B7345">
            <v>0</v>
          </cell>
        </row>
        <row r="7346">
          <cell r="A7346">
            <v>43776</v>
          </cell>
          <cell r="B7346">
            <v>0</v>
          </cell>
        </row>
        <row r="7347">
          <cell r="A7347">
            <v>43777</v>
          </cell>
          <cell r="B7347">
            <v>0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0</v>
          </cell>
        </row>
        <row r="7351">
          <cell r="A7351">
            <v>43781</v>
          </cell>
          <cell r="B7351">
            <v>0</v>
          </cell>
        </row>
        <row r="7352">
          <cell r="A7352">
            <v>43782</v>
          </cell>
          <cell r="B7352">
            <v>0</v>
          </cell>
        </row>
        <row r="7353">
          <cell r="A7353">
            <v>43783</v>
          </cell>
          <cell r="B7353">
            <v>0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0</v>
          </cell>
        </row>
        <row r="7358">
          <cell r="A7358">
            <v>43788</v>
          </cell>
          <cell r="B7358">
            <v>0</v>
          </cell>
        </row>
        <row r="7359">
          <cell r="A7359">
            <v>43789</v>
          </cell>
          <cell r="B7359">
            <v>0</v>
          </cell>
        </row>
        <row r="7360">
          <cell r="A7360">
            <v>43790</v>
          </cell>
          <cell r="B7360">
            <v>0</v>
          </cell>
        </row>
        <row r="7361">
          <cell r="A7361">
            <v>43791</v>
          </cell>
          <cell r="B7361">
            <v>0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0</v>
          </cell>
        </row>
        <row r="7365">
          <cell r="A7365">
            <v>43795</v>
          </cell>
          <cell r="B7365">
            <v>0</v>
          </cell>
        </row>
        <row r="7366">
          <cell r="A7366">
            <v>43796</v>
          </cell>
          <cell r="B7366">
            <v>0</v>
          </cell>
        </row>
        <row r="7367">
          <cell r="A7367">
            <v>43797</v>
          </cell>
          <cell r="B7367">
            <v>0</v>
          </cell>
        </row>
        <row r="7368">
          <cell r="A7368">
            <v>43798</v>
          </cell>
          <cell r="B7368">
            <v>0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0</v>
          </cell>
        </row>
        <row r="7372">
          <cell r="A7372">
            <v>43802</v>
          </cell>
          <cell r="B7372">
            <v>0</v>
          </cell>
        </row>
        <row r="7373">
          <cell r="A7373">
            <v>43803</v>
          </cell>
          <cell r="B7373">
            <v>0</v>
          </cell>
        </row>
        <row r="7374">
          <cell r="A7374">
            <v>43804</v>
          </cell>
          <cell r="B7374">
            <v>0</v>
          </cell>
        </row>
        <row r="7375">
          <cell r="A7375">
            <v>43805</v>
          </cell>
          <cell r="B7375">
            <v>0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0</v>
          </cell>
        </row>
        <row r="7379">
          <cell r="A7379">
            <v>43809</v>
          </cell>
          <cell r="B7379">
            <v>0</v>
          </cell>
        </row>
        <row r="7380">
          <cell r="A7380">
            <v>43810</v>
          </cell>
          <cell r="B7380">
            <v>0</v>
          </cell>
        </row>
        <row r="7381">
          <cell r="A7381">
            <v>43811</v>
          </cell>
          <cell r="B7381">
            <v>0</v>
          </cell>
        </row>
        <row r="7382">
          <cell r="A7382">
            <v>43812</v>
          </cell>
          <cell r="B7382">
            <v>0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0</v>
          </cell>
        </row>
        <row r="7386">
          <cell r="A7386">
            <v>43816</v>
          </cell>
          <cell r="B7386">
            <v>0</v>
          </cell>
        </row>
        <row r="7387">
          <cell r="A7387">
            <v>43817</v>
          </cell>
          <cell r="B7387">
            <v>0</v>
          </cell>
        </row>
        <row r="7388">
          <cell r="A7388">
            <v>43818</v>
          </cell>
          <cell r="B7388">
            <v>0</v>
          </cell>
        </row>
        <row r="7389">
          <cell r="A7389">
            <v>43819</v>
          </cell>
          <cell r="B7389">
            <v>0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0</v>
          </cell>
        </row>
        <row r="7393">
          <cell r="A7393">
            <v>43823</v>
          </cell>
          <cell r="B7393">
            <v>0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0</v>
          </cell>
        </row>
        <row r="7396">
          <cell r="A7396">
            <v>43826</v>
          </cell>
          <cell r="B7396">
            <v>0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0</v>
          </cell>
        </row>
        <row r="7400">
          <cell r="A7400">
            <v>43830</v>
          </cell>
          <cell r="B7400">
            <v>0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0</v>
          </cell>
        </row>
        <row r="7403">
          <cell r="A7403">
            <v>43833</v>
          </cell>
          <cell r="B7403">
            <v>0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0</v>
          </cell>
        </row>
        <row r="7407">
          <cell r="A7407">
            <v>43837</v>
          </cell>
          <cell r="B7407">
            <v>0</v>
          </cell>
        </row>
        <row r="7408">
          <cell r="A7408">
            <v>43838</v>
          </cell>
          <cell r="B7408">
            <v>0</v>
          </cell>
        </row>
        <row r="7409">
          <cell r="A7409">
            <v>43839</v>
          </cell>
          <cell r="B7409">
            <v>0</v>
          </cell>
        </row>
        <row r="7410">
          <cell r="A7410">
            <v>43840</v>
          </cell>
          <cell r="B7410">
            <v>0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0</v>
          </cell>
        </row>
        <row r="7414">
          <cell r="A7414">
            <v>43844</v>
          </cell>
          <cell r="B7414">
            <v>0</v>
          </cell>
        </row>
        <row r="7415">
          <cell r="A7415">
            <v>43845</v>
          </cell>
          <cell r="B7415">
            <v>0</v>
          </cell>
        </row>
        <row r="7416">
          <cell r="A7416">
            <v>43846</v>
          </cell>
          <cell r="B7416">
            <v>0</v>
          </cell>
        </row>
        <row r="7417">
          <cell r="A7417">
            <v>43847</v>
          </cell>
          <cell r="B7417">
            <v>0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0</v>
          </cell>
        </row>
        <row r="7421">
          <cell r="A7421">
            <v>43851</v>
          </cell>
          <cell r="B7421">
            <v>0</v>
          </cell>
        </row>
        <row r="7422">
          <cell r="A7422">
            <v>43852</v>
          </cell>
          <cell r="B7422">
            <v>0</v>
          </cell>
        </row>
        <row r="7423">
          <cell r="A7423">
            <v>43853</v>
          </cell>
          <cell r="B7423">
            <v>0</v>
          </cell>
        </row>
        <row r="7424">
          <cell r="A7424">
            <v>43854</v>
          </cell>
          <cell r="B7424">
            <v>0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0</v>
          </cell>
        </row>
        <row r="7428">
          <cell r="A7428">
            <v>43858</v>
          </cell>
          <cell r="B7428">
            <v>0</v>
          </cell>
        </row>
        <row r="7429">
          <cell r="A7429">
            <v>43859</v>
          </cell>
          <cell r="B7429">
            <v>0</v>
          </cell>
        </row>
        <row r="7430">
          <cell r="A7430">
            <v>43860</v>
          </cell>
          <cell r="B7430">
            <v>0</v>
          </cell>
        </row>
        <row r="7431">
          <cell r="A7431">
            <v>43861</v>
          </cell>
          <cell r="B7431">
            <v>0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0</v>
          </cell>
        </row>
        <row r="7435">
          <cell r="A7435">
            <v>43865</v>
          </cell>
          <cell r="B7435">
            <v>0</v>
          </cell>
        </row>
        <row r="7436">
          <cell r="A7436">
            <v>43866</v>
          </cell>
          <cell r="B7436">
            <v>0</v>
          </cell>
        </row>
        <row r="7437">
          <cell r="A7437">
            <v>43867</v>
          </cell>
          <cell r="B7437">
            <v>0</v>
          </cell>
        </row>
        <row r="7438">
          <cell r="A7438">
            <v>43868</v>
          </cell>
          <cell r="B7438">
            <v>0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0</v>
          </cell>
        </row>
        <row r="7442">
          <cell r="A7442">
            <v>43872</v>
          </cell>
          <cell r="B7442">
            <v>0</v>
          </cell>
        </row>
        <row r="7443">
          <cell r="A7443">
            <v>43873</v>
          </cell>
          <cell r="B7443">
            <v>0</v>
          </cell>
        </row>
        <row r="7444">
          <cell r="A7444">
            <v>43874</v>
          </cell>
          <cell r="B7444">
            <v>0</v>
          </cell>
        </row>
        <row r="7445">
          <cell r="A7445">
            <v>43875</v>
          </cell>
          <cell r="B7445">
            <v>0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0</v>
          </cell>
        </row>
        <row r="7449">
          <cell r="A7449">
            <v>43879</v>
          </cell>
          <cell r="B7449">
            <v>0</v>
          </cell>
        </row>
        <row r="7450">
          <cell r="A7450">
            <v>43880</v>
          </cell>
          <cell r="B7450">
            <v>0</v>
          </cell>
        </row>
        <row r="7451">
          <cell r="A7451">
            <v>43881</v>
          </cell>
          <cell r="B7451">
            <v>0</v>
          </cell>
        </row>
        <row r="7452">
          <cell r="A7452">
            <v>43882</v>
          </cell>
          <cell r="B7452">
            <v>0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0</v>
          </cell>
        </row>
        <row r="7458">
          <cell r="A7458">
            <v>43888</v>
          </cell>
          <cell r="B7458">
            <v>0</v>
          </cell>
        </row>
        <row r="7459">
          <cell r="A7459">
            <v>43889</v>
          </cell>
          <cell r="B7459">
            <v>0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0</v>
          </cell>
        </row>
        <row r="7463">
          <cell r="A7463">
            <v>43893</v>
          </cell>
          <cell r="B7463">
            <v>0</v>
          </cell>
        </row>
        <row r="7464">
          <cell r="A7464">
            <v>43894</v>
          </cell>
          <cell r="B7464">
            <v>0</v>
          </cell>
        </row>
        <row r="7465">
          <cell r="A7465">
            <v>43895</v>
          </cell>
          <cell r="B7465">
            <v>0</v>
          </cell>
        </row>
        <row r="7466">
          <cell r="A7466">
            <v>43896</v>
          </cell>
          <cell r="B7466">
            <v>0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0</v>
          </cell>
        </row>
        <row r="7470">
          <cell r="A7470">
            <v>43900</v>
          </cell>
          <cell r="B7470">
            <v>0</v>
          </cell>
        </row>
        <row r="7471">
          <cell r="A7471">
            <v>43901</v>
          </cell>
          <cell r="B7471">
            <v>0</v>
          </cell>
        </row>
        <row r="7472">
          <cell r="A7472">
            <v>43902</v>
          </cell>
          <cell r="B7472">
            <v>0</v>
          </cell>
        </row>
        <row r="7473">
          <cell r="A7473">
            <v>43903</v>
          </cell>
          <cell r="B7473">
            <v>0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0</v>
          </cell>
        </row>
        <row r="7477">
          <cell r="A7477">
            <v>43907</v>
          </cell>
          <cell r="B7477">
            <v>0</v>
          </cell>
        </row>
        <row r="7478">
          <cell r="A7478">
            <v>43908</v>
          </cell>
          <cell r="B7478">
            <v>0</v>
          </cell>
        </row>
        <row r="7479">
          <cell r="A7479">
            <v>43909</v>
          </cell>
          <cell r="B7479">
            <v>0</v>
          </cell>
        </row>
        <row r="7480">
          <cell r="A7480">
            <v>43910</v>
          </cell>
          <cell r="B7480">
            <v>0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0</v>
          </cell>
        </row>
        <row r="7484">
          <cell r="A7484">
            <v>43914</v>
          </cell>
          <cell r="B7484">
            <v>0</v>
          </cell>
        </row>
        <row r="7485">
          <cell r="A7485">
            <v>43915</v>
          </cell>
          <cell r="B7485">
            <v>0</v>
          </cell>
        </row>
        <row r="7486">
          <cell r="A7486">
            <v>43916</v>
          </cell>
          <cell r="B7486">
            <v>0</v>
          </cell>
        </row>
        <row r="7487">
          <cell r="A7487">
            <v>43917</v>
          </cell>
          <cell r="B7487">
            <v>0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0</v>
          </cell>
        </row>
        <row r="7491">
          <cell r="A7491">
            <v>43921</v>
          </cell>
          <cell r="B7491">
            <v>0</v>
          </cell>
        </row>
        <row r="7492">
          <cell r="A7492">
            <v>43922</v>
          </cell>
          <cell r="B7492">
            <v>0</v>
          </cell>
        </row>
        <row r="7493">
          <cell r="A7493">
            <v>43923</v>
          </cell>
          <cell r="B7493">
            <v>0</v>
          </cell>
        </row>
        <row r="7494">
          <cell r="A7494">
            <v>43924</v>
          </cell>
          <cell r="B7494">
            <v>0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0</v>
          </cell>
        </row>
        <row r="7498">
          <cell r="A7498">
            <v>43928</v>
          </cell>
          <cell r="B7498">
            <v>0</v>
          </cell>
        </row>
        <row r="7499">
          <cell r="A7499">
            <v>43929</v>
          </cell>
          <cell r="B7499">
            <v>0</v>
          </cell>
        </row>
        <row r="7500">
          <cell r="A7500">
            <v>43930</v>
          </cell>
          <cell r="B7500">
            <v>0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0</v>
          </cell>
        </row>
        <row r="7505">
          <cell r="A7505">
            <v>43935</v>
          </cell>
          <cell r="B7505">
            <v>0</v>
          </cell>
        </row>
        <row r="7506">
          <cell r="A7506">
            <v>43936</v>
          </cell>
          <cell r="B7506">
            <v>0</v>
          </cell>
        </row>
        <row r="7507">
          <cell r="A7507">
            <v>43937</v>
          </cell>
          <cell r="B7507">
            <v>0</v>
          </cell>
        </row>
        <row r="7508">
          <cell r="A7508">
            <v>43938</v>
          </cell>
          <cell r="B7508">
            <v>0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0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0</v>
          </cell>
        </row>
        <row r="7514">
          <cell r="A7514">
            <v>43944</v>
          </cell>
          <cell r="B7514">
            <v>0</v>
          </cell>
        </row>
        <row r="7515">
          <cell r="A7515">
            <v>43945</v>
          </cell>
          <cell r="B7515">
            <v>0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0</v>
          </cell>
        </row>
        <row r="7519">
          <cell r="A7519">
            <v>43949</v>
          </cell>
          <cell r="B7519">
            <v>0</v>
          </cell>
        </row>
        <row r="7520">
          <cell r="A7520">
            <v>43950</v>
          </cell>
          <cell r="B7520">
            <v>0</v>
          </cell>
        </row>
        <row r="7521">
          <cell r="A7521">
            <v>43951</v>
          </cell>
          <cell r="B7521">
            <v>0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0</v>
          </cell>
        </row>
        <row r="7526">
          <cell r="A7526">
            <v>43956</v>
          </cell>
          <cell r="B7526">
            <v>0</v>
          </cell>
        </row>
        <row r="7527">
          <cell r="A7527">
            <v>43957</v>
          </cell>
          <cell r="B7527">
            <v>0</v>
          </cell>
        </row>
        <row r="7528">
          <cell r="A7528">
            <v>43958</v>
          </cell>
          <cell r="B7528">
            <v>0</v>
          </cell>
        </row>
        <row r="7529">
          <cell r="A7529">
            <v>43959</v>
          </cell>
          <cell r="B7529">
            <v>0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0</v>
          </cell>
        </row>
        <row r="7533">
          <cell r="A7533">
            <v>43963</v>
          </cell>
          <cell r="B7533">
            <v>0</v>
          </cell>
        </row>
        <row r="7534">
          <cell r="A7534">
            <v>43964</v>
          </cell>
          <cell r="B7534">
            <v>0</v>
          </cell>
        </row>
        <row r="7535">
          <cell r="A7535">
            <v>43965</v>
          </cell>
          <cell r="B7535">
            <v>0</v>
          </cell>
        </row>
        <row r="7536">
          <cell r="A7536">
            <v>43966</v>
          </cell>
          <cell r="B7536">
            <v>0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0</v>
          </cell>
        </row>
        <row r="7540">
          <cell r="A7540">
            <v>43970</v>
          </cell>
          <cell r="B7540">
            <v>0</v>
          </cell>
        </row>
        <row r="7541">
          <cell r="A7541">
            <v>43971</v>
          </cell>
          <cell r="B7541">
            <v>0</v>
          </cell>
        </row>
        <row r="7542">
          <cell r="A7542">
            <v>43972</v>
          </cell>
          <cell r="B7542">
            <v>0</v>
          </cell>
        </row>
        <row r="7543">
          <cell r="A7543">
            <v>43973</v>
          </cell>
          <cell r="B7543">
            <v>0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0</v>
          </cell>
        </row>
        <row r="7547">
          <cell r="A7547">
            <v>43977</v>
          </cell>
          <cell r="B7547">
            <v>0</v>
          </cell>
        </row>
        <row r="7548">
          <cell r="A7548">
            <v>43978</v>
          </cell>
          <cell r="B7548">
            <v>0</v>
          </cell>
        </row>
        <row r="7549">
          <cell r="A7549">
            <v>43979</v>
          </cell>
          <cell r="B7549">
            <v>0</v>
          </cell>
        </row>
        <row r="7550">
          <cell r="A7550">
            <v>43980</v>
          </cell>
          <cell r="B7550">
            <v>0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0</v>
          </cell>
        </row>
        <row r="7554">
          <cell r="A7554">
            <v>43984</v>
          </cell>
          <cell r="B7554">
            <v>0</v>
          </cell>
        </row>
        <row r="7555">
          <cell r="A7555">
            <v>43985</v>
          </cell>
          <cell r="B7555">
            <v>0</v>
          </cell>
        </row>
        <row r="7556">
          <cell r="A7556">
            <v>43986</v>
          </cell>
          <cell r="B7556">
            <v>0</v>
          </cell>
        </row>
        <row r="7557">
          <cell r="A7557">
            <v>43987</v>
          </cell>
          <cell r="B7557">
            <v>0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0</v>
          </cell>
        </row>
        <row r="7561">
          <cell r="A7561">
            <v>43991</v>
          </cell>
          <cell r="B7561">
            <v>0</v>
          </cell>
        </row>
        <row r="7562">
          <cell r="A7562">
            <v>43992</v>
          </cell>
          <cell r="B7562">
            <v>0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0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0</v>
          </cell>
        </row>
        <row r="7568">
          <cell r="A7568">
            <v>43998</v>
          </cell>
          <cell r="B7568">
            <v>0</v>
          </cell>
        </row>
        <row r="7569">
          <cell r="A7569">
            <v>43999</v>
          </cell>
          <cell r="B7569">
            <v>0</v>
          </cell>
        </row>
        <row r="7570">
          <cell r="A7570">
            <v>44000</v>
          </cell>
          <cell r="B7570">
            <v>0</v>
          </cell>
        </row>
        <row r="7571">
          <cell r="A7571">
            <v>44001</v>
          </cell>
          <cell r="B7571">
            <v>0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0</v>
          </cell>
        </row>
        <row r="7575">
          <cell r="A7575">
            <v>44005</v>
          </cell>
          <cell r="B7575">
            <v>0</v>
          </cell>
        </row>
        <row r="7576">
          <cell r="A7576">
            <v>44006</v>
          </cell>
          <cell r="B7576">
            <v>0</v>
          </cell>
        </row>
        <row r="7577">
          <cell r="A7577">
            <v>44007</v>
          </cell>
          <cell r="B7577">
            <v>0</v>
          </cell>
        </row>
        <row r="7578">
          <cell r="A7578">
            <v>44008</v>
          </cell>
          <cell r="B7578">
            <v>0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0</v>
          </cell>
        </row>
        <row r="7582">
          <cell r="A7582">
            <v>44012</v>
          </cell>
          <cell r="B7582">
            <v>0</v>
          </cell>
        </row>
        <row r="7583">
          <cell r="A7583">
            <v>44013</v>
          </cell>
          <cell r="B7583">
            <v>0</v>
          </cell>
        </row>
        <row r="7584">
          <cell r="A7584">
            <v>44014</v>
          </cell>
          <cell r="B7584">
            <v>0</v>
          </cell>
        </row>
        <row r="7585">
          <cell r="A7585">
            <v>44015</v>
          </cell>
          <cell r="B7585">
            <v>0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0</v>
          </cell>
        </row>
        <row r="7589">
          <cell r="A7589">
            <v>44019</v>
          </cell>
          <cell r="B7589">
            <v>0</v>
          </cell>
        </row>
        <row r="7590">
          <cell r="A7590">
            <v>44020</v>
          </cell>
          <cell r="B7590">
            <v>0</v>
          </cell>
        </row>
        <row r="7591">
          <cell r="A7591">
            <v>44021</v>
          </cell>
          <cell r="B7591">
            <v>0</v>
          </cell>
        </row>
        <row r="7592">
          <cell r="A7592">
            <v>44022</v>
          </cell>
          <cell r="B7592">
            <v>0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0</v>
          </cell>
        </row>
        <row r="7596">
          <cell r="A7596">
            <v>44026</v>
          </cell>
          <cell r="B7596">
            <v>0</v>
          </cell>
        </row>
        <row r="7597">
          <cell r="A7597">
            <v>44027</v>
          </cell>
          <cell r="B7597">
            <v>0</v>
          </cell>
        </row>
        <row r="7598">
          <cell r="A7598">
            <v>44028</v>
          </cell>
          <cell r="B7598">
            <v>0</v>
          </cell>
        </row>
        <row r="7599">
          <cell r="A7599">
            <v>44029</v>
          </cell>
          <cell r="B7599">
            <v>0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0</v>
          </cell>
        </row>
        <row r="7603">
          <cell r="A7603">
            <v>44033</v>
          </cell>
          <cell r="B7603">
            <v>0</v>
          </cell>
        </row>
        <row r="7604">
          <cell r="A7604">
            <v>44034</v>
          </cell>
          <cell r="B7604">
            <v>0</v>
          </cell>
        </row>
        <row r="7605">
          <cell r="A7605">
            <v>44035</v>
          </cell>
          <cell r="B7605">
            <v>0</v>
          </cell>
        </row>
        <row r="7606">
          <cell r="A7606">
            <v>44036</v>
          </cell>
          <cell r="B7606">
            <v>0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0</v>
          </cell>
        </row>
        <row r="7610">
          <cell r="A7610">
            <v>44040</v>
          </cell>
          <cell r="B7610">
            <v>0</v>
          </cell>
        </row>
        <row r="7611">
          <cell r="A7611">
            <v>44041</v>
          </cell>
          <cell r="B7611">
            <v>0</v>
          </cell>
        </row>
        <row r="7612">
          <cell r="A7612">
            <v>44042</v>
          </cell>
          <cell r="B7612">
            <v>0</v>
          </cell>
        </row>
        <row r="7613">
          <cell r="A7613">
            <v>44043</v>
          </cell>
          <cell r="B7613">
            <v>0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0</v>
          </cell>
        </row>
        <row r="7617">
          <cell r="A7617">
            <v>44047</v>
          </cell>
          <cell r="B7617">
            <v>0</v>
          </cell>
        </row>
        <row r="7618">
          <cell r="A7618">
            <v>44048</v>
          </cell>
          <cell r="B7618">
            <v>0</v>
          </cell>
        </row>
        <row r="7619">
          <cell r="A7619">
            <v>44049</v>
          </cell>
          <cell r="B7619">
            <v>0</v>
          </cell>
        </row>
        <row r="7620">
          <cell r="A7620">
            <v>44050</v>
          </cell>
          <cell r="B7620">
            <v>0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0</v>
          </cell>
        </row>
        <row r="7624">
          <cell r="A7624">
            <v>44054</v>
          </cell>
          <cell r="B7624">
            <v>0</v>
          </cell>
        </row>
        <row r="7625">
          <cell r="A7625">
            <v>44055</v>
          </cell>
          <cell r="B7625">
            <v>0</v>
          </cell>
        </row>
        <row r="7626">
          <cell r="A7626">
            <v>44056</v>
          </cell>
          <cell r="B7626">
            <v>0</v>
          </cell>
        </row>
        <row r="7627">
          <cell r="A7627">
            <v>44057</v>
          </cell>
          <cell r="B7627">
            <v>0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0</v>
          </cell>
        </row>
        <row r="7631">
          <cell r="A7631">
            <v>44061</v>
          </cell>
          <cell r="B7631">
            <v>0</v>
          </cell>
        </row>
        <row r="7632">
          <cell r="A7632">
            <v>44062</v>
          </cell>
          <cell r="B7632">
            <v>0</v>
          </cell>
        </row>
        <row r="7633">
          <cell r="A7633">
            <v>44063</v>
          </cell>
          <cell r="B7633">
            <v>0</v>
          </cell>
        </row>
        <row r="7634">
          <cell r="A7634">
            <v>44064</v>
          </cell>
          <cell r="B7634">
            <v>0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0</v>
          </cell>
        </row>
        <row r="7638">
          <cell r="A7638">
            <v>44068</v>
          </cell>
          <cell r="B7638">
            <v>0</v>
          </cell>
        </row>
        <row r="7639">
          <cell r="A7639">
            <v>44069</v>
          </cell>
          <cell r="B7639">
            <v>0</v>
          </cell>
        </row>
        <row r="7640">
          <cell r="A7640">
            <v>44070</v>
          </cell>
          <cell r="B7640">
            <v>0</v>
          </cell>
        </row>
        <row r="7641">
          <cell r="A7641">
            <v>44071</v>
          </cell>
          <cell r="B7641">
            <v>0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0</v>
          </cell>
        </row>
        <row r="7645">
          <cell r="A7645">
            <v>44075</v>
          </cell>
          <cell r="B7645">
            <v>0</v>
          </cell>
        </row>
        <row r="7646">
          <cell r="A7646">
            <v>44076</v>
          </cell>
          <cell r="B7646">
            <v>0</v>
          </cell>
        </row>
        <row r="7647">
          <cell r="A7647">
            <v>44077</v>
          </cell>
          <cell r="B7647">
            <v>0</v>
          </cell>
        </row>
        <row r="7648">
          <cell r="A7648">
            <v>44078</v>
          </cell>
          <cell r="B7648">
            <v>0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0</v>
          </cell>
        </row>
        <row r="7653">
          <cell r="A7653">
            <v>44083</v>
          </cell>
          <cell r="B7653">
            <v>0</v>
          </cell>
        </row>
        <row r="7654">
          <cell r="A7654">
            <v>44084</v>
          </cell>
          <cell r="B7654">
            <v>0</v>
          </cell>
        </row>
        <row r="7655">
          <cell r="A7655">
            <v>44085</v>
          </cell>
          <cell r="B7655">
            <v>0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0</v>
          </cell>
        </row>
        <row r="7659">
          <cell r="A7659">
            <v>44089</v>
          </cell>
          <cell r="B7659">
            <v>0</v>
          </cell>
        </row>
        <row r="7660">
          <cell r="A7660">
            <v>44090</v>
          </cell>
          <cell r="B7660">
            <v>0</v>
          </cell>
        </row>
        <row r="7661">
          <cell r="A7661">
            <v>44091</v>
          </cell>
          <cell r="B7661">
            <v>0</v>
          </cell>
        </row>
        <row r="7662">
          <cell r="A7662">
            <v>44092</v>
          </cell>
          <cell r="B7662">
            <v>0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0</v>
          </cell>
        </row>
        <row r="7666">
          <cell r="A7666">
            <v>44096</v>
          </cell>
          <cell r="B7666">
            <v>0</v>
          </cell>
        </row>
        <row r="7667">
          <cell r="A7667">
            <v>44097</v>
          </cell>
          <cell r="B7667">
            <v>0</v>
          </cell>
        </row>
        <row r="7668">
          <cell r="A7668">
            <v>44098</v>
          </cell>
          <cell r="B7668">
            <v>0</v>
          </cell>
        </row>
        <row r="7669">
          <cell r="A7669">
            <v>44099</v>
          </cell>
          <cell r="B7669">
            <v>0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0</v>
          </cell>
        </row>
        <row r="7673">
          <cell r="A7673">
            <v>44103</v>
          </cell>
          <cell r="B7673">
            <v>0</v>
          </cell>
        </row>
        <row r="7674">
          <cell r="A7674">
            <v>44104</v>
          </cell>
          <cell r="B7674">
            <v>0</v>
          </cell>
        </row>
        <row r="7675">
          <cell r="A7675">
            <v>44105</v>
          </cell>
          <cell r="B7675">
            <v>0</v>
          </cell>
        </row>
        <row r="7676">
          <cell r="A7676">
            <v>44106</v>
          </cell>
          <cell r="B7676">
            <v>0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0</v>
          </cell>
        </row>
        <row r="7680">
          <cell r="A7680">
            <v>44110</v>
          </cell>
          <cell r="B7680">
            <v>0</v>
          </cell>
        </row>
        <row r="7681">
          <cell r="A7681">
            <v>44111</v>
          </cell>
          <cell r="B7681">
            <v>0</v>
          </cell>
        </row>
        <row r="7682">
          <cell r="A7682">
            <v>44112</v>
          </cell>
          <cell r="B7682">
            <v>0</v>
          </cell>
        </row>
        <row r="7683">
          <cell r="A7683">
            <v>44113</v>
          </cell>
          <cell r="B7683">
            <v>0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0</v>
          </cell>
        </row>
        <row r="7688">
          <cell r="A7688">
            <v>44118</v>
          </cell>
          <cell r="B7688">
            <v>0</v>
          </cell>
        </row>
        <row r="7689">
          <cell r="A7689">
            <v>44119</v>
          </cell>
          <cell r="B7689">
            <v>0</v>
          </cell>
        </row>
        <row r="7690">
          <cell r="A7690">
            <v>44120</v>
          </cell>
          <cell r="B7690">
            <v>0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0</v>
          </cell>
        </row>
        <row r="7694">
          <cell r="A7694">
            <v>44124</v>
          </cell>
          <cell r="B7694">
            <v>0</v>
          </cell>
        </row>
        <row r="7695">
          <cell r="A7695">
            <v>44125</v>
          </cell>
          <cell r="B7695">
            <v>0</v>
          </cell>
        </row>
        <row r="7696">
          <cell r="A7696">
            <v>44126</v>
          </cell>
          <cell r="B7696">
            <v>0</v>
          </cell>
        </row>
        <row r="7697">
          <cell r="A7697">
            <v>44127</v>
          </cell>
          <cell r="B7697">
            <v>0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0</v>
          </cell>
        </row>
        <row r="7701">
          <cell r="A7701">
            <v>44131</v>
          </cell>
          <cell r="B7701">
            <v>0</v>
          </cell>
        </row>
        <row r="7702">
          <cell r="A7702">
            <v>44132</v>
          </cell>
          <cell r="B7702">
            <v>0</v>
          </cell>
        </row>
        <row r="7703">
          <cell r="A7703">
            <v>44133</v>
          </cell>
          <cell r="B7703">
            <v>0</v>
          </cell>
        </row>
        <row r="7704">
          <cell r="A7704">
            <v>44134</v>
          </cell>
          <cell r="B7704">
            <v>0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0</v>
          </cell>
        </row>
        <row r="7709">
          <cell r="A7709">
            <v>44139</v>
          </cell>
          <cell r="B7709">
            <v>0</v>
          </cell>
        </row>
        <row r="7710">
          <cell r="A7710">
            <v>44140</v>
          </cell>
          <cell r="B7710">
            <v>0</v>
          </cell>
        </row>
        <row r="7711">
          <cell r="A7711">
            <v>44141</v>
          </cell>
          <cell r="B7711">
            <v>0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0</v>
          </cell>
        </row>
        <row r="7715">
          <cell r="A7715">
            <v>44145</v>
          </cell>
          <cell r="B7715">
            <v>0</v>
          </cell>
        </row>
        <row r="7716">
          <cell r="A7716">
            <v>44146</v>
          </cell>
          <cell r="B7716">
            <v>0</v>
          </cell>
        </row>
        <row r="7717">
          <cell r="A7717">
            <v>44147</v>
          </cell>
          <cell r="B7717">
            <v>0</v>
          </cell>
        </row>
        <row r="7718">
          <cell r="A7718">
            <v>44148</v>
          </cell>
          <cell r="B7718">
            <v>0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0</v>
          </cell>
        </row>
        <row r="7722">
          <cell r="A7722">
            <v>44152</v>
          </cell>
          <cell r="B7722">
            <v>0</v>
          </cell>
        </row>
        <row r="7723">
          <cell r="A7723">
            <v>44153</v>
          </cell>
          <cell r="B7723">
            <v>0</v>
          </cell>
        </row>
        <row r="7724">
          <cell r="A7724">
            <v>44154</v>
          </cell>
          <cell r="B7724">
            <v>0</v>
          </cell>
        </row>
        <row r="7725">
          <cell r="A7725">
            <v>44155</v>
          </cell>
          <cell r="B7725">
            <v>0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0</v>
          </cell>
        </row>
        <row r="7729">
          <cell r="A7729">
            <v>44159</v>
          </cell>
          <cell r="B7729">
            <v>0</v>
          </cell>
        </row>
        <row r="7730">
          <cell r="A7730">
            <v>44160</v>
          </cell>
          <cell r="B7730">
            <v>0</v>
          </cell>
        </row>
        <row r="7731">
          <cell r="A7731">
            <v>44161</v>
          </cell>
          <cell r="B7731">
            <v>0</v>
          </cell>
        </row>
        <row r="7732">
          <cell r="A7732">
            <v>44162</v>
          </cell>
          <cell r="B7732">
            <v>0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0</v>
          </cell>
        </row>
        <row r="7736">
          <cell r="A7736">
            <v>44166</v>
          </cell>
          <cell r="B7736">
            <v>0</v>
          </cell>
        </row>
        <row r="7737">
          <cell r="A7737">
            <v>44167</v>
          </cell>
          <cell r="B7737">
            <v>0</v>
          </cell>
        </row>
        <row r="7738">
          <cell r="A7738">
            <v>44168</v>
          </cell>
          <cell r="B7738">
            <v>0</v>
          </cell>
        </row>
        <row r="7739">
          <cell r="A7739">
            <v>44169</v>
          </cell>
          <cell r="B7739">
            <v>0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0</v>
          </cell>
        </row>
        <row r="7743">
          <cell r="A7743">
            <v>44173</v>
          </cell>
          <cell r="B7743">
            <v>0</v>
          </cell>
        </row>
        <row r="7744">
          <cell r="A7744">
            <v>44174</v>
          </cell>
          <cell r="B7744">
            <v>0</v>
          </cell>
        </row>
        <row r="7745">
          <cell r="A7745">
            <v>44175</v>
          </cell>
          <cell r="B7745">
            <v>0</v>
          </cell>
        </row>
        <row r="7746">
          <cell r="A7746">
            <v>44176</v>
          </cell>
          <cell r="B7746">
            <v>0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0</v>
          </cell>
        </row>
        <row r="7750">
          <cell r="A7750">
            <v>44180</v>
          </cell>
          <cell r="B7750">
            <v>0</v>
          </cell>
        </row>
        <row r="7751">
          <cell r="A7751">
            <v>44181</v>
          </cell>
          <cell r="B7751">
            <v>0</v>
          </cell>
        </row>
        <row r="7752">
          <cell r="A7752">
            <v>44182</v>
          </cell>
          <cell r="B7752">
            <v>0</v>
          </cell>
        </row>
        <row r="7753">
          <cell r="A7753">
            <v>44183</v>
          </cell>
          <cell r="B7753">
            <v>0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0</v>
          </cell>
        </row>
        <row r="7757">
          <cell r="A7757">
            <v>44187</v>
          </cell>
          <cell r="B7757">
            <v>0</v>
          </cell>
        </row>
        <row r="7758">
          <cell r="A7758">
            <v>44188</v>
          </cell>
          <cell r="B7758">
            <v>0</v>
          </cell>
        </row>
        <row r="7759">
          <cell r="A7759">
            <v>44189</v>
          </cell>
          <cell r="B7759">
            <v>0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0</v>
          </cell>
        </row>
        <row r="7764">
          <cell r="A7764">
            <v>44194</v>
          </cell>
          <cell r="B7764">
            <v>0</v>
          </cell>
        </row>
        <row r="7765">
          <cell r="A7765">
            <v>44195</v>
          </cell>
          <cell r="B7765">
            <v>0</v>
          </cell>
        </row>
        <row r="7766">
          <cell r="A7766">
            <v>44196</v>
          </cell>
          <cell r="B7766">
            <v>0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0</v>
          </cell>
        </row>
        <row r="7771">
          <cell r="A7771">
            <v>44201</v>
          </cell>
          <cell r="B7771">
            <v>0</v>
          </cell>
        </row>
        <row r="7772">
          <cell r="A7772">
            <v>44202</v>
          </cell>
          <cell r="B7772">
            <v>0</v>
          </cell>
        </row>
        <row r="7773">
          <cell r="A7773">
            <v>44203</v>
          </cell>
          <cell r="B7773">
            <v>0</v>
          </cell>
        </row>
        <row r="7774">
          <cell r="A7774">
            <v>44204</v>
          </cell>
          <cell r="B7774">
            <v>0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0</v>
          </cell>
        </row>
        <row r="7778">
          <cell r="A7778">
            <v>44208</v>
          </cell>
          <cell r="B7778">
            <v>0</v>
          </cell>
        </row>
        <row r="7779">
          <cell r="A7779">
            <v>44209</v>
          </cell>
          <cell r="B7779">
            <v>0</v>
          </cell>
        </row>
        <row r="7780">
          <cell r="A7780">
            <v>44210</v>
          </cell>
          <cell r="B7780">
            <v>0</v>
          </cell>
        </row>
        <row r="7781">
          <cell r="A7781">
            <v>44211</v>
          </cell>
          <cell r="B7781">
            <v>0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0</v>
          </cell>
        </row>
        <row r="7785">
          <cell r="A7785">
            <v>44215</v>
          </cell>
          <cell r="B7785">
            <v>0</v>
          </cell>
        </row>
        <row r="7786">
          <cell r="A7786">
            <v>44216</v>
          </cell>
          <cell r="B7786">
            <v>0</v>
          </cell>
        </row>
        <row r="7787">
          <cell r="A7787">
            <v>44217</v>
          </cell>
          <cell r="B7787">
            <v>0</v>
          </cell>
        </row>
        <row r="7788">
          <cell r="A7788">
            <v>44218</v>
          </cell>
          <cell r="B7788">
            <v>0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0</v>
          </cell>
        </row>
        <row r="7792">
          <cell r="A7792">
            <v>44222</v>
          </cell>
          <cell r="B7792">
            <v>0</v>
          </cell>
        </row>
        <row r="7793">
          <cell r="A7793">
            <v>44223</v>
          </cell>
          <cell r="B7793">
            <v>0</v>
          </cell>
        </row>
        <row r="7794">
          <cell r="A7794">
            <v>44224</v>
          </cell>
          <cell r="B7794">
            <v>0</v>
          </cell>
        </row>
        <row r="7795">
          <cell r="A7795">
            <v>44225</v>
          </cell>
          <cell r="B7795">
            <v>0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0</v>
          </cell>
        </row>
        <row r="7799">
          <cell r="A7799">
            <v>44229</v>
          </cell>
          <cell r="B7799">
            <v>0</v>
          </cell>
        </row>
        <row r="7800">
          <cell r="A7800">
            <v>44230</v>
          </cell>
          <cell r="B7800">
            <v>0</v>
          </cell>
        </row>
        <row r="7801">
          <cell r="A7801">
            <v>44231</v>
          </cell>
          <cell r="B7801">
            <v>0</v>
          </cell>
        </row>
        <row r="7802">
          <cell r="A7802">
            <v>44232</v>
          </cell>
          <cell r="B7802">
            <v>0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0</v>
          </cell>
        </row>
        <row r="7806">
          <cell r="A7806">
            <v>44236</v>
          </cell>
          <cell r="B7806">
            <v>0</v>
          </cell>
        </row>
        <row r="7807">
          <cell r="A7807">
            <v>44237</v>
          </cell>
          <cell r="B7807">
            <v>0</v>
          </cell>
        </row>
        <row r="7808">
          <cell r="A7808">
            <v>44238</v>
          </cell>
          <cell r="B7808">
            <v>0</v>
          </cell>
        </row>
        <row r="7809">
          <cell r="A7809">
            <v>44239</v>
          </cell>
          <cell r="B7809">
            <v>0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0</v>
          </cell>
        </row>
        <row r="7815">
          <cell r="A7815">
            <v>44245</v>
          </cell>
          <cell r="B7815">
            <v>0</v>
          </cell>
        </row>
        <row r="7816">
          <cell r="A7816">
            <v>44246</v>
          </cell>
          <cell r="B7816">
            <v>0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0</v>
          </cell>
        </row>
        <row r="7820">
          <cell r="A7820">
            <v>44250</v>
          </cell>
          <cell r="B7820">
            <v>0</v>
          </cell>
        </row>
        <row r="7821">
          <cell r="A7821">
            <v>44251</v>
          </cell>
          <cell r="B7821">
            <v>0</v>
          </cell>
        </row>
        <row r="7822">
          <cell r="A7822">
            <v>44252</v>
          </cell>
          <cell r="B7822">
            <v>0</v>
          </cell>
        </row>
        <row r="7823">
          <cell r="A7823">
            <v>44253</v>
          </cell>
          <cell r="B7823">
            <v>0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0</v>
          </cell>
        </row>
        <row r="7827">
          <cell r="A7827">
            <v>44257</v>
          </cell>
          <cell r="B7827">
            <v>0</v>
          </cell>
        </row>
        <row r="7828">
          <cell r="A7828">
            <v>44258</v>
          </cell>
          <cell r="B7828">
            <v>0</v>
          </cell>
        </row>
        <row r="7829">
          <cell r="A7829">
            <v>44259</v>
          </cell>
          <cell r="B7829">
            <v>0</v>
          </cell>
        </row>
        <row r="7830">
          <cell r="A7830">
            <v>44260</v>
          </cell>
          <cell r="B7830">
            <v>0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0</v>
          </cell>
        </row>
        <row r="7834">
          <cell r="A7834">
            <v>44264</v>
          </cell>
          <cell r="B7834">
            <v>0</v>
          </cell>
        </row>
        <row r="7835">
          <cell r="A7835">
            <v>44265</v>
          </cell>
          <cell r="B7835">
            <v>0</v>
          </cell>
        </row>
        <row r="7836">
          <cell r="A7836">
            <v>44266</v>
          </cell>
          <cell r="B7836">
            <v>0</v>
          </cell>
        </row>
        <row r="7837">
          <cell r="A7837">
            <v>44267</v>
          </cell>
          <cell r="B7837">
            <v>0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0</v>
          </cell>
        </row>
        <row r="7841">
          <cell r="A7841">
            <v>44271</v>
          </cell>
          <cell r="B7841">
            <v>0</v>
          </cell>
        </row>
        <row r="7842">
          <cell r="A7842">
            <v>44272</v>
          </cell>
          <cell r="B7842">
            <v>0</v>
          </cell>
        </row>
        <row r="7843">
          <cell r="A7843">
            <v>44273</v>
          </cell>
          <cell r="B7843">
            <v>0</v>
          </cell>
        </row>
        <row r="7844">
          <cell r="A7844">
            <v>44274</v>
          </cell>
          <cell r="B7844">
            <v>0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0</v>
          </cell>
        </row>
        <row r="7848">
          <cell r="A7848">
            <v>44278</v>
          </cell>
          <cell r="B7848">
            <v>0</v>
          </cell>
        </row>
        <row r="7849">
          <cell r="A7849">
            <v>44279</v>
          </cell>
          <cell r="B7849">
            <v>0</v>
          </cell>
        </row>
        <row r="7850">
          <cell r="A7850">
            <v>44280</v>
          </cell>
          <cell r="B7850">
            <v>0</v>
          </cell>
        </row>
        <row r="7851">
          <cell r="A7851">
            <v>44281</v>
          </cell>
          <cell r="B7851">
            <v>0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0</v>
          </cell>
        </row>
        <row r="7855">
          <cell r="A7855">
            <v>44285</v>
          </cell>
          <cell r="B7855">
            <v>0</v>
          </cell>
        </row>
        <row r="7856">
          <cell r="A7856">
            <v>44286</v>
          </cell>
          <cell r="B7856">
            <v>0</v>
          </cell>
        </row>
        <row r="7857">
          <cell r="A7857">
            <v>44287</v>
          </cell>
          <cell r="B7857">
            <v>0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0</v>
          </cell>
        </row>
        <row r="7862">
          <cell r="A7862">
            <v>44292</v>
          </cell>
          <cell r="B7862">
            <v>0</v>
          </cell>
        </row>
        <row r="7863">
          <cell r="A7863">
            <v>44293</v>
          </cell>
          <cell r="B7863">
            <v>0</v>
          </cell>
        </row>
        <row r="7864">
          <cell r="A7864">
            <v>44294</v>
          </cell>
          <cell r="B7864">
            <v>0</v>
          </cell>
        </row>
        <row r="7865">
          <cell r="A7865">
            <v>44295</v>
          </cell>
          <cell r="B7865">
            <v>0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0</v>
          </cell>
        </row>
        <row r="7869">
          <cell r="A7869">
            <v>44299</v>
          </cell>
          <cell r="B7869">
            <v>0</v>
          </cell>
        </row>
        <row r="7870">
          <cell r="A7870">
            <v>44300</v>
          </cell>
          <cell r="B7870">
            <v>0</v>
          </cell>
        </row>
        <row r="7871">
          <cell r="A7871">
            <v>44301</v>
          </cell>
          <cell r="B7871">
            <v>0</v>
          </cell>
        </row>
        <row r="7872">
          <cell r="A7872">
            <v>44302</v>
          </cell>
          <cell r="B7872">
            <v>0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0</v>
          </cell>
        </row>
        <row r="7876">
          <cell r="A7876">
            <v>44306</v>
          </cell>
          <cell r="B7876">
            <v>0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0</v>
          </cell>
        </row>
        <row r="7879">
          <cell r="A7879">
            <v>44309</v>
          </cell>
          <cell r="B7879">
            <v>0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0</v>
          </cell>
        </row>
        <row r="7883">
          <cell r="A7883">
            <v>44313</v>
          </cell>
          <cell r="B7883">
            <v>0</v>
          </cell>
        </row>
        <row r="7884">
          <cell r="A7884">
            <v>44314</v>
          </cell>
          <cell r="B7884">
            <v>0</v>
          </cell>
        </row>
        <row r="7885">
          <cell r="A7885">
            <v>44315</v>
          </cell>
          <cell r="B7885">
            <v>0</v>
          </cell>
        </row>
        <row r="7886">
          <cell r="A7886">
            <v>44316</v>
          </cell>
          <cell r="B7886">
            <v>0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0</v>
          </cell>
        </row>
        <row r="7890">
          <cell r="A7890">
            <v>44320</v>
          </cell>
          <cell r="B7890">
            <v>0</v>
          </cell>
        </row>
        <row r="7891">
          <cell r="A7891">
            <v>44321</v>
          </cell>
          <cell r="B7891">
            <v>0</v>
          </cell>
        </row>
        <row r="7892">
          <cell r="A7892">
            <v>44322</v>
          </cell>
          <cell r="B7892">
            <v>0</v>
          </cell>
        </row>
        <row r="7893">
          <cell r="A7893">
            <v>44323</v>
          </cell>
          <cell r="B7893">
            <v>0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0</v>
          </cell>
        </row>
        <row r="7897">
          <cell r="A7897">
            <v>44327</v>
          </cell>
          <cell r="B7897">
            <v>0</v>
          </cell>
        </row>
        <row r="7898">
          <cell r="A7898">
            <v>44328</v>
          </cell>
          <cell r="B7898">
            <v>0</v>
          </cell>
        </row>
        <row r="7899">
          <cell r="A7899">
            <v>44329</v>
          </cell>
          <cell r="B7899">
            <v>0</v>
          </cell>
        </row>
        <row r="7900">
          <cell r="A7900">
            <v>44330</v>
          </cell>
          <cell r="B7900">
            <v>0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0</v>
          </cell>
        </row>
        <row r="7904">
          <cell r="A7904">
            <v>44334</v>
          </cell>
          <cell r="B7904">
            <v>0</v>
          </cell>
        </row>
        <row r="7905">
          <cell r="A7905">
            <v>44335</v>
          </cell>
          <cell r="B7905">
            <v>0</v>
          </cell>
        </row>
        <row r="7906">
          <cell r="A7906">
            <v>44336</v>
          </cell>
          <cell r="B7906">
            <v>0</v>
          </cell>
        </row>
        <row r="7907">
          <cell r="A7907">
            <v>44337</v>
          </cell>
          <cell r="B7907">
            <v>0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0</v>
          </cell>
        </row>
        <row r="7911">
          <cell r="A7911">
            <v>44341</v>
          </cell>
          <cell r="B7911">
            <v>0</v>
          </cell>
        </row>
        <row r="7912">
          <cell r="A7912">
            <v>44342</v>
          </cell>
          <cell r="B7912">
            <v>0</v>
          </cell>
        </row>
        <row r="7913">
          <cell r="A7913">
            <v>44343</v>
          </cell>
          <cell r="B7913">
            <v>0</v>
          </cell>
        </row>
        <row r="7914">
          <cell r="A7914">
            <v>44344</v>
          </cell>
          <cell r="B7914">
            <v>0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0</v>
          </cell>
        </row>
        <row r="7918">
          <cell r="A7918">
            <v>44348</v>
          </cell>
          <cell r="B7918">
            <v>0</v>
          </cell>
        </row>
        <row r="7919">
          <cell r="A7919">
            <v>44349</v>
          </cell>
          <cell r="B7919">
            <v>0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0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0</v>
          </cell>
        </row>
        <row r="7925">
          <cell r="A7925">
            <v>44355</v>
          </cell>
          <cell r="B7925">
            <v>0</v>
          </cell>
        </row>
        <row r="7926">
          <cell r="A7926">
            <v>44356</v>
          </cell>
          <cell r="B7926">
            <v>0</v>
          </cell>
        </row>
        <row r="7927">
          <cell r="A7927">
            <v>44357</v>
          </cell>
          <cell r="B7927">
            <v>0</v>
          </cell>
        </row>
        <row r="7928">
          <cell r="A7928">
            <v>44358</v>
          </cell>
          <cell r="B7928">
            <v>0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0</v>
          </cell>
        </row>
        <row r="7932">
          <cell r="A7932">
            <v>44362</v>
          </cell>
          <cell r="B7932">
            <v>0</v>
          </cell>
        </row>
        <row r="7933">
          <cell r="A7933">
            <v>44363</v>
          </cell>
          <cell r="B7933">
            <v>0</v>
          </cell>
        </row>
        <row r="7934">
          <cell r="A7934">
            <v>44364</v>
          </cell>
          <cell r="B7934">
            <v>0</v>
          </cell>
        </row>
        <row r="7935">
          <cell r="A7935">
            <v>44365</v>
          </cell>
          <cell r="B7935">
            <v>0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0</v>
          </cell>
        </row>
        <row r="7939">
          <cell r="A7939">
            <v>44369</v>
          </cell>
          <cell r="B7939">
            <v>0</v>
          </cell>
        </row>
        <row r="7940">
          <cell r="A7940">
            <v>44370</v>
          </cell>
          <cell r="B7940">
            <v>0</v>
          </cell>
        </row>
        <row r="7941">
          <cell r="A7941">
            <v>44371</v>
          </cell>
          <cell r="B7941">
            <v>0</v>
          </cell>
        </row>
        <row r="7942">
          <cell r="A7942">
            <v>44372</v>
          </cell>
          <cell r="B7942">
            <v>0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0</v>
          </cell>
        </row>
        <row r="7946">
          <cell r="A7946">
            <v>44376</v>
          </cell>
          <cell r="B7946">
            <v>0</v>
          </cell>
        </row>
        <row r="7947">
          <cell r="A7947">
            <v>44377</v>
          </cell>
          <cell r="B7947">
            <v>0</v>
          </cell>
        </row>
        <row r="7948">
          <cell r="A7948">
            <v>44378</v>
          </cell>
          <cell r="B7948">
            <v>0</v>
          </cell>
        </row>
        <row r="7949">
          <cell r="A7949">
            <v>44379</v>
          </cell>
          <cell r="B7949">
            <v>0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0</v>
          </cell>
        </row>
        <row r="7953">
          <cell r="A7953">
            <v>44383</v>
          </cell>
          <cell r="B7953">
            <v>0</v>
          </cell>
        </row>
        <row r="7954">
          <cell r="A7954">
            <v>44384</v>
          </cell>
          <cell r="B7954">
            <v>0</v>
          </cell>
        </row>
        <row r="7955">
          <cell r="A7955">
            <v>44385</v>
          </cell>
          <cell r="B7955">
            <v>0</v>
          </cell>
        </row>
        <row r="7956">
          <cell r="A7956">
            <v>44386</v>
          </cell>
          <cell r="B7956">
            <v>0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0</v>
          </cell>
        </row>
        <row r="7960">
          <cell r="A7960">
            <v>44390</v>
          </cell>
          <cell r="B7960">
            <v>0</v>
          </cell>
        </row>
        <row r="7961">
          <cell r="A7961">
            <v>44391</v>
          </cell>
          <cell r="B7961">
            <v>0</v>
          </cell>
        </row>
        <row r="7962">
          <cell r="A7962">
            <v>44392</v>
          </cell>
          <cell r="B7962">
            <v>0</v>
          </cell>
        </row>
        <row r="7963">
          <cell r="A7963">
            <v>44393</v>
          </cell>
          <cell r="B7963">
            <v>0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0</v>
          </cell>
        </row>
        <row r="7967">
          <cell r="A7967">
            <v>44397</v>
          </cell>
          <cell r="B7967">
            <v>0</v>
          </cell>
        </row>
        <row r="7968">
          <cell r="A7968">
            <v>44398</v>
          </cell>
          <cell r="B7968">
            <v>0</v>
          </cell>
        </row>
        <row r="7969">
          <cell r="A7969">
            <v>44399</v>
          </cell>
          <cell r="B7969">
            <v>0</v>
          </cell>
        </row>
        <row r="7970">
          <cell r="A7970">
            <v>44400</v>
          </cell>
          <cell r="B7970">
            <v>0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0</v>
          </cell>
        </row>
        <row r="7974">
          <cell r="A7974">
            <v>44404</v>
          </cell>
          <cell r="B7974">
            <v>0</v>
          </cell>
        </row>
        <row r="7975">
          <cell r="A7975">
            <v>44405</v>
          </cell>
          <cell r="B7975">
            <v>0</v>
          </cell>
        </row>
        <row r="7976">
          <cell r="A7976">
            <v>44406</v>
          </cell>
          <cell r="B7976">
            <v>0</v>
          </cell>
        </row>
        <row r="7977">
          <cell r="A7977">
            <v>44407</v>
          </cell>
          <cell r="B7977">
            <v>0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0</v>
          </cell>
        </row>
        <row r="7981">
          <cell r="A7981">
            <v>44411</v>
          </cell>
          <cell r="B7981">
            <v>0</v>
          </cell>
        </row>
        <row r="7982">
          <cell r="A7982">
            <v>44412</v>
          </cell>
          <cell r="B7982">
            <v>0</v>
          </cell>
        </row>
        <row r="7983">
          <cell r="A7983">
            <v>44413</v>
          </cell>
          <cell r="B7983">
            <v>0</v>
          </cell>
        </row>
        <row r="7984">
          <cell r="A7984">
            <v>44414</v>
          </cell>
          <cell r="B7984">
            <v>0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0</v>
          </cell>
        </row>
        <row r="7988">
          <cell r="A7988">
            <v>44418</v>
          </cell>
          <cell r="B7988">
            <v>0</v>
          </cell>
        </row>
        <row r="7989">
          <cell r="A7989">
            <v>44419</v>
          </cell>
          <cell r="B7989">
            <v>0</v>
          </cell>
        </row>
        <row r="7990">
          <cell r="A7990">
            <v>44420</v>
          </cell>
          <cell r="B7990">
            <v>0</v>
          </cell>
        </row>
        <row r="7991">
          <cell r="A7991">
            <v>44421</v>
          </cell>
          <cell r="B7991">
            <v>0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0</v>
          </cell>
        </row>
        <row r="7995">
          <cell r="A7995">
            <v>44425</v>
          </cell>
          <cell r="B7995">
            <v>0</v>
          </cell>
        </row>
        <row r="7996">
          <cell r="A7996">
            <v>44426</v>
          </cell>
          <cell r="B7996">
            <v>0</v>
          </cell>
        </row>
        <row r="7997">
          <cell r="A7997">
            <v>44427</v>
          </cell>
          <cell r="B7997">
            <v>0</v>
          </cell>
        </row>
        <row r="7998">
          <cell r="A7998">
            <v>44428</v>
          </cell>
          <cell r="B7998">
            <v>0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0</v>
          </cell>
        </row>
        <row r="8002">
          <cell r="A8002">
            <v>44432</v>
          </cell>
          <cell r="B8002">
            <v>0</v>
          </cell>
        </row>
        <row r="8003">
          <cell r="A8003">
            <v>44433</v>
          </cell>
          <cell r="B8003">
            <v>0</v>
          </cell>
        </row>
        <row r="8004">
          <cell r="A8004">
            <v>44434</v>
          </cell>
          <cell r="B8004">
            <v>0</v>
          </cell>
        </row>
        <row r="8005">
          <cell r="A8005">
            <v>44435</v>
          </cell>
          <cell r="B8005">
            <v>0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0</v>
          </cell>
        </row>
        <row r="8009">
          <cell r="A8009">
            <v>44439</v>
          </cell>
          <cell r="B8009">
            <v>0</v>
          </cell>
        </row>
        <row r="8010">
          <cell r="A8010">
            <v>44440</v>
          </cell>
          <cell r="B8010">
            <v>0</v>
          </cell>
        </row>
        <row r="8011">
          <cell r="A8011">
            <v>44441</v>
          </cell>
          <cell r="B8011">
            <v>0</v>
          </cell>
        </row>
        <row r="8012">
          <cell r="A8012">
            <v>44442</v>
          </cell>
          <cell r="B8012">
            <v>0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0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0</v>
          </cell>
        </row>
        <row r="8018">
          <cell r="A8018">
            <v>44448</v>
          </cell>
          <cell r="B8018">
            <v>0</v>
          </cell>
        </row>
        <row r="8019">
          <cell r="A8019">
            <v>44449</v>
          </cell>
          <cell r="B8019">
            <v>0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0</v>
          </cell>
        </row>
        <row r="8023">
          <cell r="A8023">
            <v>44453</v>
          </cell>
          <cell r="B8023">
            <v>0</v>
          </cell>
        </row>
        <row r="8024">
          <cell r="A8024">
            <v>44454</v>
          </cell>
          <cell r="B8024">
            <v>0</v>
          </cell>
        </row>
        <row r="8025">
          <cell r="A8025">
            <v>44455</v>
          </cell>
          <cell r="B8025">
            <v>0</v>
          </cell>
        </row>
        <row r="8026">
          <cell r="A8026">
            <v>44456</v>
          </cell>
          <cell r="B8026">
            <v>0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0</v>
          </cell>
        </row>
        <row r="8030">
          <cell r="A8030">
            <v>44460</v>
          </cell>
          <cell r="B8030">
            <v>0</v>
          </cell>
        </row>
        <row r="8031">
          <cell r="A8031">
            <v>44461</v>
          </cell>
          <cell r="B8031">
            <v>0</v>
          </cell>
        </row>
        <row r="8032">
          <cell r="A8032">
            <v>44462</v>
          </cell>
          <cell r="B8032">
            <v>0</v>
          </cell>
        </row>
        <row r="8033">
          <cell r="A8033">
            <v>44463</v>
          </cell>
          <cell r="B8033">
            <v>0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0</v>
          </cell>
        </row>
        <row r="8037">
          <cell r="A8037">
            <v>44467</v>
          </cell>
          <cell r="B8037">
            <v>0</v>
          </cell>
        </row>
        <row r="8038">
          <cell r="A8038">
            <v>44468</v>
          </cell>
          <cell r="B8038">
            <v>0</v>
          </cell>
        </row>
        <row r="8039">
          <cell r="A8039">
            <v>44469</v>
          </cell>
          <cell r="B8039">
            <v>0</v>
          </cell>
        </row>
        <row r="8040">
          <cell r="A8040">
            <v>44470</v>
          </cell>
          <cell r="B8040">
            <v>0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0</v>
          </cell>
        </row>
        <row r="8044">
          <cell r="A8044">
            <v>44474</v>
          </cell>
          <cell r="B8044">
            <v>0</v>
          </cell>
        </row>
        <row r="8045">
          <cell r="A8045">
            <v>44475</v>
          </cell>
          <cell r="B8045">
            <v>0</v>
          </cell>
        </row>
        <row r="8046">
          <cell r="A8046">
            <v>44476</v>
          </cell>
          <cell r="B8046">
            <v>0</v>
          </cell>
        </row>
        <row r="8047">
          <cell r="A8047">
            <v>44477</v>
          </cell>
          <cell r="B8047">
            <v>0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0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0</v>
          </cell>
        </row>
        <row r="8053">
          <cell r="A8053">
            <v>44483</v>
          </cell>
          <cell r="B8053">
            <v>0</v>
          </cell>
        </row>
        <row r="8054">
          <cell r="A8054">
            <v>44484</v>
          </cell>
          <cell r="B8054">
            <v>0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0</v>
          </cell>
        </row>
        <row r="8058">
          <cell r="A8058">
            <v>44488</v>
          </cell>
          <cell r="B8058">
            <v>0</v>
          </cell>
        </row>
        <row r="8059">
          <cell r="A8059">
            <v>44489</v>
          </cell>
          <cell r="B8059">
            <v>0</v>
          </cell>
        </row>
        <row r="8060">
          <cell r="A8060">
            <v>44490</v>
          </cell>
          <cell r="B8060">
            <v>0</v>
          </cell>
        </row>
        <row r="8061">
          <cell r="A8061">
            <v>44491</v>
          </cell>
          <cell r="B8061">
            <v>0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0</v>
          </cell>
        </row>
        <row r="8065">
          <cell r="A8065">
            <v>44495</v>
          </cell>
          <cell r="B8065">
            <v>0</v>
          </cell>
        </row>
        <row r="8066">
          <cell r="A8066">
            <v>44496</v>
          </cell>
          <cell r="B8066">
            <v>0</v>
          </cell>
        </row>
        <row r="8067">
          <cell r="A8067">
            <v>44497</v>
          </cell>
          <cell r="B8067">
            <v>0</v>
          </cell>
        </row>
        <row r="8068">
          <cell r="A8068">
            <v>44498</v>
          </cell>
          <cell r="B8068">
            <v>0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0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0</v>
          </cell>
        </row>
        <row r="8074">
          <cell r="A8074">
            <v>44504</v>
          </cell>
          <cell r="B8074">
            <v>0</v>
          </cell>
        </row>
        <row r="8075">
          <cell r="A8075">
            <v>44505</v>
          </cell>
          <cell r="B8075">
            <v>0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0</v>
          </cell>
        </row>
        <row r="8079">
          <cell r="A8079">
            <v>44509</v>
          </cell>
          <cell r="B8079">
            <v>0</v>
          </cell>
        </row>
        <row r="8080">
          <cell r="A8080">
            <v>44510</v>
          </cell>
          <cell r="B8080">
            <v>0</v>
          </cell>
        </row>
        <row r="8081">
          <cell r="A8081">
            <v>44511</v>
          </cell>
          <cell r="B8081">
            <v>0</v>
          </cell>
        </row>
        <row r="8082">
          <cell r="A8082">
            <v>44512</v>
          </cell>
          <cell r="B8082">
            <v>0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0</v>
          </cell>
        </row>
        <row r="8087">
          <cell r="A8087">
            <v>44517</v>
          </cell>
          <cell r="B8087">
            <v>0</v>
          </cell>
        </row>
        <row r="8088">
          <cell r="A8088">
            <v>44518</v>
          </cell>
          <cell r="B8088">
            <v>0</v>
          </cell>
        </row>
        <row r="8089">
          <cell r="A8089">
            <v>44519</v>
          </cell>
          <cell r="B8089">
            <v>0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0</v>
          </cell>
        </row>
        <row r="8093">
          <cell r="A8093">
            <v>44523</v>
          </cell>
          <cell r="B8093">
            <v>0</v>
          </cell>
        </row>
        <row r="8094">
          <cell r="A8094">
            <v>44524</v>
          </cell>
          <cell r="B8094">
            <v>0</v>
          </cell>
        </row>
        <row r="8095">
          <cell r="A8095">
            <v>44525</v>
          </cell>
          <cell r="B8095">
            <v>0</v>
          </cell>
        </row>
        <row r="8096">
          <cell r="A8096">
            <v>44526</v>
          </cell>
          <cell r="B8096">
            <v>0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0</v>
          </cell>
        </row>
        <row r="8100">
          <cell r="A8100">
            <v>44530</v>
          </cell>
          <cell r="B8100">
            <v>0</v>
          </cell>
        </row>
        <row r="8101">
          <cell r="A8101">
            <v>44531</v>
          </cell>
          <cell r="B8101">
            <v>0</v>
          </cell>
        </row>
        <row r="8102">
          <cell r="A8102">
            <v>44532</v>
          </cell>
          <cell r="B8102">
            <v>0</v>
          </cell>
        </row>
        <row r="8103">
          <cell r="A8103">
            <v>44533</v>
          </cell>
          <cell r="B8103">
            <v>0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0</v>
          </cell>
        </row>
        <row r="8107">
          <cell r="A8107">
            <v>44537</v>
          </cell>
          <cell r="B8107">
            <v>0</v>
          </cell>
        </row>
        <row r="8108">
          <cell r="A8108">
            <v>44538</v>
          </cell>
          <cell r="B8108">
            <v>0</v>
          </cell>
        </row>
        <row r="8109">
          <cell r="A8109">
            <v>44539</v>
          </cell>
          <cell r="B8109">
            <v>0</v>
          </cell>
        </row>
        <row r="8110">
          <cell r="A8110">
            <v>44540</v>
          </cell>
          <cell r="B8110">
            <v>0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0</v>
          </cell>
        </row>
        <row r="8114">
          <cell r="A8114">
            <v>44544</v>
          </cell>
          <cell r="B8114">
            <v>0</v>
          </cell>
        </row>
        <row r="8115">
          <cell r="A8115">
            <v>44545</v>
          </cell>
          <cell r="B8115">
            <v>0</v>
          </cell>
        </row>
        <row r="8116">
          <cell r="A8116">
            <v>44546</v>
          </cell>
          <cell r="B8116">
            <v>0</v>
          </cell>
        </row>
        <row r="8117">
          <cell r="A8117">
            <v>44547</v>
          </cell>
          <cell r="B8117">
            <v>0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0</v>
          </cell>
        </row>
        <row r="8121">
          <cell r="A8121">
            <v>44551</v>
          </cell>
          <cell r="B8121">
            <v>0</v>
          </cell>
        </row>
        <row r="8122">
          <cell r="A8122">
            <v>44552</v>
          </cell>
          <cell r="B8122">
            <v>0</v>
          </cell>
        </row>
        <row r="8123">
          <cell r="A8123">
            <v>44553</v>
          </cell>
          <cell r="B8123">
            <v>0</v>
          </cell>
        </row>
        <row r="8124">
          <cell r="A8124">
            <v>44554</v>
          </cell>
          <cell r="B8124">
            <v>0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0</v>
          </cell>
        </row>
        <row r="8128">
          <cell r="A8128">
            <v>44558</v>
          </cell>
          <cell r="B8128">
            <v>0</v>
          </cell>
        </row>
        <row r="8129">
          <cell r="A8129">
            <v>44559</v>
          </cell>
          <cell r="B8129">
            <v>0</v>
          </cell>
        </row>
        <row r="8130">
          <cell r="A8130">
            <v>44560</v>
          </cell>
          <cell r="B8130">
            <v>0</v>
          </cell>
        </row>
        <row r="8131">
          <cell r="A8131">
            <v>44561</v>
          </cell>
          <cell r="B8131">
            <v>0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0</v>
          </cell>
        </row>
        <row r="8135">
          <cell r="A8135">
            <v>44565</v>
          </cell>
          <cell r="B8135">
            <v>0</v>
          </cell>
        </row>
        <row r="8136">
          <cell r="A8136">
            <v>44566</v>
          </cell>
          <cell r="B8136">
            <v>0</v>
          </cell>
        </row>
        <row r="8137">
          <cell r="A8137">
            <v>44567</v>
          </cell>
          <cell r="B8137">
            <v>0</v>
          </cell>
        </row>
        <row r="8138">
          <cell r="A8138">
            <v>44568</v>
          </cell>
          <cell r="B8138">
            <v>0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0</v>
          </cell>
        </row>
        <row r="8142">
          <cell r="A8142">
            <v>44572</v>
          </cell>
          <cell r="B8142">
            <v>0</v>
          </cell>
        </row>
        <row r="8143">
          <cell r="A8143">
            <v>44573</v>
          </cell>
          <cell r="B8143">
            <v>0</v>
          </cell>
        </row>
        <row r="8144">
          <cell r="A8144">
            <v>44574</v>
          </cell>
          <cell r="B8144">
            <v>0</v>
          </cell>
        </row>
        <row r="8145">
          <cell r="A8145">
            <v>44575</v>
          </cell>
          <cell r="B8145">
            <v>0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0</v>
          </cell>
        </row>
        <row r="8149">
          <cell r="A8149">
            <v>44579</v>
          </cell>
          <cell r="B8149">
            <v>0</v>
          </cell>
        </row>
        <row r="8150">
          <cell r="A8150">
            <v>44580</v>
          </cell>
          <cell r="B8150">
            <v>0</v>
          </cell>
        </row>
        <row r="8151">
          <cell r="A8151">
            <v>44581</v>
          </cell>
          <cell r="B8151">
            <v>0</v>
          </cell>
        </row>
        <row r="8152">
          <cell r="A8152">
            <v>44582</v>
          </cell>
          <cell r="B8152">
            <v>0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0</v>
          </cell>
        </row>
        <row r="8156">
          <cell r="A8156">
            <v>44586</v>
          </cell>
          <cell r="B8156">
            <v>0</v>
          </cell>
        </row>
        <row r="8157">
          <cell r="A8157">
            <v>44587</v>
          </cell>
          <cell r="B8157">
            <v>0</v>
          </cell>
        </row>
        <row r="8158">
          <cell r="A8158">
            <v>44588</v>
          </cell>
          <cell r="B8158">
            <v>0</v>
          </cell>
        </row>
        <row r="8159">
          <cell r="A8159">
            <v>44589</v>
          </cell>
          <cell r="B8159">
            <v>0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0</v>
          </cell>
        </row>
        <row r="8163">
          <cell r="A8163">
            <v>44593</v>
          </cell>
          <cell r="B8163">
            <v>0</v>
          </cell>
        </row>
        <row r="8164">
          <cell r="A8164">
            <v>44594</v>
          </cell>
          <cell r="B8164">
            <v>0</v>
          </cell>
        </row>
        <row r="8165">
          <cell r="A8165">
            <v>44595</v>
          </cell>
          <cell r="B8165">
            <v>0</v>
          </cell>
        </row>
        <row r="8166">
          <cell r="A8166">
            <v>44596</v>
          </cell>
          <cell r="B8166">
            <v>0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</v>
          </cell>
        </row>
        <row r="8170">
          <cell r="A8170">
            <v>44600</v>
          </cell>
          <cell r="B8170">
            <v>0</v>
          </cell>
        </row>
        <row r="8171">
          <cell r="A8171">
            <v>44601</v>
          </cell>
          <cell r="B8171">
            <v>0</v>
          </cell>
        </row>
        <row r="8172">
          <cell r="A8172">
            <v>44602</v>
          </cell>
          <cell r="B8172">
            <v>0</v>
          </cell>
        </row>
        <row r="8173">
          <cell r="A8173">
            <v>44603</v>
          </cell>
          <cell r="B8173">
            <v>0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</v>
          </cell>
        </row>
        <row r="8177">
          <cell r="A8177">
            <v>44607</v>
          </cell>
          <cell r="B8177">
            <v>0</v>
          </cell>
        </row>
        <row r="8178">
          <cell r="A8178">
            <v>44608</v>
          </cell>
          <cell r="B8178">
            <v>0</v>
          </cell>
        </row>
        <row r="8179">
          <cell r="A8179">
            <v>44609</v>
          </cell>
          <cell r="B8179">
            <v>0</v>
          </cell>
        </row>
        <row r="8180">
          <cell r="A8180">
            <v>44610</v>
          </cell>
          <cell r="B8180">
            <v>0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</v>
          </cell>
        </row>
        <row r="8184">
          <cell r="A8184">
            <v>44614</v>
          </cell>
          <cell r="B8184">
            <v>0</v>
          </cell>
        </row>
        <row r="8185">
          <cell r="A8185">
            <v>44615</v>
          </cell>
          <cell r="B8185">
            <v>0</v>
          </cell>
        </row>
        <row r="8186">
          <cell r="A8186">
            <v>44616</v>
          </cell>
          <cell r="B8186">
            <v>0</v>
          </cell>
        </row>
        <row r="8187">
          <cell r="A8187">
            <v>44617</v>
          </cell>
          <cell r="B8187">
            <v>0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</v>
          </cell>
        </row>
        <row r="8193">
          <cell r="A8193">
            <v>44623</v>
          </cell>
          <cell r="B8193">
            <v>0</v>
          </cell>
        </row>
        <row r="8194">
          <cell r="A8194">
            <v>44624</v>
          </cell>
          <cell r="B8194">
            <v>0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</v>
          </cell>
        </row>
        <row r="8198">
          <cell r="A8198">
            <v>44628</v>
          </cell>
          <cell r="B8198">
            <v>0</v>
          </cell>
        </row>
        <row r="8199">
          <cell r="A8199">
            <v>44629</v>
          </cell>
          <cell r="B8199">
            <v>0</v>
          </cell>
        </row>
        <row r="8200">
          <cell r="A8200">
            <v>44630</v>
          </cell>
          <cell r="B8200">
            <v>0</v>
          </cell>
        </row>
        <row r="8201">
          <cell r="A8201">
            <v>44631</v>
          </cell>
          <cell r="B8201">
            <v>0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</v>
          </cell>
        </row>
        <row r="8205">
          <cell r="A8205">
            <v>44635</v>
          </cell>
          <cell r="B8205">
            <v>0</v>
          </cell>
        </row>
        <row r="8206">
          <cell r="A8206">
            <v>44636</v>
          </cell>
          <cell r="B8206">
            <v>0</v>
          </cell>
        </row>
        <row r="8207">
          <cell r="A8207">
            <v>44637</v>
          </cell>
          <cell r="B8207">
            <v>0</v>
          </cell>
        </row>
        <row r="8208">
          <cell r="A8208">
            <v>44638</v>
          </cell>
          <cell r="B8208">
            <v>0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</v>
          </cell>
        </row>
        <row r="8212">
          <cell r="A8212">
            <v>44642</v>
          </cell>
          <cell r="B8212">
            <v>0</v>
          </cell>
        </row>
        <row r="8213">
          <cell r="A8213">
            <v>44643</v>
          </cell>
          <cell r="B8213">
            <v>0</v>
          </cell>
        </row>
        <row r="8214">
          <cell r="A8214">
            <v>44644</v>
          </cell>
          <cell r="B8214">
            <v>0</v>
          </cell>
        </row>
        <row r="8215">
          <cell r="A8215">
            <v>44645</v>
          </cell>
          <cell r="B8215">
            <v>0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</v>
          </cell>
        </row>
        <row r="8219">
          <cell r="A8219">
            <v>44649</v>
          </cell>
          <cell r="B8219">
            <v>0</v>
          </cell>
        </row>
        <row r="8220">
          <cell r="A8220">
            <v>44650</v>
          </cell>
          <cell r="B8220">
            <v>0</v>
          </cell>
        </row>
        <row r="8221">
          <cell r="A8221">
            <v>44651</v>
          </cell>
          <cell r="B8221">
            <v>0</v>
          </cell>
        </row>
        <row r="8222">
          <cell r="A8222">
            <v>44652</v>
          </cell>
          <cell r="B8222">
            <v>0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</v>
          </cell>
        </row>
        <row r="8226">
          <cell r="A8226">
            <v>44656</v>
          </cell>
          <cell r="B8226">
            <v>0</v>
          </cell>
        </row>
        <row r="8227">
          <cell r="A8227">
            <v>44657</v>
          </cell>
          <cell r="B8227">
            <v>0</v>
          </cell>
        </row>
        <row r="8228">
          <cell r="A8228">
            <v>44658</v>
          </cell>
          <cell r="B8228">
            <v>0</v>
          </cell>
        </row>
        <row r="8229">
          <cell r="A8229">
            <v>44659</v>
          </cell>
          <cell r="B8229">
            <v>0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</v>
          </cell>
        </row>
        <row r="8233">
          <cell r="A8233">
            <v>44663</v>
          </cell>
          <cell r="B8233">
            <v>0</v>
          </cell>
        </row>
        <row r="8234">
          <cell r="A8234">
            <v>44664</v>
          </cell>
          <cell r="B8234">
            <v>0</v>
          </cell>
        </row>
        <row r="8235">
          <cell r="A8235">
            <v>44665</v>
          </cell>
          <cell r="B8235">
            <v>0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</v>
          </cell>
        </row>
        <row r="8240">
          <cell r="A8240">
            <v>44670</v>
          </cell>
          <cell r="B8240">
            <v>0</v>
          </cell>
        </row>
        <row r="8241">
          <cell r="A8241">
            <v>44671</v>
          </cell>
          <cell r="B8241">
            <v>0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</v>
          </cell>
        </row>
        <row r="8247">
          <cell r="A8247">
            <v>44677</v>
          </cell>
          <cell r="B8247">
            <v>0</v>
          </cell>
        </row>
        <row r="8248">
          <cell r="A8248">
            <v>44678</v>
          </cell>
          <cell r="B8248">
            <v>0</v>
          </cell>
        </row>
        <row r="8249">
          <cell r="A8249">
            <v>44679</v>
          </cell>
          <cell r="B8249">
            <v>0</v>
          </cell>
        </row>
        <row r="8250">
          <cell r="A8250">
            <v>44680</v>
          </cell>
          <cell r="B8250">
            <v>0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</v>
          </cell>
        </row>
        <row r="8254">
          <cell r="A8254">
            <v>44684</v>
          </cell>
          <cell r="B8254">
            <v>0</v>
          </cell>
        </row>
        <row r="8255">
          <cell r="A8255">
            <v>44685</v>
          </cell>
          <cell r="B8255">
            <v>0</v>
          </cell>
        </row>
        <row r="8256">
          <cell r="A8256">
            <v>44686</v>
          </cell>
          <cell r="B8256">
            <v>0</v>
          </cell>
        </row>
        <row r="8257">
          <cell r="A8257">
            <v>44687</v>
          </cell>
          <cell r="B8257">
            <v>0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</v>
          </cell>
        </row>
        <row r="8261">
          <cell r="A8261">
            <v>44691</v>
          </cell>
          <cell r="B8261">
            <v>0</v>
          </cell>
        </row>
        <row r="8262">
          <cell r="A8262">
            <v>44692</v>
          </cell>
          <cell r="B8262">
            <v>0</v>
          </cell>
        </row>
        <row r="8263">
          <cell r="A8263">
            <v>44693</v>
          </cell>
          <cell r="B8263">
            <v>0</v>
          </cell>
        </row>
        <row r="8264">
          <cell r="A8264">
            <v>44694</v>
          </cell>
          <cell r="B8264">
            <v>0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</v>
          </cell>
        </row>
        <row r="8268">
          <cell r="A8268">
            <v>44698</v>
          </cell>
          <cell r="B8268">
            <v>0</v>
          </cell>
        </row>
        <row r="8269">
          <cell r="A8269">
            <v>44699</v>
          </cell>
          <cell r="B8269">
            <v>0</v>
          </cell>
        </row>
        <row r="8270">
          <cell r="A8270">
            <v>44700</v>
          </cell>
          <cell r="B8270">
            <v>0</v>
          </cell>
        </row>
        <row r="8271">
          <cell r="A8271">
            <v>44701</v>
          </cell>
          <cell r="B8271">
            <v>0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</v>
          </cell>
        </row>
        <row r="8275">
          <cell r="A8275">
            <v>44705</v>
          </cell>
          <cell r="B8275">
            <v>0</v>
          </cell>
        </row>
        <row r="8276">
          <cell r="A8276">
            <v>44706</v>
          </cell>
          <cell r="B8276">
            <v>0</v>
          </cell>
        </row>
        <row r="8277">
          <cell r="A8277">
            <v>44707</v>
          </cell>
          <cell r="B8277">
            <v>0</v>
          </cell>
        </row>
        <row r="8278">
          <cell r="A8278">
            <v>44708</v>
          </cell>
          <cell r="B8278">
            <v>0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</v>
          </cell>
        </row>
        <row r="8282">
          <cell r="A8282">
            <v>44712</v>
          </cell>
          <cell r="B8282">
            <v>0</v>
          </cell>
        </row>
        <row r="8283">
          <cell r="A8283">
            <v>44713</v>
          </cell>
          <cell r="B8283">
            <v>0</v>
          </cell>
        </row>
        <row r="8284">
          <cell r="A8284">
            <v>44714</v>
          </cell>
          <cell r="B8284">
            <v>0</v>
          </cell>
        </row>
        <row r="8285">
          <cell r="A8285">
            <v>44715</v>
          </cell>
          <cell r="B8285">
            <v>0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</v>
          </cell>
        </row>
        <row r="8289">
          <cell r="A8289">
            <v>44719</v>
          </cell>
          <cell r="B8289">
            <v>0</v>
          </cell>
        </row>
        <row r="8290">
          <cell r="A8290">
            <v>44720</v>
          </cell>
          <cell r="B8290">
            <v>0</v>
          </cell>
        </row>
        <row r="8291">
          <cell r="A8291">
            <v>44721</v>
          </cell>
          <cell r="B8291">
            <v>0</v>
          </cell>
        </row>
        <row r="8292">
          <cell r="A8292">
            <v>44722</v>
          </cell>
          <cell r="B8292">
            <v>0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</v>
          </cell>
        </row>
        <row r="8296">
          <cell r="A8296">
            <v>44726</v>
          </cell>
          <cell r="B8296">
            <v>0</v>
          </cell>
        </row>
        <row r="8297">
          <cell r="A8297">
            <v>44727</v>
          </cell>
          <cell r="B8297">
            <v>0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</v>
          </cell>
        </row>
        <row r="8303">
          <cell r="A8303">
            <v>44733</v>
          </cell>
          <cell r="B8303">
            <v>0</v>
          </cell>
        </row>
        <row r="8304">
          <cell r="A8304">
            <v>44734</v>
          </cell>
          <cell r="B8304">
            <v>0</v>
          </cell>
        </row>
        <row r="8305">
          <cell r="A8305">
            <v>44735</v>
          </cell>
          <cell r="B8305">
            <v>0</v>
          </cell>
        </row>
        <row r="8306">
          <cell r="A8306">
            <v>44736</v>
          </cell>
          <cell r="B8306">
            <v>0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</v>
          </cell>
        </row>
        <row r="8310">
          <cell r="A8310">
            <v>44740</v>
          </cell>
          <cell r="B8310">
            <v>0</v>
          </cell>
        </row>
        <row r="8311">
          <cell r="A8311">
            <v>44741</v>
          </cell>
          <cell r="B8311">
            <v>0</v>
          </cell>
        </row>
        <row r="8312">
          <cell r="A8312">
            <v>44742</v>
          </cell>
          <cell r="B8312">
            <v>0</v>
          </cell>
        </row>
        <row r="8313">
          <cell r="A8313">
            <v>44743</v>
          </cell>
          <cell r="B8313">
            <v>0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</v>
          </cell>
        </row>
        <row r="8317">
          <cell r="A8317">
            <v>44747</v>
          </cell>
          <cell r="B8317">
            <v>0</v>
          </cell>
        </row>
        <row r="8318">
          <cell r="A8318">
            <v>44748</v>
          </cell>
          <cell r="B8318">
            <v>0</v>
          </cell>
        </row>
        <row r="8319">
          <cell r="A8319">
            <v>44749</v>
          </cell>
          <cell r="B8319">
            <v>0</v>
          </cell>
        </row>
        <row r="8320">
          <cell r="A8320">
            <v>44750</v>
          </cell>
          <cell r="B8320">
            <v>0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</v>
          </cell>
        </row>
        <row r="8324">
          <cell r="A8324">
            <v>44754</v>
          </cell>
          <cell r="B8324">
            <v>0</v>
          </cell>
        </row>
        <row r="8325">
          <cell r="A8325">
            <v>44755</v>
          </cell>
          <cell r="B8325">
            <v>0</v>
          </cell>
        </row>
        <row r="8326">
          <cell r="A8326">
            <v>44756</v>
          </cell>
          <cell r="B8326">
            <v>0</v>
          </cell>
        </row>
        <row r="8327">
          <cell r="A8327">
            <v>44757</v>
          </cell>
          <cell r="B8327">
            <v>0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</v>
          </cell>
        </row>
        <row r="8331">
          <cell r="A8331">
            <v>44761</v>
          </cell>
          <cell r="B8331">
            <v>0</v>
          </cell>
        </row>
        <row r="8332">
          <cell r="A8332">
            <v>44762</v>
          </cell>
          <cell r="B8332">
            <v>0</v>
          </cell>
        </row>
        <row r="8333">
          <cell r="A8333">
            <v>44763</v>
          </cell>
          <cell r="B8333">
            <v>0</v>
          </cell>
        </row>
        <row r="8334">
          <cell r="A8334">
            <v>44764</v>
          </cell>
          <cell r="B8334">
            <v>0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</v>
          </cell>
        </row>
        <row r="8338">
          <cell r="A8338">
            <v>44768</v>
          </cell>
          <cell r="B8338">
            <v>0</v>
          </cell>
        </row>
        <row r="8339">
          <cell r="A8339">
            <v>44769</v>
          </cell>
          <cell r="B8339">
            <v>0</v>
          </cell>
        </row>
        <row r="8340">
          <cell r="A8340">
            <v>44770</v>
          </cell>
          <cell r="B8340">
            <v>0</v>
          </cell>
        </row>
        <row r="8341">
          <cell r="A8341">
            <v>44771</v>
          </cell>
          <cell r="B8341">
            <v>0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</v>
          </cell>
        </row>
        <row r="8345">
          <cell r="A8345">
            <v>44775</v>
          </cell>
          <cell r="B8345">
            <v>0</v>
          </cell>
        </row>
        <row r="8346">
          <cell r="A8346">
            <v>44776</v>
          </cell>
          <cell r="B8346">
            <v>0</v>
          </cell>
        </row>
        <row r="8347">
          <cell r="A8347">
            <v>44777</v>
          </cell>
          <cell r="B8347">
            <v>0</v>
          </cell>
        </row>
        <row r="8348">
          <cell r="A8348">
            <v>44778</v>
          </cell>
          <cell r="B8348">
            <v>0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</v>
          </cell>
        </row>
        <row r="8352">
          <cell r="A8352">
            <v>44782</v>
          </cell>
          <cell r="B8352">
            <v>0</v>
          </cell>
        </row>
        <row r="8353">
          <cell r="A8353">
            <v>44783</v>
          </cell>
          <cell r="B8353">
            <v>0</v>
          </cell>
        </row>
        <row r="8354">
          <cell r="A8354">
            <v>44784</v>
          </cell>
          <cell r="B8354">
            <v>0</v>
          </cell>
        </row>
        <row r="8355">
          <cell r="A8355">
            <v>44785</v>
          </cell>
          <cell r="B8355">
            <v>0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</v>
          </cell>
        </row>
        <row r="8359">
          <cell r="A8359">
            <v>44789</v>
          </cell>
          <cell r="B8359">
            <v>0</v>
          </cell>
        </row>
        <row r="8360">
          <cell r="A8360">
            <v>44790</v>
          </cell>
          <cell r="B8360">
            <v>0</v>
          </cell>
        </row>
        <row r="8361">
          <cell r="A8361">
            <v>44791</v>
          </cell>
          <cell r="B8361">
            <v>0</v>
          </cell>
        </row>
        <row r="8362">
          <cell r="A8362">
            <v>44792</v>
          </cell>
          <cell r="B8362">
            <v>0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</v>
          </cell>
        </row>
        <row r="8366">
          <cell r="A8366">
            <v>44796</v>
          </cell>
          <cell r="B8366">
            <v>0</v>
          </cell>
        </row>
        <row r="8367">
          <cell r="A8367">
            <v>44797</v>
          </cell>
          <cell r="B8367">
            <v>0</v>
          </cell>
        </row>
        <row r="8368">
          <cell r="A8368">
            <v>44798</v>
          </cell>
          <cell r="B8368">
            <v>0</v>
          </cell>
        </row>
        <row r="8369">
          <cell r="A8369">
            <v>44799</v>
          </cell>
          <cell r="B8369">
            <v>0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</v>
          </cell>
        </row>
        <row r="8373">
          <cell r="A8373">
            <v>44803</v>
          </cell>
          <cell r="B8373">
            <v>0</v>
          </cell>
        </row>
        <row r="8374">
          <cell r="A8374">
            <v>44804</v>
          </cell>
          <cell r="B8374">
            <v>0</v>
          </cell>
        </row>
        <row r="8375">
          <cell r="A8375">
            <v>44805</v>
          </cell>
          <cell r="B8375">
            <v>0</v>
          </cell>
        </row>
        <row r="8376">
          <cell r="A8376">
            <v>44806</v>
          </cell>
          <cell r="B8376">
            <v>0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</v>
          </cell>
        </row>
        <row r="8380">
          <cell r="A8380">
            <v>44810</v>
          </cell>
          <cell r="B8380">
            <v>0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</v>
          </cell>
        </row>
        <row r="8383">
          <cell r="A8383">
            <v>44813</v>
          </cell>
          <cell r="B8383">
            <v>0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</v>
          </cell>
        </row>
        <row r="8387">
          <cell r="A8387">
            <v>44817</v>
          </cell>
          <cell r="B8387">
            <v>0</v>
          </cell>
        </row>
        <row r="8388">
          <cell r="A8388">
            <v>44818</v>
          </cell>
          <cell r="B8388">
            <v>0</v>
          </cell>
        </row>
        <row r="8389">
          <cell r="A8389">
            <v>44819</v>
          </cell>
          <cell r="B8389">
            <v>0</v>
          </cell>
        </row>
        <row r="8390">
          <cell r="A8390">
            <v>44820</v>
          </cell>
          <cell r="B8390">
            <v>0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</v>
          </cell>
        </row>
        <row r="8394">
          <cell r="A8394">
            <v>44824</v>
          </cell>
          <cell r="B8394">
            <v>0</v>
          </cell>
        </row>
        <row r="8395">
          <cell r="A8395">
            <v>44825</v>
          </cell>
          <cell r="B8395">
            <v>0</v>
          </cell>
        </row>
        <row r="8396">
          <cell r="A8396">
            <v>44826</v>
          </cell>
          <cell r="B8396">
            <v>0</v>
          </cell>
        </row>
        <row r="8397">
          <cell r="A8397">
            <v>44827</v>
          </cell>
          <cell r="B8397">
            <v>0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</v>
          </cell>
        </row>
        <row r="8401">
          <cell r="A8401">
            <v>44831</v>
          </cell>
          <cell r="B8401">
            <v>0</v>
          </cell>
        </row>
        <row r="8402">
          <cell r="A8402">
            <v>44832</v>
          </cell>
          <cell r="B8402">
            <v>0</v>
          </cell>
        </row>
        <row r="8403">
          <cell r="A8403">
            <v>44833</v>
          </cell>
          <cell r="B8403">
            <v>0</v>
          </cell>
        </row>
        <row r="8404">
          <cell r="A8404">
            <v>44834</v>
          </cell>
          <cell r="B8404">
            <v>0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</v>
          </cell>
        </row>
        <row r="8408">
          <cell r="A8408">
            <v>44838</v>
          </cell>
          <cell r="B8408">
            <v>0</v>
          </cell>
        </row>
        <row r="8409">
          <cell r="A8409">
            <v>44839</v>
          </cell>
          <cell r="B8409">
            <v>0</v>
          </cell>
        </row>
        <row r="8410">
          <cell r="A8410">
            <v>44840</v>
          </cell>
          <cell r="B8410">
            <v>0</v>
          </cell>
        </row>
        <row r="8411">
          <cell r="A8411">
            <v>44841</v>
          </cell>
          <cell r="B8411">
            <v>0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</v>
          </cell>
        </row>
        <row r="8415">
          <cell r="A8415">
            <v>44845</v>
          </cell>
          <cell r="B8415">
            <v>0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</v>
          </cell>
        </row>
        <row r="8418">
          <cell r="A8418">
            <v>44848</v>
          </cell>
          <cell r="B8418">
            <v>0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</v>
          </cell>
        </row>
        <row r="8422">
          <cell r="A8422">
            <v>44852</v>
          </cell>
          <cell r="B8422">
            <v>0</v>
          </cell>
        </row>
        <row r="8423">
          <cell r="A8423">
            <v>44853</v>
          </cell>
          <cell r="B8423">
            <v>0</v>
          </cell>
        </row>
        <row r="8424">
          <cell r="A8424">
            <v>44854</v>
          </cell>
          <cell r="B8424">
            <v>0</v>
          </cell>
        </row>
        <row r="8425">
          <cell r="A8425">
            <v>44855</v>
          </cell>
          <cell r="B8425">
            <v>0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</v>
          </cell>
        </row>
        <row r="8429">
          <cell r="A8429">
            <v>44859</v>
          </cell>
          <cell r="B8429">
            <v>0</v>
          </cell>
        </row>
        <row r="8430">
          <cell r="A8430">
            <v>44860</v>
          </cell>
          <cell r="B8430">
            <v>0</v>
          </cell>
        </row>
        <row r="8431">
          <cell r="A8431">
            <v>44861</v>
          </cell>
          <cell r="B8431">
            <v>0</v>
          </cell>
        </row>
        <row r="8432">
          <cell r="A8432">
            <v>44862</v>
          </cell>
          <cell r="B8432">
            <v>0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</v>
          </cell>
        </row>
        <row r="8436">
          <cell r="A8436">
            <v>44866</v>
          </cell>
          <cell r="B8436">
            <v>0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</v>
          </cell>
        </row>
        <row r="8439">
          <cell r="A8439">
            <v>44869</v>
          </cell>
          <cell r="B8439">
            <v>0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</v>
          </cell>
        </row>
        <row r="8443">
          <cell r="A8443">
            <v>44873</v>
          </cell>
          <cell r="B8443">
            <v>0</v>
          </cell>
        </row>
        <row r="8444">
          <cell r="A8444">
            <v>44874</v>
          </cell>
          <cell r="B8444">
            <v>0</v>
          </cell>
        </row>
        <row r="8445">
          <cell r="A8445">
            <v>44875</v>
          </cell>
          <cell r="B8445">
            <v>0</v>
          </cell>
        </row>
        <row r="8446">
          <cell r="A8446">
            <v>44876</v>
          </cell>
          <cell r="B8446">
            <v>0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</v>
          </cell>
        </row>
        <row r="8452">
          <cell r="A8452">
            <v>44882</v>
          </cell>
          <cell r="B8452">
            <v>0</v>
          </cell>
        </row>
        <row r="8453">
          <cell r="A8453">
            <v>44883</v>
          </cell>
          <cell r="B8453">
            <v>0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</v>
          </cell>
        </row>
        <row r="8457">
          <cell r="A8457">
            <v>44887</v>
          </cell>
          <cell r="B8457">
            <v>0</v>
          </cell>
        </row>
        <row r="8458">
          <cell r="A8458">
            <v>44888</v>
          </cell>
          <cell r="B8458">
            <v>0</v>
          </cell>
        </row>
        <row r="8459">
          <cell r="A8459">
            <v>44889</v>
          </cell>
          <cell r="B8459">
            <v>0</v>
          </cell>
        </row>
        <row r="8460">
          <cell r="A8460">
            <v>44890</v>
          </cell>
          <cell r="B8460">
            <v>0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</v>
          </cell>
        </row>
        <row r="8464">
          <cell r="A8464">
            <v>44894</v>
          </cell>
          <cell r="B8464">
            <v>0</v>
          </cell>
        </row>
        <row r="8465">
          <cell r="A8465">
            <v>44895</v>
          </cell>
          <cell r="B8465">
            <v>0</v>
          </cell>
        </row>
        <row r="8466">
          <cell r="A8466">
            <v>44896</v>
          </cell>
          <cell r="B8466">
            <v>0</v>
          </cell>
        </row>
        <row r="8467">
          <cell r="A8467">
            <v>44897</v>
          </cell>
          <cell r="B8467">
            <v>0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</v>
          </cell>
        </row>
        <row r="8471">
          <cell r="A8471">
            <v>44901</v>
          </cell>
          <cell r="B8471">
            <v>0</v>
          </cell>
        </row>
        <row r="8472">
          <cell r="A8472">
            <v>44902</v>
          </cell>
          <cell r="B8472">
            <v>0</v>
          </cell>
        </row>
        <row r="8473">
          <cell r="A8473">
            <v>44903</v>
          </cell>
          <cell r="B8473">
            <v>0</v>
          </cell>
        </row>
        <row r="8474">
          <cell r="A8474">
            <v>44904</v>
          </cell>
          <cell r="B8474">
            <v>0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</v>
          </cell>
        </row>
        <row r="8478">
          <cell r="A8478">
            <v>44908</v>
          </cell>
          <cell r="B8478">
            <v>0</v>
          </cell>
        </row>
        <row r="8479">
          <cell r="A8479">
            <v>44909</v>
          </cell>
          <cell r="B8479">
            <v>0</v>
          </cell>
        </row>
        <row r="8480">
          <cell r="A8480">
            <v>44910</v>
          </cell>
          <cell r="B8480">
            <v>0</v>
          </cell>
        </row>
        <row r="8481">
          <cell r="A8481">
            <v>44911</v>
          </cell>
          <cell r="B8481">
            <v>0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</v>
          </cell>
        </row>
        <row r="8485">
          <cell r="A8485">
            <v>44915</v>
          </cell>
          <cell r="B8485">
            <v>0</v>
          </cell>
        </row>
        <row r="8486">
          <cell r="A8486">
            <v>44916</v>
          </cell>
          <cell r="B8486">
            <v>0</v>
          </cell>
        </row>
        <row r="8487">
          <cell r="A8487">
            <v>44917</v>
          </cell>
          <cell r="B8487">
            <v>0</v>
          </cell>
        </row>
        <row r="8488">
          <cell r="A8488">
            <v>44918</v>
          </cell>
          <cell r="B8488">
            <v>0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</v>
          </cell>
        </row>
        <row r="8492">
          <cell r="A8492">
            <v>44922</v>
          </cell>
          <cell r="B8492">
            <v>0</v>
          </cell>
        </row>
        <row r="8493">
          <cell r="A8493">
            <v>44923</v>
          </cell>
          <cell r="B8493">
            <v>0</v>
          </cell>
        </row>
        <row r="8494">
          <cell r="A8494">
            <v>44924</v>
          </cell>
          <cell r="B8494">
            <v>0</v>
          </cell>
        </row>
        <row r="8495">
          <cell r="A8495">
            <v>44925</v>
          </cell>
          <cell r="B8495">
            <v>0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</v>
          </cell>
        </row>
        <row r="8499">
          <cell r="A8499">
            <v>44929</v>
          </cell>
          <cell r="B8499">
            <v>0</v>
          </cell>
        </row>
        <row r="8500">
          <cell r="A8500">
            <v>44930</v>
          </cell>
          <cell r="B8500">
            <v>0</v>
          </cell>
        </row>
        <row r="8501">
          <cell r="A8501">
            <v>44931</v>
          </cell>
          <cell r="B8501">
            <v>0</v>
          </cell>
        </row>
        <row r="8502">
          <cell r="A8502">
            <v>44932</v>
          </cell>
          <cell r="B8502">
            <v>0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</v>
          </cell>
        </row>
        <row r="8506">
          <cell r="A8506">
            <v>44936</v>
          </cell>
          <cell r="B8506">
            <v>0</v>
          </cell>
        </row>
        <row r="8507">
          <cell r="A8507">
            <v>44937</v>
          </cell>
          <cell r="B8507">
            <v>0</v>
          </cell>
        </row>
        <row r="8508">
          <cell r="A8508">
            <v>44938</v>
          </cell>
          <cell r="B8508">
            <v>0</v>
          </cell>
        </row>
        <row r="8509">
          <cell r="A8509">
            <v>44939</v>
          </cell>
          <cell r="B8509">
            <v>0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</v>
          </cell>
        </row>
        <row r="8513">
          <cell r="A8513">
            <v>44943</v>
          </cell>
          <cell r="B8513">
            <v>0</v>
          </cell>
        </row>
        <row r="8514">
          <cell r="A8514">
            <v>44944</v>
          </cell>
          <cell r="B8514">
            <v>0</v>
          </cell>
        </row>
        <row r="8515">
          <cell r="A8515">
            <v>44945</v>
          </cell>
          <cell r="B8515">
            <v>0</v>
          </cell>
        </row>
        <row r="8516">
          <cell r="A8516">
            <v>44946</v>
          </cell>
          <cell r="B8516">
            <v>0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</v>
          </cell>
        </row>
        <row r="8520">
          <cell r="A8520">
            <v>44950</v>
          </cell>
          <cell r="B8520">
            <v>0</v>
          </cell>
        </row>
        <row r="8521">
          <cell r="A8521">
            <v>44951</v>
          </cell>
          <cell r="B8521">
            <v>0</v>
          </cell>
        </row>
        <row r="8522">
          <cell r="A8522">
            <v>44952</v>
          </cell>
          <cell r="B8522">
            <v>0</v>
          </cell>
        </row>
        <row r="8523">
          <cell r="A8523">
            <v>44953</v>
          </cell>
          <cell r="B8523">
            <v>0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</v>
          </cell>
        </row>
        <row r="8527">
          <cell r="A8527">
            <v>44957</v>
          </cell>
          <cell r="B8527">
            <v>0</v>
          </cell>
        </row>
        <row r="8528">
          <cell r="A8528">
            <v>44958</v>
          </cell>
          <cell r="B8528">
            <v>0</v>
          </cell>
        </row>
        <row r="8529">
          <cell r="A8529">
            <v>44959</v>
          </cell>
          <cell r="B8529">
            <v>0</v>
          </cell>
        </row>
        <row r="8530">
          <cell r="A8530">
            <v>44960</v>
          </cell>
          <cell r="B8530">
            <v>0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</v>
          </cell>
        </row>
        <row r="8534">
          <cell r="A8534">
            <v>44964</v>
          </cell>
          <cell r="B8534">
            <v>0</v>
          </cell>
        </row>
        <row r="8535">
          <cell r="A8535">
            <v>44965</v>
          </cell>
          <cell r="B8535">
            <v>0</v>
          </cell>
        </row>
        <row r="8536">
          <cell r="A8536">
            <v>44966</v>
          </cell>
          <cell r="B8536">
            <v>0</v>
          </cell>
        </row>
        <row r="8537">
          <cell r="A8537">
            <v>44967</v>
          </cell>
          <cell r="B8537">
            <v>0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</v>
          </cell>
        </row>
        <row r="8541">
          <cell r="A8541">
            <v>44971</v>
          </cell>
          <cell r="B8541">
            <v>0</v>
          </cell>
        </row>
        <row r="8542">
          <cell r="A8542">
            <v>44972</v>
          </cell>
          <cell r="B8542">
            <v>0</v>
          </cell>
        </row>
        <row r="8543">
          <cell r="A8543">
            <v>44973</v>
          </cell>
          <cell r="B8543">
            <v>0</v>
          </cell>
        </row>
        <row r="8544">
          <cell r="A8544">
            <v>44974</v>
          </cell>
          <cell r="B8544">
            <v>0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</v>
          </cell>
        </row>
        <row r="8550">
          <cell r="A8550">
            <v>44980</v>
          </cell>
          <cell r="B8550">
            <v>0</v>
          </cell>
        </row>
        <row r="8551">
          <cell r="A8551">
            <v>44981</v>
          </cell>
          <cell r="B8551">
            <v>0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</v>
          </cell>
        </row>
        <row r="8555">
          <cell r="A8555">
            <v>44985</v>
          </cell>
          <cell r="B8555">
            <v>0</v>
          </cell>
        </row>
        <row r="8556">
          <cell r="A8556">
            <v>44986</v>
          </cell>
          <cell r="B8556">
            <v>0</v>
          </cell>
        </row>
        <row r="8557">
          <cell r="A8557">
            <v>44987</v>
          </cell>
          <cell r="B8557">
            <v>0</v>
          </cell>
        </row>
        <row r="8558">
          <cell r="A8558">
            <v>44988</v>
          </cell>
          <cell r="B8558">
            <v>0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</v>
          </cell>
        </row>
        <row r="8562">
          <cell r="A8562">
            <v>44992</v>
          </cell>
          <cell r="B8562">
            <v>0</v>
          </cell>
        </row>
        <row r="8563">
          <cell r="A8563">
            <v>44993</v>
          </cell>
          <cell r="B8563">
            <v>0</v>
          </cell>
        </row>
        <row r="8564">
          <cell r="A8564">
            <v>44994</v>
          </cell>
          <cell r="B8564">
            <v>0</v>
          </cell>
        </row>
        <row r="8565">
          <cell r="A8565">
            <v>44995</v>
          </cell>
          <cell r="B8565">
            <v>0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</v>
          </cell>
        </row>
        <row r="8569">
          <cell r="A8569">
            <v>44999</v>
          </cell>
          <cell r="B8569">
            <v>0</v>
          </cell>
        </row>
        <row r="8570">
          <cell r="A8570">
            <v>45000</v>
          </cell>
          <cell r="B8570">
            <v>0</v>
          </cell>
        </row>
        <row r="8571">
          <cell r="A8571">
            <v>45001</v>
          </cell>
          <cell r="B8571">
            <v>0</v>
          </cell>
        </row>
        <row r="8572">
          <cell r="A8572">
            <v>45002</v>
          </cell>
          <cell r="B8572">
            <v>0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</v>
          </cell>
        </row>
        <row r="8576">
          <cell r="A8576">
            <v>45006</v>
          </cell>
          <cell r="B8576">
            <v>0</v>
          </cell>
        </row>
        <row r="8577">
          <cell r="A8577">
            <v>45007</v>
          </cell>
          <cell r="B8577">
            <v>0</v>
          </cell>
        </row>
        <row r="8578">
          <cell r="A8578">
            <v>45008</v>
          </cell>
          <cell r="B8578">
            <v>0</v>
          </cell>
        </row>
        <row r="8579">
          <cell r="A8579">
            <v>45009</v>
          </cell>
          <cell r="B8579">
            <v>0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</v>
          </cell>
        </row>
        <row r="8583">
          <cell r="A8583">
            <v>45013</v>
          </cell>
          <cell r="B8583">
            <v>0</v>
          </cell>
        </row>
        <row r="8584">
          <cell r="A8584">
            <v>45014</v>
          </cell>
          <cell r="B8584">
            <v>0</v>
          </cell>
        </row>
        <row r="8585">
          <cell r="A8585">
            <v>45015</v>
          </cell>
          <cell r="B8585">
            <v>0</v>
          </cell>
        </row>
        <row r="8586">
          <cell r="A8586">
            <v>45016</v>
          </cell>
          <cell r="B8586">
            <v>0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</v>
          </cell>
        </row>
        <row r="8590">
          <cell r="A8590">
            <v>45020</v>
          </cell>
          <cell r="B8590">
            <v>0</v>
          </cell>
        </row>
        <row r="8591">
          <cell r="A8591">
            <v>45021</v>
          </cell>
          <cell r="B8591">
            <v>0</v>
          </cell>
        </row>
        <row r="8592">
          <cell r="A8592">
            <v>45022</v>
          </cell>
          <cell r="B8592">
            <v>0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</v>
          </cell>
        </row>
        <row r="8597">
          <cell r="A8597">
            <v>45027</v>
          </cell>
          <cell r="B8597">
            <v>0</v>
          </cell>
        </row>
        <row r="8598">
          <cell r="A8598">
            <v>45028</v>
          </cell>
          <cell r="B8598">
            <v>0</v>
          </cell>
        </row>
        <row r="8599">
          <cell r="A8599">
            <v>45029</v>
          </cell>
          <cell r="B8599">
            <v>0</v>
          </cell>
        </row>
        <row r="8600">
          <cell r="A8600">
            <v>45030</v>
          </cell>
          <cell r="B8600">
            <v>0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</v>
          </cell>
        </row>
        <row r="8604">
          <cell r="A8604">
            <v>45034</v>
          </cell>
          <cell r="B8604">
            <v>0</v>
          </cell>
        </row>
        <row r="8605">
          <cell r="A8605">
            <v>45035</v>
          </cell>
          <cell r="B8605">
            <v>0</v>
          </cell>
        </row>
        <row r="8606">
          <cell r="A8606">
            <v>45036</v>
          </cell>
          <cell r="B8606">
            <v>0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</v>
          </cell>
        </row>
        <row r="8611">
          <cell r="A8611">
            <v>45041</v>
          </cell>
          <cell r="B8611">
            <v>0</v>
          </cell>
        </row>
        <row r="8612">
          <cell r="A8612">
            <v>45042</v>
          </cell>
          <cell r="B8612">
            <v>0</v>
          </cell>
        </row>
        <row r="8613">
          <cell r="A8613">
            <v>45043</v>
          </cell>
          <cell r="B8613">
            <v>0</v>
          </cell>
        </row>
        <row r="8614">
          <cell r="A8614">
            <v>45044</v>
          </cell>
          <cell r="B8614">
            <v>0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</v>
          </cell>
        </row>
        <row r="8619">
          <cell r="A8619">
            <v>45049</v>
          </cell>
          <cell r="B8619">
            <v>0</v>
          </cell>
        </row>
        <row r="8620">
          <cell r="A8620">
            <v>45050</v>
          </cell>
          <cell r="B8620">
            <v>0</v>
          </cell>
        </row>
        <row r="8621">
          <cell r="A8621">
            <v>45051</v>
          </cell>
          <cell r="B8621">
            <v>0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</v>
          </cell>
        </row>
        <row r="8625">
          <cell r="A8625">
            <v>45055</v>
          </cell>
          <cell r="B8625">
            <v>0</v>
          </cell>
        </row>
        <row r="8626">
          <cell r="A8626">
            <v>45056</v>
          </cell>
          <cell r="B8626">
            <v>0</v>
          </cell>
        </row>
        <row r="8627">
          <cell r="A8627">
            <v>45057</v>
          </cell>
          <cell r="B8627">
            <v>0</v>
          </cell>
        </row>
        <row r="8628">
          <cell r="A8628">
            <v>45058</v>
          </cell>
          <cell r="B8628">
            <v>0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</v>
          </cell>
        </row>
        <row r="8632">
          <cell r="A8632">
            <v>45062</v>
          </cell>
          <cell r="B8632">
            <v>0</v>
          </cell>
        </row>
        <row r="8633">
          <cell r="A8633">
            <v>45063</v>
          </cell>
          <cell r="B8633">
            <v>0</v>
          </cell>
        </row>
        <row r="8634">
          <cell r="A8634">
            <v>45064</v>
          </cell>
          <cell r="B8634">
            <v>0</v>
          </cell>
        </row>
        <row r="8635">
          <cell r="A8635">
            <v>45065</v>
          </cell>
          <cell r="B8635">
            <v>0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</v>
          </cell>
        </row>
        <row r="8639">
          <cell r="A8639">
            <v>45069</v>
          </cell>
          <cell r="B8639">
            <v>0</v>
          </cell>
        </row>
        <row r="8640">
          <cell r="A8640">
            <v>45070</v>
          </cell>
          <cell r="B8640">
            <v>0</v>
          </cell>
        </row>
        <row r="8641">
          <cell r="A8641">
            <v>45071</v>
          </cell>
          <cell r="B8641">
            <v>0</v>
          </cell>
        </row>
        <row r="8642">
          <cell r="A8642">
            <v>45072</v>
          </cell>
          <cell r="B8642">
            <v>0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</v>
          </cell>
        </row>
        <row r="8646">
          <cell r="A8646">
            <v>45076</v>
          </cell>
          <cell r="B8646">
            <v>0</v>
          </cell>
        </row>
        <row r="8647">
          <cell r="A8647">
            <v>45077</v>
          </cell>
          <cell r="B8647">
            <v>0</v>
          </cell>
        </row>
        <row r="8648">
          <cell r="A8648">
            <v>45078</v>
          </cell>
          <cell r="B8648">
            <v>0</v>
          </cell>
        </row>
        <row r="8649">
          <cell r="A8649">
            <v>45079</v>
          </cell>
          <cell r="B8649">
            <v>0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</v>
          </cell>
        </row>
        <row r="8653">
          <cell r="A8653">
            <v>45083</v>
          </cell>
          <cell r="B8653">
            <v>0</v>
          </cell>
        </row>
        <row r="8654">
          <cell r="A8654">
            <v>45084</v>
          </cell>
          <cell r="B8654">
            <v>0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</v>
          </cell>
        </row>
        <row r="8660">
          <cell r="A8660">
            <v>45090</v>
          </cell>
          <cell r="B8660">
            <v>0</v>
          </cell>
        </row>
        <row r="8661">
          <cell r="A8661">
            <v>45091</v>
          </cell>
          <cell r="B8661">
            <v>0</v>
          </cell>
        </row>
        <row r="8662">
          <cell r="A8662">
            <v>45092</v>
          </cell>
          <cell r="B8662">
            <v>0</v>
          </cell>
        </row>
        <row r="8663">
          <cell r="A8663">
            <v>45093</v>
          </cell>
          <cell r="B8663">
            <v>0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</v>
          </cell>
        </row>
        <row r="8667">
          <cell r="A8667">
            <v>45097</v>
          </cell>
          <cell r="B8667">
            <v>0</v>
          </cell>
        </row>
        <row r="8668">
          <cell r="A8668">
            <v>45098</v>
          </cell>
          <cell r="B8668">
            <v>0</v>
          </cell>
        </row>
        <row r="8669">
          <cell r="A8669">
            <v>45099</v>
          </cell>
          <cell r="B8669">
            <v>0</v>
          </cell>
        </row>
        <row r="8670">
          <cell r="A8670">
            <v>45100</v>
          </cell>
          <cell r="B8670">
            <v>0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</v>
          </cell>
        </row>
        <row r="8674">
          <cell r="A8674">
            <v>45104</v>
          </cell>
          <cell r="B8674">
            <v>0</v>
          </cell>
        </row>
        <row r="8675">
          <cell r="A8675">
            <v>45105</v>
          </cell>
          <cell r="B8675">
            <v>0</v>
          </cell>
        </row>
        <row r="8676">
          <cell r="A8676">
            <v>45106</v>
          </cell>
          <cell r="B8676">
            <v>0</v>
          </cell>
        </row>
        <row r="8677">
          <cell r="A8677">
            <v>45107</v>
          </cell>
          <cell r="B8677">
            <v>0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</v>
          </cell>
        </row>
        <row r="8681">
          <cell r="A8681">
            <v>45111</v>
          </cell>
          <cell r="B8681">
            <v>0</v>
          </cell>
        </row>
        <row r="8682">
          <cell r="A8682">
            <v>45112</v>
          </cell>
          <cell r="B8682">
            <v>0</v>
          </cell>
        </row>
        <row r="8683">
          <cell r="A8683">
            <v>45113</v>
          </cell>
          <cell r="B8683">
            <v>0</v>
          </cell>
        </row>
        <row r="8684">
          <cell r="A8684">
            <v>45114</v>
          </cell>
          <cell r="B8684">
            <v>0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</v>
          </cell>
        </row>
        <row r="8688">
          <cell r="A8688">
            <v>45118</v>
          </cell>
          <cell r="B8688">
            <v>0</v>
          </cell>
        </row>
        <row r="8689">
          <cell r="A8689">
            <v>45119</v>
          </cell>
          <cell r="B8689">
            <v>0</v>
          </cell>
        </row>
        <row r="8690">
          <cell r="A8690">
            <v>45120</v>
          </cell>
          <cell r="B8690">
            <v>0</v>
          </cell>
        </row>
        <row r="8691">
          <cell r="A8691">
            <v>45121</v>
          </cell>
          <cell r="B8691">
            <v>0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</v>
          </cell>
        </row>
        <row r="8695">
          <cell r="A8695">
            <v>45125</v>
          </cell>
          <cell r="B8695">
            <v>0</v>
          </cell>
        </row>
        <row r="8696">
          <cell r="A8696">
            <v>45126</v>
          </cell>
          <cell r="B8696">
            <v>0</v>
          </cell>
        </row>
        <row r="8697">
          <cell r="A8697">
            <v>45127</v>
          </cell>
          <cell r="B8697">
            <v>0</v>
          </cell>
        </row>
        <row r="8698">
          <cell r="A8698">
            <v>45128</v>
          </cell>
          <cell r="B8698">
            <v>0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</v>
          </cell>
        </row>
        <row r="8702">
          <cell r="A8702">
            <v>45132</v>
          </cell>
          <cell r="B8702">
            <v>0</v>
          </cell>
        </row>
        <row r="8703">
          <cell r="A8703">
            <v>45133</v>
          </cell>
          <cell r="B8703">
            <v>0</v>
          </cell>
        </row>
        <row r="8704">
          <cell r="A8704">
            <v>45134</v>
          </cell>
          <cell r="B8704">
            <v>0</v>
          </cell>
        </row>
        <row r="8705">
          <cell r="A8705">
            <v>45135</v>
          </cell>
          <cell r="B8705">
            <v>0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</v>
          </cell>
        </row>
        <row r="8709">
          <cell r="A8709">
            <v>45139</v>
          </cell>
          <cell r="B8709">
            <v>0</v>
          </cell>
        </row>
        <row r="8710">
          <cell r="A8710">
            <v>45140</v>
          </cell>
          <cell r="B8710">
            <v>0</v>
          </cell>
        </row>
        <row r="8711">
          <cell r="A8711">
            <v>45141</v>
          </cell>
          <cell r="B8711">
            <v>0</v>
          </cell>
        </row>
        <row r="8712">
          <cell r="A8712">
            <v>45142</v>
          </cell>
          <cell r="B8712">
            <v>0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</v>
          </cell>
        </row>
        <row r="8716">
          <cell r="A8716">
            <v>45146</v>
          </cell>
          <cell r="B8716">
            <v>0</v>
          </cell>
        </row>
        <row r="8717">
          <cell r="A8717">
            <v>45147</v>
          </cell>
          <cell r="B8717">
            <v>0</v>
          </cell>
        </row>
        <row r="8718">
          <cell r="A8718">
            <v>45148</v>
          </cell>
          <cell r="B8718">
            <v>0</v>
          </cell>
        </row>
        <row r="8719">
          <cell r="A8719">
            <v>45149</v>
          </cell>
          <cell r="B8719">
            <v>0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</v>
          </cell>
        </row>
        <row r="8723">
          <cell r="A8723">
            <v>45153</v>
          </cell>
          <cell r="B8723">
            <v>0</v>
          </cell>
        </row>
        <row r="8724">
          <cell r="A8724">
            <v>45154</v>
          </cell>
          <cell r="B8724">
            <v>0</v>
          </cell>
        </row>
        <row r="8725">
          <cell r="A8725">
            <v>45155</v>
          </cell>
          <cell r="B8725">
            <v>0</v>
          </cell>
        </row>
        <row r="8726">
          <cell r="A8726">
            <v>45156</v>
          </cell>
          <cell r="B8726">
            <v>0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</v>
          </cell>
        </row>
        <row r="8730">
          <cell r="A8730">
            <v>45160</v>
          </cell>
          <cell r="B8730">
            <v>0</v>
          </cell>
        </row>
        <row r="8731">
          <cell r="A8731">
            <v>45161</v>
          </cell>
          <cell r="B8731">
            <v>0</v>
          </cell>
        </row>
        <row r="8732">
          <cell r="A8732">
            <v>45162</v>
          </cell>
          <cell r="B8732">
            <v>0</v>
          </cell>
        </row>
        <row r="8733">
          <cell r="A8733">
            <v>45163</v>
          </cell>
          <cell r="B8733">
            <v>0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</v>
          </cell>
        </row>
        <row r="8737">
          <cell r="A8737">
            <v>45167</v>
          </cell>
          <cell r="B8737">
            <v>0</v>
          </cell>
        </row>
        <row r="8738">
          <cell r="A8738">
            <v>45168</v>
          </cell>
          <cell r="B8738">
            <v>0</v>
          </cell>
        </row>
        <row r="8739">
          <cell r="A8739">
            <v>45169</v>
          </cell>
          <cell r="B8739">
            <v>0</v>
          </cell>
        </row>
        <row r="8740">
          <cell r="A8740">
            <v>45170</v>
          </cell>
          <cell r="B8740">
            <v>0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</v>
          </cell>
        </row>
        <row r="8744">
          <cell r="A8744">
            <v>45174</v>
          </cell>
          <cell r="B8744">
            <v>0</v>
          </cell>
        </row>
        <row r="8745">
          <cell r="A8745">
            <v>45175</v>
          </cell>
          <cell r="B8745">
            <v>0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</v>
          </cell>
        </row>
        <row r="8751">
          <cell r="A8751">
            <v>45181</v>
          </cell>
          <cell r="B8751">
            <v>0</v>
          </cell>
        </row>
        <row r="8752">
          <cell r="A8752">
            <v>45182</v>
          </cell>
          <cell r="B8752">
            <v>0</v>
          </cell>
        </row>
        <row r="8753">
          <cell r="A8753">
            <v>45183</v>
          </cell>
          <cell r="B8753">
            <v>0</v>
          </cell>
        </row>
        <row r="8754">
          <cell r="A8754">
            <v>45184</v>
          </cell>
          <cell r="B8754">
            <v>0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</v>
          </cell>
        </row>
        <row r="8758">
          <cell r="A8758">
            <v>45188</v>
          </cell>
          <cell r="B8758">
            <v>0</v>
          </cell>
        </row>
        <row r="8759">
          <cell r="A8759">
            <v>45189</v>
          </cell>
          <cell r="B8759">
            <v>0</v>
          </cell>
        </row>
        <row r="8760">
          <cell r="A8760">
            <v>45190</v>
          </cell>
          <cell r="B8760">
            <v>0</v>
          </cell>
        </row>
        <row r="8761">
          <cell r="A8761">
            <v>45191</v>
          </cell>
          <cell r="B8761">
            <v>0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</v>
          </cell>
        </row>
        <row r="8765">
          <cell r="A8765">
            <v>45195</v>
          </cell>
          <cell r="B8765">
            <v>0</v>
          </cell>
        </row>
        <row r="8766">
          <cell r="A8766">
            <v>45196</v>
          </cell>
          <cell r="B8766">
            <v>0</v>
          </cell>
        </row>
        <row r="8767">
          <cell r="A8767">
            <v>45197</v>
          </cell>
          <cell r="B8767">
            <v>0</v>
          </cell>
        </row>
        <row r="8768">
          <cell r="A8768">
            <v>45198</v>
          </cell>
          <cell r="B8768">
            <v>0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</v>
          </cell>
        </row>
        <row r="8772">
          <cell r="A8772">
            <v>45202</v>
          </cell>
          <cell r="B8772">
            <v>0</v>
          </cell>
        </row>
        <row r="8773">
          <cell r="A8773">
            <v>45203</v>
          </cell>
          <cell r="B8773">
            <v>0</v>
          </cell>
        </row>
        <row r="8774">
          <cell r="A8774">
            <v>45204</v>
          </cell>
          <cell r="B8774">
            <v>0</v>
          </cell>
        </row>
        <row r="8775">
          <cell r="A8775">
            <v>45205</v>
          </cell>
          <cell r="B8775">
            <v>0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</v>
          </cell>
        </row>
        <row r="8779">
          <cell r="A8779">
            <v>45209</v>
          </cell>
          <cell r="B8779">
            <v>0</v>
          </cell>
        </row>
        <row r="8780">
          <cell r="A8780">
            <v>45210</v>
          </cell>
          <cell r="B8780">
            <v>0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</v>
          </cell>
        </row>
        <row r="8786">
          <cell r="A8786">
            <v>45216</v>
          </cell>
          <cell r="B8786">
            <v>0</v>
          </cell>
        </row>
        <row r="8787">
          <cell r="A8787">
            <v>45217</v>
          </cell>
          <cell r="B8787">
            <v>0</v>
          </cell>
        </row>
        <row r="8788">
          <cell r="A8788">
            <v>45218</v>
          </cell>
          <cell r="B8788">
            <v>0</v>
          </cell>
        </row>
        <row r="8789">
          <cell r="A8789">
            <v>45219</v>
          </cell>
          <cell r="B8789">
            <v>0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</v>
          </cell>
        </row>
        <row r="8793">
          <cell r="A8793">
            <v>45223</v>
          </cell>
          <cell r="B8793">
            <v>0</v>
          </cell>
        </row>
        <row r="8794">
          <cell r="A8794">
            <v>45224</v>
          </cell>
          <cell r="B8794">
            <v>0</v>
          </cell>
        </row>
        <row r="8795">
          <cell r="A8795">
            <v>45225</v>
          </cell>
          <cell r="B8795">
            <v>0</v>
          </cell>
        </row>
        <row r="8796">
          <cell r="A8796">
            <v>45226</v>
          </cell>
          <cell r="B8796">
            <v>0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</v>
          </cell>
        </row>
        <row r="8800">
          <cell r="A8800">
            <v>45230</v>
          </cell>
          <cell r="B8800">
            <v>0</v>
          </cell>
        </row>
        <row r="8801">
          <cell r="A8801">
            <v>45231</v>
          </cell>
          <cell r="B8801">
            <v>0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</v>
          </cell>
        </row>
        <row r="8807">
          <cell r="A8807">
            <v>45237</v>
          </cell>
          <cell r="B8807">
            <v>0</v>
          </cell>
        </row>
        <row r="8808">
          <cell r="A8808">
            <v>45238</v>
          </cell>
          <cell r="B8808">
            <v>0</v>
          </cell>
        </row>
        <row r="8809">
          <cell r="A8809">
            <v>45239</v>
          </cell>
          <cell r="B8809">
            <v>0</v>
          </cell>
        </row>
        <row r="8810">
          <cell r="A8810">
            <v>45240</v>
          </cell>
          <cell r="B8810">
            <v>0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</v>
          </cell>
        </row>
        <row r="8814">
          <cell r="A8814">
            <v>45244</v>
          </cell>
          <cell r="B8814">
            <v>0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</v>
          </cell>
        </row>
        <row r="8817">
          <cell r="A8817">
            <v>45247</v>
          </cell>
          <cell r="B8817">
            <v>0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</v>
          </cell>
        </row>
        <row r="8821">
          <cell r="A8821">
            <v>45251</v>
          </cell>
          <cell r="B8821">
            <v>0</v>
          </cell>
        </row>
        <row r="8822">
          <cell r="A8822">
            <v>45252</v>
          </cell>
          <cell r="B8822">
            <v>0</v>
          </cell>
        </row>
        <row r="8823">
          <cell r="A8823">
            <v>45253</v>
          </cell>
          <cell r="B8823">
            <v>0</v>
          </cell>
        </row>
        <row r="8824">
          <cell r="A8824">
            <v>45254</v>
          </cell>
          <cell r="B8824">
            <v>0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</v>
          </cell>
        </row>
        <row r="8828">
          <cell r="A8828">
            <v>45258</v>
          </cell>
          <cell r="B8828">
            <v>0</v>
          </cell>
        </row>
        <row r="8829">
          <cell r="A8829">
            <v>45259</v>
          </cell>
          <cell r="B8829">
            <v>0</v>
          </cell>
        </row>
        <row r="8830">
          <cell r="A8830">
            <v>45260</v>
          </cell>
          <cell r="B8830">
            <v>0</v>
          </cell>
        </row>
        <row r="8831">
          <cell r="A8831">
            <v>45261</v>
          </cell>
          <cell r="B8831">
            <v>0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</v>
          </cell>
        </row>
        <row r="8835">
          <cell r="A8835">
            <v>45265</v>
          </cell>
          <cell r="B8835">
            <v>0</v>
          </cell>
        </row>
        <row r="8836">
          <cell r="A8836">
            <v>45266</v>
          </cell>
          <cell r="B8836">
            <v>0</v>
          </cell>
        </row>
        <row r="8837">
          <cell r="A8837">
            <v>45267</v>
          </cell>
          <cell r="B8837">
            <v>0</v>
          </cell>
        </row>
        <row r="8838">
          <cell r="A8838">
            <v>45268</v>
          </cell>
          <cell r="B8838">
            <v>0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</v>
          </cell>
        </row>
        <row r="8842">
          <cell r="A8842">
            <v>45272</v>
          </cell>
          <cell r="B8842">
            <v>0</v>
          </cell>
        </row>
        <row r="8843">
          <cell r="A8843">
            <v>45273</v>
          </cell>
          <cell r="B8843">
            <v>0</v>
          </cell>
        </row>
        <row r="8844">
          <cell r="A8844">
            <v>45274</v>
          </cell>
          <cell r="B8844">
            <v>0</v>
          </cell>
        </row>
        <row r="8845">
          <cell r="A8845">
            <v>45275</v>
          </cell>
          <cell r="B8845">
            <v>0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</v>
          </cell>
        </row>
        <row r="8849">
          <cell r="A8849">
            <v>45279</v>
          </cell>
          <cell r="B8849">
            <v>0</v>
          </cell>
        </row>
        <row r="8850">
          <cell r="A8850">
            <v>45280</v>
          </cell>
          <cell r="B8850">
            <v>0</v>
          </cell>
        </row>
        <row r="8851">
          <cell r="A8851">
            <v>45281</v>
          </cell>
          <cell r="B8851">
            <v>0</v>
          </cell>
        </row>
        <row r="8852">
          <cell r="A8852">
            <v>45282</v>
          </cell>
          <cell r="B8852">
            <v>0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</v>
          </cell>
        </row>
        <row r="8857">
          <cell r="A8857">
            <v>45287</v>
          </cell>
          <cell r="B8857">
            <v>0</v>
          </cell>
        </row>
        <row r="8858">
          <cell r="A8858">
            <v>45288</v>
          </cell>
          <cell r="B8858">
            <v>0</v>
          </cell>
        </row>
        <row r="8859">
          <cell r="A8859">
            <v>45289</v>
          </cell>
          <cell r="B8859">
            <v>0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</v>
          </cell>
        </row>
        <row r="8864">
          <cell r="A8864">
            <v>45294</v>
          </cell>
          <cell r="B8864">
            <v>0</v>
          </cell>
        </row>
        <row r="8865">
          <cell r="A8865">
            <v>45295</v>
          </cell>
          <cell r="B8865">
            <v>0</v>
          </cell>
        </row>
        <row r="8866">
          <cell r="A8866">
            <v>45296</v>
          </cell>
          <cell r="B8866">
            <v>0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</v>
          </cell>
        </row>
        <row r="8870">
          <cell r="A8870">
            <v>45300</v>
          </cell>
          <cell r="B8870">
            <v>0</v>
          </cell>
        </row>
        <row r="8871">
          <cell r="A8871">
            <v>45301</v>
          </cell>
          <cell r="B8871">
            <v>0</v>
          </cell>
        </row>
        <row r="8872">
          <cell r="A8872">
            <v>45302</v>
          </cell>
          <cell r="B8872">
            <v>0</v>
          </cell>
        </row>
        <row r="8873">
          <cell r="A8873">
            <v>45303</v>
          </cell>
          <cell r="B8873">
            <v>0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</v>
          </cell>
        </row>
        <row r="8877">
          <cell r="A8877">
            <v>45307</v>
          </cell>
          <cell r="B8877">
            <v>0</v>
          </cell>
        </row>
        <row r="8878">
          <cell r="A8878">
            <v>45308</v>
          </cell>
          <cell r="B8878">
            <v>0</v>
          </cell>
        </row>
        <row r="8879">
          <cell r="A8879">
            <v>45309</v>
          </cell>
          <cell r="B8879">
            <v>0</v>
          </cell>
        </row>
        <row r="8880">
          <cell r="A8880">
            <v>45310</v>
          </cell>
          <cell r="B8880">
            <v>0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</v>
          </cell>
        </row>
        <row r="8884">
          <cell r="A8884">
            <v>45314</v>
          </cell>
          <cell r="B8884">
            <v>0</v>
          </cell>
        </row>
        <row r="8885">
          <cell r="A8885">
            <v>45315</v>
          </cell>
          <cell r="B8885">
            <v>0</v>
          </cell>
        </row>
        <row r="8886">
          <cell r="A8886">
            <v>45316</v>
          </cell>
          <cell r="B8886">
            <v>0</v>
          </cell>
        </row>
        <row r="8887">
          <cell r="A8887">
            <v>45317</v>
          </cell>
          <cell r="B8887">
            <v>0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</v>
          </cell>
        </row>
        <row r="8891">
          <cell r="A8891">
            <v>45321</v>
          </cell>
          <cell r="B8891">
            <v>0</v>
          </cell>
        </row>
        <row r="8892">
          <cell r="A8892">
            <v>45322</v>
          </cell>
          <cell r="B8892">
            <v>0</v>
          </cell>
        </row>
        <row r="8893">
          <cell r="A8893">
            <v>45323</v>
          </cell>
          <cell r="B8893">
            <v>0</v>
          </cell>
        </row>
        <row r="8894">
          <cell r="A8894">
            <v>45324</v>
          </cell>
          <cell r="B8894">
            <v>0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</v>
          </cell>
        </row>
        <row r="8898">
          <cell r="A8898">
            <v>45328</v>
          </cell>
          <cell r="B8898">
            <v>0</v>
          </cell>
        </row>
        <row r="8899">
          <cell r="A8899">
            <v>45329</v>
          </cell>
          <cell r="B8899">
            <v>0</v>
          </cell>
        </row>
        <row r="8900">
          <cell r="A8900">
            <v>45330</v>
          </cell>
          <cell r="B8900">
            <v>0</v>
          </cell>
        </row>
        <row r="8901">
          <cell r="A8901">
            <v>45331</v>
          </cell>
          <cell r="B8901">
            <v>0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</v>
          </cell>
        </row>
        <row r="8907">
          <cell r="A8907">
            <v>45337</v>
          </cell>
          <cell r="B8907">
            <v>0</v>
          </cell>
        </row>
        <row r="8908">
          <cell r="A8908">
            <v>45338</v>
          </cell>
          <cell r="B8908">
            <v>0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</v>
          </cell>
        </row>
        <row r="8912">
          <cell r="A8912">
            <v>45342</v>
          </cell>
          <cell r="B8912">
            <v>0</v>
          </cell>
        </row>
        <row r="8913">
          <cell r="A8913">
            <v>45343</v>
          </cell>
          <cell r="B8913">
            <v>0</v>
          </cell>
        </row>
        <row r="8914">
          <cell r="A8914">
            <v>45344</v>
          </cell>
          <cell r="B8914">
            <v>0</v>
          </cell>
        </row>
        <row r="8915">
          <cell r="A8915">
            <v>45345</v>
          </cell>
          <cell r="B8915">
            <v>0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</v>
          </cell>
        </row>
        <row r="8919">
          <cell r="A8919">
            <v>45349</v>
          </cell>
          <cell r="B8919">
            <v>0</v>
          </cell>
        </row>
        <row r="8920">
          <cell r="A8920">
            <v>45350</v>
          </cell>
          <cell r="B8920">
            <v>0</v>
          </cell>
        </row>
        <row r="8921">
          <cell r="A8921">
            <v>45351</v>
          </cell>
          <cell r="B8921">
            <v>0</v>
          </cell>
        </row>
        <row r="8922">
          <cell r="A8922">
            <v>45352</v>
          </cell>
          <cell r="B8922">
            <v>0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</v>
          </cell>
        </row>
        <row r="8926">
          <cell r="A8926">
            <v>45356</v>
          </cell>
          <cell r="B8926">
            <v>0</v>
          </cell>
        </row>
        <row r="8927">
          <cell r="A8927">
            <v>45357</v>
          </cell>
          <cell r="B8927">
            <v>0</v>
          </cell>
        </row>
        <row r="8928">
          <cell r="A8928">
            <v>45358</v>
          </cell>
          <cell r="B8928">
            <v>0</v>
          </cell>
        </row>
        <row r="8929">
          <cell r="A8929">
            <v>45359</v>
          </cell>
          <cell r="B8929">
            <v>0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</v>
          </cell>
        </row>
        <row r="8933">
          <cell r="A8933">
            <v>45363</v>
          </cell>
          <cell r="B8933">
            <v>0</v>
          </cell>
        </row>
        <row r="8934">
          <cell r="A8934">
            <v>45364</v>
          </cell>
          <cell r="B8934">
            <v>0</v>
          </cell>
        </row>
        <row r="8935">
          <cell r="A8935">
            <v>45365</v>
          </cell>
          <cell r="B8935">
            <v>0</v>
          </cell>
        </row>
        <row r="8936">
          <cell r="A8936">
            <v>45366</v>
          </cell>
          <cell r="B8936">
            <v>0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</v>
          </cell>
        </row>
        <row r="8940">
          <cell r="A8940">
            <v>45370</v>
          </cell>
          <cell r="B8940">
            <v>0</v>
          </cell>
        </row>
        <row r="8941">
          <cell r="A8941">
            <v>45371</v>
          </cell>
          <cell r="B8941">
            <v>0</v>
          </cell>
        </row>
        <row r="8942">
          <cell r="A8942">
            <v>45372</v>
          </cell>
          <cell r="B8942">
            <v>0</v>
          </cell>
        </row>
        <row r="8943">
          <cell r="A8943">
            <v>45373</v>
          </cell>
          <cell r="B8943">
            <v>0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</v>
          </cell>
        </row>
        <row r="8947">
          <cell r="A8947">
            <v>45377</v>
          </cell>
          <cell r="B8947">
            <v>0</v>
          </cell>
        </row>
        <row r="8948">
          <cell r="A8948">
            <v>45378</v>
          </cell>
          <cell r="B8948">
            <v>0</v>
          </cell>
        </row>
        <row r="8949">
          <cell r="A8949">
            <v>45379</v>
          </cell>
          <cell r="B8949">
            <v>0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</v>
          </cell>
        </row>
        <row r="8954">
          <cell r="A8954">
            <v>45384</v>
          </cell>
          <cell r="B8954">
            <v>0</v>
          </cell>
        </row>
        <row r="8955">
          <cell r="A8955">
            <v>45385</v>
          </cell>
          <cell r="B8955">
            <v>0</v>
          </cell>
        </row>
        <row r="8956">
          <cell r="A8956">
            <v>45386</v>
          </cell>
          <cell r="B8956">
            <v>0</v>
          </cell>
        </row>
        <row r="8957">
          <cell r="A8957">
            <v>45387</v>
          </cell>
          <cell r="B8957">
            <v>0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</v>
          </cell>
        </row>
        <row r="8961">
          <cell r="A8961">
            <v>45391</v>
          </cell>
          <cell r="B8961">
            <v>0</v>
          </cell>
        </row>
        <row r="8962">
          <cell r="A8962">
            <v>45392</v>
          </cell>
          <cell r="B8962">
            <v>0</v>
          </cell>
        </row>
        <row r="8963">
          <cell r="A8963">
            <v>45393</v>
          </cell>
          <cell r="B8963">
            <v>0</v>
          </cell>
        </row>
        <row r="8964">
          <cell r="A8964">
            <v>45394</v>
          </cell>
          <cell r="B8964">
            <v>0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</v>
          </cell>
        </row>
        <row r="8968">
          <cell r="A8968">
            <v>45398</v>
          </cell>
          <cell r="B8968">
            <v>0</v>
          </cell>
        </row>
        <row r="8969">
          <cell r="A8969">
            <v>45399</v>
          </cell>
          <cell r="B8969">
            <v>0</v>
          </cell>
        </row>
        <row r="8970">
          <cell r="A8970">
            <v>45400</v>
          </cell>
          <cell r="B8970">
            <v>0</v>
          </cell>
        </row>
        <row r="8971">
          <cell r="A8971">
            <v>45401</v>
          </cell>
          <cell r="B8971">
            <v>0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</v>
          </cell>
        </row>
        <row r="8975">
          <cell r="A8975">
            <v>45405</v>
          </cell>
          <cell r="B8975">
            <v>0</v>
          </cell>
        </row>
        <row r="8976">
          <cell r="A8976">
            <v>45406</v>
          </cell>
          <cell r="B8976">
            <v>0</v>
          </cell>
        </row>
        <row r="8977">
          <cell r="A8977">
            <v>45407</v>
          </cell>
          <cell r="B8977">
            <v>0</v>
          </cell>
        </row>
        <row r="8978">
          <cell r="A8978">
            <v>45408</v>
          </cell>
          <cell r="B8978">
            <v>0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</v>
          </cell>
        </row>
        <row r="8982">
          <cell r="A8982">
            <v>45412</v>
          </cell>
          <cell r="B8982">
            <v>0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</v>
          </cell>
        </row>
        <row r="8985">
          <cell r="A8985">
            <v>45415</v>
          </cell>
          <cell r="B8985">
            <v>0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</v>
          </cell>
        </row>
        <row r="8989">
          <cell r="A8989">
            <v>45419</v>
          </cell>
          <cell r="B8989">
            <v>0</v>
          </cell>
        </row>
        <row r="8990">
          <cell r="A8990">
            <v>45420</v>
          </cell>
          <cell r="B8990">
            <v>0</v>
          </cell>
        </row>
        <row r="8991">
          <cell r="A8991">
            <v>45421</v>
          </cell>
          <cell r="B8991">
            <v>0</v>
          </cell>
        </row>
        <row r="8992">
          <cell r="A8992">
            <v>45422</v>
          </cell>
          <cell r="B8992">
            <v>0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</v>
          </cell>
        </row>
        <row r="8996">
          <cell r="A8996">
            <v>45426</v>
          </cell>
          <cell r="B8996">
            <v>0</v>
          </cell>
        </row>
        <row r="8997">
          <cell r="A8997">
            <v>45427</v>
          </cell>
          <cell r="B8997">
            <v>0</v>
          </cell>
        </row>
        <row r="8998">
          <cell r="A8998">
            <v>45428</v>
          </cell>
          <cell r="B8998">
            <v>0</v>
          </cell>
        </row>
        <row r="8999">
          <cell r="A8999">
            <v>45429</v>
          </cell>
          <cell r="B8999">
            <v>0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</v>
          </cell>
        </row>
        <row r="9003">
          <cell r="A9003">
            <v>45433</v>
          </cell>
          <cell r="B9003">
            <v>0</v>
          </cell>
        </row>
        <row r="9004">
          <cell r="A9004">
            <v>45434</v>
          </cell>
          <cell r="B9004">
            <v>0</v>
          </cell>
        </row>
        <row r="9005">
          <cell r="A9005">
            <v>45435</v>
          </cell>
          <cell r="B9005">
            <v>0</v>
          </cell>
        </row>
        <row r="9006">
          <cell r="A9006">
            <v>45436</v>
          </cell>
          <cell r="B9006">
            <v>0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</v>
          </cell>
        </row>
        <row r="9010">
          <cell r="A9010">
            <v>45440</v>
          </cell>
          <cell r="B9010">
            <v>0</v>
          </cell>
        </row>
        <row r="9011">
          <cell r="A9011">
            <v>45441</v>
          </cell>
          <cell r="B9011">
            <v>0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</v>
          </cell>
        </row>
        <row r="9017">
          <cell r="A9017">
            <v>45447</v>
          </cell>
          <cell r="B9017">
            <v>0</v>
          </cell>
        </row>
        <row r="9018">
          <cell r="A9018">
            <v>45448</v>
          </cell>
          <cell r="B9018">
            <v>0</v>
          </cell>
        </row>
        <row r="9019">
          <cell r="A9019">
            <v>45449</v>
          </cell>
          <cell r="B9019">
            <v>0</v>
          </cell>
        </row>
        <row r="9020">
          <cell r="A9020">
            <v>45450</v>
          </cell>
          <cell r="B9020">
            <v>0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</v>
          </cell>
        </row>
        <row r="9024">
          <cell r="A9024">
            <v>45454</v>
          </cell>
          <cell r="B9024">
            <v>0</v>
          </cell>
        </row>
        <row r="9025">
          <cell r="A9025">
            <v>45455</v>
          </cell>
          <cell r="B9025">
            <v>0</v>
          </cell>
        </row>
        <row r="9026">
          <cell r="A9026">
            <v>45456</v>
          </cell>
          <cell r="B9026">
            <v>0</v>
          </cell>
        </row>
        <row r="9027">
          <cell r="A9027">
            <v>45457</v>
          </cell>
          <cell r="B9027">
            <v>0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</v>
          </cell>
        </row>
        <row r="9031">
          <cell r="A9031">
            <v>45461</v>
          </cell>
          <cell r="B9031">
            <v>0</v>
          </cell>
        </row>
        <row r="9032">
          <cell r="A9032">
            <v>45462</v>
          </cell>
          <cell r="B9032">
            <v>0</v>
          </cell>
        </row>
        <row r="9033">
          <cell r="A9033">
            <v>45463</v>
          </cell>
          <cell r="B9033">
            <v>0</v>
          </cell>
        </row>
        <row r="9034">
          <cell r="A9034">
            <v>45464</v>
          </cell>
          <cell r="B9034">
            <v>0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</v>
          </cell>
        </row>
        <row r="9038">
          <cell r="A9038">
            <v>45468</v>
          </cell>
          <cell r="B9038">
            <v>0</v>
          </cell>
        </row>
        <row r="9039">
          <cell r="A9039">
            <v>45469</v>
          </cell>
          <cell r="B9039">
            <v>0</v>
          </cell>
        </row>
        <row r="9040">
          <cell r="A9040">
            <v>45470</v>
          </cell>
          <cell r="B9040">
            <v>0</v>
          </cell>
        </row>
        <row r="9041">
          <cell r="A9041">
            <v>45471</v>
          </cell>
          <cell r="B9041">
            <v>0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</v>
          </cell>
        </row>
        <row r="9045">
          <cell r="A9045">
            <v>45475</v>
          </cell>
          <cell r="B9045">
            <v>0</v>
          </cell>
        </row>
        <row r="9046">
          <cell r="A9046">
            <v>45476</v>
          </cell>
          <cell r="B9046">
            <v>0</v>
          </cell>
        </row>
        <row r="9047">
          <cell r="A9047">
            <v>45477</v>
          </cell>
          <cell r="B9047">
            <v>0</v>
          </cell>
        </row>
        <row r="9048">
          <cell r="A9048">
            <v>45478</v>
          </cell>
          <cell r="B9048">
            <v>0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</v>
          </cell>
        </row>
        <row r="9052">
          <cell r="A9052">
            <v>45482</v>
          </cell>
          <cell r="B9052">
            <v>0</v>
          </cell>
        </row>
        <row r="9053">
          <cell r="A9053">
            <v>45483</v>
          </cell>
          <cell r="B9053">
            <v>0</v>
          </cell>
        </row>
        <row r="9054">
          <cell r="A9054">
            <v>45484</v>
          </cell>
          <cell r="B9054">
            <v>0</v>
          </cell>
        </row>
        <row r="9055">
          <cell r="A9055">
            <v>45485</v>
          </cell>
          <cell r="B9055">
            <v>0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</v>
          </cell>
        </row>
        <row r="9059">
          <cell r="A9059">
            <v>45489</v>
          </cell>
          <cell r="B9059">
            <v>0</v>
          </cell>
        </row>
        <row r="9060">
          <cell r="A9060">
            <v>45490</v>
          </cell>
          <cell r="B9060">
            <v>0</v>
          </cell>
        </row>
        <row r="9061">
          <cell r="A9061">
            <v>45491</v>
          </cell>
          <cell r="B9061">
            <v>0</v>
          </cell>
        </row>
        <row r="9062">
          <cell r="A9062">
            <v>45492</v>
          </cell>
          <cell r="B9062">
            <v>0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</v>
          </cell>
        </row>
        <row r="9066">
          <cell r="A9066">
            <v>45496</v>
          </cell>
          <cell r="B9066">
            <v>0</v>
          </cell>
        </row>
        <row r="9067">
          <cell r="A9067">
            <v>45497</v>
          </cell>
          <cell r="B9067">
            <v>0</v>
          </cell>
        </row>
        <row r="9068">
          <cell r="A9068">
            <v>45498</v>
          </cell>
          <cell r="B9068">
            <v>0</v>
          </cell>
        </row>
        <row r="9069">
          <cell r="A9069">
            <v>45499</v>
          </cell>
          <cell r="B9069">
            <v>0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</v>
          </cell>
        </row>
        <row r="9073">
          <cell r="A9073">
            <v>45503</v>
          </cell>
          <cell r="B9073">
            <v>0</v>
          </cell>
        </row>
        <row r="9074">
          <cell r="A9074">
            <v>45504</v>
          </cell>
          <cell r="B9074">
            <v>0</v>
          </cell>
        </row>
        <row r="9075">
          <cell r="A9075">
            <v>45505</v>
          </cell>
          <cell r="B9075">
            <v>0</v>
          </cell>
        </row>
        <row r="9076">
          <cell r="A9076">
            <v>45506</v>
          </cell>
          <cell r="B9076">
            <v>0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</v>
          </cell>
        </row>
        <row r="9080">
          <cell r="A9080">
            <v>45510</v>
          </cell>
          <cell r="B9080">
            <v>0</v>
          </cell>
        </row>
        <row r="9081">
          <cell r="A9081">
            <v>45511</v>
          </cell>
          <cell r="B9081">
            <v>0</v>
          </cell>
        </row>
        <row r="9082">
          <cell r="A9082">
            <v>45512</v>
          </cell>
          <cell r="B9082">
            <v>0</v>
          </cell>
        </row>
        <row r="9083">
          <cell r="A9083">
            <v>45513</v>
          </cell>
          <cell r="B9083">
            <v>0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</v>
          </cell>
        </row>
        <row r="9087">
          <cell r="A9087">
            <v>45517</v>
          </cell>
          <cell r="B9087">
            <v>0</v>
          </cell>
        </row>
        <row r="9088">
          <cell r="A9088">
            <v>45518</v>
          </cell>
          <cell r="B9088">
            <v>0</v>
          </cell>
        </row>
        <row r="9089">
          <cell r="A9089">
            <v>45519</v>
          </cell>
          <cell r="B9089">
            <v>0</v>
          </cell>
        </row>
        <row r="9090">
          <cell r="A9090">
            <v>45520</v>
          </cell>
          <cell r="B9090">
            <v>0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</v>
          </cell>
        </row>
        <row r="9094">
          <cell r="A9094">
            <v>45524</v>
          </cell>
          <cell r="B9094">
            <v>0</v>
          </cell>
        </row>
        <row r="9095">
          <cell r="A9095">
            <v>45525</v>
          </cell>
          <cell r="B9095">
            <v>0</v>
          </cell>
        </row>
        <row r="9096">
          <cell r="A9096">
            <v>45526</v>
          </cell>
          <cell r="B9096">
            <v>0</v>
          </cell>
        </row>
        <row r="9097">
          <cell r="A9097">
            <v>45527</v>
          </cell>
          <cell r="B9097">
            <v>0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</v>
          </cell>
        </row>
        <row r="9101">
          <cell r="A9101">
            <v>45531</v>
          </cell>
          <cell r="B9101">
            <v>0</v>
          </cell>
        </row>
        <row r="9102">
          <cell r="A9102">
            <v>45532</v>
          </cell>
          <cell r="B9102">
            <v>0</v>
          </cell>
        </row>
        <row r="9103">
          <cell r="A9103">
            <v>45533</v>
          </cell>
          <cell r="B9103">
            <v>0</v>
          </cell>
        </row>
        <row r="9104">
          <cell r="A9104">
            <v>45534</v>
          </cell>
          <cell r="B9104">
            <v>0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</v>
          </cell>
        </row>
        <row r="9108">
          <cell r="A9108">
            <v>45538</v>
          </cell>
          <cell r="B9108">
            <v>0</v>
          </cell>
        </row>
        <row r="9109">
          <cell r="A9109">
            <v>45539</v>
          </cell>
          <cell r="B9109">
            <v>0</v>
          </cell>
        </row>
        <row r="9110">
          <cell r="A9110">
            <v>45540</v>
          </cell>
          <cell r="B9110">
            <v>0</v>
          </cell>
        </row>
        <row r="9111">
          <cell r="A9111">
            <v>45541</v>
          </cell>
          <cell r="B9111">
            <v>0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</v>
          </cell>
        </row>
        <row r="9115">
          <cell r="A9115">
            <v>45545</v>
          </cell>
          <cell r="B9115">
            <v>0</v>
          </cell>
        </row>
        <row r="9116">
          <cell r="A9116">
            <v>45546</v>
          </cell>
          <cell r="B9116">
            <v>0</v>
          </cell>
        </row>
        <row r="9117">
          <cell r="A9117">
            <v>45547</v>
          </cell>
          <cell r="B9117">
            <v>0</v>
          </cell>
        </row>
        <row r="9118">
          <cell r="A9118">
            <v>45548</v>
          </cell>
          <cell r="B9118">
            <v>0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</v>
          </cell>
        </row>
        <row r="9122">
          <cell r="A9122">
            <v>45552</v>
          </cell>
          <cell r="B9122">
            <v>0</v>
          </cell>
        </row>
        <row r="9123">
          <cell r="A9123">
            <v>45553</v>
          </cell>
          <cell r="B9123">
            <v>0</v>
          </cell>
        </row>
        <row r="9124">
          <cell r="A9124">
            <v>45554</v>
          </cell>
          <cell r="B9124">
            <v>0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J1150"/>
  <sheetViews>
    <sheetView tabSelected="1" workbookViewId="0">
      <pane xSplit="1" ySplit="11" topLeftCell="Y12" activePane="bottomRight" state="frozenSplit"/>
      <selection pane="topRight" activeCell="B1" sqref="B1"/>
      <selection pane="bottomLeft" activeCell="A12" sqref="A12"/>
      <selection pane="bottomRight"/>
    </sheetView>
  </sheetViews>
  <sheetFormatPr defaultRowHeight="11.25" x14ac:dyDescent="0.15"/>
  <cols>
    <col min="1" max="1" width="20.140625" style="99" customWidth="1"/>
    <col min="2" max="2" width="21.42578125" style="6" customWidth="1"/>
    <col min="3" max="3" width="22.7109375" style="6" customWidth="1"/>
    <col min="4" max="4" width="13.7109375" style="6" customWidth="1"/>
    <col min="5" max="5" width="15" style="6" customWidth="1"/>
    <col min="6" max="7" width="17.5703125" style="6" customWidth="1"/>
    <col min="8" max="8" width="26.5703125" style="6" customWidth="1"/>
    <col min="9" max="9" width="16.28515625" style="6" customWidth="1"/>
    <col min="10" max="10" width="15" style="6" customWidth="1"/>
    <col min="11" max="12" width="12.42578125" style="6" customWidth="1"/>
    <col min="13" max="14" width="17.5703125" style="6" customWidth="1"/>
    <col min="15" max="15" width="7.28515625" style="6" customWidth="1"/>
    <col min="16" max="16" width="21.42578125" style="6" customWidth="1"/>
    <col min="17" max="17" width="17" style="6" bestFit="1" customWidth="1"/>
    <col min="18" max="18" width="16.28515625" style="6" customWidth="1"/>
    <col min="19" max="19" width="20.140625" style="6" customWidth="1"/>
    <col min="20" max="20" width="24" style="6" customWidth="1"/>
    <col min="21" max="21" width="18.85546875" style="6" customWidth="1"/>
    <col min="22" max="22" width="15" style="6" customWidth="1"/>
    <col min="23" max="23" width="27.42578125" style="6" bestFit="1" customWidth="1"/>
    <col min="24" max="24" width="16.28515625" style="6" customWidth="1"/>
    <col min="25" max="25" width="6" style="6" customWidth="1"/>
    <col min="26" max="26" width="12.42578125" style="6" customWidth="1"/>
    <col min="27" max="29" width="15" style="6" customWidth="1"/>
    <col min="30" max="30" width="7.28515625" style="6" customWidth="1"/>
    <col min="31" max="31" width="11.140625" style="6" customWidth="1"/>
    <col min="32" max="32" width="15" style="6" customWidth="1"/>
    <col min="33" max="33" width="18.85546875" style="6" customWidth="1"/>
    <col min="34" max="179" width="20.140625" style="6" customWidth="1"/>
    <col min="180" max="218" width="12.42578125" style="6" customWidth="1"/>
    <col min="219" max="219" width="20.140625" style="7" customWidth="1"/>
    <col min="220" max="220" width="21.42578125" style="7" customWidth="1"/>
    <col min="221" max="221" width="22.7109375" style="7" customWidth="1"/>
    <col min="222" max="222" width="13.7109375" style="7" customWidth="1"/>
    <col min="223" max="223" width="15" style="7" customWidth="1"/>
    <col min="224" max="225" width="17.5703125" style="7" customWidth="1"/>
    <col min="226" max="226" width="26.5703125" style="7" customWidth="1"/>
    <col min="227" max="227" width="16.28515625" style="7" customWidth="1"/>
    <col min="228" max="228" width="15" style="7" customWidth="1"/>
    <col min="229" max="230" width="12.42578125" style="7" customWidth="1"/>
    <col min="231" max="232" width="17.5703125" style="7" customWidth="1"/>
    <col min="233" max="233" width="7.28515625" style="7" customWidth="1"/>
    <col min="234" max="234" width="21.42578125" style="7" customWidth="1"/>
    <col min="235" max="236" width="16.28515625" style="7" customWidth="1"/>
    <col min="237" max="237" width="20.140625" style="7" customWidth="1"/>
    <col min="238" max="238" width="24" style="7" customWidth="1"/>
    <col min="239" max="239" width="18.85546875" style="7" customWidth="1"/>
    <col min="240" max="240" width="15" style="7" customWidth="1"/>
    <col min="241" max="241" width="20.140625" style="7" customWidth="1"/>
    <col min="242" max="242" width="16.28515625" style="7" customWidth="1"/>
    <col min="243" max="243" width="6" style="7" customWidth="1"/>
    <col min="244" max="244" width="12.42578125" style="7" customWidth="1"/>
    <col min="245" max="247" width="15" style="7" customWidth="1"/>
    <col min="248" max="248" width="7.28515625" style="7" customWidth="1"/>
    <col min="249" max="249" width="11.140625" style="7" customWidth="1"/>
    <col min="250" max="250" width="15" style="7" customWidth="1"/>
    <col min="251" max="251" width="18.85546875" style="7" customWidth="1"/>
    <col min="252" max="252" width="16.28515625" style="7" customWidth="1"/>
    <col min="253" max="253" width="25.28515625" style="7" customWidth="1"/>
    <col min="254" max="254" width="20.140625" style="7" customWidth="1"/>
    <col min="255" max="255" width="15" style="7" customWidth="1"/>
    <col min="256" max="256" width="17.5703125" style="7" customWidth="1"/>
    <col min="257" max="257" width="16.28515625" style="7" customWidth="1"/>
    <col min="258" max="259" width="15" style="7" customWidth="1"/>
    <col min="260" max="260" width="17.5703125" style="7" customWidth="1"/>
    <col min="261" max="261" width="20.140625" style="7" customWidth="1"/>
    <col min="262" max="262" width="16.28515625" style="7" customWidth="1"/>
    <col min="263" max="263" width="25.28515625" style="7" customWidth="1"/>
    <col min="264" max="264" width="18.85546875" style="7" customWidth="1"/>
    <col min="265" max="267" width="20.140625" style="7" customWidth="1"/>
    <col min="268" max="268" width="39.42578125" style="7" customWidth="1"/>
    <col min="269" max="269" width="25.28515625" style="7" customWidth="1"/>
    <col min="270" max="435" width="20.140625" style="7" customWidth="1"/>
    <col min="436" max="474" width="12.42578125" style="7" customWidth="1"/>
    <col min="475" max="475" width="20.140625" style="7" customWidth="1"/>
    <col min="476" max="476" width="21.42578125" style="7" customWidth="1"/>
    <col min="477" max="477" width="22.7109375" style="7" customWidth="1"/>
    <col min="478" max="478" width="13.7109375" style="7" customWidth="1"/>
    <col min="479" max="479" width="15" style="7" customWidth="1"/>
    <col min="480" max="481" width="17.5703125" style="7" customWidth="1"/>
    <col min="482" max="482" width="26.5703125" style="7" customWidth="1"/>
    <col min="483" max="483" width="16.28515625" style="7" customWidth="1"/>
    <col min="484" max="484" width="15" style="7" customWidth="1"/>
    <col min="485" max="486" width="12.42578125" style="7" customWidth="1"/>
    <col min="487" max="488" width="17.5703125" style="7" customWidth="1"/>
    <col min="489" max="489" width="7.28515625" style="7" customWidth="1"/>
    <col min="490" max="490" width="21.42578125" style="7" customWidth="1"/>
    <col min="491" max="492" width="16.28515625" style="7" customWidth="1"/>
    <col min="493" max="493" width="20.140625" style="7" customWidth="1"/>
    <col min="494" max="494" width="24" style="7" customWidth="1"/>
    <col min="495" max="495" width="18.85546875" style="7" customWidth="1"/>
    <col min="496" max="496" width="15" style="7" customWidth="1"/>
    <col min="497" max="497" width="20.140625" style="7" customWidth="1"/>
    <col min="498" max="498" width="16.28515625" style="7" customWidth="1"/>
    <col min="499" max="499" width="6" style="7" customWidth="1"/>
    <col min="500" max="500" width="12.42578125" style="7" customWidth="1"/>
    <col min="501" max="503" width="15" style="7" customWidth="1"/>
    <col min="504" max="504" width="7.28515625" style="7" customWidth="1"/>
    <col min="505" max="505" width="11.140625" style="7" customWidth="1"/>
    <col min="506" max="506" width="15" style="7" customWidth="1"/>
    <col min="507" max="507" width="18.85546875" style="7" customWidth="1"/>
    <col min="508" max="508" width="16.28515625" style="7" customWidth="1"/>
    <col min="509" max="509" width="25.28515625" style="7" customWidth="1"/>
    <col min="510" max="510" width="20.140625" style="7" customWidth="1"/>
    <col min="511" max="511" width="15" style="7" customWidth="1"/>
    <col min="512" max="512" width="17.5703125" style="7" customWidth="1"/>
    <col min="513" max="513" width="16.28515625" style="7" customWidth="1"/>
    <col min="514" max="515" width="15" style="7" customWidth="1"/>
    <col min="516" max="516" width="17.5703125" style="7" customWidth="1"/>
    <col min="517" max="517" width="20.140625" style="7" customWidth="1"/>
    <col min="518" max="518" width="16.28515625" style="7" customWidth="1"/>
    <col min="519" max="519" width="25.28515625" style="7" customWidth="1"/>
    <col min="520" max="520" width="18.85546875" style="7" customWidth="1"/>
    <col min="521" max="523" width="20.140625" style="7" customWidth="1"/>
    <col min="524" max="524" width="39.42578125" style="7" customWidth="1"/>
    <col min="525" max="525" width="25.28515625" style="7" customWidth="1"/>
    <col min="526" max="691" width="20.140625" style="7" customWidth="1"/>
    <col min="692" max="730" width="12.42578125" style="7" customWidth="1"/>
    <col min="731" max="731" width="20.140625" style="7" customWidth="1"/>
    <col min="732" max="732" width="21.42578125" style="7" customWidth="1"/>
    <col min="733" max="733" width="22.7109375" style="7" customWidth="1"/>
    <col min="734" max="734" width="13.7109375" style="7" customWidth="1"/>
    <col min="735" max="735" width="15" style="7" customWidth="1"/>
    <col min="736" max="737" width="17.5703125" style="7" customWidth="1"/>
    <col min="738" max="738" width="26.5703125" style="7" customWidth="1"/>
    <col min="739" max="739" width="16.28515625" style="7" customWidth="1"/>
    <col min="740" max="740" width="15" style="7" customWidth="1"/>
    <col min="741" max="742" width="12.42578125" style="7" customWidth="1"/>
    <col min="743" max="744" width="17.5703125" style="7" customWidth="1"/>
    <col min="745" max="745" width="7.28515625" style="7" customWidth="1"/>
    <col min="746" max="746" width="21.42578125" style="7" customWidth="1"/>
    <col min="747" max="748" width="16.28515625" style="7" customWidth="1"/>
    <col min="749" max="749" width="20.140625" style="7" customWidth="1"/>
    <col min="750" max="750" width="24" style="7" customWidth="1"/>
    <col min="751" max="751" width="18.85546875" style="7" customWidth="1"/>
    <col min="752" max="752" width="15" style="7" customWidth="1"/>
    <col min="753" max="753" width="20.140625" style="7" customWidth="1"/>
    <col min="754" max="754" width="16.28515625" style="7" customWidth="1"/>
    <col min="755" max="755" width="6" style="7" customWidth="1"/>
    <col min="756" max="756" width="12.42578125" style="7" customWidth="1"/>
    <col min="757" max="759" width="15" style="7" customWidth="1"/>
    <col min="760" max="760" width="7.28515625" style="7" customWidth="1"/>
    <col min="761" max="761" width="11.140625" style="7" customWidth="1"/>
    <col min="762" max="762" width="15" style="7" customWidth="1"/>
    <col min="763" max="763" width="18.85546875" style="7" customWidth="1"/>
    <col min="764" max="764" width="16.28515625" style="7" customWidth="1"/>
    <col min="765" max="765" width="25.28515625" style="7" customWidth="1"/>
    <col min="766" max="766" width="20.140625" style="7" customWidth="1"/>
    <col min="767" max="767" width="15" style="7" customWidth="1"/>
    <col min="768" max="768" width="17.5703125" style="7" customWidth="1"/>
    <col min="769" max="769" width="16.28515625" style="7" customWidth="1"/>
    <col min="770" max="771" width="15" style="7" customWidth="1"/>
    <col min="772" max="772" width="17.5703125" style="7" customWidth="1"/>
    <col min="773" max="773" width="20.140625" style="7" customWidth="1"/>
    <col min="774" max="774" width="16.28515625" style="7" customWidth="1"/>
    <col min="775" max="775" width="25.28515625" style="7" customWidth="1"/>
    <col min="776" max="776" width="18.85546875" style="7" customWidth="1"/>
    <col min="777" max="779" width="20.140625" style="7" customWidth="1"/>
    <col min="780" max="780" width="39.42578125" style="7" customWidth="1"/>
    <col min="781" max="781" width="25.28515625" style="7" customWidth="1"/>
    <col min="782" max="947" width="20.140625" style="7" customWidth="1"/>
    <col min="948" max="986" width="12.42578125" style="7" customWidth="1"/>
    <col min="987" max="987" width="20.140625" style="7" customWidth="1"/>
    <col min="988" max="988" width="21.42578125" style="7" customWidth="1"/>
    <col min="989" max="989" width="22.7109375" style="7" customWidth="1"/>
    <col min="990" max="990" width="13.7109375" style="7" customWidth="1"/>
    <col min="991" max="991" width="15" style="7" customWidth="1"/>
    <col min="992" max="993" width="17.5703125" style="7" customWidth="1"/>
    <col min="994" max="994" width="26.5703125" style="7" customWidth="1"/>
    <col min="995" max="995" width="16.28515625" style="7" customWidth="1"/>
    <col min="996" max="996" width="15" style="7" customWidth="1"/>
    <col min="997" max="998" width="12.42578125" style="7" customWidth="1"/>
    <col min="999" max="1000" width="17.5703125" style="7" customWidth="1"/>
    <col min="1001" max="1001" width="7.28515625" style="7" customWidth="1"/>
    <col min="1002" max="1002" width="21.42578125" style="7" customWidth="1"/>
    <col min="1003" max="1004" width="16.28515625" style="7" customWidth="1"/>
    <col min="1005" max="1005" width="20.140625" style="7" customWidth="1"/>
    <col min="1006" max="1006" width="24" style="7" customWidth="1"/>
    <col min="1007" max="1007" width="18.85546875" style="7" customWidth="1"/>
    <col min="1008" max="1008" width="15" style="7" customWidth="1"/>
    <col min="1009" max="1009" width="20.140625" style="7" customWidth="1"/>
    <col min="1010" max="1010" width="16.28515625" style="7" customWidth="1"/>
    <col min="1011" max="1011" width="6" style="7" customWidth="1"/>
    <col min="1012" max="1012" width="12.42578125" style="7" customWidth="1"/>
    <col min="1013" max="1015" width="15" style="7" customWidth="1"/>
    <col min="1016" max="1016" width="7.28515625" style="7" customWidth="1"/>
    <col min="1017" max="1017" width="11.140625" style="7" customWidth="1"/>
    <col min="1018" max="1018" width="15" style="7" customWidth="1"/>
    <col min="1019" max="1019" width="18.85546875" style="7" customWidth="1"/>
    <col min="1020" max="1020" width="16.28515625" style="7" customWidth="1"/>
    <col min="1021" max="1021" width="25.28515625" style="7" customWidth="1"/>
    <col min="1022" max="1022" width="20.140625" style="7" customWidth="1"/>
    <col min="1023" max="1023" width="15" style="7" customWidth="1"/>
    <col min="1024" max="1024" width="17.5703125" style="7" customWidth="1"/>
    <col min="1025" max="1025" width="16.28515625" style="7" customWidth="1"/>
    <col min="1026" max="1027" width="15" style="7" customWidth="1"/>
    <col min="1028" max="1028" width="17.5703125" style="7" customWidth="1"/>
    <col min="1029" max="1029" width="20.140625" style="7" customWidth="1"/>
    <col min="1030" max="1030" width="16.28515625" style="7" customWidth="1"/>
    <col min="1031" max="1031" width="25.28515625" style="7" customWidth="1"/>
    <col min="1032" max="1032" width="18.85546875" style="7" customWidth="1"/>
    <col min="1033" max="1035" width="20.140625" style="7" customWidth="1"/>
    <col min="1036" max="1036" width="39.42578125" style="7" customWidth="1"/>
    <col min="1037" max="1037" width="25.28515625" style="7" customWidth="1"/>
    <col min="1038" max="1203" width="20.140625" style="7" customWidth="1"/>
    <col min="1204" max="1242" width="12.42578125" style="7" customWidth="1"/>
    <col min="1243" max="1243" width="20.140625" style="7" customWidth="1"/>
    <col min="1244" max="1244" width="21.42578125" style="7" customWidth="1"/>
    <col min="1245" max="1245" width="22.7109375" style="7" customWidth="1"/>
    <col min="1246" max="1246" width="13.7109375" style="7" customWidth="1"/>
    <col min="1247" max="1247" width="15" style="7" customWidth="1"/>
    <col min="1248" max="1249" width="17.5703125" style="7" customWidth="1"/>
    <col min="1250" max="1250" width="26.5703125" style="7" customWidth="1"/>
    <col min="1251" max="1251" width="16.28515625" style="7" customWidth="1"/>
    <col min="1252" max="1252" width="15" style="7" customWidth="1"/>
    <col min="1253" max="1254" width="12.42578125" style="7" customWidth="1"/>
    <col min="1255" max="1256" width="17.5703125" style="7" customWidth="1"/>
    <col min="1257" max="1257" width="7.28515625" style="7" customWidth="1"/>
    <col min="1258" max="1258" width="21.42578125" style="7" customWidth="1"/>
    <col min="1259" max="1260" width="16.28515625" style="7" customWidth="1"/>
    <col min="1261" max="1261" width="20.140625" style="7" customWidth="1"/>
    <col min="1262" max="1262" width="24" style="7" customWidth="1"/>
    <col min="1263" max="1263" width="18.85546875" style="7" customWidth="1"/>
    <col min="1264" max="1264" width="15" style="7" customWidth="1"/>
    <col min="1265" max="1265" width="20.140625" style="7" customWidth="1"/>
    <col min="1266" max="1266" width="16.28515625" style="7" customWidth="1"/>
    <col min="1267" max="1267" width="6" style="7" customWidth="1"/>
    <col min="1268" max="1268" width="12.42578125" style="7" customWidth="1"/>
    <col min="1269" max="1271" width="15" style="7" customWidth="1"/>
    <col min="1272" max="1272" width="7.28515625" style="7" customWidth="1"/>
    <col min="1273" max="1273" width="11.140625" style="7" customWidth="1"/>
    <col min="1274" max="1274" width="15" style="7" customWidth="1"/>
    <col min="1275" max="1275" width="18.85546875" style="7" customWidth="1"/>
    <col min="1276" max="1276" width="16.28515625" style="7" customWidth="1"/>
    <col min="1277" max="1277" width="25.28515625" style="7" customWidth="1"/>
    <col min="1278" max="1278" width="20.140625" style="7" customWidth="1"/>
    <col min="1279" max="1279" width="15" style="7" customWidth="1"/>
    <col min="1280" max="1280" width="17.5703125" style="7" customWidth="1"/>
    <col min="1281" max="1281" width="16.28515625" style="7" customWidth="1"/>
    <col min="1282" max="1283" width="15" style="7" customWidth="1"/>
    <col min="1284" max="1284" width="17.5703125" style="7" customWidth="1"/>
    <col min="1285" max="1285" width="20.140625" style="7" customWidth="1"/>
    <col min="1286" max="1286" width="16.28515625" style="7" customWidth="1"/>
    <col min="1287" max="1287" width="25.28515625" style="7" customWidth="1"/>
    <col min="1288" max="1288" width="18.85546875" style="7" customWidth="1"/>
    <col min="1289" max="1291" width="20.140625" style="7" customWidth="1"/>
    <col min="1292" max="1292" width="39.42578125" style="7" customWidth="1"/>
    <col min="1293" max="1293" width="25.28515625" style="7" customWidth="1"/>
    <col min="1294" max="1459" width="20.140625" style="7" customWidth="1"/>
    <col min="1460" max="1498" width="12.42578125" style="7" customWidth="1"/>
    <col min="1499" max="1499" width="20.140625" style="7" customWidth="1"/>
    <col min="1500" max="1500" width="21.42578125" style="7" customWidth="1"/>
    <col min="1501" max="1501" width="22.7109375" style="7" customWidth="1"/>
    <col min="1502" max="1502" width="13.7109375" style="7" customWidth="1"/>
    <col min="1503" max="1503" width="15" style="7" customWidth="1"/>
    <col min="1504" max="1505" width="17.5703125" style="7" customWidth="1"/>
    <col min="1506" max="1506" width="26.5703125" style="7" customWidth="1"/>
    <col min="1507" max="1507" width="16.28515625" style="7" customWidth="1"/>
    <col min="1508" max="1508" width="15" style="7" customWidth="1"/>
    <col min="1509" max="1510" width="12.42578125" style="7" customWidth="1"/>
    <col min="1511" max="1512" width="17.5703125" style="7" customWidth="1"/>
    <col min="1513" max="1513" width="7.28515625" style="7" customWidth="1"/>
    <col min="1514" max="1514" width="21.42578125" style="7" customWidth="1"/>
    <col min="1515" max="1516" width="16.28515625" style="7" customWidth="1"/>
    <col min="1517" max="1517" width="20.140625" style="7" customWidth="1"/>
    <col min="1518" max="1518" width="24" style="7" customWidth="1"/>
    <col min="1519" max="1519" width="18.85546875" style="7" customWidth="1"/>
    <col min="1520" max="1520" width="15" style="7" customWidth="1"/>
    <col min="1521" max="1521" width="20.140625" style="7" customWidth="1"/>
    <col min="1522" max="1522" width="16.28515625" style="7" customWidth="1"/>
    <col min="1523" max="1523" width="6" style="7" customWidth="1"/>
    <col min="1524" max="1524" width="12.42578125" style="7" customWidth="1"/>
    <col min="1525" max="1527" width="15" style="7" customWidth="1"/>
    <col min="1528" max="1528" width="7.28515625" style="7" customWidth="1"/>
    <col min="1529" max="1529" width="11.140625" style="7" customWidth="1"/>
    <col min="1530" max="1530" width="15" style="7" customWidth="1"/>
    <col min="1531" max="1531" width="18.85546875" style="7" customWidth="1"/>
    <col min="1532" max="1532" width="16.28515625" style="7" customWidth="1"/>
    <col min="1533" max="1533" width="25.28515625" style="7" customWidth="1"/>
    <col min="1534" max="1534" width="20.140625" style="7" customWidth="1"/>
    <col min="1535" max="1535" width="15" style="7" customWidth="1"/>
    <col min="1536" max="1536" width="17.5703125" style="7" customWidth="1"/>
    <col min="1537" max="1537" width="16.28515625" style="7" customWidth="1"/>
    <col min="1538" max="1539" width="15" style="7" customWidth="1"/>
    <col min="1540" max="1540" width="17.5703125" style="7" customWidth="1"/>
    <col min="1541" max="1541" width="20.140625" style="7" customWidth="1"/>
    <col min="1542" max="1542" width="16.28515625" style="7" customWidth="1"/>
    <col min="1543" max="1543" width="25.28515625" style="7" customWidth="1"/>
    <col min="1544" max="1544" width="18.85546875" style="7" customWidth="1"/>
    <col min="1545" max="1547" width="20.140625" style="7" customWidth="1"/>
    <col min="1548" max="1548" width="39.42578125" style="7" customWidth="1"/>
    <col min="1549" max="1549" width="25.28515625" style="7" customWidth="1"/>
    <col min="1550" max="1715" width="20.140625" style="7" customWidth="1"/>
    <col min="1716" max="1754" width="12.42578125" style="7" customWidth="1"/>
    <col min="1755" max="1755" width="20.140625" style="7" customWidth="1"/>
    <col min="1756" max="1756" width="21.42578125" style="7" customWidth="1"/>
    <col min="1757" max="1757" width="22.7109375" style="7" customWidth="1"/>
    <col min="1758" max="1758" width="13.7109375" style="7" customWidth="1"/>
    <col min="1759" max="1759" width="15" style="7" customWidth="1"/>
    <col min="1760" max="1761" width="17.5703125" style="7" customWidth="1"/>
    <col min="1762" max="1762" width="26.5703125" style="7" customWidth="1"/>
    <col min="1763" max="1763" width="16.28515625" style="7" customWidth="1"/>
    <col min="1764" max="1764" width="15" style="7" customWidth="1"/>
    <col min="1765" max="1766" width="12.42578125" style="7" customWidth="1"/>
    <col min="1767" max="1768" width="17.5703125" style="7" customWidth="1"/>
    <col min="1769" max="1769" width="7.28515625" style="7" customWidth="1"/>
    <col min="1770" max="1770" width="21.42578125" style="7" customWidth="1"/>
    <col min="1771" max="1772" width="16.28515625" style="7" customWidth="1"/>
    <col min="1773" max="1773" width="20.140625" style="7" customWidth="1"/>
    <col min="1774" max="1774" width="24" style="7" customWidth="1"/>
    <col min="1775" max="1775" width="18.85546875" style="7" customWidth="1"/>
    <col min="1776" max="1776" width="15" style="7" customWidth="1"/>
    <col min="1777" max="1777" width="20.140625" style="7" customWidth="1"/>
    <col min="1778" max="1778" width="16.28515625" style="7" customWidth="1"/>
    <col min="1779" max="1779" width="6" style="7" customWidth="1"/>
    <col min="1780" max="1780" width="12.42578125" style="7" customWidth="1"/>
    <col min="1781" max="1783" width="15" style="7" customWidth="1"/>
    <col min="1784" max="1784" width="7.28515625" style="7" customWidth="1"/>
    <col min="1785" max="1785" width="11.140625" style="7" customWidth="1"/>
    <col min="1786" max="1786" width="15" style="7" customWidth="1"/>
    <col min="1787" max="1787" width="18.85546875" style="7" customWidth="1"/>
    <col min="1788" max="1788" width="16.28515625" style="7" customWidth="1"/>
    <col min="1789" max="1789" width="25.28515625" style="7" customWidth="1"/>
    <col min="1790" max="1790" width="20.140625" style="7" customWidth="1"/>
    <col min="1791" max="1791" width="15" style="7" customWidth="1"/>
    <col min="1792" max="1792" width="17.5703125" style="7" customWidth="1"/>
    <col min="1793" max="1793" width="16.28515625" style="7" customWidth="1"/>
    <col min="1794" max="1795" width="15" style="7" customWidth="1"/>
    <col min="1796" max="1796" width="17.5703125" style="7" customWidth="1"/>
    <col min="1797" max="1797" width="20.140625" style="7" customWidth="1"/>
    <col min="1798" max="1798" width="16.28515625" style="7" customWidth="1"/>
    <col min="1799" max="1799" width="25.28515625" style="7" customWidth="1"/>
    <col min="1800" max="1800" width="18.85546875" style="7" customWidth="1"/>
    <col min="1801" max="1803" width="20.140625" style="7" customWidth="1"/>
    <col min="1804" max="1804" width="39.42578125" style="7" customWidth="1"/>
    <col min="1805" max="1805" width="25.28515625" style="7" customWidth="1"/>
    <col min="1806" max="1971" width="20.140625" style="7" customWidth="1"/>
    <col min="1972" max="2010" width="12.42578125" style="7" customWidth="1"/>
    <col min="2011" max="2011" width="20.140625" style="7" customWidth="1"/>
    <col min="2012" max="2012" width="21.42578125" style="7" customWidth="1"/>
    <col min="2013" max="2013" width="22.7109375" style="7" customWidth="1"/>
    <col min="2014" max="2014" width="13.7109375" style="7" customWidth="1"/>
    <col min="2015" max="2015" width="15" style="7" customWidth="1"/>
    <col min="2016" max="2017" width="17.5703125" style="7" customWidth="1"/>
    <col min="2018" max="2018" width="26.5703125" style="7" customWidth="1"/>
    <col min="2019" max="2019" width="16.28515625" style="7" customWidth="1"/>
    <col min="2020" max="2020" width="15" style="7" customWidth="1"/>
    <col min="2021" max="2022" width="12.42578125" style="7" customWidth="1"/>
    <col min="2023" max="2024" width="17.5703125" style="7" customWidth="1"/>
    <col min="2025" max="2025" width="7.28515625" style="7" customWidth="1"/>
    <col min="2026" max="2026" width="21.42578125" style="7" customWidth="1"/>
    <col min="2027" max="2028" width="16.28515625" style="7" customWidth="1"/>
    <col min="2029" max="2029" width="20.140625" style="7" customWidth="1"/>
    <col min="2030" max="2030" width="24" style="7" customWidth="1"/>
    <col min="2031" max="2031" width="18.85546875" style="7" customWidth="1"/>
    <col min="2032" max="2032" width="15" style="7" customWidth="1"/>
    <col min="2033" max="2033" width="20.140625" style="7" customWidth="1"/>
    <col min="2034" max="2034" width="16.28515625" style="7" customWidth="1"/>
    <col min="2035" max="2035" width="6" style="7" customWidth="1"/>
    <col min="2036" max="2036" width="12.42578125" style="7" customWidth="1"/>
    <col min="2037" max="2039" width="15" style="7" customWidth="1"/>
    <col min="2040" max="2040" width="7.28515625" style="7" customWidth="1"/>
    <col min="2041" max="2041" width="11.140625" style="7" customWidth="1"/>
    <col min="2042" max="2042" width="15" style="7" customWidth="1"/>
    <col min="2043" max="2043" width="18.85546875" style="7" customWidth="1"/>
    <col min="2044" max="2044" width="16.28515625" style="7" customWidth="1"/>
    <col min="2045" max="2045" width="25.28515625" style="7" customWidth="1"/>
    <col min="2046" max="2046" width="20.140625" style="7" customWidth="1"/>
    <col min="2047" max="2047" width="15" style="7" customWidth="1"/>
    <col min="2048" max="2048" width="17.5703125" style="7" customWidth="1"/>
    <col min="2049" max="2049" width="16.28515625" style="7" customWidth="1"/>
    <col min="2050" max="2051" width="15" style="7" customWidth="1"/>
    <col min="2052" max="2052" width="17.5703125" style="7" customWidth="1"/>
    <col min="2053" max="2053" width="20.140625" style="7" customWidth="1"/>
    <col min="2054" max="2054" width="16.28515625" style="7" customWidth="1"/>
    <col min="2055" max="2055" width="25.28515625" style="7" customWidth="1"/>
    <col min="2056" max="2056" width="18.85546875" style="7" customWidth="1"/>
    <col min="2057" max="2059" width="20.140625" style="7" customWidth="1"/>
    <col min="2060" max="2060" width="39.42578125" style="7" customWidth="1"/>
    <col min="2061" max="2061" width="25.28515625" style="7" customWidth="1"/>
    <col min="2062" max="2227" width="20.140625" style="7" customWidth="1"/>
    <col min="2228" max="2266" width="12.42578125" style="7" customWidth="1"/>
    <col min="2267" max="2267" width="20.140625" style="7" customWidth="1"/>
    <col min="2268" max="2268" width="21.42578125" style="7" customWidth="1"/>
    <col min="2269" max="2269" width="22.7109375" style="7" customWidth="1"/>
    <col min="2270" max="2270" width="13.7109375" style="7" customWidth="1"/>
    <col min="2271" max="2271" width="15" style="7" customWidth="1"/>
    <col min="2272" max="2273" width="17.5703125" style="7" customWidth="1"/>
    <col min="2274" max="2274" width="26.5703125" style="7" customWidth="1"/>
    <col min="2275" max="2275" width="16.28515625" style="7" customWidth="1"/>
    <col min="2276" max="2276" width="15" style="7" customWidth="1"/>
    <col min="2277" max="2278" width="12.42578125" style="7" customWidth="1"/>
    <col min="2279" max="2280" width="17.5703125" style="7" customWidth="1"/>
    <col min="2281" max="2281" width="7.28515625" style="7" customWidth="1"/>
    <col min="2282" max="2282" width="21.42578125" style="7" customWidth="1"/>
    <col min="2283" max="2284" width="16.28515625" style="7" customWidth="1"/>
    <col min="2285" max="2285" width="20.140625" style="7" customWidth="1"/>
    <col min="2286" max="2286" width="24" style="7" customWidth="1"/>
    <col min="2287" max="2287" width="18.85546875" style="7" customWidth="1"/>
    <col min="2288" max="2288" width="15" style="7" customWidth="1"/>
    <col min="2289" max="2289" width="20.140625" style="7" customWidth="1"/>
    <col min="2290" max="2290" width="16.28515625" style="7" customWidth="1"/>
    <col min="2291" max="2291" width="6" style="7" customWidth="1"/>
    <col min="2292" max="2292" width="12.42578125" style="7" customWidth="1"/>
    <col min="2293" max="2295" width="15" style="7" customWidth="1"/>
    <col min="2296" max="2296" width="7.28515625" style="7" customWidth="1"/>
    <col min="2297" max="2297" width="11.140625" style="7" customWidth="1"/>
    <col min="2298" max="2298" width="15" style="7" customWidth="1"/>
    <col min="2299" max="2299" width="18.85546875" style="7" customWidth="1"/>
    <col min="2300" max="2300" width="16.28515625" style="7" customWidth="1"/>
    <col min="2301" max="2301" width="25.28515625" style="7" customWidth="1"/>
    <col min="2302" max="2302" width="20.140625" style="7" customWidth="1"/>
    <col min="2303" max="2303" width="15" style="7" customWidth="1"/>
    <col min="2304" max="2304" width="17.5703125" style="7" customWidth="1"/>
    <col min="2305" max="2305" width="16.28515625" style="7" customWidth="1"/>
    <col min="2306" max="2307" width="15" style="7" customWidth="1"/>
    <col min="2308" max="2308" width="17.5703125" style="7" customWidth="1"/>
    <col min="2309" max="2309" width="20.140625" style="7" customWidth="1"/>
    <col min="2310" max="2310" width="16.28515625" style="7" customWidth="1"/>
    <col min="2311" max="2311" width="25.28515625" style="7" customWidth="1"/>
    <col min="2312" max="2312" width="18.85546875" style="7" customWidth="1"/>
    <col min="2313" max="2315" width="20.140625" style="7" customWidth="1"/>
    <col min="2316" max="2316" width="39.42578125" style="7" customWidth="1"/>
    <col min="2317" max="2317" width="25.28515625" style="7" customWidth="1"/>
    <col min="2318" max="2483" width="20.140625" style="7" customWidth="1"/>
    <col min="2484" max="2522" width="12.42578125" style="7" customWidth="1"/>
    <col min="2523" max="2523" width="20.140625" style="7" customWidth="1"/>
    <col min="2524" max="2524" width="21.42578125" style="7" customWidth="1"/>
    <col min="2525" max="2525" width="22.7109375" style="7" customWidth="1"/>
    <col min="2526" max="2526" width="13.7109375" style="7" customWidth="1"/>
    <col min="2527" max="2527" width="15" style="7" customWidth="1"/>
    <col min="2528" max="2529" width="17.5703125" style="7" customWidth="1"/>
    <col min="2530" max="2530" width="26.5703125" style="7" customWidth="1"/>
    <col min="2531" max="2531" width="16.28515625" style="7" customWidth="1"/>
    <col min="2532" max="2532" width="15" style="7" customWidth="1"/>
    <col min="2533" max="2534" width="12.42578125" style="7" customWidth="1"/>
    <col min="2535" max="2536" width="17.5703125" style="7" customWidth="1"/>
    <col min="2537" max="2537" width="7.28515625" style="7" customWidth="1"/>
    <col min="2538" max="2538" width="21.42578125" style="7" customWidth="1"/>
    <col min="2539" max="2540" width="16.28515625" style="7" customWidth="1"/>
    <col min="2541" max="2541" width="20.140625" style="7" customWidth="1"/>
    <col min="2542" max="2542" width="24" style="7" customWidth="1"/>
    <col min="2543" max="2543" width="18.85546875" style="7" customWidth="1"/>
    <col min="2544" max="2544" width="15" style="7" customWidth="1"/>
    <col min="2545" max="2545" width="20.140625" style="7" customWidth="1"/>
    <col min="2546" max="2546" width="16.28515625" style="7" customWidth="1"/>
    <col min="2547" max="2547" width="6" style="7" customWidth="1"/>
    <col min="2548" max="2548" width="12.42578125" style="7" customWidth="1"/>
    <col min="2549" max="2551" width="15" style="7" customWidth="1"/>
    <col min="2552" max="2552" width="7.28515625" style="7" customWidth="1"/>
    <col min="2553" max="2553" width="11.140625" style="7" customWidth="1"/>
    <col min="2554" max="2554" width="15" style="7" customWidth="1"/>
    <col min="2555" max="2555" width="18.85546875" style="7" customWidth="1"/>
    <col min="2556" max="2556" width="16.28515625" style="7" customWidth="1"/>
    <col min="2557" max="2557" width="25.28515625" style="7" customWidth="1"/>
    <col min="2558" max="2558" width="20.140625" style="7" customWidth="1"/>
    <col min="2559" max="2559" width="15" style="7" customWidth="1"/>
    <col min="2560" max="2560" width="17.5703125" style="7" customWidth="1"/>
    <col min="2561" max="2561" width="16.28515625" style="7" customWidth="1"/>
    <col min="2562" max="2563" width="15" style="7" customWidth="1"/>
    <col min="2564" max="2564" width="17.5703125" style="7" customWidth="1"/>
    <col min="2565" max="2565" width="20.140625" style="7" customWidth="1"/>
    <col min="2566" max="2566" width="16.28515625" style="7" customWidth="1"/>
    <col min="2567" max="2567" width="25.28515625" style="7" customWidth="1"/>
    <col min="2568" max="2568" width="18.85546875" style="7" customWidth="1"/>
    <col min="2569" max="2571" width="20.140625" style="7" customWidth="1"/>
    <col min="2572" max="2572" width="39.42578125" style="7" customWidth="1"/>
    <col min="2573" max="2573" width="25.28515625" style="7" customWidth="1"/>
    <col min="2574" max="2739" width="20.140625" style="7" customWidth="1"/>
    <col min="2740" max="2778" width="12.42578125" style="7" customWidth="1"/>
    <col min="2779" max="2779" width="20.140625" style="7" customWidth="1"/>
    <col min="2780" max="2780" width="21.42578125" style="7" customWidth="1"/>
    <col min="2781" max="2781" width="22.7109375" style="7" customWidth="1"/>
    <col min="2782" max="2782" width="13.7109375" style="7" customWidth="1"/>
    <col min="2783" max="2783" width="15" style="7" customWidth="1"/>
    <col min="2784" max="2785" width="17.5703125" style="7" customWidth="1"/>
    <col min="2786" max="2786" width="26.5703125" style="7" customWidth="1"/>
    <col min="2787" max="2787" width="16.28515625" style="7" customWidth="1"/>
    <col min="2788" max="2788" width="15" style="7" customWidth="1"/>
    <col min="2789" max="2790" width="12.42578125" style="7" customWidth="1"/>
    <col min="2791" max="2792" width="17.5703125" style="7" customWidth="1"/>
    <col min="2793" max="2793" width="7.28515625" style="7" customWidth="1"/>
    <col min="2794" max="2794" width="21.42578125" style="7" customWidth="1"/>
    <col min="2795" max="2796" width="16.28515625" style="7" customWidth="1"/>
    <col min="2797" max="2797" width="20.140625" style="7" customWidth="1"/>
    <col min="2798" max="2798" width="24" style="7" customWidth="1"/>
    <col min="2799" max="2799" width="18.85546875" style="7" customWidth="1"/>
    <col min="2800" max="2800" width="15" style="7" customWidth="1"/>
    <col min="2801" max="2801" width="20.140625" style="7" customWidth="1"/>
    <col min="2802" max="2802" width="16.28515625" style="7" customWidth="1"/>
    <col min="2803" max="2803" width="6" style="7" customWidth="1"/>
    <col min="2804" max="2804" width="12.42578125" style="7" customWidth="1"/>
    <col min="2805" max="2807" width="15" style="7" customWidth="1"/>
    <col min="2808" max="2808" width="7.28515625" style="7" customWidth="1"/>
    <col min="2809" max="2809" width="11.140625" style="7" customWidth="1"/>
    <col min="2810" max="2810" width="15" style="7" customWidth="1"/>
    <col min="2811" max="2811" width="18.85546875" style="7" customWidth="1"/>
    <col min="2812" max="2812" width="16.28515625" style="7" customWidth="1"/>
    <col min="2813" max="2813" width="25.28515625" style="7" customWidth="1"/>
    <col min="2814" max="2814" width="20.140625" style="7" customWidth="1"/>
    <col min="2815" max="2815" width="15" style="7" customWidth="1"/>
    <col min="2816" max="2816" width="17.5703125" style="7" customWidth="1"/>
    <col min="2817" max="2817" width="16.28515625" style="7" customWidth="1"/>
    <col min="2818" max="2819" width="15" style="7" customWidth="1"/>
    <col min="2820" max="2820" width="17.5703125" style="7" customWidth="1"/>
    <col min="2821" max="2821" width="20.140625" style="7" customWidth="1"/>
    <col min="2822" max="2822" width="16.28515625" style="7" customWidth="1"/>
    <col min="2823" max="2823" width="25.28515625" style="7" customWidth="1"/>
    <col min="2824" max="2824" width="18.85546875" style="7" customWidth="1"/>
    <col min="2825" max="2827" width="20.140625" style="7" customWidth="1"/>
    <col min="2828" max="2828" width="39.42578125" style="7" customWidth="1"/>
    <col min="2829" max="2829" width="25.28515625" style="7" customWidth="1"/>
    <col min="2830" max="2995" width="20.140625" style="7" customWidth="1"/>
    <col min="2996" max="3034" width="12.42578125" style="7" customWidth="1"/>
    <col min="3035" max="3035" width="20.140625" style="7" customWidth="1"/>
    <col min="3036" max="3036" width="21.42578125" style="7" customWidth="1"/>
    <col min="3037" max="3037" width="22.7109375" style="7" customWidth="1"/>
    <col min="3038" max="3038" width="13.7109375" style="7" customWidth="1"/>
    <col min="3039" max="3039" width="15" style="7" customWidth="1"/>
    <col min="3040" max="3041" width="17.5703125" style="7" customWidth="1"/>
    <col min="3042" max="3042" width="26.5703125" style="7" customWidth="1"/>
    <col min="3043" max="3043" width="16.28515625" style="7" customWidth="1"/>
    <col min="3044" max="3044" width="15" style="7" customWidth="1"/>
    <col min="3045" max="3046" width="12.42578125" style="7" customWidth="1"/>
    <col min="3047" max="3048" width="17.5703125" style="7" customWidth="1"/>
    <col min="3049" max="3049" width="7.28515625" style="7" customWidth="1"/>
    <col min="3050" max="3050" width="21.42578125" style="7" customWidth="1"/>
    <col min="3051" max="3052" width="16.28515625" style="7" customWidth="1"/>
    <col min="3053" max="3053" width="20.140625" style="7" customWidth="1"/>
    <col min="3054" max="3054" width="24" style="7" customWidth="1"/>
    <col min="3055" max="3055" width="18.85546875" style="7" customWidth="1"/>
    <col min="3056" max="3056" width="15" style="7" customWidth="1"/>
    <col min="3057" max="3057" width="20.140625" style="7" customWidth="1"/>
    <col min="3058" max="3058" width="16.28515625" style="7" customWidth="1"/>
    <col min="3059" max="3059" width="6" style="7" customWidth="1"/>
    <col min="3060" max="3060" width="12.42578125" style="7" customWidth="1"/>
    <col min="3061" max="3063" width="15" style="7" customWidth="1"/>
    <col min="3064" max="3064" width="7.28515625" style="7" customWidth="1"/>
    <col min="3065" max="3065" width="11.140625" style="7" customWidth="1"/>
    <col min="3066" max="3066" width="15" style="7" customWidth="1"/>
    <col min="3067" max="3067" width="18.85546875" style="7" customWidth="1"/>
    <col min="3068" max="3068" width="16.28515625" style="7" customWidth="1"/>
    <col min="3069" max="3069" width="25.28515625" style="7" customWidth="1"/>
    <col min="3070" max="3070" width="20.140625" style="7" customWidth="1"/>
    <col min="3071" max="3071" width="15" style="7" customWidth="1"/>
    <col min="3072" max="3072" width="17.5703125" style="7" customWidth="1"/>
    <col min="3073" max="3073" width="16.28515625" style="7" customWidth="1"/>
    <col min="3074" max="3075" width="15" style="7" customWidth="1"/>
    <col min="3076" max="3076" width="17.5703125" style="7" customWidth="1"/>
    <col min="3077" max="3077" width="20.140625" style="7" customWidth="1"/>
    <col min="3078" max="3078" width="16.28515625" style="7" customWidth="1"/>
    <col min="3079" max="3079" width="25.28515625" style="7" customWidth="1"/>
    <col min="3080" max="3080" width="18.85546875" style="7" customWidth="1"/>
    <col min="3081" max="3083" width="20.140625" style="7" customWidth="1"/>
    <col min="3084" max="3084" width="39.42578125" style="7" customWidth="1"/>
    <col min="3085" max="3085" width="25.28515625" style="7" customWidth="1"/>
    <col min="3086" max="3251" width="20.140625" style="7" customWidth="1"/>
    <col min="3252" max="3290" width="12.42578125" style="7" customWidth="1"/>
    <col min="3291" max="3291" width="20.140625" style="7" customWidth="1"/>
    <col min="3292" max="3292" width="21.42578125" style="7" customWidth="1"/>
    <col min="3293" max="3293" width="22.7109375" style="7" customWidth="1"/>
    <col min="3294" max="3294" width="13.7109375" style="7" customWidth="1"/>
    <col min="3295" max="3295" width="15" style="7" customWidth="1"/>
    <col min="3296" max="3297" width="17.5703125" style="7" customWidth="1"/>
    <col min="3298" max="3298" width="26.5703125" style="7" customWidth="1"/>
    <col min="3299" max="3299" width="16.28515625" style="7" customWidth="1"/>
    <col min="3300" max="3300" width="15" style="7" customWidth="1"/>
    <col min="3301" max="3302" width="12.42578125" style="7" customWidth="1"/>
    <col min="3303" max="3304" width="17.5703125" style="7" customWidth="1"/>
    <col min="3305" max="3305" width="7.28515625" style="7" customWidth="1"/>
    <col min="3306" max="3306" width="21.42578125" style="7" customWidth="1"/>
    <col min="3307" max="3308" width="16.28515625" style="7" customWidth="1"/>
    <col min="3309" max="3309" width="20.140625" style="7" customWidth="1"/>
    <col min="3310" max="3310" width="24" style="7" customWidth="1"/>
    <col min="3311" max="3311" width="18.85546875" style="7" customWidth="1"/>
    <col min="3312" max="3312" width="15" style="7" customWidth="1"/>
    <col min="3313" max="3313" width="20.140625" style="7" customWidth="1"/>
    <col min="3314" max="3314" width="16.28515625" style="7" customWidth="1"/>
    <col min="3315" max="3315" width="6" style="7" customWidth="1"/>
    <col min="3316" max="3316" width="12.42578125" style="7" customWidth="1"/>
    <col min="3317" max="3319" width="15" style="7" customWidth="1"/>
    <col min="3320" max="3320" width="7.28515625" style="7" customWidth="1"/>
    <col min="3321" max="3321" width="11.140625" style="7" customWidth="1"/>
    <col min="3322" max="3322" width="15" style="7" customWidth="1"/>
    <col min="3323" max="3323" width="18.85546875" style="7" customWidth="1"/>
    <col min="3324" max="3324" width="16.28515625" style="7" customWidth="1"/>
    <col min="3325" max="3325" width="25.28515625" style="7" customWidth="1"/>
    <col min="3326" max="3326" width="20.140625" style="7" customWidth="1"/>
    <col min="3327" max="3327" width="15" style="7" customWidth="1"/>
    <col min="3328" max="3328" width="17.5703125" style="7" customWidth="1"/>
    <col min="3329" max="3329" width="16.28515625" style="7" customWidth="1"/>
    <col min="3330" max="3331" width="15" style="7" customWidth="1"/>
    <col min="3332" max="3332" width="17.5703125" style="7" customWidth="1"/>
    <col min="3333" max="3333" width="20.140625" style="7" customWidth="1"/>
    <col min="3334" max="3334" width="16.28515625" style="7" customWidth="1"/>
    <col min="3335" max="3335" width="25.28515625" style="7" customWidth="1"/>
    <col min="3336" max="3336" width="18.85546875" style="7" customWidth="1"/>
    <col min="3337" max="3339" width="20.140625" style="7" customWidth="1"/>
    <col min="3340" max="3340" width="39.42578125" style="7" customWidth="1"/>
    <col min="3341" max="3341" width="25.28515625" style="7" customWidth="1"/>
    <col min="3342" max="3507" width="20.140625" style="7" customWidth="1"/>
    <col min="3508" max="3546" width="12.42578125" style="7" customWidth="1"/>
    <col min="3547" max="3547" width="20.140625" style="7" customWidth="1"/>
    <col min="3548" max="3548" width="21.42578125" style="7" customWidth="1"/>
    <col min="3549" max="3549" width="22.7109375" style="7" customWidth="1"/>
    <col min="3550" max="3550" width="13.7109375" style="7" customWidth="1"/>
    <col min="3551" max="3551" width="15" style="7" customWidth="1"/>
    <col min="3552" max="3553" width="17.5703125" style="7" customWidth="1"/>
    <col min="3554" max="3554" width="26.5703125" style="7" customWidth="1"/>
    <col min="3555" max="3555" width="16.28515625" style="7" customWidth="1"/>
    <col min="3556" max="3556" width="15" style="7" customWidth="1"/>
    <col min="3557" max="3558" width="12.42578125" style="7" customWidth="1"/>
    <col min="3559" max="3560" width="17.5703125" style="7" customWidth="1"/>
    <col min="3561" max="3561" width="7.28515625" style="7" customWidth="1"/>
    <col min="3562" max="3562" width="21.42578125" style="7" customWidth="1"/>
    <col min="3563" max="3564" width="16.28515625" style="7" customWidth="1"/>
    <col min="3565" max="3565" width="20.140625" style="7" customWidth="1"/>
    <col min="3566" max="3566" width="24" style="7" customWidth="1"/>
    <col min="3567" max="3567" width="18.85546875" style="7" customWidth="1"/>
    <col min="3568" max="3568" width="15" style="7" customWidth="1"/>
    <col min="3569" max="3569" width="20.140625" style="7" customWidth="1"/>
    <col min="3570" max="3570" width="16.28515625" style="7" customWidth="1"/>
    <col min="3571" max="3571" width="6" style="7" customWidth="1"/>
    <col min="3572" max="3572" width="12.42578125" style="7" customWidth="1"/>
    <col min="3573" max="3575" width="15" style="7" customWidth="1"/>
    <col min="3576" max="3576" width="7.28515625" style="7" customWidth="1"/>
    <col min="3577" max="3577" width="11.140625" style="7" customWidth="1"/>
    <col min="3578" max="3578" width="15" style="7" customWidth="1"/>
    <col min="3579" max="3579" width="18.85546875" style="7" customWidth="1"/>
    <col min="3580" max="3580" width="16.28515625" style="7" customWidth="1"/>
    <col min="3581" max="3581" width="25.28515625" style="7" customWidth="1"/>
    <col min="3582" max="3582" width="20.140625" style="7" customWidth="1"/>
    <col min="3583" max="3583" width="15" style="7" customWidth="1"/>
    <col min="3584" max="3584" width="17.5703125" style="7" customWidth="1"/>
    <col min="3585" max="3585" width="16.28515625" style="7" customWidth="1"/>
    <col min="3586" max="3587" width="15" style="7" customWidth="1"/>
    <col min="3588" max="3588" width="17.5703125" style="7" customWidth="1"/>
    <col min="3589" max="3589" width="20.140625" style="7" customWidth="1"/>
    <col min="3590" max="3590" width="16.28515625" style="7" customWidth="1"/>
    <col min="3591" max="3591" width="25.28515625" style="7" customWidth="1"/>
    <col min="3592" max="3592" width="18.85546875" style="7" customWidth="1"/>
    <col min="3593" max="3595" width="20.140625" style="7" customWidth="1"/>
    <col min="3596" max="3596" width="39.42578125" style="7" customWidth="1"/>
    <col min="3597" max="3597" width="25.28515625" style="7" customWidth="1"/>
    <col min="3598" max="3763" width="20.140625" style="7" customWidth="1"/>
    <col min="3764" max="3802" width="12.42578125" style="7" customWidth="1"/>
    <col min="3803" max="3803" width="20.140625" style="7" customWidth="1"/>
    <col min="3804" max="3804" width="21.42578125" style="7" customWidth="1"/>
    <col min="3805" max="3805" width="22.7109375" style="7" customWidth="1"/>
    <col min="3806" max="3806" width="13.7109375" style="7" customWidth="1"/>
    <col min="3807" max="3807" width="15" style="7" customWidth="1"/>
    <col min="3808" max="3809" width="17.5703125" style="7" customWidth="1"/>
    <col min="3810" max="3810" width="26.5703125" style="7" customWidth="1"/>
    <col min="3811" max="3811" width="16.28515625" style="7" customWidth="1"/>
    <col min="3812" max="3812" width="15" style="7" customWidth="1"/>
    <col min="3813" max="3814" width="12.42578125" style="7" customWidth="1"/>
    <col min="3815" max="3816" width="17.5703125" style="7" customWidth="1"/>
    <col min="3817" max="3817" width="7.28515625" style="7" customWidth="1"/>
    <col min="3818" max="3818" width="21.42578125" style="7" customWidth="1"/>
    <col min="3819" max="3820" width="16.28515625" style="7" customWidth="1"/>
    <col min="3821" max="3821" width="20.140625" style="7" customWidth="1"/>
    <col min="3822" max="3822" width="24" style="7" customWidth="1"/>
    <col min="3823" max="3823" width="18.85546875" style="7" customWidth="1"/>
    <col min="3824" max="3824" width="15" style="7" customWidth="1"/>
    <col min="3825" max="3825" width="20.140625" style="7" customWidth="1"/>
    <col min="3826" max="3826" width="16.28515625" style="7" customWidth="1"/>
    <col min="3827" max="3827" width="6" style="7" customWidth="1"/>
    <col min="3828" max="3828" width="12.42578125" style="7" customWidth="1"/>
    <col min="3829" max="3831" width="15" style="7" customWidth="1"/>
    <col min="3832" max="3832" width="7.28515625" style="7" customWidth="1"/>
    <col min="3833" max="3833" width="11.140625" style="7" customWidth="1"/>
    <col min="3834" max="3834" width="15" style="7" customWidth="1"/>
    <col min="3835" max="3835" width="18.85546875" style="7" customWidth="1"/>
    <col min="3836" max="3836" width="16.28515625" style="7" customWidth="1"/>
    <col min="3837" max="3837" width="25.28515625" style="7" customWidth="1"/>
    <col min="3838" max="3838" width="20.140625" style="7" customWidth="1"/>
    <col min="3839" max="3839" width="15" style="7" customWidth="1"/>
    <col min="3840" max="3840" width="17.5703125" style="7" customWidth="1"/>
    <col min="3841" max="3841" width="16.28515625" style="7" customWidth="1"/>
    <col min="3842" max="3843" width="15" style="7" customWidth="1"/>
    <col min="3844" max="3844" width="17.5703125" style="7" customWidth="1"/>
    <col min="3845" max="3845" width="20.140625" style="7" customWidth="1"/>
    <col min="3846" max="3846" width="16.28515625" style="7" customWidth="1"/>
    <col min="3847" max="3847" width="25.28515625" style="7" customWidth="1"/>
    <col min="3848" max="3848" width="18.85546875" style="7" customWidth="1"/>
    <col min="3849" max="3851" width="20.140625" style="7" customWidth="1"/>
    <col min="3852" max="3852" width="39.42578125" style="7" customWidth="1"/>
    <col min="3853" max="3853" width="25.28515625" style="7" customWidth="1"/>
    <col min="3854" max="4019" width="20.140625" style="7" customWidth="1"/>
    <col min="4020" max="4058" width="12.42578125" style="7" customWidth="1"/>
    <col min="4059" max="4059" width="20.140625" style="7" customWidth="1"/>
    <col min="4060" max="4060" width="21.42578125" style="7" customWidth="1"/>
    <col min="4061" max="4061" width="22.7109375" style="7" customWidth="1"/>
    <col min="4062" max="4062" width="13.7109375" style="7" customWidth="1"/>
    <col min="4063" max="4063" width="15" style="7" customWidth="1"/>
    <col min="4064" max="4065" width="17.5703125" style="7" customWidth="1"/>
    <col min="4066" max="4066" width="26.5703125" style="7" customWidth="1"/>
    <col min="4067" max="4067" width="16.28515625" style="7" customWidth="1"/>
    <col min="4068" max="4068" width="15" style="7" customWidth="1"/>
    <col min="4069" max="4070" width="12.42578125" style="7" customWidth="1"/>
    <col min="4071" max="4072" width="17.5703125" style="7" customWidth="1"/>
    <col min="4073" max="4073" width="7.28515625" style="7" customWidth="1"/>
    <col min="4074" max="4074" width="21.42578125" style="7" customWidth="1"/>
    <col min="4075" max="4076" width="16.28515625" style="7" customWidth="1"/>
    <col min="4077" max="4077" width="20.140625" style="7" customWidth="1"/>
    <col min="4078" max="4078" width="24" style="7" customWidth="1"/>
    <col min="4079" max="4079" width="18.85546875" style="7" customWidth="1"/>
    <col min="4080" max="4080" width="15" style="7" customWidth="1"/>
    <col min="4081" max="4081" width="20.140625" style="7" customWidth="1"/>
    <col min="4082" max="4082" width="16.28515625" style="7" customWidth="1"/>
    <col min="4083" max="4083" width="6" style="7" customWidth="1"/>
    <col min="4084" max="4084" width="12.42578125" style="7" customWidth="1"/>
    <col min="4085" max="4087" width="15" style="7" customWidth="1"/>
    <col min="4088" max="4088" width="7.28515625" style="7" customWidth="1"/>
    <col min="4089" max="4089" width="11.140625" style="7" customWidth="1"/>
    <col min="4090" max="4090" width="15" style="7" customWidth="1"/>
    <col min="4091" max="4091" width="18.85546875" style="7" customWidth="1"/>
    <col min="4092" max="4092" width="16.28515625" style="7" customWidth="1"/>
    <col min="4093" max="4093" width="25.28515625" style="7" customWidth="1"/>
    <col min="4094" max="4094" width="20.140625" style="7" customWidth="1"/>
    <col min="4095" max="4095" width="15" style="7" customWidth="1"/>
    <col min="4096" max="4096" width="17.5703125" style="7" customWidth="1"/>
    <col min="4097" max="4097" width="16.28515625" style="7" customWidth="1"/>
    <col min="4098" max="4099" width="15" style="7" customWidth="1"/>
    <col min="4100" max="4100" width="17.5703125" style="7" customWidth="1"/>
    <col min="4101" max="4101" width="20.140625" style="7" customWidth="1"/>
    <col min="4102" max="4102" width="16.28515625" style="7" customWidth="1"/>
    <col min="4103" max="4103" width="25.28515625" style="7" customWidth="1"/>
    <col min="4104" max="4104" width="18.85546875" style="7" customWidth="1"/>
    <col min="4105" max="4107" width="20.140625" style="7" customWidth="1"/>
    <col min="4108" max="4108" width="39.42578125" style="7" customWidth="1"/>
    <col min="4109" max="4109" width="25.28515625" style="7" customWidth="1"/>
    <col min="4110" max="4275" width="20.140625" style="7" customWidth="1"/>
    <col min="4276" max="4314" width="12.42578125" style="7" customWidth="1"/>
    <col min="4315" max="4315" width="20.140625" style="7" customWidth="1"/>
    <col min="4316" max="4316" width="21.42578125" style="7" customWidth="1"/>
    <col min="4317" max="4317" width="22.7109375" style="7" customWidth="1"/>
    <col min="4318" max="4318" width="13.7109375" style="7" customWidth="1"/>
    <col min="4319" max="4319" width="15" style="7" customWidth="1"/>
    <col min="4320" max="4321" width="17.5703125" style="7" customWidth="1"/>
    <col min="4322" max="4322" width="26.5703125" style="7" customWidth="1"/>
    <col min="4323" max="4323" width="16.28515625" style="7" customWidth="1"/>
    <col min="4324" max="4324" width="15" style="7" customWidth="1"/>
    <col min="4325" max="4326" width="12.42578125" style="7" customWidth="1"/>
    <col min="4327" max="4328" width="17.5703125" style="7" customWidth="1"/>
    <col min="4329" max="4329" width="7.28515625" style="7" customWidth="1"/>
    <col min="4330" max="4330" width="21.42578125" style="7" customWidth="1"/>
    <col min="4331" max="4332" width="16.28515625" style="7" customWidth="1"/>
    <col min="4333" max="4333" width="20.140625" style="7" customWidth="1"/>
    <col min="4334" max="4334" width="24" style="7" customWidth="1"/>
    <col min="4335" max="4335" width="18.85546875" style="7" customWidth="1"/>
    <col min="4336" max="4336" width="15" style="7" customWidth="1"/>
    <col min="4337" max="4337" width="20.140625" style="7" customWidth="1"/>
    <col min="4338" max="4338" width="16.28515625" style="7" customWidth="1"/>
    <col min="4339" max="4339" width="6" style="7" customWidth="1"/>
    <col min="4340" max="4340" width="12.42578125" style="7" customWidth="1"/>
    <col min="4341" max="4343" width="15" style="7" customWidth="1"/>
    <col min="4344" max="4344" width="7.28515625" style="7" customWidth="1"/>
    <col min="4345" max="4345" width="11.140625" style="7" customWidth="1"/>
    <col min="4346" max="4346" width="15" style="7" customWidth="1"/>
    <col min="4347" max="4347" width="18.85546875" style="7" customWidth="1"/>
    <col min="4348" max="4348" width="16.28515625" style="7" customWidth="1"/>
    <col min="4349" max="4349" width="25.28515625" style="7" customWidth="1"/>
    <col min="4350" max="4350" width="20.140625" style="7" customWidth="1"/>
    <col min="4351" max="4351" width="15" style="7" customWidth="1"/>
    <col min="4352" max="4352" width="17.5703125" style="7" customWidth="1"/>
    <col min="4353" max="4353" width="16.28515625" style="7" customWidth="1"/>
    <col min="4354" max="4355" width="15" style="7" customWidth="1"/>
    <col min="4356" max="4356" width="17.5703125" style="7" customWidth="1"/>
    <col min="4357" max="4357" width="20.140625" style="7" customWidth="1"/>
    <col min="4358" max="4358" width="16.28515625" style="7" customWidth="1"/>
    <col min="4359" max="4359" width="25.28515625" style="7" customWidth="1"/>
    <col min="4360" max="4360" width="18.85546875" style="7" customWidth="1"/>
    <col min="4361" max="4363" width="20.140625" style="7" customWidth="1"/>
    <col min="4364" max="4364" width="39.42578125" style="7" customWidth="1"/>
    <col min="4365" max="4365" width="25.28515625" style="7" customWidth="1"/>
    <col min="4366" max="4531" width="20.140625" style="7" customWidth="1"/>
    <col min="4532" max="4570" width="12.42578125" style="7" customWidth="1"/>
    <col min="4571" max="4571" width="20.140625" style="7" customWidth="1"/>
    <col min="4572" max="4572" width="21.42578125" style="7" customWidth="1"/>
    <col min="4573" max="4573" width="22.7109375" style="7" customWidth="1"/>
    <col min="4574" max="4574" width="13.7109375" style="7" customWidth="1"/>
    <col min="4575" max="4575" width="15" style="7" customWidth="1"/>
    <col min="4576" max="4577" width="17.5703125" style="7" customWidth="1"/>
    <col min="4578" max="4578" width="26.5703125" style="7" customWidth="1"/>
    <col min="4579" max="4579" width="16.28515625" style="7" customWidth="1"/>
    <col min="4580" max="4580" width="15" style="7" customWidth="1"/>
    <col min="4581" max="4582" width="12.42578125" style="7" customWidth="1"/>
    <col min="4583" max="4584" width="17.5703125" style="7" customWidth="1"/>
    <col min="4585" max="4585" width="7.28515625" style="7" customWidth="1"/>
    <col min="4586" max="4586" width="21.42578125" style="7" customWidth="1"/>
    <col min="4587" max="4588" width="16.28515625" style="7" customWidth="1"/>
    <col min="4589" max="4589" width="20.140625" style="7" customWidth="1"/>
    <col min="4590" max="4590" width="24" style="7" customWidth="1"/>
    <col min="4591" max="4591" width="18.85546875" style="7" customWidth="1"/>
    <col min="4592" max="4592" width="15" style="7" customWidth="1"/>
    <col min="4593" max="4593" width="20.140625" style="7" customWidth="1"/>
    <col min="4594" max="4594" width="16.28515625" style="7" customWidth="1"/>
    <col min="4595" max="4595" width="6" style="7" customWidth="1"/>
    <col min="4596" max="4596" width="12.42578125" style="7" customWidth="1"/>
    <col min="4597" max="4599" width="15" style="7" customWidth="1"/>
    <col min="4600" max="4600" width="7.28515625" style="7" customWidth="1"/>
    <col min="4601" max="4601" width="11.140625" style="7" customWidth="1"/>
    <col min="4602" max="4602" width="15" style="7" customWidth="1"/>
    <col min="4603" max="4603" width="18.85546875" style="7" customWidth="1"/>
    <col min="4604" max="4604" width="16.28515625" style="7" customWidth="1"/>
    <col min="4605" max="4605" width="25.28515625" style="7" customWidth="1"/>
    <col min="4606" max="4606" width="20.140625" style="7" customWidth="1"/>
    <col min="4607" max="4607" width="15" style="7" customWidth="1"/>
    <col min="4608" max="4608" width="17.5703125" style="7" customWidth="1"/>
    <col min="4609" max="4609" width="16.28515625" style="7" customWidth="1"/>
    <col min="4610" max="4611" width="15" style="7" customWidth="1"/>
    <col min="4612" max="4612" width="17.5703125" style="7" customWidth="1"/>
    <col min="4613" max="4613" width="20.140625" style="7" customWidth="1"/>
    <col min="4614" max="4614" width="16.28515625" style="7" customWidth="1"/>
    <col min="4615" max="4615" width="25.28515625" style="7" customWidth="1"/>
    <col min="4616" max="4616" width="18.85546875" style="7" customWidth="1"/>
    <col min="4617" max="4619" width="20.140625" style="7" customWidth="1"/>
    <col min="4620" max="4620" width="39.42578125" style="7" customWidth="1"/>
    <col min="4621" max="4621" width="25.28515625" style="7" customWidth="1"/>
    <col min="4622" max="4787" width="20.140625" style="7" customWidth="1"/>
    <col min="4788" max="4826" width="12.42578125" style="7" customWidth="1"/>
    <col min="4827" max="4827" width="20.140625" style="7" customWidth="1"/>
    <col min="4828" max="4828" width="21.42578125" style="7" customWidth="1"/>
    <col min="4829" max="4829" width="22.7109375" style="7" customWidth="1"/>
    <col min="4830" max="4830" width="13.7109375" style="7" customWidth="1"/>
    <col min="4831" max="4831" width="15" style="7" customWidth="1"/>
    <col min="4832" max="4833" width="17.5703125" style="7" customWidth="1"/>
    <col min="4834" max="4834" width="26.5703125" style="7" customWidth="1"/>
    <col min="4835" max="4835" width="16.28515625" style="7" customWidth="1"/>
    <col min="4836" max="4836" width="15" style="7" customWidth="1"/>
    <col min="4837" max="4838" width="12.42578125" style="7" customWidth="1"/>
    <col min="4839" max="4840" width="17.5703125" style="7" customWidth="1"/>
    <col min="4841" max="4841" width="7.28515625" style="7" customWidth="1"/>
    <col min="4842" max="4842" width="21.42578125" style="7" customWidth="1"/>
    <col min="4843" max="4844" width="16.28515625" style="7" customWidth="1"/>
    <col min="4845" max="4845" width="20.140625" style="7" customWidth="1"/>
    <col min="4846" max="4846" width="24" style="7" customWidth="1"/>
    <col min="4847" max="4847" width="18.85546875" style="7" customWidth="1"/>
    <col min="4848" max="4848" width="15" style="7" customWidth="1"/>
    <col min="4849" max="4849" width="20.140625" style="7" customWidth="1"/>
    <col min="4850" max="4850" width="16.28515625" style="7" customWidth="1"/>
    <col min="4851" max="4851" width="6" style="7" customWidth="1"/>
    <col min="4852" max="4852" width="12.42578125" style="7" customWidth="1"/>
    <col min="4853" max="4855" width="15" style="7" customWidth="1"/>
    <col min="4856" max="4856" width="7.28515625" style="7" customWidth="1"/>
    <col min="4857" max="4857" width="11.140625" style="7" customWidth="1"/>
    <col min="4858" max="4858" width="15" style="7" customWidth="1"/>
    <col min="4859" max="4859" width="18.85546875" style="7" customWidth="1"/>
    <col min="4860" max="4860" width="16.28515625" style="7" customWidth="1"/>
    <col min="4861" max="4861" width="25.28515625" style="7" customWidth="1"/>
    <col min="4862" max="4862" width="20.140625" style="7" customWidth="1"/>
    <col min="4863" max="4863" width="15" style="7" customWidth="1"/>
    <col min="4864" max="4864" width="17.5703125" style="7" customWidth="1"/>
    <col min="4865" max="4865" width="16.28515625" style="7" customWidth="1"/>
    <col min="4866" max="4867" width="15" style="7" customWidth="1"/>
    <col min="4868" max="4868" width="17.5703125" style="7" customWidth="1"/>
    <col min="4869" max="4869" width="20.140625" style="7" customWidth="1"/>
    <col min="4870" max="4870" width="16.28515625" style="7" customWidth="1"/>
    <col min="4871" max="4871" width="25.28515625" style="7" customWidth="1"/>
    <col min="4872" max="4872" width="18.85546875" style="7" customWidth="1"/>
    <col min="4873" max="4875" width="20.140625" style="7" customWidth="1"/>
    <col min="4876" max="4876" width="39.42578125" style="7" customWidth="1"/>
    <col min="4877" max="4877" width="25.28515625" style="7" customWidth="1"/>
    <col min="4878" max="5043" width="20.140625" style="7" customWidth="1"/>
    <col min="5044" max="5082" width="12.42578125" style="7" customWidth="1"/>
    <col min="5083" max="5083" width="20.140625" style="7" customWidth="1"/>
    <col min="5084" max="5084" width="21.42578125" style="7" customWidth="1"/>
    <col min="5085" max="5085" width="22.7109375" style="7" customWidth="1"/>
    <col min="5086" max="5086" width="13.7109375" style="7" customWidth="1"/>
    <col min="5087" max="5087" width="15" style="7" customWidth="1"/>
    <col min="5088" max="5089" width="17.5703125" style="7" customWidth="1"/>
    <col min="5090" max="5090" width="26.5703125" style="7" customWidth="1"/>
    <col min="5091" max="5091" width="16.28515625" style="7" customWidth="1"/>
    <col min="5092" max="5092" width="15" style="7" customWidth="1"/>
    <col min="5093" max="5094" width="12.42578125" style="7" customWidth="1"/>
    <col min="5095" max="5096" width="17.5703125" style="7" customWidth="1"/>
    <col min="5097" max="5097" width="7.28515625" style="7" customWidth="1"/>
    <col min="5098" max="5098" width="21.42578125" style="7" customWidth="1"/>
    <col min="5099" max="5100" width="16.28515625" style="7" customWidth="1"/>
    <col min="5101" max="5101" width="20.140625" style="7" customWidth="1"/>
    <col min="5102" max="5102" width="24" style="7" customWidth="1"/>
    <col min="5103" max="5103" width="18.85546875" style="7" customWidth="1"/>
    <col min="5104" max="5104" width="15" style="7" customWidth="1"/>
    <col min="5105" max="5105" width="20.140625" style="7" customWidth="1"/>
    <col min="5106" max="5106" width="16.28515625" style="7" customWidth="1"/>
    <col min="5107" max="5107" width="6" style="7" customWidth="1"/>
    <col min="5108" max="5108" width="12.42578125" style="7" customWidth="1"/>
    <col min="5109" max="5111" width="15" style="7" customWidth="1"/>
    <col min="5112" max="5112" width="7.28515625" style="7" customWidth="1"/>
    <col min="5113" max="5113" width="11.140625" style="7" customWidth="1"/>
    <col min="5114" max="5114" width="15" style="7" customWidth="1"/>
    <col min="5115" max="5115" width="18.85546875" style="7" customWidth="1"/>
    <col min="5116" max="5116" width="16.28515625" style="7" customWidth="1"/>
    <col min="5117" max="5117" width="25.28515625" style="7" customWidth="1"/>
    <col min="5118" max="5118" width="20.140625" style="7" customWidth="1"/>
    <col min="5119" max="5119" width="15" style="7" customWidth="1"/>
    <col min="5120" max="5120" width="17.5703125" style="7" customWidth="1"/>
    <col min="5121" max="5121" width="16.28515625" style="7" customWidth="1"/>
    <col min="5122" max="5123" width="15" style="7" customWidth="1"/>
    <col min="5124" max="5124" width="17.5703125" style="7" customWidth="1"/>
    <col min="5125" max="5125" width="20.140625" style="7" customWidth="1"/>
    <col min="5126" max="5126" width="16.28515625" style="7" customWidth="1"/>
    <col min="5127" max="5127" width="25.28515625" style="7" customWidth="1"/>
    <col min="5128" max="5128" width="18.85546875" style="7" customWidth="1"/>
    <col min="5129" max="5131" width="20.140625" style="7" customWidth="1"/>
    <col min="5132" max="5132" width="39.42578125" style="7" customWidth="1"/>
    <col min="5133" max="5133" width="25.28515625" style="7" customWidth="1"/>
    <col min="5134" max="5299" width="20.140625" style="7" customWidth="1"/>
    <col min="5300" max="5338" width="12.42578125" style="7" customWidth="1"/>
    <col min="5339" max="5339" width="20.140625" style="7" customWidth="1"/>
    <col min="5340" max="5340" width="21.42578125" style="7" customWidth="1"/>
    <col min="5341" max="5341" width="22.7109375" style="7" customWidth="1"/>
    <col min="5342" max="5342" width="13.7109375" style="7" customWidth="1"/>
    <col min="5343" max="5343" width="15" style="7" customWidth="1"/>
    <col min="5344" max="5345" width="17.5703125" style="7" customWidth="1"/>
    <col min="5346" max="5346" width="26.5703125" style="7" customWidth="1"/>
    <col min="5347" max="5347" width="16.28515625" style="7" customWidth="1"/>
    <col min="5348" max="5348" width="15" style="7" customWidth="1"/>
    <col min="5349" max="5350" width="12.42578125" style="7" customWidth="1"/>
    <col min="5351" max="5352" width="17.5703125" style="7" customWidth="1"/>
    <col min="5353" max="5353" width="7.28515625" style="7" customWidth="1"/>
    <col min="5354" max="5354" width="21.42578125" style="7" customWidth="1"/>
    <col min="5355" max="5356" width="16.28515625" style="7" customWidth="1"/>
    <col min="5357" max="5357" width="20.140625" style="7" customWidth="1"/>
    <col min="5358" max="5358" width="24" style="7" customWidth="1"/>
    <col min="5359" max="5359" width="18.85546875" style="7" customWidth="1"/>
    <col min="5360" max="5360" width="15" style="7" customWidth="1"/>
    <col min="5361" max="5361" width="20.140625" style="7" customWidth="1"/>
    <col min="5362" max="5362" width="16.28515625" style="7" customWidth="1"/>
    <col min="5363" max="5363" width="6" style="7" customWidth="1"/>
    <col min="5364" max="5364" width="12.42578125" style="7" customWidth="1"/>
    <col min="5365" max="5367" width="15" style="7" customWidth="1"/>
    <col min="5368" max="5368" width="7.28515625" style="7" customWidth="1"/>
    <col min="5369" max="5369" width="11.140625" style="7" customWidth="1"/>
    <col min="5370" max="5370" width="15" style="7" customWidth="1"/>
    <col min="5371" max="5371" width="18.85546875" style="7" customWidth="1"/>
    <col min="5372" max="5372" width="16.28515625" style="7" customWidth="1"/>
    <col min="5373" max="5373" width="25.28515625" style="7" customWidth="1"/>
    <col min="5374" max="5374" width="20.140625" style="7" customWidth="1"/>
    <col min="5375" max="5375" width="15" style="7" customWidth="1"/>
    <col min="5376" max="5376" width="17.5703125" style="7" customWidth="1"/>
    <col min="5377" max="5377" width="16.28515625" style="7" customWidth="1"/>
    <col min="5378" max="5379" width="15" style="7" customWidth="1"/>
    <col min="5380" max="5380" width="17.5703125" style="7" customWidth="1"/>
    <col min="5381" max="5381" width="20.140625" style="7" customWidth="1"/>
    <col min="5382" max="5382" width="16.28515625" style="7" customWidth="1"/>
    <col min="5383" max="5383" width="25.28515625" style="7" customWidth="1"/>
    <col min="5384" max="5384" width="18.85546875" style="7" customWidth="1"/>
    <col min="5385" max="5387" width="20.140625" style="7" customWidth="1"/>
    <col min="5388" max="5388" width="39.42578125" style="7" customWidth="1"/>
    <col min="5389" max="5389" width="25.28515625" style="7" customWidth="1"/>
    <col min="5390" max="5555" width="20.140625" style="7" customWidth="1"/>
    <col min="5556" max="5594" width="12.42578125" style="7" customWidth="1"/>
    <col min="5595" max="5595" width="20.140625" style="7" customWidth="1"/>
    <col min="5596" max="5596" width="21.42578125" style="7" customWidth="1"/>
    <col min="5597" max="5597" width="22.7109375" style="7" customWidth="1"/>
    <col min="5598" max="5598" width="13.7109375" style="7" customWidth="1"/>
    <col min="5599" max="5599" width="15" style="7" customWidth="1"/>
    <col min="5600" max="5601" width="17.5703125" style="7" customWidth="1"/>
    <col min="5602" max="5602" width="26.5703125" style="7" customWidth="1"/>
    <col min="5603" max="5603" width="16.28515625" style="7" customWidth="1"/>
    <col min="5604" max="5604" width="15" style="7" customWidth="1"/>
    <col min="5605" max="5606" width="12.42578125" style="7" customWidth="1"/>
    <col min="5607" max="5608" width="17.5703125" style="7" customWidth="1"/>
    <col min="5609" max="5609" width="7.28515625" style="7" customWidth="1"/>
    <col min="5610" max="5610" width="21.42578125" style="7" customWidth="1"/>
    <col min="5611" max="5612" width="16.28515625" style="7" customWidth="1"/>
    <col min="5613" max="5613" width="20.140625" style="7" customWidth="1"/>
    <col min="5614" max="5614" width="24" style="7" customWidth="1"/>
    <col min="5615" max="5615" width="18.85546875" style="7" customWidth="1"/>
    <col min="5616" max="5616" width="15" style="7" customWidth="1"/>
    <col min="5617" max="5617" width="20.140625" style="7" customWidth="1"/>
    <col min="5618" max="5618" width="16.28515625" style="7" customWidth="1"/>
    <col min="5619" max="5619" width="6" style="7" customWidth="1"/>
    <col min="5620" max="5620" width="12.42578125" style="7" customWidth="1"/>
    <col min="5621" max="5623" width="15" style="7" customWidth="1"/>
    <col min="5624" max="5624" width="7.28515625" style="7" customWidth="1"/>
    <col min="5625" max="5625" width="11.140625" style="7" customWidth="1"/>
    <col min="5626" max="5626" width="15" style="7" customWidth="1"/>
    <col min="5627" max="5627" width="18.85546875" style="7" customWidth="1"/>
    <col min="5628" max="5628" width="16.28515625" style="7" customWidth="1"/>
    <col min="5629" max="5629" width="25.28515625" style="7" customWidth="1"/>
    <col min="5630" max="5630" width="20.140625" style="7" customWidth="1"/>
    <col min="5631" max="5631" width="15" style="7" customWidth="1"/>
    <col min="5632" max="5632" width="17.5703125" style="7" customWidth="1"/>
    <col min="5633" max="5633" width="16.28515625" style="7" customWidth="1"/>
    <col min="5634" max="5635" width="15" style="7" customWidth="1"/>
    <col min="5636" max="5636" width="17.5703125" style="7" customWidth="1"/>
    <col min="5637" max="5637" width="20.140625" style="7" customWidth="1"/>
    <col min="5638" max="5638" width="16.28515625" style="7" customWidth="1"/>
    <col min="5639" max="5639" width="25.28515625" style="7" customWidth="1"/>
    <col min="5640" max="5640" width="18.85546875" style="7" customWidth="1"/>
    <col min="5641" max="5643" width="20.140625" style="7" customWidth="1"/>
    <col min="5644" max="5644" width="39.42578125" style="7" customWidth="1"/>
    <col min="5645" max="5645" width="25.28515625" style="7" customWidth="1"/>
    <col min="5646" max="5811" width="20.140625" style="7" customWidth="1"/>
    <col min="5812" max="5850" width="12.42578125" style="7" customWidth="1"/>
    <col min="5851" max="5851" width="20.140625" style="7" customWidth="1"/>
    <col min="5852" max="5852" width="21.42578125" style="7" customWidth="1"/>
    <col min="5853" max="5853" width="22.7109375" style="7" customWidth="1"/>
    <col min="5854" max="5854" width="13.7109375" style="7" customWidth="1"/>
    <col min="5855" max="5855" width="15" style="7" customWidth="1"/>
    <col min="5856" max="5857" width="17.5703125" style="7" customWidth="1"/>
    <col min="5858" max="5858" width="26.5703125" style="7" customWidth="1"/>
    <col min="5859" max="5859" width="16.28515625" style="7" customWidth="1"/>
    <col min="5860" max="5860" width="15" style="7" customWidth="1"/>
    <col min="5861" max="5862" width="12.42578125" style="7" customWidth="1"/>
    <col min="5863" max="5864" width="17.5703125" style="7" customWidth="1"/>
    <col min="5865" max="5865" width="7.28515625" style="7" customWidth="1"/>
    <col min="5866" max="5866" width="21.42578125" style="7" customWidth="1"/>
    <col min="5867" max="5868" width="16.28515625" style="7" customWidth="1"/>
    <col min="5869" max="5869" width="20.140625" style="7" customWidth="1"/>
    <col min="5870" max="5870" width="24" style="7" customWidth="1"/>
    <col min="5871" max="5871" width="18.85546875" style="7" customWidth="1"/>
    <col min="5872" max="5872" width="15" style="7" customWidth="1"/>
    <col min="5873" max="5873" width="20.140625" style="7" customWidth="1"/>
    <col min="5874" max="5874" width="16.28515625" style="7" customWidth="1"/>
    <col min="5875" max="5875" width="6" style="7" customWidth="1"/>
    <col min="5876" max="5876" width="12.42578125" style="7" customWidth="1"/>
    <col min="5877" max="5879" width="15" style="7" customWidth="1"/>
    <col min="5880" max="5880" width="7.28515625" style="7" customWidth="1"/>
    <col min="5881" max="5881" width="11.140625" style="7" customWidth="1"/>
    <col min="5882" max="5882" width="15" style="7" customWidth="1"/>
    <col min="5883" max="5883" width="18.85546875" style="7" customWidth="1"/>
    <col min="5884" max="5884" width="16.28515625" style="7" customWidth="1"/>
    <col min="5885" max="5885" width="25.28515625" style="7" customWidth="1"/>
    <col min="5886" max="5886" width="20.140625" style="7" customWidth="1"/>
    <col min="5887" max="5887" width="15" style="7" customWidth="1"/>
    <col min="5888" max="5888" width="17.5703125" style="7" customWidth="1"/>
    <col min="5889" max="5889" width="16.28515625" style="7" customWidth="1"/>
    <col min="5890" max="5891" width="15" style="7" customWidth="1"/>
    <col min="5892" max="5892" width="17.5703125" style="7" customWidth="1"/>
    <col min="5893" max="5893" width="20.140625" style="7" customWidth="1"/>
    <col min="5894" max="5894" width="16.28515625" style="7" customWidth="1"/>
    <col min="5895" max="5895" width="25.28515625" style="7" customWidth="1"/>
    <col min="5896" max="5896" width="18.85546875" style="7" customWidth="1"/>
    <col min="5897" max="5899" width="20.140625" style="7" customWidth="1"/>
    <col min="5900" max="5900" width="39.42578125" style="7" customWidth="1"/>
    <col min="5901" max="5901" width="25.28515625" style="7" customWidth="1"/>
    <col min="5902" max="6067" width="20.140625" style="7" customWidth="1"/>
    <col min="6068" max="6106" width="12.42578125" style="7" customWidth="1"/>
    <col min="6107" max="6107" width="20.140625" style="7" customWidth="1"/>
    <col min="6108" max="6108" width="21.42578125" style="7" customWidth="1"/>
    <col min="6109" max="6109" width="22.7109375" style="7" customWidth="1"/>
    <col min="6110" max="6110" width="13.7109375" style="7" customWidth="1"/>
    <col min="6111" max="6111" width="15" style="7" customWidth="1"/>
    <col min="6112" max="6113" width="17.5703125" style="7" customWidth="1"/>
    <col min="6114" max="6114" width="26.5703125" style="7" customWidth="1"/>
    <col min="6115" max="6115" width="16.28515625" style="7" customWidth="1"/>
    <col min="6116" max="6116" width="15" style="7" customWidth="1"/>
    <col min="6117" max="6118" width="12.42578125" style="7" customWidth="1"/>
    <col min="6119" max="6120" width="17.5703125" style="7" customWidth="1"/>
    <col min="6121" max="6121" width="7.28515625" style="7" customWidth="1"/>
    <col min="6122" max="6122" width="21.42578125" style="7" customWidth="1"/>
    <col min="6123" max="6124" width="16.28515625" style="7" customWidth="1"/>
    <col min="6125" max="6125" width="20.140625" style="7" customWidth="1"/>
    <col min="6126" max="6126" width="24" style="7" customWidth="1"/>
    <col min="6127" max="6127" width="18.85546875" style="7" customWidth="1"/>
    <col min="6128" max="6128" width="15" style="7" customWidth="1"/>
    <col min="6129" max="6129" width="20.140625" style="7" customWidth="1"/>
    <col min="6130" max="6130" width="16.28515625" style="7" customWidth="1"/>
    <col min="6131" max="6131" width="6" style="7" customWidth="1"/>
    <col min="6132" max="6132" width="12.42578125" style="7" customWidth="1"/>
    <col min="6133" max="6135" width="15" style="7" customWidth="1"/>
    <col min="6136" max="6136" width="7.28515625" style="7" customWidth="1"/>
    <col min="6137" max="6137" width="11.140625" style="7" customWidth="1"/>
    <col min="6138" max="6138" width="15" style="7" customWidth="1"/>
    <col min="6139" max="6139" width="18.85546875" style="7" customWidth="1"/>
    <col min="6140" max="6140" width="16.28515625" style="7" customWidth="1"/>
    <col min="6141" max="6141" width="25.28515625" style="7" customWidth="1"/>
    <col min="6142" max="6142" width="20.140625" style="7" customWidth="1"/>
    <col min="6143" max="6143" width="15" style="7" customWidth="1"/>
    <col min="6144" max="6144" width="17.5703125" style="7" customWidth="1"/>
    <col min="6145" max="6145" width="16.28515625" style="7" customWidth="1"/>
    <col min="6146" max="6147" width="15" style="7" customWidth="1"/>
    <col min="6148" max="6148" width="17.5703125" style="7" customWidth="1"/>
    <col min="6149" max="6149" width="20.140625" style="7" customWidth="1"/>
    <col min="6150" max="6150" width="16.28515625" style="7" customWidth="1"/>
    <col min="6151" max="6151" width="25.28515625" style="7" customWidth="1"/>
    <col min="6152" max="6152" width="18.85546875" style="7" customWidth="1"/>
    <col min="6153" max="6155" width="20.140625" style="7" customWidth="1"/>
    <col min="6156" max="6156" width="39.42578125" style="7" customWidth="1"/>
    <col min="6157" max="6157" width="25.28515625" style="7" customWidth="1"/>
    <col min="6158" max="6323" width="20.140625" style="7" customWidth="1"/>
    <col min="6324" max="6362" width="12.42578125" style="7" customWidth="1"/>
    <col min="6363" max="6363" width="20.140625" style="7" customWidth="1"/>
    <col min="6364" max="6364" width="21.42578125" style="7" customWidth="1"/>
    <col min="6365" max="6365" width="22.7109375" style="7" customWidth="1"/>
    <col min="6366" max="6366" width="13.7109375" style="7" customWidth="1"/>
    <col min="6367" max="6367" width="15" style="7" customWidth="1"/>
    <col min="6368" max="6369" width="17.5703125" style="7" customWidth="1"/>
    <col min="6370" max="6370" width="26.5703125" style="7" customWidth="1"/>
    <col min="6371" max="6371" width="16.28515625" style="7" customWidth="1"/>
    <col min="6372" max="6372" width="15" style="7" customWidth="1"/>
    <col min="6373" max="6374" width="12.42578125" style="7" customWidth="1"/>
    <col min="6375" max="6376" width="17.5703125" style="7" customWidth="1"/>
    <col min="6377" max="6377" width="7.28515625" style="7" customWidth="1"/>
    <col min="6378" max="6378" width="21.42578125" style="7" customWidth="1"/>
    <col min="6379" max="6380" width="16.28515625" style="7" customWidth="1"/>
    <col min="6381" max="6381" width="20.140625" style="7" customWidth="1"/>
    <col min="6382" max="6382" width="24" style="7" customWidth="1"/>
    <col min="6383" max="6383" width="18.85546875" style="7" customWidth="1"/>
    <col min="6384" max="6384" width="15" style="7" customWidth="1"/>
    <col min="6385" max="6385" width="20.140625" style="7" customWidth="1"/>
    <col min="6386" max="6386" width="16.28515625" style="7" customWidth="1"/>
    <col min="6387" max="6387" width="6" style="7" customWidth="1"/>
    <col min="6388" max="6388" width="12.42578125" style="7" customWidth="1"/>
    <col min="6389" max="6391" width="15" style="7" customWidth="1"/>
    <col min="6392" max="6392" width="7.28515625" style="7" customWidth="1"/>
    <col min="6393" max="6393" width="11.140625" style="7" customWidth="1"/>
    <col min="6394" max="6394" width="15" style="7" customWidth="1"/>
    <col min="6395" max="6395" width="18.85546875" style="7" customWidth="1"/>
    <col min="6396" max="6396" width="16.28515625" style="7" customWidth="1"/>
    <col min="6397" max="6397" width="25.28515625" style="7" customWidth="1"/>
    <col min="6398" max="6398" width="20.140625" style="7" customWidth="1"/>
    <col min="6399" max="6399" width="15" style="7" customWidth="1"/>
    <col min="6400" max="6400" width="17.5703125" style="7" customWidth="1"/>
    <col min="6401" max="6401" width="16.28515625" style="7" customWidth="1"/>
    <col min="6402" max="6403" width="15" style="7" customWidth="1"/>
    <col min="6404" max="6404" width="17.5703125" style="7" customWidth="1"/>
    <col min="6405" max="6405" width="20.140625" style="7" customWidth="1"/>
    <col min="6406" max="6406" width="16.28515625" style="7" customWidth="1"/>
    <col min="6407" max="6407" width="25.28515625" style="7" customWidth="1"/>
    <col min="6408" max="6408" width="18.85546875" style="7" customWidth="1"/>
    <col min="6409" max="6411" width="20.140625" style="7" customWidth="1"/>
    <col min="6412" max="6412" width="39.42578125" style="7" customWidth="1"/>
    <col min="6413" max="6413" width="25.28515625" style="7" customWidth="1"/>
    <col min="6414" max="6579" width="20.140625" style="7" customWidth="1"/>
    <col min="6580" max="6618" width="12.42578125" style="7" customWidth="1"/>
    <col min="6619" max="6619" width="20.140625" style="7" customWidth="1"/>
    <col min="6620" max="6620" width="21.42578125" style="7" customWidth="1"/>
    <col min="6621" max="6621" width="22.7109375" style="7" customWidth="1"/>
    <col min="6622" max="6622" width="13.7109375" style="7" customWidth="1"/>
    <col min="6623" max="6623" width="15" style="7" customWidth="1"/>
    <col min="6624" max="6625" width="17.5703125" style="7" customWidth="1"/>
    <col min="6626" max="6626" width="26.5703125" style="7" customWidth="1"/>
    <col min="6627" max="6627" width="16.28515625" style="7" customWidth="1"/>
    <col min="6628" max="6628" width="15" style="7" customWidth="1"/>
    <col min="6629" max="6630" width="12.42578125" style="7" customWidth="1"/>
    <col min="6631" max="6632" width="17.5703125" style="7" customWidth="1"/>
    <col min="6633" max="6633" width="7.28515625" style="7" customWidth="1"/>
    <col min="6634" max="6634" width="21.42578125" style="7" customWidth="1"/>
    <col min="6635" max="6636" width="16.28515625" style="7" customWidth="1"/>
    <col min="6637" max="6637" width="20.140625" style="7" customWidth="1"/>
    <col min="6638" max="6638" width="24" style="7" customWidth="1"/>
    <col min="6639" max="6639" width="18.85546875" style="7" customWidth="1"/>
    <col min="6640" max="6640" width="15" style="7" customWidth="1"/>
    <col min="6641" max="6641" width="20.140625" style="7" customWidth="1"/>
    <col min="6642" max="6642" width="16.28515625" style="7" customWidth="1"/>
    <col min="6643" max="6643" width="6" style="7" customWidth="1"/>
    <col min="6644" max="6644" width="12.42578125" style="7" customWidth="1"/>
    <col min="6645" max="6647" width="15" style="7" customWidth="1"/>
    <col min="6648" max="6648" width="7.28515625" style="7" customWidth="1"/>
    <col min="6649" max="6649" width="11.140625" style="7" customWidth="1"/>
    <col min="6650" max="6650" width="15" style="7" customWidth="1"/>
    <col min="6651" max="6651" width="18.85546875" style="7" customWidth="1"/>
    <col min="6652" max="6652" width="16.28515625" style="7" customWidth="1"/>
    <col min="6653" max="6653" width="25.28515625" style="7" customWidth="1"/>
    <col min="6654" max="6654" width="20.140625" style="7" customWidth="1"/>
    <col min="6655" max="6655" width="15" style="7" customWidth="1"/>
    <col min="6656" max="6656" width="17.5703125" style="7" customWidth="1"/>
    <col min="6657" max="6657" width="16.28515625" style="7" customWidth="1"/>
    <col min="6658" max="6659" width="15" style="7" customWidth="1"/>
    <col min="6660" max="6660" width="17.5703125" style="7" customWidth="1"/>
    <col min="6661" max="6661" width="20.140625" style="7" customWidth="1"/>
    <col min="6662" max="6662" width="16.28515625" style="7" customWidth="1"/>
    <col min="6663" max="6663" width="25.28515625" style="7" customWidth="1"/>
    <col min="6664" max="6664" width="18.85546875" style="7" customWidth="1"/>
    <col min="6665" max="6667" width="20.140625" style="7" customWidth="1"/>
    <col min="6668" max="6668" width="39.42578125" style="7" customWidth="1"/>
    <col min="6669" max="6669" width="25.28515625" style="7" customWidth="1"/>
    <col min="6670" max="6835" width="20.140625" style="7" customWidth="1"/>
    <col min="6836" max="6874" width="12.42578125" style="7" customWidth="1"/>
    <col min="6875" max="6875" width="20.140625" style="7" customWidth="1"/>
    <col min="6876" max="6876" width="21.42578125" style="7" customWidth="1"/>
    <col min="6877" max="6877" width="22.7109375" style="7" customWidth="1"/>
    <col min="6878" max="6878" width="13.7109375" style="7" customWidth="1"/>
    <col min="6879" max="6879" width="15" style="7" customWidth="1"/>
    <col min="6880" max="6881" width="17.5703125" style="7" customWidth="1"/>
    <col min="6882" max="6882" width="26.5703125" style="7" customWidth="1"/>
    <col min="6883" max="6883" width="16.28515625" style="7" customWidth="1"/>
    <col min="6884" max="6884" width="15" style="7" customWidth="1"/>
    <col min="6885" max="6886" width="12.42578125" style="7" customWidth="1"/>
    <col min="6887" max="6888" width="17.5703125" style="7" customWidth="1"/>
    <col min="6889" max="6889" width="7.28515625" style="7" customWidth="1"/>
    <col min="6890" max="6890" width="21.42578125" style="7" customWidth="1"/>
    <col min="6891" max="6892" width="16.28515625" style="7" customWidth="1"/>
    <col min="6893" max="6893" width="20.140625" style="7" customWidth="1"/>
    <col min="6894" max="6894" width="24" style="7" customWidth="1"/>
    <col min="6895" max="6895" width="18.85546875" style="7" customWidth="1"/>
    <col min="6896" max="6896" width="15" style="7" customWidth="1"/>
    <col min="6897" max="6897" width="20.140625" style="7" customWidth="1"/>
    <col min="6898" max="6898" width="16.28515625" style="7" customWidth="1"/>
    <col min="6899" max="6899" width="6" style="7" customWidth="1"/>
    <col min="6900" max="6900" width="12.42578125" style="7" customWidth="1"/>
    <col min="6901" max="6903" width="15" style="7" customWidth="1"/>
    <col min="6904" max="6904" width="7.28515625" style="7" customWidth="1"/>
    <col min="6905" max="6905" width="11.140625" style="7" customWidth="1"/>
    <col min="6906" max="6906" width="15" style="7" customWidth="1"/>
    <col min="6907" max="6907" width="18.85546875" style="7" customWidth="1"/>
    <col min="6908" max="6908" width="16.28515625" style="7" customWidth="1"/>
    <col min="6909" max="6909" width="25.28515625" style="7" customWidth="1"/>
    <col min="6910" max="6910" width="20.140625" style="7" customWidth="1"/>
    <col min="6911" max="6911" width="15" style="7" customWidth="1"/>
    <col min="6912" max="6912" width="17.5703125" style="7" customWidth="1"/>
    <col min="6913" max="6913" width="16.28515625" style="7" customWidth="1"/>
    <col min="6914" max="6915" width="15" style="7" customWidth="1"/>
    <col min="6916" max="6916" width="17.5703125" style="7" customWidth="1"/>
    <col min="6917" max="6917" width="20.140625" style="7" customWidth="1"/>
    <col min="6918" max="6918" width="16.28515625" style="7" customWidth="1"/>
    <col min="6919" max="6919" width="25.28515625" style="7" customWidth="1"/>
    <col min="6920" max="6920" width="18.85546875" style="7" customWidth="1"/>
    <col min="6921" max="6923" width="20.140625" style="7" customWidth="1"/>
    <col min="6924" max="6924" width="39.42578125" style="7" customWidth="1"/>
    <col min="6925" max="6925" width="25.28515625" style="7" customWidth="1"/>
    <col min="6926" max="7091" width="20.140625" style="7" customWidth="1"/>
    <col min="7092" max="7130" width="12.42578125" style="7" customWidth="1"/>
    <col min="7131" max="7131" width="20.140625" style="7" customWidth="1"/>
    <col min="7132" max="7132" width="21.42578125" style="7" customWidth="1"/>
    <col min="7133" max="7133" width="22.7109375" style="7" customWidth="1"/>
    <col min="7134" max="7134" width="13.7109375" style="7" customWidth="1"/>
    <col min="7135" max="7135" width="15" style="7" customWidth="1"/>
    <col min="7136" max="7137" width="17.5703125" style="7" customWidth="1"/>
    <col min="7138" max="7138" width="26.5703125" style="7" customWidth="1"/>
    <col min="7139" max="7139" width="16.28515625" style="7" customWidth="1"/>
    <col min="7140" max="7140" width="15" style="7" customWidth="1"/>
    <col min="7141" max="7142" width="12.42578125" style="7" customWidth="1"/>
    <col min="7143" max="7144" width="17.5703125" style="7" customWidth="1"/>
    <col min="7145" max="7145" width="7.28515625" style="7" customWidth="1"/>
    <col min="7146" max="7146" width="21.42578125" style="7" customWidth="1"/>
    <col min="7147" max="7148" width="16.28515625" style="7" customWidth="1"/>
    <col min="7149" max="7149" width="20.140625" style="7" customWidth="1"/>
    <col min="7150" max="7150" width="24" style="7" customWidth="1"/>
    <col min="7151" max="7151" width="18.85546875" style="7" customWidth="1"/>
    <col min="7152" max="7152" width="15" style="7" customWidth="1"/>
    <col min="7153" max="7153" width="20.140625" style="7" customWidth="1"/>
    <col min="7154" max="7154" width="16.28515625" style="7" customWidth="1"/>
    <col min="7155" max="7155" width="6" style="7" customWidth="1"/>
    <col min="7156" max="7156" width="12.42578125" style="7" customWidth="1"/>
    <col min="7157" max="7159" width="15" style="7" customWidth="1"/>
    <col min="7160" max="7160" width="7.28515625" style="7" customWidth="1"/>
    <col min="7161" max="7161" width="11.140625" style="7" customWidth="1"/>
    <col min="7162" max="7162" width="15" style="7" customWidth="1"/>
    <col min="7163" max="7163" width="18.85546875" style="7" customWidth="1"/>
    <col min="7164" max="7164" width="16.28515625" style="7" customWidth="1"/>
    <col min="7165" max="7165" width="25.28515625" style="7" customWidth="1"/>
    <col min="7166" max="7166" width="20.140625" style="7" customWidth="1"/>
    <col min="7167" max="7167" width="15" style="7" customWidth="1"/>
    <col min="7168" max="7168" width="17.5703125" style="7" customWidth="1"/>
    <col min="7169" max="7169" width="16.28515625" style="7" customWidth="1"/>
    <col min="7170" max="7171" width="15" style="7" customWidth="1"/>
    <col min="7172" max="7172" width="17.5703125" style="7" customWidth="1"/>
    <col min="7173" max="7173" width="20.140625" style="7" customWidth="1"/>
    <col min="7174" max="7174" width="16.28515625" style="7" customWidth="1"/>
    <col min="7175" max="7175" width="25.28515625" style="7" customWidth="1"/>
    <col min="7176" max="7176" width="18.85546875" style="7" customWidth="1"/>
    <col min="7177" max="7179" width="20.140625" style="7" customWidth="1"/>
    <col min="7180" max="7180" width="39.42578125" style="7" customWidth="1"/>
    <col min="7181" max="7181" width="25.28515625" style="7" customWidth="1"/>
    <col min="7182" max="7347" width="20.140625" style="7" customWidth="1"/>
    <col min="7348" max="7386" width="12.42578125" style="7" customWidth="1"/>
    <col min="7387" max="7387" width="20.140625" style="7" customWidth="1"/>
    <col min="7388" max="7388" width="21.42578125" style="7" customWidth="1"/>
    <col min="7389" max="7389" width="22.7109375" style="7" customWidth="1"/>
    <col min="7390" max="7390" width="13.7109375" style="7" customWidth="1"/>
    <col min="7391" max="7391" width="15" style="7" customWidth="1"/>
    <col min="7392" max="7393" width="17.5703125" style="7" customWidth="1"/>
    <col min="7394" max="7394" width="26.5703125" style="7" customWidth="1"/>
    <col min="7395" max="7395" width="16.28515625" style="7" customWidth="1"/>
    <col min="7396" max="7396" width="15" style="7" customWidth="1"/>
    <col min="7397" max="7398" width="12.42578125" style="7" customWidth="1"/>
    <col min="7399" max="7400" width="17.5703125" style="7" customWidth="1"/>
    <col min="7401" max="7401" width="7.28515625" style="7" customWidth="1"/>
    <col min="7402" max="7402" width="21.42578125" style="7" customWidth="1"/>
    <col min="7403" max="7404" width="16.28515625" style="7" customWidth="1"/>
    <col min="7405" max="7405" width="20.140625" style="7" customWidth="1"/>
    <col min="7406" max="7406" width="24" style="7" customWidth="1"/>
    <col min="7407" max="7407" width="18.85546875" style="7" customWidth="1"/>
    <col min="7408" max="7408" width="15" style="7" customWidth="1"/>
    <col min="7409" max="7409" width="20.140625" style="7" customWidth="1"/>
    <col min="7410" max="7410" width="16.28515625" style="7" customWidth="1"/>
    <col min="7411" max="7411" width="6" style="7" customWidth="1"/>
    <col min="7412" max="7412" width="12.42578125" style="7" customWidth="1"/>
    <col min="7413" max="7415" width="15" style="7" customWidth="1"/>
    <col min="7416" max="7416" width="7.28515625" style="7" customWidth="1"/>
    <col min="7417" max="7417" width="11.140625" style="7" customWidth="1"/>
    <col min="7418" max="7418" width="15" style="7" customWidth="1"/>
    <col min="7419" max="7419" width="18.85546875" style="7" customWidth="1"/>
    <col min="7420" max="7420" width="16.28515625" style="7" customWidth="1"/>
    <col min="7421" max="7421" width="25.28515625" style="7" customWidth="1"/>
    <col min="7422" max="7422" width="20.140625" style="7" customWidth="1"/>
    <col min="7423" max="7423" width="15" style="7" customWidth="1"/>
    <col min="7424" max="7424" width="17.5703125" style="7" customWidth="1"/>
    <col min="7425" max="7425" width="16.28515625" style="7" customWidth="1"/>
    <col min="7426" max="7427" width="15" style="7" customWidth="1"/>
    <col min="7428" max="7428" width="17.5703125" style="7" customWidth="1"/>
    <col min="7429" max="7429" width="20.140625" style="7" customWidth="1"/>
    <col min="7430" max="7430" width="16.28515625" style="7" customWidth="1"/>
    <col min="7431" max="7431" width="25.28515625" style="7" customWidth="1"/>
    <col min="7432" max="7432" width="18.85546875" style="7" customWidth="1"/>
    <col min="7433" max="7435" width="20.140625" style="7" customWidth="1"/>
    <col min="7436" max="7436" width="39.42578125" style="7" customWidth="1"/>
    <col min="7437" max="7437" width="25.28515625" style="7" customWidth="1"/>
    <col min="7438" max="7603" width="20.140625" style="7" customWidth="1"/>
    <col min="7604" max="7642" width="12.42578125" style="7" customWidth="1"/>
    <col min="7643" max="7643" width="20.140625" style="7" customWidth="1"/>
    <col min="7644" max="7644" width="21.42578125" style="7" customWidth="1"/>
    <col min="7645" max="7645" width="22.7109375" style="7" customWidth="1"/>
    <col min="7646" max="7646" width="13.7109375" style="7" customWidth="1"/>
    <col min="7647" max="7647" width="15" style="7" customWidth="1"/>
    <col min="7648" max="7649" width="17.5703125" style="7" customWidth="1"/>
    <col min="7650" max="7650" width="26.5703125" style="7" customWidth="1"/>
    <col min="7651" max="7651" width="16.28515625" style="7" customWidth="1"/>
    <col min="7652" max="7652" width="15" style="7" customWidth="1"/>
    <col min="7653" max="7654" width="12.42578125" style="7" customWidth="1"/>
    <col min="7655" max="7656" width="17.5703125" style="7" customWidth="1"/>
    <col min="7657" max="7657" width="7.28515625" style="7" customWidth="1"/>
    <col min="7658" max="7658" width="21.42578125" style="7" customWidth="1"/>
    <col min="7659" max="7660" width="16.28515625" style="7" customWidth="1"/>
    <col min="7661" max="7661" width="20.140625" style="7" customWidth="1"/>
    <col min="7662" max="7662" width="24" style="7" customWidth="1"/>
    <col min="7663" max="7663" width="18.85546875" style="7" customWidth="1"/>
    <col min="7664" max="7664" width="15" style="7" customWidth="1"/>
    <col min="7665" max="7665" width="20.140625" style="7" customWidth="1"/>
    <col min="7666" max="7666" width="16.28515625" style="7" customWidth="1"/>
    <col min="7667" max="7667" width="6" style="7" customWidth="1"/>
    <col min="7668" max="7668" width="12.42578125" style="7" customWidth="1"/>
    <col min="7669" max="7671" width="15" style="7" customWidth="1"/>
    <col min="7672" max="7672" width="7.28515625" style="7" customWidth="1"/>
    <col min="7673" max="7673" width="11.140625" style="7" customWidth="1"/>
    <col min="7674" max="7674" width="15" style="7" customWidth="1"/>
    <col min="7675" max="7675" width="18.85546875" style="7" customWidth="1"/>
    <col min="7676" max="7676" width="16.28515625" style="7" customWidth="1"/>
    <col min="7677" max="7677" width="25.28515625" style="7" customWidth="1"/>
    <col min="7678" max="7678" width="20.140625" style="7" customWidth="1"/>
    <col min="7679" max="7679" width="15" style="7" customWidth="1"/>
    <col min="7680" max="7680" width="17.5703125" style="7" customWidth="1"/>
    <col min="7681" max="7681" width="16.28515625" style="7" customWidth="1"/>
    <col min="7682" max="7683" width="15" style="7" customWidth="1"/>
    <col min="7684" max="7684" width="17.5703125" style="7" customWidth="1"/>
    <col min="7685" max="7685" width="20.140625" style="7" customWidth="1"/>
    <col min="7686" max="7686" width="16.28515625" style="7" customWidth="1"/>
    <col min="7687" max="7687" width="25.28515625" style="7" customWidth="1"/>
    <col min="7688" max="7688" width="18.85546875" style="7" customWidth="1"/>
    <col min="7689" max="7691" width="20.140625" style="7" customWidth="1"/>
    <col min="7692" max="7692" width="39.42578125" style="7" customWidth="1"/>
    <col min="7693" max="7693" width="25.28515625" style="7" customWidth="1"/>
    <col min="7694" max="7859" width="20.140625" style="7" customWidth="1"/>
    <col min="7860" max="7898" width="12.42578125" style="7" customWidth="1"/>
    <col min="7899" max="7899" width="20.140625" style="7" customWidth="1"/>
    <col min="7900" max="7900" width="21.42578125" style="7" customWidth="1"/>
    <col min="7901" max="7901" width="22.7109375" style="7" customWidth="1"/>
    <col min="7902" max="7902" width="13.7109375" style="7" customWidth="1"/>
    <col min="7903" max="7903" width="15" style="7" customWidth="1"/>
    <col min="7904" max="7905" width="17.5703125" style="7" customWidth="1"/>
    <col min="7906" max="7906" width="26.5703125" style="7" customWidth="1"/>
    <col min="7907" max="7907" width="16.28515625" style="7" customWidth="1"/>
    <col min="7908" max="7908" width="15" style="7" customWidth="1"/>
    <col min="7909" max="7910" width="12.42578125" style="7" customWidth="1"/>
    <col min="7911" max="7912" width="17.5703125" style="7" customWidth="1"/>
    <col min="7913" max="7913" width="7.28515625" style="7" customWidth="1"/>
    <col min="7914" max="7914" width="21.42578125" style="7" customWidth="1"/>
    <col min="7915" max="7916" width="16.28515625" style="7" customWidth="1"/>
    <col min="7917" max="7917" width="20.140625" style="7" customWidth="1"/>
    <col min="7918" max="7918" width="24" style="7" customWidth="1"/>
    <col min="7919" max="7919" width="18.85546875" style="7" customWidth="1"/>
    <col min="7920" max="7920" width="15" style="7" customWidth="1"/>
    <col min="7921" max="7921" width="20.140625" style="7" customWidth="1"/>
    <col min="7922" max="7922" width="16.28515625" style="7" customWidth="1"/>
    <col min="7923" max="7923" width="6" style="7" customWidth="1"/>
    <col min="7924" max="7924" width="12.42578125" style="7" customWidth="1"/>
    <col min="7925" max="7927" width="15" style="7" customWidth="1"/>
    <col min="7928" max="7928" width="7.28515625" style="7" customWidth="1"/>
    <col min="7929" max="7929" width="11.140625" style="7" customWidth="1"/>
    <col min="7930" max="7930" width="15" style="7" customWidth="1"/>
    <col min="7931" max="7931" width="18.85546875" style="7" customWidth="1"/>
    <col min="7932" max="7932" width="16.28515625" style="7" customWidth="1"/>
    <col min="7933" max="7933" width="25.28515625" style="7" customWidth="1"/>
    <col min="7934" max="7934" width="20.140625" style="7" customWidth="1"/>
    <col min="7935" max="7935" width="15" style="7" customWidth="1"/>
    <col min="7936" max="7936" width="17.5703125" style="7" customWidth="1"/>
    <col min="7937" max="7937" width="16.28515625" style="7" customWidth="1"/>
    <col min="7938" max="7939" width="15" style="7" customWidth="1"/>
    <col min="7940" max="7940" width="17.5703125" style="7" customWidth="1"/>
    <col min="7941" max="7941" width="20.140625" style="7" customWidth="1"/>
    <col min="7942" max="7942" width="16.28515625" style="7" customWidth="1"/>
    <col min="7943" max="7943" width="25.28515625" style="7" customWidth="1"/>
    <col min="7944" max="7944" width="18.85546875" style="7" customWidth="1"/>
    <col min="7945" max="7947" width="20.140625" style="7" customWidth="1"/>
    <col min="7948" max="7948" width="39.42578125" style="7" customWidth="1"/>
    <col min="7949" max="7949" width="25.28515625" style="7" customWidth="1"/>
    <col min="7950" max="8115" width="20.140625" style="7" customWidth="1"/>
    <col min="8116" max="8154" width="12.42578125" style="7" customWidth="1"/>
    <col min="8155" max="8155" width="20.140625" style="7" customWidth="1"/>
    <col min="8156" max="8156" width="21.42578125" style="7" customWidth="1"/>
    <col min="8157" max="8157" width="22.7109375" style="7" customWidth="1"/>
    <col min="8158" max="8158" width="13.7109375" style="7" customWidth="1"/>
    <col min="8159" max="8159" width="15" style="7" customWidth="1"/>
    <col min="8160" max="8161" width="17.5703125" style="7" customWidth="1"/>
    <col min="8162" max="8162" width="26.5703125" style="7" customWidth="1"/>
    <col min="8163" max="8163" width="16.28515625" style="7" customWidth="1"/>
    <col min="8164" max="8164" width="15" style="7" customWidth="1"/>
    <col min="8165" max="8166" width="12.42578125" style="7" customWidth="1"/>
    <col min="8167" max="8168" width="17.5703125" style="7" customWidth="1"/>
    <col min="8169" max="8169" width="7.28515625" style="7" customWidth="1"/>
    <col min="8170" max="8170" width="21.42578125" style="7" customWidth="1"/>
    <col min="8171" max="8172" width="16.28515625" style="7" customWidth="1"/>
    <col min="8173" max="8173" width="20.140625" style="7" customWidth="1"/>
    <col min="8174" max="8174" width="24" style="7" customWidth="1"/>
    <col min="8175" max="8175" width="18.85546875" style="7" customWidth="1"/>
    <col min="8176" max="8176" width="15" style="7" customWidth="1"/>
    <col min="8177" max="8177" width="20.140625" style="7" customWidth="1"/>
    <col min="8178" max="8178" width="16.28515625" style="7" customWidth="1"/>
    <col min="8179" max="8179" width="6" style="7" customWidth="1"/>
    <col min="8180" max="8180" width="12.42578125" style="7" customWidth="1"/>
    <col min="8181" max="8183" width="15" style="7" customWidth="1"/>
    <col min="8184" max="8184" width="7.28515625" style="7" customWidth="1"/>
    <col min="8185" max="8185" width="11.140625" style="7" customWidth="1"/>
    <col min="8186" max="8186" width="15" style="7" customWidth="1"/>
    <col min="8187" max="8187" width="18.85546875" style="7" customWidth="1"/>
    <col min="8188" max="8188" width="16.28515625" style="7" customWidth="1"/>
    <col min="8189" max="8189" width="25.28515625" style="7" customWidth="1"/>
    <col min="8190" max="8190" width="20.140625" style="7" customWidth="1"/>
    <col min="8191" max="8191" width="15" style="7" customWidth="1"/>
    <col min="8192" max="8192" width="17.5703125" style="7" customWidth="1"/>
    <col min="8193" max="8193" width="16.28515625" style="7" customWidth="1"/>
    <col min="8194" max="8195" width="15" style="7" customWidth="1"/>
    <col min="8196" max="8196" width="17.5703125" style="7" customWidth="1"/>
    <col min="8197" max="8197" width="20.140625" style="7" customWidth="1"/>
    <col min="8198" max="8198" width="16.28515625" style="7" customWidth="1"/>
    <col min="8199" max="8199" width="25.28515625" style="7" customWidth="1"/>
    <col min="8200" max="8200" width="18.85546875" style="7" customWidth="1"/>
    <col min="8201" max="8203" width="20.140625" style="7" customWidth="1"/>
    <col min="8204" max="8204" width="39.42578125" style="7" customWidth="1"/>
    <col min="8205" max="8205" width="25.28515625" style="7" customWidth="1"/>
    <col min="8206" max="8371" width="20.140625" style="7" customWidth="1"/>
    <col min="8372" max="8410" width="12.42578125" style="7" customWidth="1"/>
    <col min="8411" max="8411" width="20.140625" style="7" customWidth="1"/>
    <col min="8412" max="8412" width="21.42578125" style="7" customWidth="1"/>
    <col min="8413" max="8413" width="22.7109375" style="7" customWidth="1"/>
    <col min="8414" max="8414" width="13.7109375" style="7" customWidth="1"/>
    <col min="8415" max="8415" width="15" style="7" customWidth="1"/>
    <col min="8416" max="8417" width="17.5703125" style="7" customWidth="1"/>
    <col min="8418" max="8418" width="26.5703125" style="7" customWidth="1"/>
    <col min="8419" max="8419" width="16.28515625" style="7" customWidth="1"/>
    <col min="8420" max="8420" width="15" style="7" customWidth="1"/>
    <col min="8421" max="8422" width="12.42578125" style="7" customWidth="1"/>
    <col min="8423" max="8424" width="17.5703125" style="7" customWidth="1"/>
    <col min="8425" max="8425" width="7.28515625" style="7" customWidth="1"/>
    <col min="8426" max="8426" width="21.42578125" style="7" customWidth="1"/>
    <col min="8427" max="8428" width="16.28515625" style="7" customWidth="1"/>
    <col min="8429" max="8429" width="20.140625" style="7" customWidth="1"/>
    <col min="8430" max="8430" width="24" style="7" customWidth="1"/>
    <col min="8431" max="8431" width="18.85546875" style="7" customWidth="1"/>
    <col min="8432" max="8432" width="15" style="7" customWidth="1"/>
    <col min="8433" max="8433" width="20.140625" style="7" customWidth="1"/>
    <col min="8434" max="8434" width="16.28515625" style="7" customWidth="1"/>
    <col min="8435" max="8435" width="6" style="7" customWidth="1"/>
    <col min="8436" max="8436" width="12.42578125" style="7" customWidth="1"/>
    <col min="8437" max="8439" width="15" style="7" customWidth="1"/>
    <col min="8440" max="8440" width="7.28515625" style="7" customWidth="1"/>
    <col min="8441" max="8441" width="11.140625" style="7" customWidth="1"/>
    <col min="8442" max="8442" width="15" style="7" customWidth="1"/>
    <col min="8443" max="8443" width="18.85546875" style="7" customWidth="1"/>
    <col min="8444" max="8444" width="16.28515625" style="7" customWidth="1"/>
    <col min="8445" max="8445" width="25.28515625" style="7" customWidth="1"/>
    <col min="8446" max="8446" width="20.140625" style="7" customWidth="1"/>
    <col min="8447" max="8447" width="15" style="7" customWidth="1"/>
    <col min="8448" max="8448" width="17.5703125" style="7" customWidth="1"/>
    <col min="8449" max="8449" width="16.28515625" style="7" customWidth="1"/>
    <col min="8450" max="8451" width="15" style="7" customWidth="1"/>
    <col min="8452" max="8452" width="17.5703125" style="7" customWidth="1"/>
    <col min="8453" max="8453" width="20.140625" style="7" customWidth="1"/>
    <col min="8454" max="8454" width="16.28515625" style="7" customWidth="1"/>
    <col min="8455" max="8455" width="25.28515625" style="7" customWidth="1"/>
    <col min="8456" max="8456" width="18.85546875" style="7" customWidth="1"/>
    <col min="8457" max="8459" width="20.140625" style="7" customWidth="1"/>
    <col min="8460" max="8460" width="39.42578125" style="7" customWidth="1"/>
    <col min="8461" max="8461" width="25.28515625" style="7" customWidth="1"/>
    <col min="8462" max="8627" width="20.140625" style="7" customWidth="1"/>
    <col min="8628" max="8666" width="12.42578125" style="7" customWidth="1"/>
    <col min="8667" max="8667" width="20.140625" style="7" customWidth="1"/>
    <col min="8668" max="8668" width="21.42578125" style="7" customWidth="1"/>
    <col min="8669" max="8669" width="22.7109375" style="7" customWidth="1"/>
    <col min="8670" max="8670" width="13.7109375" style="7" customWidth="1"/>
    <col min="8671" max="8671" width="15" style="7" customWidth="1"/>
    <col min="8672" max="8673" width="17.5703125" style="7" customWidth="1"/>
    <col min="8674" max="8674" width="26.5703125" style="7" customWidth="1"/>
    <col min="8675" max="8675" width="16.28515625" style="7" customWidth="1"/>
    <col min="8676" max="8676" width="15" style="7" customWidth="1"/>
    <col min="8677" max="8678" width="12.42578125" style="7" customWidth="1"/>
    <col min="8679" max="8680" width="17.5703125" style="7" customWidth="1"/>
    <col min="8681" max="8681" width="7.28515625" style="7" customWidth="1"/>
    <col min="8682" max="8682" width="21.42578125" style="7" customWidth="1"/>
    <col min="8683" max="8684" width="16.28515625" style="7" customWidth="1"/>
    <col min="8685" max="8685" width="20.140625" style="7" customWidth="1"/>
    <col min="8686" max="8686" width="24" style="7" customWidth="1"/>
    <col min="8687" max="8687" width="18.85546875" style="7" customWidth="1"/>
    <col min="8688" max="8688" width="15" style="7" customWidth="1"/>
    <col min="8689" max="8689" width="20.140625" style="7" customWidth="1"/>
    <col min="8690" max="8690" width="16.28515625" style="7" customWidth="1"/>
    <col min="8691" max="8691" width="6" style="7" customWidth="1"/>
    <col min="8692" max="8692" width="12.42578125" style="7" customWidth="1"/>
    <col min="8693" max="8695" width="15" style="7" customWidth="1"/>
    <col min="8696" max="8696" width="7.28515625" style="7" customWidth="1"/>
    <col min="8697" max="8697" width="11.140625" style="7" customWidth="1"/>
    <col min="8698" max="8698" width="15" style="7" customWidth="1"/>
    <col min="8699" max="8699" width="18.85546875" style="7" customWidth="1"/>
    <col min="8700" max="8700" width="16.28515625" style="7" customWidth="1"/>
    <col min="8701" max="8701" width="25.28515625" style="7" customWidth="1"/>
    <col min="8702" max="8702" width="20.140625" style="7" customWidth="1"/>
    <col min="8703" max="8703" width="15" style="7" customWidth="1"/>
    <col min="8704" max="8704" width="17.5703125" style="7" customWidth="1"/>
    <col min="8705" max="8705" width="16.28515625" style="7" customWidth="1"/>
    <col min="8706" max="8707" width="15" style="7" customWidth="1"/>
    <col min="8708" max="8708" width="17.5703125" style="7" customWidth="1"/>
    <col min="8709" max="8709" width="20.140625" style="7" customWidth="1"/>
    <col min="8710" max="8710" width="16.28515625" style="7" customWidth="1"/>
    <col min="8711" max="8711" width="25.28515625" style="7" customWidth="1"/>
    <col min="8712" max="8712" width="18.85546875" style="7" customWidth="1"/>
    <col min="8713" max="8715" width="20.140625" style="7" customWidth="1"/>
    <col min="8716" max="8716" width="39.42578125" style="7" customWidth="1"/>
    <col min="8717" max="8717" width="25.28515625" style="7" customWidth="1"/>
    <col min="8718" max="8883" width="20.140625" style="7" customWidth="1"/>
    <col min="8884" max="8922" width="12.42578125" style="7" customWidth="1"/>
    <col min="8923" max="8923" width="20.140625" style="7" customWidth="1"/>
    <col min="8924" max="8924" width="21.42578125" style="7" customWidth="1"/>
    <col min="8925" max="8925" width="22.7109375" style="7" customWidth="1"/>
    <col min="8926" max="8926" width="13.7109375" style="7" customWidth="1"/>
    <col min="8927" max="8927" width="15" style="7" customWidth="1"/>
    <col min="8928" max="8929" width="17.5703125" style="7" customWidth="1"/>
    <col min="8930" max="8930" width="26.5703125" style="7" customWidth="1"/>
    <col min="8931" max="8931" width="16.28515625" style="7" customWidth="1"/>
    <col min="8932" max="8932" width="15" style="7" customWidth="1"/>
    <col min="8933" max="8934" width="12.42578125" style="7" customWidth="1"/>
    <col min="8935" max="8936" width="17.5703125" style="7" customWidth="1"/>
    <col min="8937" max="8937" width="7.28515625" style="7" customWidth="1"/>
    <col min="8938" max="8938" width="21.42578125" style="7" customWidth="1"/>
    <col min="8939" max="8940" width="16.28515625" style="7" customWidth="1"/>
    <col min="8941" max="8941" width="20.140625" style="7" customWidth="1"/>
    <col min="8942" max="8942" width="24" style="7" customWidth="1"/>
    <col min="8943" max="8943" width="18.85546875" style="7" customWidth="1"/>
    <col min="8944" max="8944" width="15" style="7" customWidth="1"/>
    <col min="8945" max="8945" width="20.140625" style="7" customWidth="1"/>
    <col min="8946" max="8946" width="16.28515625" style="7" customWidth="1"/>
    <col min="8947" max="8947" width="6" style="7" customWidth="1"/>
    <col min="8948" max="8948" width="12.42578125" style="7" customWidth="1"/>
    <col min="8949" max="8951" width="15" style="7" customWidth="1"/>
    <col min="8952" max="8952" width="7.28515625" style="7" customWidth="1"/>
    <col min="8953" max="8953" width="11.140625" style="7" customWidth="1"/>
    <col min="8954" max="8954" width="15" style="7" customWidth="1"/>
    <col min="8955" max="8955" width="18.85546875" style="7" customWidth="1"/>
    <col min="8956" max="8956" width="16.28515625" style="7" customWidth="1"/>
    <col min="8957" max="8957" width="25.28515625" style="7" customWidth="1"/>
    <col min="8958" max="8958" width="20.140625" style="7" customWidth="1"/>
    <col min="8959" max="8959" width="15" style="7" customWidth="1"/>
    <col min="8960" max="8960" width="17.5703125" style="7" customWidth="1"/>
    <col min="8961" max="8961" width="16.28515625" style="7" customWidth="1"/>
    <col min="8962" max="8963" width="15" style="7" customWidth="1"/>
    <col min="8964" max="8964" width="17.5703125" style="7" customWidth="1"/>
    <col min="8965" max="8965" width="20.140625" style="7" customWidth="1"/>
    <col min="8966" max="8966" width="16.28515625" style="7" customWidth="1"/>
    <col min="8967" max="8967" width="25.28515625" style="7" customWidth="1"/>
    <col min="8968" max="8968" width="18.85546875" style="7" customWidth="1"/>
    <col min="8969" max="8971" width="20.140625" style="7" customWidth="1"/>
    <col min="8972" max="8972" width="39.42578125" style="7" customWidth="1"/>
    <col min="8973" max="8973" width="25.28515625" style="7" customWidth="1"/>
    <col min="8974" max="9139" width="20.140625" style="7" customWidth="1"/>
    <col min="9140" max="9178" width="12.42578125" style="7" customWidth="1"/>
    <col min="9179" max="9179" width="20.140625" style="7" customWidth="1"/>
    <col min="9180" max="9180" width="21.42578125" style="7" customWidth="1"/>
    <col min="9181" max="9181" width="22.7109375" style="7" customWidth="1"/>
    <col min="9182" max="9182" width="13.7109375" style="7" customWidth="1"/>
    <col min="9183" max="9183" width="15" style="7" customWidth="1"/>
    <col min="9184" max="9185" width="17.5703125" style="7" customWidth="1"/>
    <col min="9186" max="9186" width="26.5703125" style="7" customWidth="1"/>
    <col min="9187" max="9187" width="16.28515625" style="7" customWidth="1"/>
    <col min="9188" max="9188" width="15" style="7" customWidth="1"/>
    <col min="9189" max="9190" width="12.42578125" style="7" customWidth="1"/>
    <col min="9191" max="9192" width="17.5703125" style="7" customWidth="1"/>
    <col min="9193" max="9193" width="7.28515625" style="7" customWidth="1"/>
    <col min="9194" max="9194" width="21.42578125" style="7" customWidth="1"/>
    <col min="9195" max="9196" width="16.28515625" style="7" customWidth="1"/>
    <col min="9197" max="9197" width="20.140625" style="7" customWidth="1"/>
    <col min="9198" max="9198" width="24" style="7" customWidth="1"/>
    <col min="9199" max="9199" width="18.85546875" style="7" customWidth="1"/>
    <col min="9200" max="9200" width="15" style="7" customWidth="1"/>
    <col min="9201" max="9201" width="20.140625" style="7" customWidth="1"/>
    <col min="9202" max="9202" width="16.28515625" style="7" customWidth="1"/>
    <col min="9203" max="9203" width="6" style="7" customWidth="1"/>
    <col min="9204" max="9204" width="12.42578125" style="7" customWidth="1"/>
    <col min="9205" max="9207" width="15" style="7" customWidth="1"/>
    <col min="9208" max="9208" width="7.28515625" style="7" customWidth="1"/>
    <col min="9209" max="9209" width="11.140625" style="7" customWidth="1"/>
    <col min="9210" max="9210" width="15" style="7" customWidth="1"/>
    <col min="9211" max="9211" width="18.85546875" style="7" customWidth="1"/>
    <col min="9212" max="9212" width="16.28515625" style="7" customWidth="1"/>
    <col min="9213" max="9213" width="25.28515625" style="7" customWidth="1"/>
    <col min="9214" max="9214" width="20.140625" style="7" customWidth="1"/>
    <col min="9215" max="9215" width="15" style="7" customWidth="1"/>
    <col min="9216" max="9216" width="17.5703125" style="7" customWidth="1"/>
    <col min="9217" max="9217" width="16.28515625" style="7" customWidth="1"/>
    <col min="9218" max="9219" width="15" style="7" customWidth="1"/>
    <col min="9220" max="9220" width="17.5703125" style="7" customWidth="1"/>
    <col min="9221" max="9221" width="20.140625" style="7" customWidth="1"/>
    <col min="9222" max="9222" width="16.28515625" style="7" customWidth="1"/>
    <col min="9223" max="9223" width="25.28515625" style="7" customWidth="1"/>
    <col min="9224" max="9224" width="18.85546875" style="7" customWidth="1"/>
    <col min="9225" max="9227" width="20.140625" style="7" customWidth="1"/>
    <col min="9228" max="9228" width="39.42578125" style="7" customWidth="1"/>
    <col min="9229" max="9229" width="25.28515625" style="7" customWidth="1"/>
    <col min="9230" max="9395" width="20.140625" style="7" customWidth="1"/>
    <col min="9396" max="9434" width="12.42578125" style="7" customWidth="1"/>
    <col min="9435" max="9435" width="20.140625" style="7" customWidth="1"/>
    <col min="9436" max="9436" width="21.42578125" style="7" customWidth="1"/>
    <col min="9437" max="9437" width="22.7109375" style="7" customWidth="1"/>
    <col min="9438" max="9438" width="13.7109375" style="7" customWidth="1"/>
    <col min="9439" max="9439" width="15" style="7" customWidth="1"/>
    <col min="9440" max="9441" width="17.5703125" style="7" customWidth="1"/>
    <col min="9442" max="9442" width="26.5703125" style="7" customWidth="1"/>
    <col min="9443" max="9443" width="16.28515625" style="7" customWidth="1"/>
    <col min="9444" max="9444" width="15" style="7" customWidth="1"/>
    <col min="9445" max="9446" width="12.42578125" style="7" customWidth="1"/>
    <col min="9447" max="9448" width="17.5703125" style="7" customWidth="1"/>
    <col min="9449" max="9449" width="7.28515625" style="7" customWidth="1"/>
    <col min="9450" max="9450" width="21.42578125" style="7" customWidth="1"/>
    <col min="9451" max="9452" width="16.28515625" style="7" customWidth="1"/>
    <col min="9453" max="9453" width="20.140625" style="7" customWidth="1"/>
    <col min="9454" max="9454" width="24" style="7" customWidth="1"/>
    <col min="9455" max="9455" width="18.85546875" style="7" customWidth="1"/>
    <col min="9456" max="9456" width="15" style="7" customWidth="1"/>
    <col min="9457" max="9457" width="20.140625" style="7" customWidth="1"/>
    <col min="9458" max="9458" width="16.28515625" style="7" customWidth="1"/>
    <col min="9459" max="9459" width="6" style="7" customWidth="1"/>
    <col min="9460" max="9460" width="12.42578125" style="7" customWidth="1"/>
    <col min="9461" max="9463" width="15" style="7" customWidth="1"/>
    <col min="9464" max="9464" width="7.28515625" style="7" customWidth="1"/>
    <col min="9465" max="9465" width="11.140625" style="7" customWidth="1"/>
    <col min="9466" max="9466" width="15" style="7" customWidth="1"/>
    <col min="9467" max="9467" width="18.85546875" style="7" customWidth="1"/>
    <col min="9468" max="9468" width="16.28515625" style="7" customWidth="1"/>
    <col min="9469" max="9469" width="25.28515625" style="7" customWidth="1"/>
    <col min="9470" max="9470" width="20.140625" style="7" customWidth="1"/>
    <col min="9471" max="9471" width="15" style="7" customWidth="1"/>
    <col min="9472" max="9472" width="17.5703125" style="7" customWidth="1"/>
    <col min="9473" max="9473" width="16.28515625" style="7" customWidth="1"/>
    <col min="9474" max="9475" width="15" style="7" customWidth="1"/>
    <col min="9476" max="9476" width="17.5703125" style="7" customWidth="1"/>
    <col min="9477" max="9477" width="20.140625" style="7" customWidth="1"/>
    <col min="9478" max="9478" width="16.28515625" style="7" customWidth="1"/>
    <col min="9479" max="9479" width="25.28515625" style="7" customWidth="1"/>
    <col min="9480" max="9480" width="18.85546875" style="7" customWidth="1"/>
    <col min="9481" max="9483" width="20.140625" style="7" customWidth="1"/>
    <col min="9484" max="9484" width="39.42578125" style="7" customWidth="1"/>
    <col min="9485" max="9485" width="25.28515625" style="7" customWidth="1"/>
    <col min="9486" max="9651" width="20.140625" style="7" customWidth="1"/>
    <col min="9652" max="9690" width="12.42578125" style="7" customWidth="1"/>
    <col min="9691" max="9691" width="20.140625" style="7" customWidth="1"/>
    <col min="9692" max="9692" width="21.42578125" style="7" customWidth="1"/>
    <col min="9693" max="9693" width="22.7109375" style="7" customWidth="1"/>
    <col min="9694" max="9694" width="13.7109375" style="7" customWidth="1"/>
    <col min="9695" max="9695" width="15" style="7" customWidth="1"/>
    <col min="9696" max="9697" width="17.5703125" style="7" customWidth="1"/>
    <col min="9698" max="9698" width="26.5703125" style="7" customWidth="1"/>
    <col min="9699" max="9699" width="16.28515625" style="7" customWidth="1"/>
    <col min="9700" max="9700" width="15" style="7" customWidth="1"/>
    <col min="9701" max="9702" width="12.42578125" style="7" customWidth="1"/>
    <col min="9703" max="9704" width="17.5703125" style="7" customWidth="1"/>
    <col min="9705" max="9705" width="7.28515625" style="7" customWidth="1"/>
    <col min="9706" max="9706" width="21.42578125" style="7" customWidth="1"/>
    <col min="9707" max="9708" width="16.28515625" style="7" customWidth="1"/>
    <col min="9709" max="9709" width="20.140625" style="7" customWidth="1"/>
    <col min="9710" max="9710" width="24" style="7" customWidth="1"/>
    <col min="9711" max="9711" width="18.85546875" style="7" customWidth="1"/>
    <col min="9712" max="9712" width="15" style="7" customWidth="1"/>
    <col min="9713" max="9713" width="20.140625" style="7" customWidth="1"/>
    <col min="9714" max="9714" width="16.28515625" style="7" customWidth="1"/>
    <col min="9715" max="9715" width="6" style="7" customWidth="1"/>
    <col min="9716" max="9716" width="12.42578125" style="7" customWidth="1"/>
    <col min="9717" max="9719" width="15" style="7" customWidth="1"/>
    <col min="9720" max="9720" width="7.28515625" style="7" customWidth="1"/>
    <col min="9721" max="9721" width="11.140625" style="7" customWidth="1"/>
    <col min="9722" max="9722" width="15" style="7" customWidth="1"/>
    <col min="9723" max="9723" width="18.85546875" style="7" customWidth="1"/>
    <col min="9724" max="9724" width="16.28515625" style="7" customWidth="1"/>
    <col min="9725" max="9725" width="25.28515625" style="7" customWidth="1"/>
    <col min="9726" max="9726" width="20.140625" style="7" customWidth="1"/>
    <col min="9727" max="9727" width="15" style="7" customWidth="1"/>
    <col min="9728" max="9728" width="17.5703125" style="7" customWidth="1"/>
    <col min="9729" max="9729" width="16.28515625" style="7" customWidth="1"/>
    <col min="9730" max="9731" width="15" style="7" customWidth="1"/>
    <col min="9732" max="9732" width="17.5703125" style="7" customWidth="1"/>
    <col min="9733" max="9733" width="20.140625" style="7" customWidth="1"/>
    <col min="9734" max="9734" width="16.28515625" style="7" customWidth="1"/>
    <col min="9735" max="9735" width="25.28515625" style="7" customWidth="1"/>
    <col min="9736" max="9736" width="18.85546875" style="7" customWidth="1"/>
    <col min="9737" max="9739" width="20.140625" style="7" customWidth="1"/>
    <col min="9740" max="9740" width="39.42578125" style="7" customWidth="1"/>
    <col min="9741" max="9741" width="25.28515625" style="7" customWidth="1"/>
    <col min="9742" max="9907" width="20.140625" style="7" customWidth="1"/>
    <col min="9908" max="9946" width="12.42578125" style="7" customWidth="1"/>
    <col min="9947" max="9947" width="20.140625" style="7" customWidth="1"/>
    <col min="9948" max="9948" width="21.42578125" style="7" customWidth="1"/>
    <col min="9949" max="9949" width="22.7109375" style="7" customWidth="1"/>
    <col min="9950" max="9950" width="13.7109375" style="7" customWidth="1"/>
    <col min="9951" max="9951" width="15" style="7" customWidth="1"/>
    <col min="9952" max="9953" width="17.5703125" style="7" customWidth="1"/>
    <col min="9954" max="9954" width="26.5703125" style="7" customWidth="1"/>
    <col min="9955" max="9955" width="16.28515625" style="7" customWidth="1"/>
    <col min="9956" max="9956" width="15" style="7" customWidth="1"/>
    <col min="9957" max="9958" width="12.42578125" style="7" customWidth="1"/>
    <col min="9959" max="9960" width="17.5703125" style="7" customWidth="1"/>
    <col min="9961" max="9961" width="7.28515625" style="7" customWidth="1"/>
    <col min="9962" max="9962" width="21.42578125" style="7" customWidth="1"/>
    <col min="9963" max="9964" width="16.28515625" style="7" customWidth="1"/>
    <col min="9965" max="9965" width="20.140625" style="7" customWidth="1"/>
    <col min="9966" max="9966" width="24" style="7" customWidth="1"/>
    <col min="9967" max="9967" width="18.85546875" style="7" customWidth="1"/>
    <col min="9968" max="9968" width="15" style="7" customWidth="1"/>
    <col min="9969" max="9969" width="20.140625" style="7" customWidth="1"/>
    <col min="9970" max="9970" width="16.28515625" style="7" customWidth="1"/>
    <col min="9971" max="9971" width="6" style="7" customWidth="1"/>
    <col min="9972" max="9972" width="12.42578125" style="7" customWidth="1"/>
    <col min="9973" max="9975" width="15" style="7" customWidth="1"/>
    <col min="9976" max="9976" width="7.28515625" style="7" customWidth="1"/>
    <col min="9977" max="9977" width="11.140625" style="7" customWidth="1"/>
    <col min="9978" max="9978" width="15" style="7" customWidth="1"/>
    <col min="9979" max="9979" width="18.85546875" style="7" customWidth="1"/>
    <col min="9980" max="9980" width="16.28515625" style="7" customWidth="1"/>
    <col min="9981" max="9981" width="25.28515625" style="7" customWidth="1"/>
    <col min="9982" max="9982" width="20.140625" style="7" customWidth="1"/>
    <col min="9983" max="9983" width="15" style="7" customWidth="1"/>
    <col min="9984" max="9984" width="17.5703125" style="7" customWidth="1"/>
    <col min="9985" max="9985" width="16.28515625" style="7" customWidth="1"/>
    <col min="9986" max="9987" width="15" style="7" customWidth="1"/>
    <col min="9988" max="9988" width="17.5703125" style="7" customWidth="1"/>
    <col min="9989" max="9989" width="20.140625" style="7" customWidth="1"/>
    <col min="9990" max="9990" width="16.28515625" style="7" customWidth="1"/>
    <col min="9991" max="9991" width="25.28515625" style="7" customWidth="1"/>
    <col min="9992" max="9992" width="18.85546875" style="7" customWidth="1"/>
    <col min="9993" max="9995" width="20.140625" style="7" customWidth="1"/>
    <col min="9996" max="9996" width="39.42578125" style="7" customWidth="1"/>
    <col min="9997" max="9997" width="25.28515625" style="7" customWidth="1"/>
    <col min="9998" max="10163" width="20.140625" style="7" customWidth="1"/>
    <col min="10164" max="10202" width="12.42578125" style="7" customWidth="1"/>
    <col min="10203" max="10203" width="20.140625" style="7" customWidth="1"/>
    <col min="10204" max="10204" width="21.42578125" style="7" customWidth="1"/>
    <col min="10205" max="10205" width="22.7109375" style="7" customWidth="1"/>
    <col min="10206" max="10206" width="13.7109375" style="7" customWidth="1"/>
    <col min="10207" max="10207" width="15" style="7" customWidth="1"/>
    <col min="10208" max="10209" width="17.5703125" style="7" customWidth="1"/>
    <col min="10210" max="10210" width="26.5703125" style="7" customWidth="1"/>
    <col min="10211" max="10211" width="16.28515625" style="7" customWidth="1"/>
    <col min="10212" max="10212" width="15" style="7" customWidth="1"/>
    <col min="10213" max="10214" width="12.42578125" style="7" customWidth="1"/>
    <col min="10215" max="10216" width="17.5703125" style="7" customWidth="1"/>
    <col min="10217" max="10217" width="7.28515625" style="7" customWidth="1"/>
    <col min="10218" max="10218" width="21.42578125" style="7" customWidth="1"/>
    <col min="10219" max="10220" width="16.28515625" style="7" customWidth="1"/>
    <col min="10221" max="10221" width="20.140625" style="7" customWidth="1"/>
    <col min="10222" max="10222" width="24" style="7" customWidth="1"/>
    <col min="10223" max="10223" width="18.85546875" style="7" customWidth="1"/>
    <col min="10224" max="10224" width="15" style="7" customWidth="1"/>
    <col min="10225" max="10225" width="20.140625" style="7" customWidth="1"/>
    <col min="10226" max="10226" width="16.28515625" style="7" customWidth="1"/>
    <col min="10227" max="10227" width="6" style="7" customWidth="1"/>
    <col min="10228" max="10228" width="12.42578125" style="7" customWidth="1"/>
    <col min="10229" max="10231" width="15" style="7" customWidth="1"/>
    <col min="10232" max="10232" width="7.28515625" style="7" customWidth="1"/>
    <col min="10233" max="10233" width="11.140625" style="7" customWidth="1"/>
    <col min="10234" max="10234" width="15" style="7" customWidth="1"/>
    <col min="10235" max="10235" width="18.85546875" style="7" customWidth="1"/>
    <col min="10236" max="10236" width="16.28515625" style="7" customWidth="1"/>
    <col min="10237" max="10237" width="25.28515625" style="7" customWidth="1"/>
    <col min="10238" max="10238" width="20.140625" style="7" customWidth="1"/>
    <col min="10239" max="10239" width="15" style="7" customWidth="1"/>
    <col min="10240" max="10240" width="17.5703125" style="7" customWidth="1"/>
    <col min="10241" max="10241" width="16.28515625" style="7" customWidth="1"/>
    <col min="10242" max="10243" width="15" style="7" customWidth="1"/>
    <col min="10244" max="10244" width="17.5703125" style="7" customWidth="1"/>
    <col min="10245" max="10245" width="20.140625" style="7" customWidth="1"/>
    <col min="10246" max="10246" width="16.28515625" style="7" customWidth="1"/>
    <col min="10247" max="10247" width="25.28515625" style="7" customWidth="1"/>
    <col min="10248" max="10248" width="18.85546875" style="7" customWidth="1"/>
    <col min="10249" max="10251" width="20.140625" style="7" customWidth="1"/>
    <col min="10252" max="10252" width="39.42578125" style="7" customWidth="1"/>
    <col min="10253" max="10253" width="25.28515625" style="7" customWidth="1"/>
    <col min="10254" max="10419" width="20.140625" style="7" customWidth="1"/>
    <col min="10420" max="10458" width="12.42578125" style="7" customWidth="1"/>
    <col min="10459" max="10459" width="20.140625" style="7" customWidth="1"/>
    <col min="10460" max="10460" width="21.42578125" style="7" customWidth="1"/>
    <col min="10461" max="10461" width="22.7109375" style="7" customWidth="1"/>
    <col min="10462" max="10462" width="13.7109375" style="7" customWidth="1"/>
    <col min="10463" max="10463" width="15" style="7" customWidth="1"/>
    <col min="10464" max="10465" width="17.5703125" style="7" customWidth="1"/>
    <col min="10466" max="10466" width="26.5703125" style="7" customWidth="1"/>
    <col min="10467" max="10467" width="16.28515625" style="7" customWidth="1"/>
    <col min="10468" max="10468" width="15" style="7" customWidth="1"/>
    <col min="10469" max="10470" width="12.42578125" style="7" customWidth="1"/>
    <col min="10471" max="10472" width="17.5703125" style="7" customWidth="1"/>
    <col min="10473" max="10473" width="7.28515625" style="7" customWidth="1"/>
    <col min="10474" max="10474" width="21.42578125" style="7" customWidth="1"/>
    <col min="10475" max="10476" width="16.28515625" style="7" customWidth="1"/>
    <col min="10477" max="10477" width="20.140625" style="7" customWidth="1"/>
    <col min="10478" max="10478" width="24" style="7" customWidth="1"/>
    <col min="10479" max="10479" width="18.85546875" style="7" customWidth="1"/>
    <col min="10480" max="10480" width="15" style="7" customWidth="1"/>
    <col min="10481" max="10481" width="20.140625" style="7" customWidth="1"/>
    <col min="10482" max="10482" width="16.28515625" style="7" customWidth="1"/>
    <col min="10483" max="10483" width="6" style="7" customWidth="1"/>
    <col min="10484" max="10484" width="12.42578125" style="7" customWidth="1"/>
    <col min="10485" max="10487" width="15" style="7" customWidth="1"/>
    <col min="10488" max="10488" width="7.28515625" style="7" customWidth="1"/>
    <col min="10489" max="10489" width="11.140625" style="7" customWidth="1"/>
    <col min="10490" max="10490" width="15" style="7" customWidth="1"/>
    <col min="10491" max="10491" width="18.85546875" style="7" customWidth="1"/>
    <col min="10492" max="10492" width="16.28515625" style="7" customWidth="1"/>
    <col min="10493" max="10493" width="25.28515625" style="7" customWidth="1"/>
    <col min="10494" max="10494" width="20.140625" style="7" customWidth="1"/>
    <col min="10495" max="10495" width="15" style="7" customWidth="1"/>
    <col min="10496" max="10496" width="17.5703125" style="7" customWidth="1"/>
    <col min="10497" max="10497" width="16.28515625" style="7" customWidth="1"/>
    <col min="10498" max="10499" width="15" style="7" customWidth="1"/>
    <col min="10500" max="10500" width="17.5703125" style="7" customWidth="1"/>
    <col min="10501" max="10501" width="20.140625" style="7" customWidth="1"/>
    <col min="10502" max="10502" width="16.28515625" style="7" customWidth="1"/>
    <col min="10503" max="10503" width="25.28515625" style="7" customWidth="1"/>
    <col min="10504" max="10504" width="18.85546875" style="7" customWidth="1"/>
    <col min="10505" max="10507" width="20.140625" style="7" customWidth="1"/>
    <col min="10508" max="10508" width="39.42578125" style="7" customWidth="1"/>
    <col min="10509" max="10509" width="25.28515625" style="7" customWidth="1"/>
    <col min="10510" max="10675" width="20.140625" style="7" customWidth="1"/>
    <col min="10676" max="10714" width="12.42578125" style="7" customWidth="1"/>
    <col min="10715" max="10715" width="20.140625" style="7" customWidth="1"/>
    <col min="10716" max="10716" width="21.42578125" style="7" customWidth="1"/>
    <col min="10717" max="10717" width="22.7109375" style="7" customWidth="1"/>
    <col min="10718" max="10718" width="13.7109375" style="7" customWidth="1"/>
    <col min="10719" max="10719" width="15" style="7" customWidth="1"/>
    <col min="10720" max="10721" width="17.5703125" style="7" customWidth="1"/>
    <col min="10722" max="10722" width="26.5703125" style="7" customWidth="1"/>
    <col min="10723" max="10723" width="16.28515625" style="7" customWidth="1"/>
    <col min="10724" max="10724" width="15" style="7" customWidth="1"/>
    <col min="10725" max="10726" width="12.42578125" style="7" customWidth="1"/>
    <col min="10727" max="10728" width="17.5703125" style="7" customWidth="1"/>
    <col min="10729" max="10729" width="7.28515625" style="7" customWidth="1"/>
    <col min="10730" max="10730" width="21.42578125" style="7" customWidth="1"/>
    <col min="10731" max="10732" width="16.28515625" style="7" customWidth="1"/>
    <col min="10733" max="10733" width="20.140625" style="7" customWidth="1"/>
    <col min="10734" max="10734" width="24" style="7" customWidth="1"/>
    <col min="10735" max="10735" width="18.85546875" style="7" customWidth="1"/>
    <col min="10736" max="10736" width="15" style="7" customWidth="1"/>
    <col min="10737" max="10737" width="20.140625" style="7" customWidth="1"/>
    <col min="10738" max="10738" width="16.28515625" style="7" customWidth="1"/>
    <col min="10739" max="10739" width="6" style="7" customWidth="1"/>
    <col min="10740" max="10740" width="12.42578125" style="7" customWidth="1"/>
    <col min="10741" max="10743" width="15" style="7" customWidth="1"/>
    <col min="10744" max="10744" width="7.28515625" style="7" customWidth="1"/>
    <col min="10745" max="10745" width="11.140625" style="7" customWidth="1"/>
    <col min="10746" max="10746" width="15" style="7" customWidth="1"/>
    <col min="10747" max="10747" width="18.85546875" style="7" customWidth="1"/>
    <col min="10748" max="10748" width="16.28515625" style="7" customWidth="1"/>
    <col min="10749" max="10749" width="25.28515625" style="7" customWidth="1"/>
    <col min="10750" max="10750" width="20.140625" style="7" customWidth="1"/>
    <col min="10751" max="10751" width="15" style="7" customWidth="1"/>
    <col min="10752" max="10752" width="17.5703125" style="7" customWidth="1"/>
    <col min="10753" max="10753" width="16.28515625" style="7" customWidth="1"/>
    <col min="10754" max="10755" width="15" style="7" customWidth="1"/>
    <col min="10756" max="10756" width="17.5703125" style="7" customWidth="1"/>
    <col min="10757" max="10757" width="20.140625" style="7" customWidth="1"/>
    <col min="10758" max="10758" width="16.28515625" style="7" customWidth="1"/>
    <col min="10759" max="10759" width="25.28515625" style="7" customWidth="1"/>
    <col min="10760" max="10760" width="18.85546875" style="7" customWidth="1"/>
    <col min="10761" max="10763" width="20.140625" style="7" customWidth="1"/>
    <col min="10764" max="10764" width="39.42578125" style="7" customWidth="1"/>
    <col min="10765" max="10765" width="25.28515625" style="7" customWidth="1"/>
    <col min="10766" max="10931" width="20.140625" style="7" customWidth="1"/>
    <col min="10932" max="10970" width="12.42578125" style="7" customWidth="1"/>
    <col min="10971" max="10971" width="20.140625" style="7" customWidth="1"/>
    <col min="10972" max="10972" width="21.42578125" style="7" customWidth="1"/>
    <col min="10973" max="10973" width="22.7109375" style="7" customWidth="1"/>
    <col min="10974" max="10974" width="13.7109375" style="7" customWidth="1"/>
    <col min="10975" max="10975" width="15" style="7" customWidth="1"/>
    <col min="10976" max="10977" width="17.5703125" style="7" customWidth="1"/>
    <col min="10978" max="10978" width="26.5703125" style="7" customWidth="1"/>
    <col min="10979" max="10979" width="16.28515625" style="7" customWidth="1"/>
    <col min="10980" max="10980" width="15" style="7" customWidth="1"/>
    <col min="10981" max="10982" width="12.42578125" style="7" customWidth="1"/>
    <col min="10983" max="10984" width="17.5703125" style="7" customWidth="1"/>
    <col min="10985" max="10985" width="7.28515625" style="7" customWidth="1"/>
    <col min="10986" max="10986" width="21.42578125" style="7" customWidth="1"/>
    <col min="10987" max="10988" width="16.28515625" style="7" customWidth="1"/>
    <col min="10989" max="10989" width="20.140625" style="7" customWidth="1"/>
    <col min="10990" max="10990" width="24" style="7" customWidth="1"/>
    <col min="10991" max="10991" width="18.85546875" style="7" customWidth="1"/>
    <col min="10992" max="10992" width="15" style="7" customWidth="1"/>
    <col min="10993" max="10993" width="20.140625" style="7" customWidth="1"/>
    <col min="10994" max="10994" width="16.28515625" style="7" customWidth="1"/>
    <col min="10995" max="10995" width="6" style="7" customWidth="1"/>
    <col min="10996" max="10996" width="12.42578125" style="7" customWidth="1"/>
    <col min="10997" max="10999" width="15" style="7" customWidth="1"/>
    <col min="11000" max="11000" width="7.28515625" style="7" customWidth="1"/>
    <col min="11001" max="11001" width="11.140625" style="7" customWidth="1"/>
    <col min="11002" max="11002" width="15" style="7" customWidth="1"/>
    <col min="11003" max="11003" width="18.85546875" style="7" customWidth="1"/>
    <col min="11004" max="11004" width="16.28515625" style="7" customWidth="1"/>
    <col min="11005" max="11005" width="25.28515625" style="7" customWidth="1"/>
    <col min="11006" max="11006" width="20.140625" style="7" customWidth="1"/>
    <col min="11007" max="11007" width="15" style="7" customWidth="1"/>
    <col min="11008" max="11008" width="17.5703125" style="7" customWidth="1"/>
    <col min="11009" max="11009" width="16.28515625" style="7" customWidth="1"/>
    <col min="11010" max="11011" width="15" style="7" customWidth="1"/>
    <col min="11012" max="11012" width="17.5703125" style="7" customWidth="1"/>
    <col min="11013" max="11013" width="20.140625" style="7" customWidth="1"/>
    <col min="11014" max="11014" width="16.28515625" style="7" customWidth="1"/>
    <col min="11015" max="11015" width="25.28515625" style="7" customWidth="1"/>
    <col min="11016" max="11016" width="18.85546875" style="7" customWidth="1"/>
    <col min="11017" max="11019" width="20.140625" style="7" customWidth="1"/>
    <col min="11020" max="11020" width="39.42578125" style="7" customWidth="1"/>
    <col min="11021" max="11021" width="25.28515625" style="7" customWidth="1"/>
    <col min="11022" max="11187" width="20.140625" style="7" customWidth="1"/>
    <col min="11188" max="11226" width="12.42578125" style="7" customWidth="1"/>
    <col min="11227" max="11227" width="20.140625" style="7" customWidth="1"/>
    <col min="11228" max="11228" width="21.42578125" style="7" customWidth="1"/>
    <col min="11229" max="11229" width="22.7109375" style="7" customWidth="1"/>
    <col min="11230" max="11230" width="13.7109375" style="7" customWidth="1"/>
    <col min="11231" max="11231" width="15" style="7" customWidth="1"/>
    <col min="11232" max="11233" width="17.5703125" style="7" customWidth="1"/>
    <col min="11234" max="11234" width="26.5703125" style="7" customWidth="1"/>
    <col min="11235" max="11235" width="16.28515625" style="7" customWidth="1"/>
    <col min="11236" max="11236" width="15" style="7" customWidth="1"/>
    <col min="11237" max="11238" width="12.42578125" style="7" customWidth="1"/>
    <col min="11239" max="11240" width="17.5703125" style="7" customWidth="1"/>
    <col min="11241" max="11241" width="7.28515625" style="7" customWidth="1"/>
    <col min="11242" max="11242" width="21.42578125" style="7" customWidth="1"/>
    <col min="11243" max="11244" width="16.28515625" style="7" customWidth="1"/>
    <col min="11245" max="11245" width="20.140625" style="7" customWidth="1"/>
    <col min="11246" max="11246" width="24" style="7" customWidth="1"/>
    <col min="11247" max="11247" width="18.85546875" style="7" customWidth="1"/>
    <col min="11248" max="11248" width="15" style="7" customWidth="1"/>
    <col min="11249" max="11249" width="20.140625" style="7" customWidth="1"/>
    <col min="11250" max="11250" width="16.28515625" style="7" customWidth="1"/>
    <col min="11251" max="11251" width="6" style="7" customWidth="1"/>
    <col min="11252" max="11252" width="12.42578125" style="7" customWidth="1"/>
    <col min="11253" max="11255" width="15" style="7" customWidth="1"/>
    <col min="11256" max="11256" width="7.28515625" style="7" customWidth="1"/>
    <col min="11257" max="11257" width="11.140625" style="7" customWidth="1"/>
    <col min="11258" max="11258" width="15" style="7" customWidth="1"/>
    <col min="11259" max="11259" width="18.85546875" style="7" customWidth="1"/>
    <col min="11260" max="11260" width="16.28515625" style="7" customWidth="1"/>
    <col min="11261" max="11261" width="25.28515625" style="7" customWidth="1"/>
    <col min="11262" max="11262" width="20.140625" style="7" customWidth="1"/>
    <col min="11263" max="11263" width="15" style="7" customWidth="1"/>
    <col min="11264" max="11264" width="17.5703125" style="7" customWidth="1"/>
    <col min="11265" max="11265" width="16.28515625" style="7" customWidth="1"/>
    <col min="11266" max="11267" width="15" style="7" customWidth="1"/>
    <col min="11268" max="11268" width="17.5703125" style="7" customWidth="1"/>
    <col min="11269" max="11269" width="20.140625" style="7" customWidth="1"/>
    <col min="11270" max="11270" width="16.28515625" style="7" customWidth="1"/>
    <col min="11271" max="11271" width="25.28515625" style="7" customWidth="1"/>
    <col min="11272" max="11272" width="18.85546875" style="7" customWidth="1"/>
    <col min="11273" max="11275" width="20.140625" style="7" customWidth="1"/>
    <col min="11276" max="11276" width="39.42578125" style="7" customWidth="1"/>
    <col min="11277" max="11277" width="25.28515625" style="7" customWidth="1"/>
    <col min="11278" max="11443" width="20.140625" style="7" customWidth="1"/>
    <col min="11444" max="11482" width="12.42578125" style="7" customWidth="1"/>
    <col min="11483" max="11483" width="20.140625" style="7" customWidth="1"/>
    <col min="11484" max="11484" width="21.42578125" style="7" customWidth="1"/>
    <col min="11485" max="11485" width="22.7109375" style="7" customWidth="1"/>
    <col min="11486" max="11486" width="13.7109375" style="7" customWidth="1"/>
    <col min="11487" max="11487" width="15" style="7" customWidth="1"/>
    <col min="11488" max="11489" width="17.5703125" style="7" customWidth="1"/>
    <col min="11490" max="11490" width="26.5703125" style="7" customWidth="1"/>
    <col min="11491" max="11491" width="16.28515625" style="7" customWidth="1"/>
    <col min="11492" max="11492" width="15" style="7" customWidth="1"/>
    <col min="11493" max="11494" width="12.42578125" style="7" customWidth="1"/>
    <col min="11495" max="11496" width="17.5703125" style="7" customWidth="1"/>
    <col min="11497" max="11497" width="7.28515625" style="7" customWidth="1"/>
    <col min="11498" max="11498" width="21.42578125" style="7" customWidth="1"/>
    <col min="11499" max="11500" width="16.28515625" style="7" customWidth="1"/>
    <col min="11501" max="11501" width="20.140625" style="7" customWidth="1"/>
    <col min="11502" max="11502" width="24" style="7" customWidth="1"/>
    <col min="11503" max="11503" width="18.85546875" style="7" customWidth="1"/>
    <col min="11504" max="11504" width="15" style="7" customWidth="1"/>
    <col min="11505" max="11505" width="20.140625" style="7" customWidth="1"/>
    <col min="11506" max="11506" width="16.28515625" style="7" customWidth="1"/>
    <col min="11507" max="11507" width="6" style="7" customWidth="1"/>
    <col min="11508" max="11508" width="12.42578125" style="7" customWidth="1"/>
    <col min="11509" max="11511" width="15" style="7" customWidth="1"/>
    <col min="11512" max="11512" width="7.28515625" style="7" customWidth="1"/>
    <col min="11513" max="11513" width="11.140625" style="7" customWidth="1"/>
    <col min="11514" max="11514" width="15" style="7" customWidth="1"/>
    <col min="11515" max="11515" width="18.85546875" style="7" customWidth="1"/>
    <col min="11516" max="11516" width="16.28515625" style="7" customWidth="1"/>
    <col min="11517" max="11517" width="25.28515625" style="7" customWidth="1"/>
    <col min="11518" max="11518" width="20.140625" style="7" customWidth="1"/>
    <col min="11519" max="11519" width="15" style="7" customWidth="1"/>
    <col min="11520" max="11520" width="17.5703125" style="7" customWidth="1"/>
    <col min="11521" max="11521" width="16.28515625" style="7" customWidth="1"/>
    <col min="11522" max="11523" width="15" style="7" customWidth="1"/>
    <col min="11524" max="11524" width="17.5703125" style="7" customWidth="1"/>
    <col min="11525" max="11525" width="20.140625" style="7" customWidth="1"/>
    <col min="11526" max="11526" width="16.28515625" style="7" customWidth="1"/>
    <col min="11527" max="11527" width="25.28515625" style="7" customWidth="1"/>
    <col min="11528" max="11528" width="18.85546875" style="7" customWidth="1"/>
    <col min="11529" max="11531" width="20.140625" style="7" customWidth="1"/>
    <col min="11532" max="11532" width="39.42578125" style="7" customWidth="1"/>
    <col min="11533" max="11533" width="25.28515625" style="7" customWidth="1"/>
    <col min="11534" max="11699" width="20.140625" style="7" customWidth="1"/>
    <col min="11700" max="11738" width="12.42578125" style="7" customWidth="1"/>
    <col min="11739" max="11739" width="20.140625" style="7" customWidth="1"/>
    <col min="11740" max="11740" width="21.42578125" style="7" customWidth="1"/>
    <col min="11741" max="11741" width="22.7109375" style="7" customWidth="1"/>
    <col min="11742" max="11742" width="13.7109375" style="7" customWidth="1"/>
    <col min="11743" max="11743" width="15" style="7" customWidth="1"/>
    <col min="11744" max="11745" width="17.5703125" style="7" customWidth="1"/>
    <col min="11746" max="11746" width="26.5703125" style="7" customWidth="1"/>
    <col min="11747" max="11747" width="16.28515625" style="7" customWidth="1"/>
    <col min="11748" max="11748" width="15" style="7" customWidth="1"/>
    <col min="11749" max="11750" width="12.42578125" style="7" customWidth="1"/>
    <col min="11751" max="11752" width="17.5703125" style="7" customWidth="1"/>
    <col min="11753" max="11753" width="7.28515625" style="7" customWidth="1"/>
    <col min="11754" max="11754" width="21.42578125" style="7" customWidth="1"/>
    <col min="11755" max="11756" width="16.28515625" style="7" customWidth="1"/>
    <col min="11757" max="11757" width="20.140625" style="7" customWidth="1"/>
    <col min="11758" max="11758" width="24" style="7" customWidth="1"/>
    <col min="11759" max="11759" width="18.85546875" style="7" customWidth="1"/>
    <col min="11760" max="11760" width="15" style="7" customWidth="1"/>
    <col min="11761" max="11761" width="20.140625" style="7" customWidth="1"/>
    <col min="11762" max="11762" width="16.28515625" style="7" customWidth="1"/>
    <col min="11763" max="11763" width="6" style="7" customWidth="1"/>
    <col min="11764" max="11764" width="12.42578125" style="7" customWidth="1"/>
    <col min="11765" max="11767" width="15" style="7" customWidth="1"/>
    <col min="11768" max="11768" width="7.28515625" style="7" customWidth="1"/>
    <col min="11769" max="11769" width="11.140625" style="7" customWidth="1"/>
    <col min="11770" max="11770" width="15" style="7" customWidth="1"/>
    <col min="11771" max="11771" width="18.85546875" style="7" customWidth="1"/>
    <col min="11772" max="11772" width="16.28515625" style="7" customWidth="1"/>
    <col min="11773" max="11773" width="25.28515625" style="7" customWidth="1"/>
    <col min="11774" max="11774" width="20.140625" style="7" customWidth="1"/>
    <col min="11775" max="11775" width="15" style="7" customWidth="1"/>
    <col min="11776" max="11776" width="17.5703125" style="7" customWidth="1"/>
    <col min="11777" max="11777" width="16.28515625" style="7" customWidth="1"/>
    <col min="11778" max="11779" width="15" style="7" customWidth="1"/>
    <col min="11780" max="11780" width="17.5703125" style="7" customWidth="1"/>
    <col min="11781" max="11781" width="20.140625" style="7" customWidth="1"/>
    <col min="11782" max="11782" width="16.28515625" style="7" customWidth="1"/>
    <col min="11783" max="11783" width="25.28515625" style="7" customWidth="1"/>
    <col min="11784" max="11784" width="18.85546875" style="7" customWidth="1"/>
    <col min="11785" max="11787" width="20.140625" style="7" customWidth="1"/>
    <col min="11788" max="11788" width="39.42578125" style="7" customWidth="1"/>
    <col min="11789" max="11789" width="25.28515625" style="7" customWidth="1"/>
    <col min="11790" max="11955" width="20.140625" style="7" customWidth="1"/>
    <col min="11956" max="11994" width="12.42578125" style="7" customWidth="1"/>
    <col min="11995" max="11995" width="20.140625" style="7" customWidth="1"/>
    <col min="11996" max="11996" width="21.42578125" style="7" customWidth="1"/>
    <col min="11997" max="11997" width="22.7109375" style="7" customWidth="1"/>
    <col min="11998" max="11998" width="13.7109375" style="7" customWidth="1"/>
    <col min="11999" max="11999" width="15" style="7" customWidth="1"/>
    <col min="12000" max="12001" width="17.5703125" style="7" customWidth="1"/>
    <col min="12002" max="12002" width="26.5703125" style="7" customWidth="1"/>
    <col min="12003" max="12003" width="16.28515625" style="7" customWidth="1"/>
    <col min="12004" max="12004" width="15" style="7" customWidth="1"/>
    <col min="12005" max="12006" width="12.42578125" style="7" customWidth="1"/>
    <col min="12007" max="12008" width="17.5703125" style="7" customWidth="1"/>
    <col min="12009" max="12009" width="7.28515625" style="7" customWidth="1"/>
    <col min="12010" max="12010" width="21.42578125" style="7" customWidth="1"/>
    <col min="12011" max="12012" width="16.28515625" style="7" customWidth="1"/>
    <col min="12013" max="12013" width="20.140625" style="7" customWidth="1"/>
    <col min="12014" max="12014" width="24" style="7" customWidth="1"/>
    <col min="12015" max="12015" width="18.85546875" style="7" customWidth="1"/>
    <col min="12016" max="12016" width="15" style="7" customWidth="1"/>
    <col min="12017" max="12017" width="20.140625" style="7" customWidth="1"/>
    <col min="12018" max="12018" width="16.28515625" style="7" customWidth="1"/>
    <col min="12019" max="12019" width="6" style="7" customWidth="1"/>
    <col min="12020" max="12020" width="12.42578125" style="7" customWidth="1"/>
    <col min="12021" max="12023" width="15" style="7" customWidth="1"/>
    <col min="12024" max="12024" width="7.28515625" style="7" customWidth="1"/>
    <col min="12025" max="12025" width="11.140625" style="7" customWidth="1"/>
    <col min="12026" max="12026" width="15" style="7" customWidth="1"/>
    <col min="12027" max="12027" width="18.85546875" style="7" customWidth="1"/>
    <col min="12028" max="12028" width="16.28515625" style="7" customWidth="1"/>
    <col min="12029" max="12029" width="25.28515625" style="7" customWidth="1"/>
    <col min="12030" max="12030" width="20.140625" style="7" customWidth="1"/>
    <col min="12031" max="12031" width="15" style="7" customWidth="1"/>
    <col min="12032" max="12032" width="17.5703125" style="7" customWidth="1"/>
    <col min="12033" max="12033" width="16.28515625" style="7" customWidth="1"/>
    <col min="12034" max="12035" width="15" style="7" customWidth="1"/>
    <col min="12036" max="12036" width="17.5703125" style="7" customWidth="1"/>
    <col min="12037" max="12037" width="20.140625" style="7" customWidth="1"/>
    <col min="12038" max="12038" width="16.28515625" style="7" customWidth="1"/>
    <col min="12039" max="12039" width="25.28515625" style="7" customWidth="1"/>
    <col min="12040" max="12040" width="18.85546875" style="7" customWidth="1"/>
    <col min="12041" max="12043" width="20.140625" style="7" customWidth="1"/>
    <col min="12044" max="12044" width="39.42578125" style="7" customWidth="1"/>
    <col min="12045" max="12045" width="25.28515625" style="7" customWidth="1"/>
    <col min="12046" max="12211" width="20.140625" style="7" customWidth="1"/>
    <col min="12212" max="12250" width="12.42578125" style="7" customWidth="1"/>
    <col min="12251" max="12251" width="20.140625" style="7" customWidth="1"/>
    <col min="12252" max="12252" width="21.42578125" style="7" customWidth="1"/>
    <col min="12253" max="12253" width="22.7109375" style="7" customWidth="1"/>
    <col min="12254" max="12254" width="13.7109375" style="7" customWidth="1"/>
    <col min="12255" max="12255" width="15" style="7" customWidth="1"/>
    <col min="12256" max="12257" width="17.5703125" style="7" customWidth="1"/>
    <col min="12258" max="12258" width="26.5703125" style="7" customWidth="1"/>
    <col min="12259" max="12259" width="16.28515625" style="7" customWidth="1"/>
    <col min="12260" max="12260" width="15" style="7" customWidth="1"/>
    <col min="12261" max="12262" width="12.42578125" style="7" customWidth="1"/>
    <col min="12263" max="12264" width="17.5703125" style="7" customWidth="1"/>
    <col min="12265" max="12265" width="7.28515625" style="7" customWidth="1"/>
    <col min="12266" max="12266" width="21.42578125" style="7" customWidth="1"/>
    <col min="12267" max="12268" width="16.28515625" style="7" customWidth="1"/>
    <col min="12269" max="12269" width="20.140625" style="7" customWidth="1"/>
    <col min="12270" max="12270" width="24" style="7" customWidth="1"/>
    <col min="12271" max="12271" width="18.85546875" style="7" customWidth="1"/>
    <col min="12272" max="12272" width="15" style="7" customWidth="1"/>
    <col min="12273" max="12273" width="20.140625" style="7" customWidth="1"/>
    <col min="12274" max="12274" width="16.28515625" style="7" customWidth="1"/>
    <col min="12275" max="12275" width="6" style="7" customWidth="1"/>
    <col min="12276" max="12276" width="12.42578125" style="7" customWidth="1"/>
    <col min="12277" max="12279" width="15" style="7" customWidth="1"/>
    <col min="12280" max="12280" width="7.28515625" style="7" customWidth="1"/>
    <col min="12281" max="12281" width="11.140625" style="7" customWidth="1"/>
    <col min="12282" max="12282" width="15" style="7" customWidth="1"/>
    <col min="12283" max="12283" width="18.85546875" style="7" customWidth="1"/>
    <col min="12284" max="12284" width="16.28515625" style="7" customWidth="1"/>
    <col min="12285" max="12285" width="25.28515625" style="7" customWidth="1"/>
    <col min="12286" max="12286" width="20.140625" style="7" customWidth="1"/>
    <col min="12287" max="12287" width="15" style="7" customWidth="1"/>
    <col min="12288" max="12288" width="17.5703125" style="7" customWidth="1"/>
    <col min="12289" max="12289" width="16.28515625" style="7" customWidth="1"/>
    <col min="12290" max="12291" width="15" style="7" customWidth="1"/>
    <col min="12292" max="12292" width="17.5703125" style="7" customWidth="1"/>
    <col min="12293" max="12293" width="20.140625" style="7" customWidth="1"/>
    <col min="12294" max="12294" width="16.28515625" style="7" customWidth="1"/>
    <col min="12295" max="12295" width="25.28515625" style="7" customWidth="1"/>
    <col min="12296" max="12296" width="18.85546875" style="7" customWidth="1"/>
    <col min="12297" max="12299" width="20.140625" style="7" customWidth="1"/>
    <col min="12300" max="12300" width="39.42578125" style="7" customWidth="1"/>
    <col min="12301" max="12301" width="25.28515625" style="7" customWidth="1"/>
    <col min="12302" max="12467" width="20.140625" style="7" customWidth="1"/>
    <col min="12468" max="12506" width="12.42578125" style="7" customWidth="1"/>
    <col min="12507" max="12507" width="20.140625" style="7" customWidth="1"/>
    <col min="12508" max="12508" width="21.42578125" style="7" customWidth="1"/>
    <col min="12509" max="12509" width="22.7109375" style="7" customWidth="1"/>
    <col min="12510" max="12510" width="13.7109375" style="7" customWidth="1"/>
    <col min="12511" max="12511" width="15" style="7" customWidth="1"/>
    <col min="12512" max="12513" width="17.5703125" style="7" customWidth="1"/>
    <col min="12514" max="12514" width="26.5703125" style="7" customWidth="1"/>
    <col min="12515" max="12515" width="16.28515625" style="7" customWidth="1"/>
    <col min="12516" max="12516" width="15" style="7" customWidth="1"/>
    <col min="12517" max="12518" width="12.42578125" style="7" customWidth="1"/>
    <col min="12519" max="12520" width="17.5703125" style="7" customWidth="1"/>
    <col min="12521" max="12521" width="7.28515625" style="7" customWidth="1"/>
    <col min="12522" max="12522" width="21.42578125" style="7" customWidth="1"/>
    <col min="12523" max="12524" width="16.28515625" style="7" customWidth="1"/>
    <col min="12525" max="12525" width="20.140625" style="7" customWidth="1"/>
    <col min="12526" max="12526" width="24" style="7" customWidth="1"/>
    <col min="12527" max="12527" width="18.85546875" style="7" customWidth="1"/>
    <col min="12528" max="12528" width="15" style="7" customWidth="1"/>
    <col min="12529" max="12529" width="20.140625" style="7" customWidth="1"/>
    <col min="12530" max="12530" width="16.28515625" style="7" customWidth="1"/>
    <col min="12531" max="12531" width="6" style="7" customWidth="1"/>
    <col min="12532" max="12532" width="12.42578125" style="7" customWidth="1"/>
    <col min="12533" max="12535" width="15" style="7" customWidth="1"/>
    <col min="12536" max="12536" width="7.28515625" style="7" customWidth="1"/>
    <col min="12537" max="12537" width="11.140625" style="7" customWidth="1"/>
    <col min="12538" max="12538" width="15" style="7" customWidth="1"/>
    <col min="12539" max="12539" width="18.85546875" style="7" customWidth="1"/>
    <col min="12540" max="12540" width="16.28515625" style="7" customWidth="1"/>
    <col min="12541" max="12541" width="25.28515625" style="7" customWidth="1"/>
    <col min="12542" max="12542" width="20.140625" style="7" customWidth="1"/>
    <col min="12543" max="12543" width="15" style="7" customWidth="1"/>
    <col min="12544" max="12544" width="17.5703125" style="7" customWidth="1"/>
    <col min="12545" max="12545" width="16.28515625" style="7" customWidth="1"/>
    <col min="12546" max="12547" width="15" style="7" customWidth="1"/>
    <col min="12548" max="12548" width="17.5703125" style="7" customWidth="1"/>
    <col min="12549" max="12549" width="20.140625" style="7" customWidth="1"/>
    <col min="12550" max="12550" width="16.28515625" style="7" customWidth="1"/>
    <col min="12551" max="12551" width="25.28515625" style="7" customWidth="1"/>
    <col min="12552" max="12552" width="18.85546875" style="7" customWidth="1"/>
    <col min="12553" max="12555" width="20.140625" style="7" customWidth="1"/>
    <col min="12556" max="12556" width="39.42578125" style="7" customWidth="1"/>
    <col min="12557" max="12557" width="25.28515625" style="7" customWidth="1"/>
    <col min="12558" max="12723" width="20.140625" style="7" customWidth="1"/>
    <col min="12724" max="12762" width="12.42578125" style="7" customWidth="1"/>
    <col min="12763" max="12763" width="20.140625" style="7" customWidth="1"/>
    <col min="12764" max="12764" width="21.42578125" style="7" customWidth="1"/>
    <col min="12765" max="12765" width="22.7109375" style="7" customWidth="1"/>
    <col min="12766" max="12766" width="13.7109375" style="7" customWidth="1"/>
    <col min="12767" max="12767" width="15" style="7" customWidth="1"/>
    <col min="12768" max="12769" width="17.5703125" style="7" customWidth="1"/>
    <col min="12770" max="12770" width="26.5703125" style="7" customWidth="1"/>
    <col min="12771" max="12771" width="16.28515625" style="7" customWidth="1"/>
    <col min="12772" max="12772" width="15" style="7" customWidth="1"/>
    <col min="12773" max="12774" width="12.42578125" style="7" customWidth="1"/>
    <col min="12775" max="12776" width="17.5703125" style="7" customWidth="1"/>
    <col min="12777" max="12777" width="7.28515625" style="7" customWidth="1"/>
    <col min="12778" max="12778" width="21.42578125" style="7" customWidth="1"/>
    <col min="12779" max="12780" width="16.28515625" style="7" customWidth="1"/>
    <col min="12781" max="12781" width="20.140625" style="7" customWidth="1"/>
    <col min="12782" max="12782" width="24" style="7" customWidth="1"/>
    <col min="12783" max="12783" width="18.85546875" style="7" customWidth="1"/>
    <col min="12784" max="12784" width="15" style="7" customWidth="1"/>
    <col min="12785" max="12785" width="20.140625" style="7" customWidth="1"/>
    <col min="12786" max="12786" width="16.28515625" style="7" customWidth="1"/>
    <col min="12787" max="12787" width="6" style="7" customWidth="1"/>
    <col min="12788" max="12788" width="12.42578125" style="7" customWidth="1"/>
    <col min="12789" max="12791" width="15" style="7" customWidth="1"/>
    <col min="12792" max="12792" width="7.28515625" style="7" customWidth="1"/>
    <col min="12793" max="12793" width="11.140625" style="7" customWidth="1"/>
    <col min="12794" max="12794" width="15" style="7" customWidth="1"/>
    <col min="12795" max="12795" width="18.85546875" style="7" customWidth="1"/>
    <col min="12796" max="12796" width="16.28515625" style="7" customWidth="1"/>
    <col min="12797" max="12797" width="25.28515625" style="7" customWidth="1"/>
    <col min="12798" max="12798" width="20.140625" style="7" customWidth="1"/>
    <col min="12799" max="12799" width="15" style="7" customWidth="1"/>
    <col min="12800" max="12800" width="17.5703125" style="7" customWidth="1"/>
    <col min="12801" max="12801" width="16.28515625" style="7" customWidth="1"/>
    <col min="12802" max="12803" width="15" style="7" customWidth="1"/>
    <col min="12804" max="12804" width="17.5703125" style="7" customWidth="1"/>
    <col min="12805" max="12805" width="20.140625" style="7" customWidth="1"/>
    <col min="12806" max="12806" width="16.28515625" style="7" customWidth="1"/>
    <col min="12807" max="12807" width="25.28515625" style="7" customWidth="1"/>
    <col min="12808" max="12808" width="18.85546875" style="7" customWidth="1"/>
    <col min="12809" max="12811" width="20.140625" style="7" customWidth="1"/>
    <col min="12812" max="12812" width="39.42578125" style="7" customWidth="1"/>
    <col min="12813" max="12813" width="25.28515625" style="7" customWidth="1"/>
    <col min="12814" max="12979" width="20.140625" style="7" customWidth="1"/>
    <col min="12980" max="13018" width="12.42578125" style="7" customWidth="1"/>
    <col min="13019" max="13019" width="20.140625" style="7" customWidth="1"/>
    <col min="13020" max="13020" width="21.42578125" style="7" customWidth="1"/>
    <col min="13021" max="13021" width="22.7109375" style="7" customWidth="1"/>
    <col min="13022" max="13022" width="13.7109375" style="7" customWidth="1"/>
    <col min="13023" max="13023" width="15" style="7" customWidth="1"/>
    <col min="13024" max="13025" width="17.5703125" style="7" customWidth="1"/>
    <col min="13026" max="13026" width="26.5703125" style="7" customWidth="1"/>
    <col min="13027" max="13027" width="16.28515625" style="7" customWidth="1"/>
    <col min="13028" max="13028" width="15" style="7" customWidth="1"/>
    <col min="13029" max="13030" width="12.42578125" style="7" customWidth="1"/>
    <col min="13031" max="13032" width="17.5703125" style="7" customWidth="1"/>
    <col min="13033" max="13033" width="7.28515625" style="7" customWidth="1"/>
    <col min="13034" max="13034" width="21.42578125" style="7" customWidth="1"/>
    <col min="13035" max="13036" width="16.28515625" style="7" customWidth="1"/>
    <col min="13037" max="13037" width="20.140625" style="7" customWidth="1"/>
    <col min="13038" max="13038" width="24" style="7" customWidth="1"/>
    <col min="13039" max="13039" width="18.85546875" style="7" customWidth="1"/>
    <col min="13040" max="13040" width="15" style="7" customWidth="1"/>
    <col min="13041" max="13041" width="20.140625" style="7" customWidth="1"/>
    <col min="13042" max="13042" width="16.28515625" style="7" customWidth="1"/>
    <col min="13043" max="13043" width="6" style="7" customWidth="1"/>
    <col min="13044" max="13044" width="12.42578125" style="7" customWidth="1"/>
    <col min="13045" max="13047" width="15" style="7" customWidth="1"/>
    <col min="13048" max="13048" width="7.28515625" style="7" customWidth="1"/>
    <col min="13049" max="13049" width="11.140625" style="7" customWidth="1"/>
    <col min="13050" max="13050" width="15" style="7" customWidth="1"/>
    <col min="13051" max="13051" width="18.85546875" style="7" customWidth="1"/>
    <col min="13052" max="13052" width="16.28515625" style="7" customWidth="1"/>
    <col min="13053" max="13053" width="25.28515625" style="7" customWidth="1"/>
    <col min="13054" max="13054" width="20.140625" style="7" customWidth="1"/>
    <col min="13055" max="13055" width="15" style="7" customWidth="1"/>
    <col min="13056" max="13056" width="17.5703125" style="7" customWidth="1"/>
    <col min="13057" max="13057" width="16.28515625" style="7" customWidth="1"/>
    <col min="13058" max="13059" width="15" style="7" customWidth="1"/>
    <col min="13060" max="13060" width="17.5703125" style="7" customWidth="1"/>
    <col min="13061" max="13061" width="20.140625" style="7" customWidth="1"/>
    <col min="13062" max="13062" width="16.28515625" style="7" customWidth="1"/>
    <col min="13063" max="13063" width="25.28515625" style="7" customWidth="1"/>
    <col min="13064" max="13064" width="18.85546875" style="7" customWidth="1"/>
    <col min="13065" max="13067" width="20.140625" style="7" customWidth="1"/>
    <col min="13068" max="13068" width="39.42578125" style="7" customWidth="1"/>
    <col min="13069" max="13069" width="25.28515625" style="7" customWidth="1"/>
    <col min="13070" max="13235" width="20.140625" style="7" customWidth="1"/>
    <col min="13236" max="13274" width="12.42578125" style="7" customWidth="1"/>
    <col min="13275" max="13275" width="20.140625" style="7" customWidth="1"/>
    <col min="13276" max="13276" width="21.42578125" style="7" customWidth="1"/>
    <col min="13277" max="13277" width="22.7109375" style="7" customWidth="1"/>
    <col min="13278" max="13278" width="13.7109375" style="7" customWidth="1"/>
    <col min="13279" max="13279" width="15" style="7" customWidth="1"/>
    <col min="13280" max="13281" width="17.5703125" style="7" customWidth="1"/>
    <col min="13282" max="13282" width="26.5703125" style="7" customWidth="1"/>
    <col min="13283" max="13283" width="16.28515625" style="7" customWidth="1"/>
    <col min="13284" max="13284" width="15" style="7" customWidth="1"/>
    <col min="13285" max="13286" width="12.42578125" style="7" customWidth="1"/>
    <col min="13287" max="13288" width="17.5703125" style="7" customWidth="1"/>
    <col min="13289" max="13289" width="7.28515625" style="7" customWidth="1"/>
    <col min="13290" max="13290" width="21.42578125" style="7" customWidth="1"/>
    <col min="13291" max="13292" width="16.28515625" style="7" customWidth="1"/>
    <col min="13293" max="13293" width="20.140625" style="7" customWidth="1"/>
    <col min="13294" max="13294" width="24" style="7" customWidth="1"/>
    <col min="13295" max="13295" width="18.85546875" style="7" customWidth="1"/>
    <col min="13296" max="13296" width="15" style="7" customWidth="1"/>
    <col min="13297" max="13297" width="20.140625" style="7" customWidth="1"/>
    <col min="13298" max="13298" width="16.28515625" style="7" customWidth="1"/>
    <col min="13299" max="13299" width="6" style="7" customWidth="1"/>
    <col min="13300" max="13300" width="12.42578125" style="7" customWidth="1"/>
    <col min="13301" max="13303" width="15" style="7" customWidth="1"/>
    <col min="13304" max="13304" width="7.28515625" style="7" customWidth="1"/>
    <col min="13305" max="13305" width="11.140625" style="7" customWidth="1"/>
    <col min="13306" max="13306" width="15" style="7" customWidth="1"/>
    <col min="13307" max="13307" width="18.85546875" style="7" customWidth="1"/>
    <col min="13308" max="13308" width="16.28515625" style="7" customWidth="1"/>
    <col min="13309" max="13309" width="25.28515625" style="7" customWidth="1"/>
    <col min="13310" max="13310" width="20.140625" style="7" customWidth="1"/>
    <col min="13311" max="13311" width="15" style="7" customWidth="1"/>
    <col min="13312" max="13312" width="17.5703125" style="7" customWidth="1"/>
    <col min="13313" max="13313" width="16.28515625" style="7" customWidth="1"/>
    <col min="13314" max="13315" width="15" style="7" customWidth="1"/>
    <col min="13316" max="13316" width="17.5703125" style="7" customWidth="1"/>
    <col min="13317" max="13317" width="20.140625" style="7" customWidth="1"/>
    <col min="13318" max="13318" width="16.28515625" style="7" customWidth="1"/>
    <col min="13319" max="13319" width="25.28515625" style="7" customWidth="1"/>
    <col min="13320" max="13320" width="18.85546875" style="7" customWidth="1"/>
    <col min="13321" max="13323" width="20.140625" style="7" customWidth="1"/>
    <col min="13324" max="13324" width="39.42578125" style="7" customWidth="1"/>
    <col min="13325" max="13325" width="25.28515625" style="7" customWidth="1"/>
    <col min="13326" max="13491" width="20.140625" style="7" customWidth="1"/>
    <col min="13492" max="13530" width="12.42578125" style="7" customWidth="1"/>
    <col min="13531" max="13531" width="20.140625" style="7" customWidth="1"/>
    <col min="13532" max="13532" width="21.42578125" style="7" customWidth="1"/>
    <col min="13533" max="13533" width="22.7109375" style="7" customWidth="1"/>
    <col min="13534" max="13534" width="13.7109375" style="7" customWidth="1"/>
    <col min="13535" max="13535" width="15" style="7" customWidth="1"/>
    <col min="13536" max="13537" width="17.5703125" style="7" customWidth="1"/>
    <col min="13538" max="13538" width="26.5703125" style="7" customWidth="1"/>
    <col min="13539" max="13539" width="16.28515625" style="7" customWidth="1"/>
    <col min="13540" max="13540" width="15" style="7" customWidth="1"/>
    <col min="13541" max="13542" width="12.42578125" style="7" customWidth="1"/>
    <col min="13543" max="13544" width="17.5703125" style="7" customWidth="1"/>
    <col min="13545" max="13545" width="7.28515625" style="7" customWidth="1"/>
    <col min="13546" max="13546" width="21.42578125" style="7" customWidth="1"/>
    <col min="13547" max="13548" width="16.28515625" style="7" customWidth="1"/>
    <col min="13549" max="13549" width="20.140625" style="7" customWidth="1"/>
    <col min="13550" max="13550" width="24" style="7" customWidth="1"/>
    <col min="13551" max="13551" width="18.85546875" style="7" customWidth="1"/>
    <col min="13552" max="13552" width="15" style="7" customWidth="1"/>
    <col min="13553" max="13553" width="20.140625" style="7" customWidth="1"/>
    <col min="13554" max="13554" width="16.28515625" style="7" customWidth="1"/>
    <col min="13555" max="13555" width="6" style="7" customWidth="1"/>
    <col min="13556" max="13556" width="12.42578125" style="7" customWidth="1"/>
    <col min="13557" max="13559" width="15" style="7" customWidth="1"/>
    <col min="13560" max="13560" width="7.28515625" style="7" customWidth="1"/>
    <col min="13561" max="13561" width="11.140625" style="7" customWidth="1"/>
    <col min="13562" max="13562" width="15" style="7" customWidth="1"/>
    <col min="13563" max="13563" width="18.85546875" style="7" customWidth="1"/>
    <col min="13564" max="13564" width="16.28515625" style="7" customWidth="1"/>
    <col min="13565" max="13565" width="25.28515625" style="7" customWidth="1"/>
    <col min="13566" max="13566" width="20.140625" style="7" customWidth="1"/>
    <col min="13567" max="13567" width="15" style="7" customWidth="1"/>
    <col min="13568" max="13568" width="17.5703125" style="7" customWidth="1"/>
    <col min="13569" max="13569" width="16.28515625" style="7" customWidth="1"/>
    <col min="13570" max="13571" width="15" style="7" customWidth="1"/>
    <col min="13572" max="13572" width="17.5703125" style="7" customWidth="1"/>
    <col min="13573" max="13573" width="20.140625" style="7" customWidth="1"/>
    <col min="13574" max="13574" width="16.28515625" style="7" customWidth="1"/>
    <col min="13575" max="13575" width="25.28515625" style="7" customWidth="1"/>
    <col min="13576" max="13576" width="18.85546875" style="7" customWidth="1"/>
    <col min="13577" max="13579" width="20.140625" style="7" customWidth="1"/>
    <col min="13580" max="13580" width="39.42578125" style="7" customWidth="1"/>
    <col min="13581" max="13581" width="25.28515625" style="7" customWidth="1"/>
    <col min="13582" max="13747" width="20.140625" style="7" customWidth="1"/>
    <col min="13748" max="13786" width="12.42578125" style="7" customWidth="1"/>
    <col min="13787" max="13787" width="20.140625" style="7" customWidth="1"/>
    <col min="13788" max="13788" width="21.42578125" style="7" customWidth="1"/>
    <col min="13789" max="13789" width="22.7109375" style="7" customWidth="1"/>
    <col min="13790" max="13790" width="13.7109375" style="7" customWidth="1"/>
    <col min="13791" max="13791" width="15" style="7" customWidth="1"/>
    <col min="13792" max="13793" width="17.5703125" style="7" customWidth="1"/>
    <col min="13794" max="13794" width="26.5703125" style="7" customWidth="1"/>
    <col min="13795" max="13795" width="16.28515625" style="7" customWidth="1"/>
    <col min="13796" max="13796" width="15" style="7" customWidth="1"/>
    <col min="13797" max="13798" width="12.42578125" style="7" customWidth="1"/>
    <col min="13799" max="13800" width="17.5703125" style="7" customWidth="1"/>
    <col min="13801" max="13801" width="7.28515625" style="7" customWidth="1"/>
    <col min="13802" max="13802" width="21.42578125" style="7" customWidth="1"/>
    <col min="13803" max="13804" width="16.28515625" style="7" customWidth="1"/>
    <col min="13805" max="13805" width="20.140625" style="7" customWidth="1"/>
    <col min="13806" max="13806" width="24" style="7" customWidth="1"/>
    <col min="13807" max="13807" width="18.85546875" style="7" customWidth="1"/>
    <col min="13808" max="13808" width="15" style="7" customWidth="1"/>
    <col min="13809" max="13809" width="20.140625" style="7" customWidth="1"/>
    <col min="13810" max="13810" width="16.28515625" style="7" customWidth="1"/>
    <col min="13811" max="13811" width="6" style="7" customWidth="1"/>
    <col min="13812" max="13812" width="12.42578125" style="7" customWidth="1"/>
    <col min="13813" max="13815" width="15" style="7" customWidth="1"/>
    <col min="13816" max="13816" width="7.28515625" style="7" customWidth="1"/>
    <col min="13817" max="13817" width="11.140625" style="7" customWidth="1"/>
    <col min="13818" max="13818" width="15" style="7" customWidth="1"/>
    <col min="13819" max="13819" width="18.85546875" style="7" customWidth="1"/>
    <col min="13820" max="13820" width="16.28515625" style="7" customWidth="1"/>
    <col min="13821" max="13821" width="25.28515625" style="7" customWidth="1"/>
    <col min="13822" max="13822" width="20.140625" style="7" customWidth="1"/>
    <col min="13823" max="13823" width="15" style="7" customWidth="1"/>
    <col min="13824" max="13824" width="17.5703125" style="7" customWidth="1"/>
    <col min="13825" max="13825" width="16.28515625" style="7" customWidth="1"/>
    <col min="13826" max="13827" width="15" style="7" customWidth="1"/>
    <col min="13828" max="13828" width="17.5703125" style="7" customWidth="1"/>
    <col min="13829" max="13829" width="20.140625" style="7" customWidth="1"/>
    <col min="13830" max="13830" width="16.28515625" style="7" customWidth="1"/>
    <col min="13831" max="13831" width="25.28515625" style="7" customWidth="1"/>
    <col min="13832" max="13832" width="18.85546875" style="7" customWidth="1"/>
    <col min="13833" max="13835" width="20.140625" style="7" customWidth="1"/>
    <col min="13836" max="13836" width="39.42578125" style="7" customWidth="1"/>
    <col min="13837" max="13837" width="25.28515625" style="7" customWidth="1"/>
    <col min="13838" max="14003" width="20.140625" style="7" customWidth="1"/>
    <col min="14004" max="14042" width="12.42578125" style="7" customWidth="1"/>
    <col min="14043" max="14043" width="20.140625" style="7" customWidth="1"/>
    <col min="14044" max="14044" width="21.42578125" style="7" customWidth="1"/>
    <col min="14045" max="14045" width="22.7109375" style="7" customWidth="1"/>
    <col min="14046" max="14046" width="13.7109375" style="7" customWidth="1"/>
    <col min="14047" max="14047" width="15" style="7" customWidth="1"/>
    <col min="14048" max="14049" width="17.5703125" style="7" customWidth="1"/>
    <col min="14050" max="14050" width="26.5703125" style="7" customWidth="1"/>
    <col min="14051" max="14051" width="16.28515625" style="7" customWidth="1"/>
    <col min="14052" max="14052" width="15" style="7" customWidth="1"/>
    <col min="14053" max="14054" width="12.42578125" style="7" customWidth="1"/>
    <col min="14055" max="14056" width="17.5703125" style="7" customWidth="1"/>
    <col min="14057" max="14057" width="7.28515625" style="7" customWidth="1"/>
    <col min="14058" max="14058" width="21.42578125" style="7" customWidth="1"/>
    <col min="14059" max="14060" width="16.28515625" style="7" customWidth="1"/>
    <col min="14061" max="14061" width="20.140625" style="7" customWidth="1"/>
    <col min="14062" max="14062" width="24" style="7" customWidth="1"/>
    <col min="14063" max="14063" width="18.85546875" style="7" customWidth="1"/>
    <col min="14064" max="14064" width="15" style="7" customWidth="1"/>
    <col min="14065" max="14065" width="20.140625" style="7" customWidth="1"/>
    <col min="14066" max="14066" width="16.28515625" style="7" customWidth="1"/>
    <col min="14067" max="14067" width="6" style="7" customWidth="1"/>
    <col min="14068" max="14068" width="12.42578125" style="7" customWidth="1"/>
    <col min="14069" max="14071" width="15" style="7" customWidth="1"/>
    <col min="14072" max="14072" width="7.28515625" style="7" customWidth="1"/>
    <col min="14073" max="14073" width="11.140625" style="7" customWidth="1"/>
    <col min="14074" max="14074" width="15" style="7" customWidth="1"/>
    <col min="14075" max="14075" width="18.85546875" style="7" customWidth="1"/>
    <col min="14076" max="14076" width="16.28515625" style="7" customWidth="1"/>
    <col min="14077" max="14077" width="25.28515625" style="7" customWidth="1"/>
    <col min="14078" max="14078" width="20.140625" style="7" customWidth="1"/>
    <col min="14079" max="14079" width="15" style="7" customWidth="1"/>
    <col min="14080" max="14080" width="17.5703125" style="7" customWidth="1"/>
    <col min="14081" max="14081" width="16.28515625" style="7" customWidth="1"/>
    <col min="14082" max="14083" width="15" style="7" customWidth="1"/>
    <col min="14084" max="14084" width="17.5703125" style="7" customWidth="1"/>
    <col min="14085" max="14085" width="20.140625" style="7" customWidth="1"/>
    <col min="14086" max="14086" width="16.28515625" style="7" customWidth="1"/>
    <col min="14087" max="14087" width="25.28515625" style="7" customWidth="1"/>
    <col min="14088" max="14088" width="18.85546875" style="7" customWidth="1"/>
    <col min="14089" max="14091" width="20.140625" style="7" customWidth="1"/>
    <col min="14092" max="14092" width="39.42578125" style="7" customWidth="1"/>
    <col min="14093" max="14093" width="25.28515625" style="7" customWidth="1"/>
    <col min="14094" max="14259" width="20.140625" style="7" customWidth="1"/>
    <col min="14260" max="14298" width="12.42578125" style="7" customWidth="1"/>
    <col min="14299" max="14299" width="20.140625" style="7" customWidth="1"/>
    <col min="14300" max="14300" width="21.42578125" style="7" customWidth="1"/>
    <col min="14301" max="14301" width="22.7109375" style="7" customWidth="1"/>
    <col min="14302" max="14302" width="13.7109375" style="7" customWidth="1"/>
    <col min="14303" max="14303" width="15" style="7" customWidth="1"/>
    <col min="14304" max="14305" width="17.5703125" style="7" customWidth="1"/>
    <col min="14306" max="14306" width="26.5703125" style="7" customWidth="1"/>
    <col min="14307" max="14307" width="16.28515625" style="7" customWidth="1"/>
    <col min="14308" max="14308" width="15" style="7" customWidth="1"/>
    <col min="14309" max="14310" width="12.42578125" style="7" customWidth="1"/>
    <col min="14311" max="14312" width="17.5703125" style="7" customWidth="1"/>
    <col min="14313" max="14313" width="7.28515625" style="7" customWidth="1"/>
    <col min="14314" max="14314" width="21.42578125" style="7" customWidth="1"/>
    <col min="14315" max="14316" width="16.28515625" style="7" customWidth="1"/>
    <col min="14317" max="14317" width="20.140625" style="7" customWidth="1"/>
    <col min="14318" max="14318" width="24" style="7" customWidth="1"/>
    <col min="14319" max="14319" width="18.85546875" style="7" customWidth="1"/>
    <col min="14320" max="14320" width="15" style="7" customWidth="1"/>
    <col min="14321" max="14321" width="20.140625" style="7" customWidth="1"/>
    <col min="14322" max="14322" width="16.28515625" style="7" customWidth="1"/>
    <col min="14323" max="14323" width="6" style="7" customWidth="1"/>
    <col min="14324" max="14324" width="12.42578125" style="7" customWidth="1"/>
    <col min="14325" max="14327" width="15" style="7" customWidth="1"/>
    <col min="14328" max="14328" width="7.28515625" style="7" customWidth="1"/>
    <col min="14329" max="14329" width="11.140625" style="7" customWidth="1"/>
    <col min="14330" max="14330" width="15" style="7" customWidth="1"/>
    <col min="14331" max="14331" width="18.85546875" style="7" customWidth="1"/>
    <col min="14332" max="14332" width="16.28515625" style="7" customWidth="1"/>
    <col min="14333" max="14333" width="25.28515625" style="7" customWidth="1"/>
    <col min="14334" max="14334" width="20.140625" style="7" customWidth="1"/>
    <col min="14335" max="14335" width="15" style="7" customWidth="1"/>
    <col min="14336" max="14336" width="17.5703125" style="7" customWidth="1"/>
    <col min="14337" max="14337" width="16.28515625" style="7" customWidth="1"/>
    <col min="14338" max="14339" width="15" style="7" customWidth="1"/>
    <col min="14340" max="14340" width="17.5703125" style="7" customWidth="1"/>
    <col min="14341" max="14341" width="20.140625" style="7" customWidth="1"/>
    <col min="14342" max="14342" width="16.28515625" style="7" customWidth="1"/>
    <col min="14343" max="14343" width="25.28515625" style="7" customWidth="1"/>
    <col min="14344" max="14344" width="18.85546875" style="7" customWidth="1"/>
    <col min="14345" max="14347" width="20.140625" style="7" customWidth="1"/>
    <col min="14348" max="14348" width="39.42578125" style="7" customWidth="1"/>
    <col min="14349" max="14349" width="25.28515625" style="7" customWidth="1"/>
    <col min="14350" max="14515" width="20.140625" style="7" customWidth="1"/>
    <col min="14516" max="14554" width="12.42578125" style="7" customWidth="1"/>
    <col min="14555" max="14555" width="20.140625" style="7" customWidth="1"/>
    <col min="14556" max="14556" width="21.42578125" style="7" customWidth="1"/>
    <col min="14557" max="14557" width="22.7109375" style="7" customWidth="1"/>
    <col min="14558" max="14558" width="13.7109375" style="7" customWidth="1"/>
    <col min="14559" max="14559" width="15" style="7" customWidth="1"/>
    <col min="14560" max="14561" width="17.5703125" style="7" customWidth="1"/>
    <col min="14562" max="14562" width="26.5703125" style="7" customWidth="1"/>
    <col min="14563" max="14563" width="16.28515625" style="7" customWidth="1"/>
    <col min="14564" max="14564" width="15" style="7" customWidth="1"/>
    <col min="14565" max="14566" width="12.42578125" style="7" customWidth="1"/>
    <col min="14567" max="14568" width="17.5703125" style="7" customWidth="1"/>
    <col min="14569" max="14569" width="7.28515625" style="7" customWidth="1"/>
    <col min="14570" max="14570" width="21.42578125" style="7" customWidth="1"/>
    <col min="14571" max="14572" width="16.28515625" style="7" customWidth="1"/>
    <col min="14573" max="14573" width="20.140625" style="7" customWidth="1"/>
    <col min="14574" max="14574" width="24" style="7" customWidth="1"/>
    <col min="14575" max="14575" width="18.85546875" style="7" customWidth="1"/>
    <col min="14576" max="14576" width="15" style="7" customWidth="1"/>
    <col min="14577" max="14577" width="20.140625" style="7" customWidth="1"/>
    <col min="14578" max="14578" width="16.28515625" style="7" customWidth="1"/>
    <col min="14579" max="14579" width="6" style="7" customWidth="1"/>
    <col min="14580" max="14580" width="12.42578125" style="7" customWidth="1"/>
    <col min="14581" max="14583" width="15" style="7" customWidth="1"/>
    <col min="14584" max="14584" width="7.28515625" style="7" customWidth="1"/>
    <col min="14585" max="14585" width="11.140625" style="7" customWidth="1"/>
    <col min="14586" max="14586" width="15" style="7" customWidth="1"/>
    <col min="14587" max="14587" width="18.85546875" style="7" customWidth="1"/>
    <col min="14588" max="14588" width="16.28515625" style="7" customWidth="1"/>
    <col min="14589" max="14589" width="25.28515625" style="7" customWidth="1"/>
    <col min="14590" max="14590" width="20.140625" style="7" customWidth="1"/>
    <col min="14591" max="14591" width="15" style="7" customWidth="1"/>
    <col min="14592" max="14592" width="17.5703125" style="7" customWidth="1"/>
    <col min="14593" max="14593" width="16.28515625" style="7" customWidth="1"/>
    <col min="14594" max="14595" width="15" style="7" customWidth="1"/>
    <col min="14596" max="14596" width="17.5703125" style="7" customWidth="1"/>
    <col min="14597" max="14597" width="20.140625" style="7" customWidth="1"/>
    <col min="14598" max="14598" width="16.28515625" style="7" customWidth="1"/>
    <col min="14599" max="14599" width="25.28515625" style="7" customWidth="1"/>
    <col min="14600" max="14600" width="18.85546875" style="7" customWidth="1"/>
    <col min="14601" max="14603" width="20.140625" style="7" customWidth="1"/>
    <col min="14604" max="14604" width="39.42578125" style="7" customWidth="1"/>
    <col min="14605" max="14605" width="25.28515625" style="7" customWidth="1"/>
    <col min="14606" max="14771" width="20.140625" style="7" customWidth="1"/>
    <col min="14772" max="14810" width="12.42578125" style="7" customWidth="1"/>
    <col min="14811" max="14811" width="20.140625" style="7" customWidth="1"/>
    <col min="14812" max="14812" width="21.42578125" style="7" customWidth="1"/>
    <col min="14813" max="14813" width="22.7109375" style="7" customWidth="1"/>
    <col min="14814" max="14814" width="13.7109375" style="7" customWidth="1"/>
    <col min="14815" max="14815" width="15" style="7" customWidth="1"/>
    <col min="14816" max="14817" width="17.5703125" style="7" customWidth="1"/>
    <col min="14818" max="14818" width="26.5703125" style="7" customWidth="1"/>
    <col min="14819" max="14819" width="16.28515625" style="7" customWidth="1"/>
    <col min="14820" max="14820" width="15" style="7" customWidth="1"/>
    <col min="14821" max="14822" width="12.42578125" style="7" customWidth="1"/>
    <col min="14823" max="14824" width="17.5703125" style="7" customWidth="1"/>
    <col min="14825" max="14825" width="7.28515625" style="7" customWidth="1"/>
    <col min="14826" max="14826" width="21.42578125" style="7" customWidth="1"/>
    <col min="14827" max="14828" width="16.28515625" style="7" customWidth="1"/>
    <col min="14829" max="14829" width="20.140625" style="7" customWidth="1"/>
    <col min="14830" max="14830" width="24" style="7" customWidth="1"/>
    <col min="14831" max="14831" width="18.85546875" style="7" customWidth="1"/>
    <col min="14832" max="14832" width="15" style="7" customWidth="1"/>
    <col min="14833" max="14833" width="20.140625" style="7" customWidth="1"/>
    <col min="14834" max="14834" width="16.28515625" style="7" customWidth="1"/>
    <col min="14835" max="14835" width="6" style="7" customWidth="1"/>
    <col min="14836" max="14836" width="12.42578125" style="7" customWidth="1"/>
    <col min="14837" max="14839" width="15" style="7" customWidth="1"/>
    <col min="14840" max="14840" width="7.28515625" style="7" customWidth="1"/>
    <col min="14841" max="14841" width="11.140625" style="7" customWidth="1"/>
    <col min="14842" max="14842" width="15" style="7" customWidth="1"/>
    <col min="14843" max="14843" width="18.85546875" style="7" customWidth="1"/>
    <col min="14844" max="14844" width="16.28515625" style="7" customWidth="1"/>
    <col min="14845" max="14845" width="25.28515625" style="7" customWidth="1"/>
    <col min="14846" max="14846" width="20.140625" style="7" customWidth="1"/>
    <col min="14847" max="14847" width="15" style="7" customWidth="1"/>
    <col min="14848" max="14848" width="17.5703125" style="7" customWidth="1"/>
    <col min="14849" max="14849" width="16.28515625" style="7" customWidth="1"/>
    <col min="14850" max="14851" width="15" style="7" customWidth="1"/>
    <col min="14852" max="14852" width="17.5703125" style="7" customWidth="1"/>
    <col min="14853" max="14853" width="20.140625" style="7" customWidth="1"/>
    <col min="14854" max="14854" width="16.28515625" style="7" customWidth="1"/>
    <col min="14855" max="14855" width="25.28515625" style="7" customWidth="1"/>
    <col min="14856" max="14856" width="18.85546875" style="7" customWidth="1"/>
    <col min="14857" max="14859" width="20.140625" style="7" customWidth="1"/>
    <col min="14860" max="14860" width="39.42578125" style="7" customWidth="1"/>
    <col min="14861" max="14861" width="25.28515625" style="7" customWidth="1"/>
    <col min="14862" max="15027" width="20.140625" style="7" customWidth="1"/>
    <col min="15028" max="15066" width="12.42578125" style="7" customWidth="1"/>
    <col min="15067" max="15067" width="20.140625" style="7" customWidth="1"/>
    <col min="15068" max="15068" width="21.42578125" style="7" customWidth="1"/>
    <col min="15069" max="15069" width="22.7109375" style="7" customWidth="1"/>
    <col min="15070" max="15070" width="13.7109375" style="7" customWidth="1"/>
    <col min="15071" max="15071" width="15" style="7" customWidth="1"/>
    <col min="15072" max="15073" width="17.5703125" style="7" customWidth="1"/>
    <col min="15074" max="15074" width="26.5703125" style="7" customWidth="1"/>
    <col min="15075" max="15075" width="16.28515625" style="7" customWidth="1"/>
    <col min="15076" max="15076" width="15" style="7" customWidth="1"/>
    <col min="15077" max="15078" width="12.42578125" style="7" customWidth="1"/>
    <col min="15079" max="15080" width="17.5703125" style="7" customWidth="1"/>
    <col min="15081" max="15081" width="7.28515625" style="7" customWidth="1"/>
    <col min="15082" max="15082" width="21.42578125" style="7" customWidth="1"/>
    <col min="15083" max="15084" width="16.28515625" style="7" customWidth="1"/>
    <col min="15085" max="15085" width="20.140625" style="7" customWidth="1"/>
    <col min="15086" max="15086" width="24" style="7" customWidth="1"/>
    <col min="15087" max="15087" width="18.85546875" style="7" customWidth="1"/>
    <col min="15088" max="15088" width="15" style="7" customWidth="1"/>
    <col min="15089" max="15089" width="20.140625" style="7" customWidth="1"/>
    <col min="15090" max="15090" width="16.28515625" style="7" customWidth="1"/>
    <col min="15091" max="15091" width="6" style="7" customWidth="1"/>
    <col min="15092" max="15092" width="12.42578125" style="7" customWidth="1"/>
    <col min="15093" max="15095" width="15" style="7" customWidth="1"/>
    <col min="15096" max="15096" width="7.28515625" style="7" customWidth="1"/>
    <col min="15097" max="15097" width="11.140625" style="7" customWidth="1"/>
    <col min="15098" max="15098" width="15" style="7" customWidth="1"/>
    <col min="15099" max="15099" width="18.85546875" style="7" customWidth="1"/>
    <col min="15100" max="15100" width="16.28515625" style="7" customWidth="1"/>
    <col min="15101" max="15101" width="25.28515625" style="7" customWidth="1"/>
    <col min="15102" max="15102" width="20.140625" style="7" customWidth="1"/>
    <col min="15103" max="15103" width="15" style="7" customWidth="1"/>
    <col min="15104" max="15104" width="17.5703125" style="7" customWidth="1"/>
    <col min="15105" max="15105" width="16.28515625" style="7" customWidth="1"/>
    <col min="15106" max="15107" width="15" style="7" customWidth="1"/>
    <col min="15108" max="15108" width="17.5703125" style="7" customWidth="1"/>
    <col min="15109" max="15109" width="20.140625" style="7" customWidth="1"/>
    <col min="15110" max="15110" width="16.28515625" style="7" customWidth="1"/>
    <col min="15111" max="15111" width="25.28515625" style="7" customWidth="1"/>
    <col min="15112" max="15112" width="18.85546875" style="7" customWidth="1"/>
    <col min="15113" max="15115" width="20.140625" style="7" customWidth="1"/>
    <col min="15116" max="15116" width="39.42578125" style="7" customWidth="1"/>
    <col min="15117" max="15117" width="25.28515625" style="7" customWidth="1"/>
    <col min="15118" max="15283" width="20.140625" style="7" customWidth="1"/>
    <col min="15284" max="15322" width="12.42578125" style="7" customWidth="1"/>
    <col min="15323" max="15323" width="20.140625" style="7" customWidth="1"/>
    <col min="15324" max="15324" width="21.42578125" style="7" customWidth="1"/>
    <col min="15325" max="15325" width="22.7109375" style="7" customWidth="1"/>
    <col min="15326" max="15326" width="13.7109375" style="7" customWidth="1"/>
    <col min="15327" max="15327" width="15" style="7" customWidth="1"/>
    <col min="15328" max="15329" width="17.5703125" style="7" customWidth="1"/>
    <col min="15330" max="15330" width="26.5703125" style="7" customWidth="1"/>
    <col min="15331" max="15331" width="16.28515625" style="7" customWidth="1"/>
    <col min="15332" max="15332" width="15" style="7" customWidth="1"/>
    <col min="15333" max="15334" width="12.42578125" style="7" customWidth="1"/>
    <col min="15335" max="15336" width="17.5703125" style="7" customWidth="1"/>
    <col min="15337" max="15337" width="7.28515625" style="7" customWidth="1"/>
    <col min="15338" max="15338" width="21.42578125" style="7" customWidth="1"/>
    <col min="15339" max="15340" width="16.28515625" style="7" customWidth="1"/>
    <col min="15341" max="15341" width="20.140625" style="7" customWidth="1"/>
    <col min="15342" max="15342" width="24" style="7" customWidth="1"/>
    <col min="15343" max="15343" width="18.85546875" style="7" customWidth="1"/>
    <col min="15344" max="15344" width="15" style="7" customWidth="1"/>
    <col min="15345" max="15345" width="20.140625" style="7" customWidth="1"/>
    <col min="15346" max="15346" width="16.28515625" style="7" customWidth="1"/>
    <col min="15347" max="15347" width="6" style="7" customWidth="1"/>
    <col min="15348" max="15348" width="12.42578125" style="7" customWidth="1"/>
    <col min="15349" max="15351" width="15" style="7" customWidth="1"/>
    <col min="15352" max="15352" width="7.28515625" style="7" customWidth="1"/>
    <col min="15353" max="15353" width="11.140625" style="7" customWidth="1"/>
    <col min="15354" max="15354" width="15" style="7" customWidth="1"/>
    <col min="15355" max="15355" width="18.85546875" style="7" customWidth="1"/>
    <col min="15356" max="15356" width="16.28515625" style="7" customWidth="1"/>
    <col min="15357" max="15357" width="25.28515625" style="7" customWidth="1"/>
    <col min="15358" max="15358" width="20.140625" style="7" customWidth="1"/>
    <col min="15359" max="15359" width="15" style="7" customWidth="1"/>
    <col min="15360" max="15360" width="17.5703125" style="7" customWidth="1"/>
    <col min="15361" max="15361" width="16.28515625" style="7" customWidth="1"/>
    <col min="15362" max="15363" width="15" style="7" customWidth="1"/>
    <col min="15364" max="15364" width="17.5703125" style="7" customWidth="1"/>
    <col min="15365" max="15365" width="20.140625" style="7" customWidth="1"/>
    <col min="15366" max="15366" width="16.28515625" style="7" customWidth="1"/>
    <col min="15367" max="15367" width="25.28515625" style="7" customWidth="1"/>
    <col min="15368" max="15368" width="18.85546875" style="7" customWidth="1"/>
    <col min="15369" max="15371" width="20.140625" style="7" customWidth="1"/>
    <col min="15372" max="15372" width="39.42578125" style="7" customWidth="1"/>
    <col min="15373" max="15373" width="25.28515625" style="7" customWidth="1"/>
    <col min="15374" max="15539" width="20.140625" style="7" customWidth="1"/>
    <col min="15540" max="15578" width="12.42578125" style="7" customWidth="1"/>
    <col min="15579" max="15579" width="20.140625" style="7" customWidth="1"/>
    <col min="15580" max="15580" width="21.42578125" style="7" customWidth="1"/>
    <col min="15581" max="15581" width="22.7109375" style="7" customWidth="1"/>
    <col min="15582" max="15582" width="13.7109375" style="7" customWidth="1"/>
    <col min="15583" max="15583" width="15" style="7" customWidth="1"/>
    <col min="15584" max="15585" width="17.5703125" style="7" customWidth="1"/>
    <col min="15586" max="15586" width="26.5703125" style="7" customWidth="1"/>
    <col min="15587" max="15587" width="16.28515625" style="7" customWidth="1"/>
    <col min="15588" max="15588" width="15" style="7" customWidth="1"/>
    <col min="15589" max="15590" width="12.42578125" style="7" customWidth="1"/>
    <col min="15591" max="15592" width="17.5703125" style="7" customWidth="1"/>
    <col min="15593" max="15593" width="7.28515625" style="7" customWidth="1"/>
    <col min="15594" max="15594" width="21.42578125" style="7" customWidth="1"/>
    <col min="15595" max="15596" width="16.28515625" style="7" customWidth="1"/>
    <col min="15597" max="15597" width="20.140625" style="7" customWidth="1"/>
    <col min="15598" max="15598" width="24" style="7" customWidth="1"/>
    <col min="15599" max="15599" width="18.85546875" style="7" customWidth="1"/>
    <col min="15600" max="15600" width="15" style="7" customWidth="1"/>
    <col min="15601" max="15601" width="20.140625" style="7" customWidth="1"/>
    <col min="15602" max="15602" width="16.28515625" style="7" customWidth="1"/>
    <col min="15603" max="15603" width="6" style="7" customWidth="1"/>
    <col min="15604" max="15604" width="12.42578125" style="7" customWidth="1"/>
    <col min="15605" max="15607" width="15" style="7" customWidth="1"/>
    <col min="15608" max="15608" width="7.28515625" style="7" customWidth="1"/>
    <col min="15609" max="15609" width="11.140625" style="7" customWidth="1"/>
    <col min="15610" max="15610" width="15" style="7" customWidth="1"/>
    <col min="15611" max="15611" width="18.85546875" style="7" customWidth="1"/>
    <col min="15612" max="15612" width="16.28515625" style="7" customWidth="1"/>
    <col min="15613" max="15613" width="25.28515625" style="7" customWidth="1"/>
    <col min="15614" max="15614" width="20.140625" style="7" customWidth="1"/>
    <col min="15615" max="15615" width="15" style="7" customWidth="1"/>
    <col min="15616" max="15616" width="17.5703125" style="7" customWidth="1"/>
    <col min="15617" max="15617" width="16.28515625" style="7" customWidth="1"/>
    <col min="15618" max="15619" width="15" style="7" customWidth="1"/>
    <col min="15620" max="15620" width="17.5703125" style="7" customWidth="1"/>
    <col min="15621" max="15621" width="20.140625" style="7" customWidth="1"/>
    <col min="15622" max="15622" width="16.28515625" style="7" customWidth="1"/>
    <col min="15623" max="15623" width="25.28515625" style="7" customWidth="1"/>
    <col min="15624" max="15624" width="18.85546875" style="7" customWidth="1"/>
    <col min="15625" max="15627" width="20.140625" style="7" customWidth="1"/>
    <col min="15628" max="15628" width="39.42578125" style="7" customWidth="1"/>
    <col min="15629" max="15629" width="25.28515625" style="7" customWidth="1"/>
    <col min="15630" max="15795" width="20.140625" style="7" customWidth="1"/>
    <col min="15796" max="15834" width="12.42578125" style="7" customWidth="1"/>
    <col min="15835" max="15835" width="20.140625" style="7" customWidth="1"/>
    <col min="15836" max="15836" width="21.42578125" style="7" customWidth="1"/>
    <col min="15837" max="15837" width="22.7109375" style="7" customWidth="1"/>
    <col min="15838" max="15838" width="13.7109375" style="7" customWidth="1"/>
    <col min="15839" max="15839" width="15" style="7" customWidth="1"/>
    <col min="15840" max="15841" width="17.5703125" style="7" customWidth="1"/>
    <col min="15842" max="15842" width="26.5703125" style="7" customWidth="1"/>
    <col min="15843" max="15843" width="16.28515625" style="7" customWidth="1"/>
    <col min="15844" max="15844" width="15" style="7" customWidth="1"/>
    <col min="15845" max="15846" width="12.42578125" style="7" customWidth="1"/>
    <col min="15847" max="15848" width="17.5703125" style="7" customWidth="1"/>
    <col min="15849" max="15849" width="7.28515625" style="7" customWidth="1"/>
    <col min="15850" max="15850" width="21.42578125" style="7" customWidth="1"/>
    <col min="15851" max="15852" width="16.28515625" style="7" customWidth="1"/>
    <col min="15853" max="15853" width="20.140625" style="7" customWidth="1"/>
    <col min="15854" max="15854" width="24" style="7" customWidth="1"/>
    <col min="15855" max="15855" width="18.85546875" style="7" customWidth="1"/>
    <col min="15856" max="15856" width="15" style="7" customWidth="1"/>
    <col min="15857" max="15857" width="20.140625" style="7" customWidth="1"/>
    <col min="15858" max="15858" width="16.28515625" style="7" customWidth="1"/>
    <col min="15859" max="15859" width="6" style="7" customWidth="1"/>
    <col min="15860" max="15860" width="12.42578125" style="7" customWidth="1"/>
    <col min="15861" max="15863" width="15" style="7" customWidth="1"/>
    <col min="15864" max="15864" width="7.28515625" style="7" customWidth="1"/>
    <col min="15865" max="15865" width="11.140625" style="7" customWidth="1"/>
    <col min="15866" max="15866" width="15" style="7" customWidth="1"/>
    <col min="15867" max="15867" width="18.85546875" style="7" customWidth="1"/>
    <col min="15868" max="15868" width="16.28515625" style="7" customWidth="1"/>
    <col min="15869" max="15869" width="25.28515625" style="7" customWidth="1"/>
    <col min="15870" max="15870" width="20.140625" style="7" customWidth="1"/>
    <col min="15871" max="15871" width="15" style="7" customWidth="1"/>
    <col min="15872" max="15872" width="17.5703125" style="7" customWidth="1"/>
    <col min="15873" max="15873" width="16.28515625" style="7" customWidth="1"/>
    <col min="15874" max="15875" width="15" style="7" customWidth="1"/>
    <col min="15876" max="15876" width="17.5703125" style="7" customWidth="1"/>
    <col min="15877" max="15877" width="20.140625" style="7" customWidth="1"/>
    <col min="15878" max="15878" width="16.28515625" style="7" customWidth="1"/>
    <col min="15879" max="15879" width="25.28515625" style="7" customWidth="1"/>
    <col min="15880" max="15880" width="18.85546875" style="7" customWidth="1"/>
    <col min="15881" max="15883" width="20.140625" style="7" customWidth="1"/>
    <col min="15884" max="15884" width="39.42578125" style="7" customWidth="1"/>
    <col min="15885" max="15885" width="25.28515625" style="7" customWidth="1"/>
    <col min="15886" max="16051" width="20.140625" style="7" customWidth="1"/>
    <col min="16052" max="16090" width="12.42578125" style="7" customWidth="1"/>
    <col min="16091" max="16091" width="20.140625" style="7" customWidth="1"/>
    <col min="16092" max="16092" width="21.42578125" style="7" customWidth="1"/>
    <col min="16093" max="16093" width="22.7109375" style="7" customWidth="1"/>
    <col min="16094" max="16094" width="13.7109375" style="7" customWidth="1"/>
    <col min="16095" max="16095" width="15" style="7" customWidth="1"/>
    <col min="16096" max="16097" width="17.5703125" style="7" customWidth="1"/>
    <col min="16098" max="16098" width="26.5703125" style="7" customWidth="1"/>
    <col min="16099" max="16099" width="16.28515625" style="7" customWidth="1"/>
    <col min="16100" max="16100" width="15" style="7" customWidth="1"/>
    <col min="16101" max="16102" width="12.42578125" style="7" customWidth="1"/>
    <col min="16103" max="16104" width="17.5703125" style="7" customWidth="1"/>
    <col min="16105" max="16105" width="7.28515625" style="7" customWidth="1"/>
    <col min="16106" max="16106" width="21.42578125" style="7" customWidth="1"/>
    <col min="16107" max="16108" width="16.28515625" style="7" customWidth="1"/>
    <col min="16109" max="16109" width="20.140625" style="7" customWidth="1"/>
    <col min="16110" max="16110" width="24" style="7" customWidth="1"/>
    <col min="16111" max="16111" width="18.85546875" style="7" customWidth="1"/>
    <col min="16112" max="16112" width="15" style="7" customWidth="1"/>
    <col min="16113" max="16113" width="20.140625" style="7" customWidth="1"/>
    <col min="16114" max="16114" width="16.28515625" style="7" customWidth="1"/>
    <col min="16115" max="16115" width="6" style="7" customWidth="1"/>
    <col min="16116" max="16116" width="12.42578125" style="7" customWidth="1"/>
    <col min="16117" max="16119" width="15" style="7" customWidth="1"/>
    <col min="16120" max="16120" width="7.28515625" style="7" customWidth="1"/>
    <col min="16121" max="16121" width="11.140625" style="7" customWidth="1"/>
    <col min="16122" max="16122" width="15" style="7" customWidth="1"/>
    <col min="16123" max="16123" width="18.85546875" style="7" customWidth="1"/>
    <col min="16124" max="16124" width="16.28515625" style="7" customWidth="1"/>
    <col min="16125" max="16125" width="25.28515625" style="7" customWidth="1"/>
    <col min="16126" max="16126" width="20.140625" style="7" customWidth="1"/>
    <col min="16127" max="16127" width="15" style="7" customWidth="1"/>
    <col min="16128" max="16128" width="17.5703125" style="7" customWidth="1"/>
    <col min="16129" max="16129" width="16.28515625" style="7" customWidth="1"/>
    <col min="16130" max="16131" width="15" style="7" customWidth="1"/>
    <col min="16132" max="16132" width="17.5703125" style="7" customWidth="1"/>
    <col min="16133" max="16133" width="20.140625" style="7" customWidth="1"/>
    <col min="16134" max="16134" width="16.28515625" style="7" customWidth="1"/>
    <col min="16135" max="16135" width="25.28515625" style="7" customWidth="1"/>
    <col min="16136" max="16136" width="18.85546875" style="7" customWidth="1"/>
    <col min="16137" max="16139" width="20.140625" style="7" customWidth="1"/>
    <col min="16140" max="16140" width="39.42578125" style="7" customWidth="1"/>
    <col min="16141" max="16141" width="25.28515625" style="7" customWidth="1"/>
    <col min="16142" max="16307" width="20.140625" style="7" customWidth="1"/>
    <col min="16308" max="16384" width="12.42578125" style="7" customWidth="1"/>
  </cols>
  <sheetData>
    <row r="1" spans="1:218" s="48" customFormat="1" x14ac:dyDescent="0.15">
      <c r="A1" s="95" t="s">
        <v>98</v>
      </c>
      <c r="B1" s="39">
        <f ca="1">WORKDAY(TODAY(),1,$V$52:$V$436)</f>
        <v>43770</v>
      </c>
      <c r="C1" s="40"/>
      <c r="D1" s="41"/>
      <c r="E1" s="41"/>
      <c r="F1" s="41"/>
      <c r="G1" s="41"/>
      <c r="H1" s="42"/>
      <c r="I1" s="41"/>
      <c r="J1" s="41"/>
      <c r="K1" s="41"/>
      <c r="L1" s="41"/>
      <c r="M1" s="41"/>
      <c r="N1" s="41"/>
      <c r="O1" s="43"/>
      <c r="P1" s="41"/>
      <c r="Q1" s="40"/>
      <c r="R1" s="44"/>
      <c r="S1" s="45"/>
      <c r="T1" s="41"/>
      <c r="U1" s="41"/>
      <c r="V1" s="46" t="s">
        <v>0</v>
      </c>
      <c r="W1" s="41"/>
      <c r="X1" s="41"/>
      <c r="Y1" s="46" t="s">
        <v>1</v>
      </c>
      <c r="Z1" s="41"/>
      <c r="AA1" s="41"/>
      <c r="AB1" s="46" t="s">
        <v>2</v>
      </c>
      <c r="AC1" s="41"/>
      <c r="AD1" s="41"/>
      <c r="AE1" s="44"/>
      <c r="AF1" s="41"/>
      <c r="AG1" s="42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38"/>
      <c r="GB1" s="38"/>
      <c r="GC1" s="38"/>
      <c r="GD1" s="38"/>
      <c r="GE1" s="38"/>
      <c r="GF1" s="38"/>
      <c r="GG1" s="38"/>
      <c r="GH1" s="38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</row>
    <row r="2" spans="1:218" s="48" customFormat="1" x14ac:dyDescent="0.15">
      <c r="A2" s="39"/>
      <c r="B2" s="46" t="s">
        <v>96</v>
      </c>
      <c r="C2" s="49"/>
      <c r="D2" s="38"/>
      <c r="E2" s="50"/>
      <c r="F2" s="51"/>
      <c r="G2" s="51"/>
      <c r="H2" s="52"/>
      <c r="I2" s="53"/>
      <c r="J2" s="53"/>
      <c r="K2" s="38"/>
      <c r="L2" s="38"/>
      <c r="M2" s="38"/>
      <c r="N2" s="38"/>
      <c r="O2" s="54"/>
      <c r="P2" s="38"/>
      <c r="Q2" s="49"/>
      <c r="R2" s="44"/>
      <c r="S2" s="45"/>
      <c r="T2" s="55"/>
      <c r="U2" s="55"/>
      <c r="V2" s="56">
        <f>A2</f>
        <v>0</v>
      </c>
      <c r="W2" s="55"/>
      <c r="X2" s="57"/>
      <c r="Y2" s="55"/>
      <c r="Z2" s="55"/>
      <c r="AA2" s="57"/>
      <c r="AB2" s="57"/>
      <c r="AC2" s="57"/>
      <c r="AD2" s="55"/>
      <c r="AE2" s="58"/>
      <c r="AF2" s="55"/>
      <c r="AG2" s="5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  <c r="ET2" s="38"/>
      <c r="EU2" s="38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  <c r="FJ2" s="38"/>
      <c r="FK2" s="38"/>
      <c r="FL2" s="38"/>
      <c r="FM2" s="38"/>
      <c r="FN2" s="38"/>
      <c r="FO2" s="38"/>
      <c r="FP2" s="38"/>
      <c r="FQ2" s="38"/>
      <c r="FR2" s="38"/>
      <c r="FS2" s="38"/>
      <c r="FT2" s="38"/>
      <c r="FU2" s="38"/>
      <c r="FV2" s="38"/>
      <c r="FW2" s="38"/>
      <c r="FX2" s="38"/>
      <c r="FY2" s="38"/>
      <c r="FZ2" s="38"/>
      <c r="GA2" s="38"/>
      <c r="GB2" s="38"/>
      <c r="GC2" s="38"/>
      <c r="GD2" s="38"/>
      <c r="GE2" s="38"/>
      <c r="GF2" s="38"/>
      <c r="GG2" s="38"/>
      <c r="GH2" s="38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</row>
    <row r="3" spans="1:218" s="48" customFormat="1" x14ac:dyDescent="0.15">
      <c r="A3" s="96"/>
      <c r="B3" s="59" t="s">
        <v>97</v>
      </c>
      <c r="C3" s="49"/>
      <c r="D3" s="38"/>
      <c r="E3" s="50"/>
      <c r="F3" s="51"/>
      <c r="G3" s="51"/>
      <c r="H3" s="51"/>
      <c r="I3" s="140"/>
      <c r="J3" s="53"/>
      <c r="K3" s="38"/>
      <c r="L3" s="38"/>
      <c r="M3" s="38"/>
      <c r="N3" s="38"/>
      <c r="O3" s="54"/>
      <c r="P3" s="38"/>
      <c r="Q3" s="49"/>
      <c r="R3" s="44"/>
      <c r="S3" s="45"/>
      <c r="T3" s="55"/>
      <c r="U3" s="55"/>
      <c r="V3" s="56">
        <f>A3</f>
        <v>0</v>
      </c>
      <c r="W3" s="55"/>
      <c r="X3" s="57"/>
      <c r="Y3" s="55"/>
      <c r="Z3" s="55"/>
      <c r="AA3" s="57"/>
      <c r="AB3" s="57"/>
      <c r="AC3" s="57"/>
      <c r="AD3" s="55"/>
      <c r="AE3" s="58"/>
      <c r="AF3" s="55"/>
      <c r="AG3" s="55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</row>
    <row r="4" spans="1:218" s="48" customFormat="1" x14ac:dyDescent="0.15">
      <c r="A4" s="135" t="str">
        <f ca="1">IF(VLOOKUP($B$1,$A$12:$T$377,15)&gt;0,"Sim","não")</f>
        <v>não</v>
      </c>
      <c r="B4" s="38"/>
      <c r="C4" s="49"/>
      <c r="D4" s="38"/>
      <c r="E4" s="50"/>
      <c r="F4" s="51"/>
      <c r="G4" s="51"/>
      <c r="H4" s="51"/>
      <c r="I4" s="140"/>
      <c r="J4" s="53"/>
      <c r="K4" s="38"/>
      <c r="L4" s="38"/>
      <c r="M4" s="38"/>
      <c r="N4" s="38"/>
      <c r="O4" s="54"/>
      <c r="P4" s="38"/>
      <c r="Q4" s="49"/>
      <c r="R4" s="44"/>
      <c r="S4" s="45"/>
      <c r="T4" s="55"/>
      <c r="U4" s="55"/>
      <c r="V4" s="55"/>
      <c r="W4" s="55"/>
      <c r="X4" s="57"/>
      <c r="Y4" s="55"/>
      <c r="Z4" s="55"/>
      <c r="AA4" s="57"/>
      <c r="AB4" s="57"/>
      <c r="AC4" s="57"/>
      <c r="AD4" s="55"/>
      <c r="AE4" s="58"/>
      <c r="AF4" s="55"/>
      <c r="AG4" s="55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</row>
    <row r="5" spans="1:218" s="48" customFormat="1" x14ac:dyDescent="0.15">
      <c r="A5" s="136" t="str">
        <f ca="1">IF(A4="Sim",VLOOKUP($B$1,$A$12:$T$377,16),"")</f>
        <v/>
      </c>
      <c r="B5" s="60"/>
      <c r="C5" s="61"/>
      <c r="D5" s="60"/>
      <c r="E5" s="62"/>
      <c r="F5" s="63"/>
      <c r="G5" s="63"/>
      <c r="H5" s="63"/>
      <c r="I5" s="140"/>
      <c r="J5" s="64"/>
      <c r="K5" s="65"/>
      <c r="L5" s="65"/>
      <c r="M5" s="66"/>
      <c r="N5" s="66"/>
      <c r="O5" s="67"/>
      <c r="P5" s="68"/>
      <c r="Q5" s="68"/>
      <c r="R5" s="69"/>
      <c r="S5" s="70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  <c r="GW5" s="47"/>
      <c r="GX5" s="47"/>
      <c r="GY5" s="47"/>
      <c r="GZ5" s="47"/>
      <c r="HA5" s="47"/>
      <c r="HB5" s="47"/>
      <c r="HC5" s="47"/>
      <c r="HD5" s="47"/>
      <c r="HE5" s="47"/>
      <c r="HF5" s="47"/>
      <c r="HG5" s="47"/>
      <c r="HH5" s="47"/>
      <c r="HI5" s="47"/>
      <c r="HJ5" s="47"/>
    </row>
    <row r="6" spans="1:218" s="48" customFormat="1" ht="13.5" customHeight="1" x14ac:dyDescent="0.15">
      <c r="A6" s="136" t="str">
        <f ca="1">IF(A4="Sim",VLOOKUP($B$1,$A$12:$T$377,17),"")</f>
        <v/>
      </c>
      <c r="B6" s="42">
        <v>1</v>
      </c>
      <c r="C6" s="42">
        <f t="shared" ref="C6:T6" si="0">(B6+1)</f>
        <v>2</v>
      </c>
      <c r="D6" s="42">
        <f t="shared" si="0"/>
        <v>3</v>
      </c>
      <c r="E6" s="42">
        <f t="shared" si="0"/>
        <v>4</v>
      </c>
      <c r="F6" s="42">
        <f t="shared" si="0"/>
        <v>5</v>
      </c>
      <c r="G6" s="42">
        <f t="shared" si="0"/>
        <v>6</v>
      </c>
      <c r="H6" s="42">
        <f t="shared" si="0"/>
        <v>7</v>
      </c>
      <c r="I6" s="42">
        <f t="shared" si="0"/>
        <v>8</v>
      </c>
      <c r="J6" s="42">
        <f t="shared" si="0"/>
        <v>9</v>
      </c>
      <c r="K6" s="42">
        <f t="shared" si="0"/>
        <v>10</v>
      </c>
      <c r="L6" s="42">
        <f t="shared" si="0"/>
        <v>11</v>
      </c>
      <c r="M6" s="42">
        <f t="shared" si="0"/>
        <v>12</v>
      </c>
      <c r="N6" s="42">
        <f t="shared" si="0"/>
        <v>13</v>
      </c>
      <c r="O6" s="42">
        <f t="shared" si="0"/>
        <v>14</v>
      </c>
      <c r="P6" s="42">
        <f t="shared" si="0"/>
        <v>15</v>
      </c>
      <c r="Q6" s="42">
        <f t="shared" si="0"/>
        <v>16</v>
      </c>
      <c r="R6" s="42">
        <f t="shared" si="0"/>
        <v>17</v>
      </c>
      <c r="S6" s="42">
        <f t="shared" si="0"/>
        <v>18</v>
      </c>
      <c r="T6" s="42">
        <f t="shared" si="0"/>
        <v>19</v>
      </c>
      <c r="U6" s="41"/>
      <c r="V6" s="41"/>
      <c r="W6" s="41"/>
      <c r="X6" s="41"/>
      <c r="Y6" s="41"/>
      <c r="Z6" s="41"/>
      <c r="AA6" s="41"/>
      <c r="AB6" s="41"/>
      <c r="AC6" s="41"/>
      <c r="AD6" s="41"/>
      <c r="AE6" s="44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</row>
    <row r="7" spans="1:218" s="48" customFormat="1" ht="12.75" x14ac:dyDescent="0.15">
      <c r="A7" s="137" t="s">
        <v>94</v>
      </c>
      <c r="B7" s="42" t="s">
        <v>4</v>
      </c>
      <c r="C7" s="72" t="s">
        <v>5</v>
      </c>
      <c r="D7" s="73" t="s">
        <v>6</v>
      </c>
      <c r="E7" s="74" t="s">
        <v>6</v>
      </c>
      <c r="F7" s="73" t="s">
        <v>6</v>
      </c>
      <c r="G7" s="73" t="s">
        <v>6</v>
      </c>
      <c r="H7" s="73" t="s">
        <v>6</v>
      </c>
      <c r="I7" s="75" t="s">
        <v>7</v>
      </c>
      <c r="J7" s="75" t="s">
        <v>7</v>
      </c>
      <c r="K7" s="75" t="s">
        <v>7</v>
      </c>
      <c r="L7" s="75" t="s">
        <v>7</v>
      </c>
      <c r="M7" s="76" t="s">
        <v>7</v>
      </c>
      <c r="N7" s="77" t="s">
        <v>8</v>
      </c>
      <c r="O7" s="78" t="s">
        <v>9</v>
      </c>
      <c r="P7" s="42" t="s">
        <v>10</v>
      </c>
      <c r="Q7" s="72" t="s">
        <v>11</v>
      </c>
      <c r="R7" s="79" t="s">
        <v>12</v>
      </c>
      <c r="S7" s="80" t="s">
        <v>12</v>
      </c>
      <c r="T7" s="42" t="s">
        <v>13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4"/>
      <c r="AF7" s="41"/>
      <c r="AG7" s="41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  <c r="GW7" s="47"/>
      <c r="GX7" s="47"/>
      <c r="GY7" s="47"/>
      <c r="GZ7" s="47"/>
      <c r="HA7" s="47"/>
      <c r="HB7" s="47"/>
      <c r="HC7" s="47"/>
      <c r="HD7" s="47"/>
      <c r="HE7" s="47"/>
      <c r="HF7" s="47"/>
      <c r="HG7" s="47"/>
      <c r="HH7" s="47"/>
      <c r="HI7" s="47"/>
      <c r="HJ7" s="47"/>
    </row>
    <row r="8" spans="1:218" s="48" customFormat="1" ht="12.75" x14ac:dyDescent="0.15">
      <c r="A8" s="138">
        <v>43146</v>
      </c>
      <c r="B8" s="42" t="s">
        <v>14</v>
      </c>
      <c r="C8" s="72" t="s">
        <v>15</v>
      </c>
      <c r="D8" s="72" t="s">
        <v>16</v>
      </c>
      <c r="E8" s="81" t="s">
        <v>17</v>
      </c>
      <c r="F8" s="42" t="s">
        <v>17</v>
      </c>
      <c r="G8" s="42" t="s">
        <v>17</v>
      </c>
      <c r="H8" s="42" t="s">
        <v>17</v>
      </c>
      <c r="I8" s="82"/>
      <c r="J8" s="82" t="s">
        <v>3</v>
      </c>
      <c r="K8" s="83" t="s">
        <v>18</v>
      </c>
      <c r="L8" s="83" t="s">
        <v>18</v>
      </c>
      <c r="M8" s="77" t="s">
        <v>17</v>
      </c>
      <c r="N8" s="77" t="s">
        <v>19</v>
      </c>
      <c r="O8" s="78"/>
      <c r="P8" s="42"/>
      <c r="Q8" s="72"/>
      <c r="R8" s="79" t="s">
        <v>20</v>
      </c>
      <c r="S8" s="80" t="s">
        <v>3</v>
      </c>
      <c r="T8" s="42" t="s">
        <v>21</v>
      </c>
      <c r="U8" s="41"/>
      <c r="V8" s="41"/>
      <c r="W8" s="41"/>
      <c r="X8" s="41"/>
      <c r="Y8" s="41"/>
      <c r="Z8" s="41"/>
      <c r="AA8" s="41"/>
      <c r="AB8" s="41"/>
      <c r="AC8" s="41"/>
      <c r="AD8" s="41"/>
      <c r="AE8" s="44"/>
      <c r="AF8" s="41"/>
      <c r="AG8" s="41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  <c r="GW8" s="47"/>
      <c r="GX8" s="47"/>
      <c r="GY8" s="47"/>
      <c r="GZ8" s="47"/>
      <c r="HA8" s="47"/>
      <c r="HB8" s="47"/>
      <c r="HC8" s="47"/>
      <c r="HD8" s="47"/>
      <c r="HE8" s="47"/>
      <c r="HF8" s="47"/>
      <c r="HG8" s="47"/>
      <c r="HH8" s="47"/>
      <c r="HI8" s="47"/>
      <c r="HJ8" s="47"/>
    </row>
    <row r="9" spans="1:218" s="48" customFormat="1" ht="12.75" x14ac:dyDescent="0.15">
      <c r="A9" s="139" t="s">
        <v>95</v>
      </c>
      <c r="B9" s="42" t="s">
        <v>99</v>
      </c>
      <c r="C9" s="72"/>
      <c r="D9" s="42"/>
      <c r="E9" s="81" t="s">
        <v>22</v>
      </c>
      <c r="F9" s="42" t="s">
        <v>23</v>
      </c>
      <c r="G9" s="42" t="s">
        <v>23</v>
      </c>
      <c r="H9" s="42" t="s">
        <v>23</v>
      </c>
      <c r="I9" s="82" t="s">
        <v>24</v>
      </c>
      <c r="J9" s="82" t="s">
        <v>25</v>
      </c>
      <c r="K9" s="83" t="s">
        <v>26</v>
      </c>
      <c r="L9" s="83" t="s">
        <v>26</v>
      </c>
      <c r="M9" s="77" t="s">
        <v>27</v>
      </c>
      <c r="N9" s="42" t="s">
        <v>23</v>
      </c>
      <c r="O9" s="78"/>
      <c r="P9" s="42"/>
      <c r="Q9" s="72"/>
      <c r="R9" s="79" t="s">
        <v>28</v>
      </c>
      <c r="S9" s="80"/>
      <c r="T9" s="141">
        <v>500000</v>
      </c>
      <c r="U9" s="41"/>
      <c r="V9" s="90"/>
      <c r="W9" s="90">
        <v>1</v>
      </c>
      <c r="X9" s="90">
        <v>2</v>
      </c>
      <c r="Y9" s="90">
        <v>3</v>
      </c>
      <c r="Z9" s="90">
        <v>4</v>
      </c>
      <c r="AA9" s="90">
        <v>5</v>
      </c>
      <c r="AB9" s="90">
        <v>6</v>
      </c>
      <c r="AC9" s="90">
        <v>7</v>
      </c>
      <c r="AD9" s="90">
        <v>8</v>
      </c>
      <c r="AE9" s="90">
        <v>9</v>
      </c>
      <c r="AF9" s="90">
        <v>10</v>
      </c>
      <c r="AG9" s="41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  <c r="GW9" s="47"/>
      <c r="GX9" s="47"/>
      <c r="GY9" s="47"/>
      <c r="GZ9" s="47"/>
      <c r="HA9" s="47"/>
      <c r="HB9" s="47"/>
      <c r="HC9" s="47"/>
      <c r="HD9" s="47"/>
      <c r="HE9" s="47"/>
      <c r="HF9" s="47"/>
      <c r="HG9" s="47"/>
      <c r="HH9" s="47"/>
      <c r="HI9" s="47"/>
      <c r="HJ9" s="47"/>
    </row>
    <row r="10" spans="1:218" s="48" customFormat="1" ht="12.75" x14ac:dyDescent="0.15">
      <c r="A10" s="138">
        <v>43154</v>
      </c>
      <c r="B10" s="42"/>
      <c r="C10" s="72" t="s">
        <v>29</v>
      </c>
      <c r="D10" s="72" t="s">
        <v>30</v>
      </c>
      <c r="E10" s="81" t="s">
        <v>31</v>
      </c>
      <c r="F10" s="42" t="s">
        <v>32</v>
      </c>
      <c r="G10" s="42" t="s">
        <v>33</v>
      </c>
      <c r="H10" s="42" t="s">
        <v>34</v>
      </c>
      <c r="I10" s="82" t="s">
        <v>35</v>
      </c>
      <c r="J10" s="82" t="s">
        <v>18</v>
      </c>
      <c r="K10" s="42" t="s">
        <v>36</v>
      </c>
      <c r="L10" s="42" t="s">
        <v>37</v>
      </c>
      <c r="M10" s="42" t="s">
        <v>38</v>
      </c>
      <c r="N10" s="77" t="s">
        <v>39</v>
      </c>
      <c r="O10" s="78"/>
      <c r="P10" s="42" t="s">
        <v>40</v>
      </c>
      <c r="Q10" s="72"/>
      <c r="R10" s="79"/>
      <c r="S10" s="80"/>
      <c r="T10" s="41"/>
      <c r="U10" s="87"/>
      <c r="V10" s="91" t="s">
        <v>41</v>
      </c>
      <c r="W10" s="92" t="s">
        <v>42</v>
      </c>
      <c r="X10" s="91" t="s">
        <v>43</v>
      </c>
      <c r="Y10" s="91" t="s">
        <v>44</v>
      </c>
      <c r="Z10" s="91" t="s">
        <v>45</v>
      </c>
      <c r="AA10" s="91" t="s">
        <v>46</v>
      </c>
      <c r="AB10" s="93" t="s">
        <v>46</v>
      </c>
      <c r="AC10" s="91" t="s">
        <v>47</v>
      </c>
      <c r="AD10" s="91" t="s">
        <v>48</v>
      </c>
      <c r="AE10" s="94" t="s">
        <v>49</v>
      </c>
      <c r="AF10" s="91" t="s">
        <v>49</v>
      </c>
      <c r="AG10" s="8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  <c r="GW10" s="47"/>
      <c r="GX10" s="47"/>
      <c r="GY10" s="47"/>
      <c r="GZ10" s="47"/>
      <c r="HA10" s="47"/>
      <c r="HB10" s="47"/>
      <c r="HC10" s="47"/>
      <c r="HD10" s="47"/>
      <c r="HE10" s="47"/>
      <c r="HF10" s="47"/>
      <c r="HG10" s="47"/>
      <c r="HH10" s="47"/>
      <c r="HI10" s="47"/>
      <c r="HJ10" s="47"/>
    </row>
    <row r="11" spans="1:218" s="48" customFormat="1" x14ac:dyDescent="0.15">
      <c r="A11" s="95"/>
      <c r="B11" s="42" t="s">
        <v>50</v>
      </c>
      <c r="C11" s="72" t="s">
        <v>50</v>
      </c>
      <c r="D11" s="82"/>
      <c r="E11" s="81"/>
      <c r="F11" s="84"/>
      <c r="G11" s="84" t="s">
        <v>21</v>
      </c>
      <c r="H11" s="84"/>
      <c r="I11" s="82"/>
      <c r="J11" s="82" t="s">
        <v>26</v>
      </c>
      <c r="K11" s="81"/>
      <c r="L11" s="81"/>
      <c r="M11" s="85"/>
      <c r="N11" s="85"/>
      <c r="O11" s="78"/>
      <c r="P11" s="42" t="s">
        <v>50</v>
      </c>
      <c r="Q11" s="72" t="s">
        <v>50</v>
      </c>
      <c r="R11" s="79"/>
      <c r="S11" s="80"/>
      <c r="T11" s="86" t="s">
        <v>50</v>
      </c>
      <c r="U11" s="87"/>
      <c r="V11" s="91"/>
      <c r="W11" s="92"/>
      <c r="X11" s="91" t="s">
        <v>50</v>
      </c>
      <c r="Y11" s="91" t="s">
        <v>51</v>
      </c>
      <c r="Z11" s="116">
        <v>5.1999999999999998E-3</v>
      </c>
      <c r="AA11" s="91" t="s">
        <v>50</v>
      </c>
      <c r="AB11" s="93" t="s">
        <v>52</v>
      </c>
      <c r="AC11" s="91" t="s">
        <v>50</v>
      </c>
      <c r="AD11" s="91"/>
      <c r="AE11" s="94" t="s">
        <v>53</v>
      </c>
      <c r="AF11" s="91" t="s">
        <v>53</v>
      </c>
      <c r="AG11" s="89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</row>
    <row r="12" spans="1:218" x14ac:dyDescent="0.15">
      <c r="A12" s="97">
        <f>A10</f>
        <v>43154</v>
      </c>
      <c r="B12" s="15">
        <f ca="1">IF(A12&lt;=TODAY(),C12+P12,IF(AND(A12&gt;TODAY(),A12&lt;=$B$1),IF(VLOOKUP(TODAY(),$A$10:$D$10000,4,FALSE)=0,"n.d",C12+P12),"n.d"))</f>
        <v>1000</v>
      </c>
      <c r="C12" s="105">
        <v>1000</v>
      </c>
      <c r="D12" s="12">
        <f ca="1">IF(A12&lt;$B$1,VLOOKUP(A12,[1]DI!$A$4:$B$15000,2),0)</f>
        <v>6.6400000000000001E-2</v>
      </c>
      <c r="E12" s="13">
        <f ca="1">IF(A12&lt;A$10,1,ROUND(((1+D12)^(1/252)),8))</f>
        <v>1.0002551500000001</v>
      </c>
      <c r="F12" s="13">
        <v>1</v>
      </c>
      <c r="G12" s="13">
        <f>F12</f>
        <v>1</v>
      </c>
      <c r="H12" s="13">
        <f>ROUND(F12/G12,8)</f>
        <v>1</v>
      </c>
      <c r="I12" s="104">
        <v>5.1999999999999998E-3</v>
      </c>
      <c r="J12" s="106">
        <f>A10</f>
        <v>43154</v>
      </c>
      <c r="K12" s="18">
        <v>0</v>
      </c>
      <c r="L12" s="18">
        <v>0</v>
      </c>
      <c r="M12" s="11">
        <f>ROUND((I12+1)^(L12/252),9)</f>
        <v>1</v>
      </c>
      <c r="N12" s="11">
        <f t="shared" ref="N12:N75" si="1">ROUND(H12*M12,9)</f>
        <v>1</v>
      </c>
      <c r="O12" s="18">
        <v>0</v>
      </c>
      <c r="P12" s="13">
        <f>TRUNC(((N12-1)*C12),6)</f>
        <v>0</v>
      </c>
      <c r="Q12" s="2">
        <f>IF(O12&gt;0,VLOOKUP(O12,$V$12:$AA$48,6),0)</f>
        <v>0</v>
      </c>
      <c r="R12" s="4" t="s">
        <v>54</v>
      </c>
      <c r="S12" s="100">
        <f>AF12</f>
        <v>43578</v>
      </c>
      <c r="T12" s="9" t="str">
        <f t="shared" ref="T12:T75" si="2">IF(O12&gt;0,(P12+Q12)*T$9,"-")</f>
        <v>-</v>
      </c>
      <c r="U12" s="4"/>
      <c r="V12" s="19">
        <v>0</v>
      </c>
      <c r="W12" s="101">
        <f>AC52</f>
        <v>43146</v>
      </c>
      <c r="X12" s="21">
        <f>C12</f>
        <v>1000</v>
      </c>
      <c r="Y12" s="22"/>
      <c r="Z12" s="23">
        <v>0</v>
      </c>
      <c r="AA12" s="23">
        <v>0</v>
      </c>
      <c r="AB12" s="24">
        <v>0</v>
      </c>
      <c r="AC12" s="23">
        <v>0</v>
      </c>
      <c r="AD12" s="19">
        <v>0</v>
      </c>
      <c r="AE12" s="25" t="s">
        <v>55</v>
      </c>
      <c r="AF12" s="101">
        <f>W13</f>
        <v>43578</v>
      </c>
      <c r="AG12" s="9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</row>
    <row r="13" spans="1:218" x14ac:dyDescent="0.15">
      <c r="A13" s="124">
        <f t="shared" ref="A13:A76" si="3">(A12+1)</f>
        <v>43155</v>
      </c>
      <c r="B13" s="125">
        <f ca="1">IF(A13&lt;=TODAY(),C13+P13,IF(AND(A13&gt;TODAY(),A13&lt;=$B$1),IF(VLOOKUP(TODAY(),$A$10:$D$10000,4,FALSE)=0,"n.d",C13+P13),"n.d"))</f>
        <v>1000.2757360000001</v>
      </c>
      <c r="C13" s="126">
        <f t="shared" ref="C13:C76" si="4">(C12-Q12)</f>
        <v>1000</v>
      </c>
      <c r="D13" s="127">
        <f ca="1">IF(A13&lt;$B$1,VLOOKUP(A13,[1]DI!$A$4:$B$15000,2),0)</f>
        <v>0</v>
      </c>
      <c r="E13" s="128">
        <f t="shared" ref="E13:E75" ca="1" si="5">IF(A13&lt;A$10,1,ROUND(((1+D13)^(1/252)),8))</f>
        <v>1</v>
      </c>
      <c r="F13" s="128">
        <f ca="1">(TRUNC(PRODUCT($E$12:$E12),16))</f>
        <v>1.0002551500000001</v>
      </c>
      <c r="G13" s="128">
        <f t="shared" ref="G13:G46" si="6">IF(O12&gt;0,F12,G12)</f>
        <v>1</v>
      </c>
      <c r="H13" s="128">
        <f t="shared" ref="H13:H75" ca="1" si="7">ROUND(F13/G13,8)</f>
        <v>1.0002551500000001</v>
      </c>
      <c r="I13" s="127">
        <f t="shared" ref="I13:I76" si="8">I12</f>
        <v>5.1999999999999998E-3</v>
      </c>
      <c r="J13" s="129">
        <f t="shared" ref="J13:J76" si="9">IF(O12&gt;0,VLOOKUP(O12,V$12:AF$48,2),J12)</f>
        <v>43154</v>
      </c>
      <c r="K13" s="130">
        <f>IF(A13&gt;J13,IF(NETWORKDAYS(J13,A13,$V$52:$V$436)-1=0,1,NETWORKDAYS(J13,A13,$V$52:$V$436)-1),0)</f>
        <v>1</v>
      </c>
      <c r="L13" s="131">
        <f t="shared" ref="L13:L76" si="10">IF(AND(K13=1,K12=1),1,IF(K13&gt;0,IF(K13=K12,K13+1,K13),0))</f>
        <v>1</v>
      </c>
      <c r="M13" s="132">
        <f>ROUND((I13+1)^(L13/252),9)</f>
        <v>1.0000205820000001</v>
      </c>
      <c r="N13" s="132">
        <f ca="1">ROUND(H13*M13,9)</f>
        <v>1.0002757369999999</v>
      </c>
      <c r="O13" s="131">
        <f>IF(VLOOKUP(A13,W$12:AD$48,8)=VLOOKUP(A12,W$12:AD$48,8),0,VLOOKUP(A13,W$12:AD$48,8))</f>
        <v>0</v>
      </c>
      <c r="P13" s="128">
        <f ca="1">TRUNC(((N13-1)*C13),6)</f>
        <v>0.27573599999999998</v>
      </c>
      <c r="Q13" s="126">
        <f t="shared" ref="Q13:Q76" si="11">IF(O13&gt;0,VLOOKUP(O13,$V$12:$AA$48,6),0)</f>
        <v>0</v>
      </c>
      <c r="R13" s="133" t="str">
        <f t="shared" ref="R13:R76" si="12">IF(O12&gt;0,VLOOKUP(O12,V$12:AF$48,10),R12)</f>
        <v>J=</v>
      </c>
      <c r="S13" s="129">
        <f t="shared" ref="S13:S76" si="13">IF(O12&gt;0,VLOOKUP(O12,V$12:AF$48,11),S12)</f>
        <v>43578</v>
      </c>
      <c r="T13" s="134" t="str">
        <f t="shared" si="2"/>
        <v>-</v>
      </c>
      <c r="U13" s="4" t="str">
        <f>TEXT(W13,"dddd")</f>
        <v>terça-feira</v>
      </c>
      <c r="V13" s="19">
        <f>V12+1</f>
        <v>1</v>
      </c>
      <c r="W13" s="101">
        <v>43578</v>
      </c>
      <c r="X13" s="21">
        <f>(X12-AA13)</f>
        <v>0</v>
      </c>
      <c r="Y13" s="23">
        <f>NETWORKDAYS(W12,W13,V$52:V$436)-1</f>
        <v>296</v>
      </c>
      <c r="Z13" s="22">
        <f>ROUND((ROUND(((1+Z$11)^(Y13/252)),9)-1)*X12,2)</f>
        <v>6.11</v>
      </c>
      <c r="AA13" s="22">
        <f>(X12*AB13)</f>
        <v>1000</v>
      </c>
      <c r="AB13" s="24">
        <v>1</v>
      </c>
      <c r="AC13" s="22">
        <f>(Z13+AA13)</f>
        <v>1006.11</v>
      </c>
      <c r="AD13" s="19">
        <f>AD12+1</f>
        <v>1</v>
      </c>
      <c r="AE13" s="25" t="s">
        <v>55</v>
      </c>
      <c r="AF13" s="101"/>
      <c r="AG13" s="9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</row>
    <row r="14" spans="1:218" x14ac:dyDescent="0.15">
      <c r="A14" s="124">
        <f t="shared" si="3"/>
        <v>43156</v>
      </c>
      <c r="B14" s="125">
        <f ca="1">IF(A14&lt;=TODAY(),C14+P14,IF(AND(A14&gt;TODAY(),A14&lt;=$B$1),IF(VLOOKUP(TODAY(),$A$10:$D$10000,4,FALSE)=0,"n.d",C14+P14),"n.d"))</f>
        <v>1000.2757360000001</v>
      </c>
      <c r="C14" s="126">
        <f t="shared" si="4"/>
        <v>1000</v>
      </c>
      <c r="D14" s="127">
        <f ca="1">IF(A14&lt;$B$1,VLOOKUP(A14,[1]DI!$A$4:$B$15000,2),0)</f>
        <v>0</v>
      </c>
      <c r="E14" s="128">
        <f t="shared" ca="1" si="5"/>
        <v>1</v>
      </c>
      <c r="F14" s="128">
        <f ca="1">(TRUNC(PRODUCT($E$12:$E13),16))</f>
        <v>1.0002551500000001</v>
      </c>
      <c r="G14" s="128">
        <f t="shared" si="6"/>
        <v>1</v>
      </c>
      <c r="H14" s="128">
        <f t="shared" ca="1" si="7"/>
        <v>1.0002551500000001</v>
      </c>
      <c r="I14" s="127">
        <f t="shared" si="8"/>
        <v>5.1999999999999998E-3</v>
      </c>
      <c r="J14" s="129">
        <f t="shared" si="9"/>
        <v>43154</v>
      </c>
      <c r="K14" s="130">
        <f t="shared" ref="K14:K76" si="14">IF(A14&gt;J14,IF(NETWORKDAYS(J14,A14,$V$52:$V$436)-1=0,1,NETWORKDAYS(J14,A14,$V$52:$V$436)-1),0)</f>
        <v>1</v>
      </c>
      <c r="L14" s="131">
        <f t="shared" si="10"/>
        <v>1</v>
      </c>
      <c r="M14" s="132">
        <f t="shared" ref="M14:M75" si="15">ROUND((I14+1)^(L14/252),9)</f>
        <v>1.0000205820000001</v>
      </c>
      <c r="N14" s="132">
        <f t="shared" ca="1" si="1"/>
        <v>1.0002757369999999</v>
      </c>
      <c r="O14" s="131">
        <f t="shared" ref="O14:O77" si="16">IF(VLOOKUP(A14,W$12:AD$48,8)=VLOOKUP(A13,W$12:AD$48,8),0,VLOOKUP(A14,W$12:AD$48,8))</f>
        <v>0</v>
      </c>
      <c r="P14" s="128">
        <f t="shared" ref="P14:P75" ca="1" si="17">TRUNC(((N14-1)*C14),6)</f>
        <v>0.27573599999999998</v>
      </c>
      <c r="Q14" s="126">
        <f t="shared" si="11"/>
        <v>0</v>
      </c>
      <c r="R14" s="133" t="str">
        <f t="shared" si="12"/>
        <v>J=</v>
      </c>
      <c r="S14" s="129">
        <f t="shared" si="13"/>
        <v>43578</v>
      </c>
      <c r="T14" s="134" t="str">
        <f t="shared" si="2"/>
        <v>-</v>
      </c>
      <c r="U14" s="4"/>
      <c r="V14" s="19"/>
      <c r="W14" s="101"/>
      <c r="X14" s="21"/>
      <c r="Y14" s="23"/>
      <c r="Z14" s="22"/>
      <c r="AA14" s="22"/>
      <c r="AB14" s="24"/>
      <c r="AC14" s="22"/>
      <c r="AD14" s="19"/>
      <c r="AE14" s="25"/>
      <c r="AF14" s="101"/>
      <c r="AG14" s="9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</row>
    <row r="15" spans="1:218" x14ac:dyDescent="0.15">
      <c r="A15" s="124">
        <f t="shared" si="3"/>
        <v>43157</v>
      </c>
      <c r="B15" s="125">
        <f ca="1">IF(A15&lt;=TODAY(),C15+P15,IF(AND(A15&gt;TODAY(),A15&lt;=$B$1),IF(VLOOKUP(TODAY(),$A$10:$D$10000,4,FALSE)=0,"n.d",C15+P15),"n.d"))</f>
        <v>1000.2757360000001</v>
      </c>
      <c r="C15" s="126">
        <f t="shared" si="4"/>
        <v>1000</v>
      </c>
      <c r="D15" s="127">
        <f ca="1">IF(A15&lt;$B$1,VLOOKUP(A15,[1]DI!$A$4:$B$15000,2),0)</f>
        <v>6.6400000000000001E-2</v>
      </c>
      <c r="E15" s="128">
        <f t="shared" ca="1" si="5"/>
        <v>1.0002551500000001</v>
      </c>
      <c r="F15" s="128">
        <f ca="1">(TRUNC(PRODUCT($E$12:$E14),16))</f>
        <v>1.0002551500000001</v>
      </c>
      <c r="G15" s="128">
        <f t="shared" si="6"/>
        <v>1</v>
      </c>
      <c r="H15" s="128">
        <f t="shared" ca="1" si="7"/>
        <v>1.0002551500000001</v>
      </c>
      <c r="I15" s="127">
        <f t="shared" si="8"/>
        <v>5.1999999999999998E-3</v>
      </c>
      <c r="J15" s="129">
        <f t="shared" si="9"/>
        <v>43154</v>
      </c>
      <c r="K15" s="130">
        <f t="shared" si="14"/>
        <v>1</v>
      </c>
      <c r="L15" s="131">
        <f t="shared" si="10"/>
        <v>1</v>
      </c>
      <c r="M15" s="132">
        <f t="shared" si="15"/>
        <v>1.0000205820000001</v>
      </c>
      <c r="N15" s="132">
        <f t="shared" ca="1" si="1"/>
        <v>1.0002757369999999</v>
      </c>
      <c r="O15" s="131">
        <f t="shared" si="16"/>
        <v>0</v>
      </c>
      <c r="P15" s="128">
        <f t="shared" ca="1" si="17"/>
        <v>0.27573599999999998</v>
      </c>
      <c r="Q15" s="126">
        <f t="shared" si="11"/>
        <v>0</v>
      </c>
      <c r="R15" s="133" t="str">
        <f t="shared" si="12"/>
        <v>J=</v>
      </c>
      <c r="S15" s="129">
        <f t="shared" si="13"/>
        <v>43578</v>
      </c>
      <c r="T15" s="134" t="str">
        <f t="shared" si="2"/>
        <v>-</v>
      </c>
      <c r="U15" s="4"/>
      <c r="V15" s="19"/>
      <c r="W15" s="101"/>
      <c r="X15" s="21"/>
      <c r="Y15" s="23"/>
      <c r="Z15" s="22"/>
      <c r="AA15" s="22"/>
      <c r="AB15" s="24"/>
      <c r="AC15" s="22"/>
      <c r="AD15" s="19"/>
      <c r="AE15" s="25"/>
      <c r="AF15" s="101"/>
      <c r="AG15" s="9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</row>
    <row r="16" spans="1:218" x14ac:dyDescent="0.15">
      <c r="A16" s="124">
        <f t="shared" si="3"/>
        <v>43158</v>
      </c>
      <c r="B16" s="125">
        <f t="shared" ref="B16:B77" ca="1" si="18">IF(A16&lt;=TODAY(),C16+P16,IF(AND(A16&gt;TODAY(),A16&lt;=$B$1),IF(VLOOKUP(TODAY(),$A$10:$D$10000,4,FALSE)=0,"n.d",C16+P16),"n.d"))</f>
        <v>1000.551554</v>
      </c>
      <c r="C16" s="126">
        <f t="shared" si="4"/>
        <v>1000</v>
      </c>
      <c r="D16" s="127">
        <f ca="1">IF(A16&lt;$B$1,VLOOKUP(A16,[1]DI!$A$4:$B$15000,2),0)</f>
        <v>6.6400000000000001E-2</v>
      </c>
      <c r="E16" s="128">
        <f t="shared" ca="1" si="5"/>
        <v>1.0002551500000001</v>
      </c>
      <c r="F16" s="128">
        <f ca="1">(TRUNC(PRODUCT($E$12:$E15),16))</f>
        <v>1.0005103651015199</v>
      </c>
      <c r="G16" s="128">
        <f t="shared" si="6"/>
        <v>1</v>
      </c>
      <c r="H16" s="128">
        <f t="shared" ca="1" si="7"/>
        <v>1.00051037</v>
      </c>
      <c r="I16" s="127">
        <f t="shared" si="8"/>
        <v>5.1999999999999998E-3</v>
      </c>
      <c r="J16" s="129">
        <f t="shared" si="9"/>
        <v>43154</v>
      </c>
      <c r="K16" s="130">
        <f t="shared" si="14"/>
        <v>2</v>
      </c>
      <c r="L16" s="131">
        <f t="shared" si="10"/>
        <v>2</v>
      </c>
      <c r="M16" s="132">
        <f t="shared" si="15"/>
        <v>1.000041164</v>
      </c>
      <c r="N16" s="132">
        <f t="shared" ca="1" si="1"/>
        <v>1.0005515549999999</v>
      </c>
      <c r="O16" s="131">
        <f t="shared" si="16"/>
        <v>0</v>
      </c>
      <c r="P16" s="128">
        <f t="shared" ca="1" si="17"/>
        <v>0.55155399999999999</v>
      </c>
      <c r="Q16" s="126">
        <f t="shared" si="11"/>
        <v>0</v>
      </c>
      <c r="R16" s="133" t="str">
        <f t="shared" si="12"/>
        <v>J=</v>
      </c>
      <c r="S16" s="129">
        <f t="shared" si="13"/>
        <v>43578</v>
      </c>
      <c r="T16" s="134" t="str">
        <f t="shared" si="2"/>
        <v>-</v>
      </c>
      <c r="U16" s="4"/>
      <c r="V16" s="19"/>
      <c r="W16" s="101"/>
      <c r="X16" s="21"/>
      <c r="Y16" s="23"/>
      <c r="Z16" s="22"/>
      <c r="AA16" s="22"/>
      <c r="AB16" s="24"/>
      <c r="AC16" s="22"/>
      <c r="AD16" s="19"/>
      <c r="AE16" s="25"/>
      <c r="AF16" s="101"/>
      <c r="AG16" s="9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</row>
    <row r="17" spans="1:190" x14ac:dyDescent="0.15">
      <c r="A17" s="124">
        <f t="shared" si="3"/>
        <v>43159</v>
      </c>
      <c r="B17" s="125">
        <f t="shared" ca="1" si="18"/>
        <v>1000.827442</v>
      </c>
      <c r="C17" s="126">
        <f t="shared" si="4"/>
        <v>1000</v>
      </c>
      <c r="D17" s="127">
        <f ca="1">IF(A17&lt;$B$1,VLOOKUP(A17,[1]DI!$A$4:$B$15000,2),0)</f>
        <v>6.6400000000000001E-2</v>
      </c>
      <c r="E17" s="128">
        <f t="shared" ca="1" si="5"/>
        <v>1.0002551500000001</v>
      </c>
      <c r="F17" s="128">
        <f ca="1">(TRUNC(PRODUCT($E$12:$E16),16))</f>
        <v>1.00076564532118</v>
      </c>
      <c r="G17" s="128">
        <f t="shared" si="6"/>
        <v>1</v>
      </c>
      <c r="H17" s="128">
        <f t="shared" ca="1" si="7"/>
        <v>1.00076565</v>
      </c>
      <c r="I17" s="127">
        <f t="shared" si="8"/>
        <v>5.1999999999999998E-3</v>
      </c>
      <c r="J17" s="129">
        <f>IF(O16&gt;0,VLOOKUP(O16,V$12:AF$48,2),J16)</f>
        <v>43154</v>
      </c>
      <c r="K17" s="130">
        <f t="shared" si="14"/>
        <v>3</v>
      </c>
      <c r="L17" s="131">
        <f t="shared" si="10"/>
        <v>3</v>
      </c>
      <c r="M17" s="132">
        <f t="shared" si="15"/>
        <v>1.0000617460000001</v>
      </c>
      <c r="N17" s="132">
        <f t="shared" ca="1" si="1"/>
        <v>1.0008274429999999</v>
      </c>
      <c r="O17" s="131">
        <f t="shared" si="16"/>
        <v>0</v>
      </c>
      <c r="P17" s="128">
        <f t="shared" ca="1" si="17"/>
        <v>0.82744200000000001</v>
      </c>
      <c r="Q17" s="126">
        <f t="shared" si="11"/>
        <v>0</v>
      </c>
      <c r="R17" s="133" t="str">
        <f t="shared" si="12"/>
        <v>J=</v>
      </c>
      <c r="S17" s="129">
        <f t="shared" si="13"/>
        <v>43578</v>
      </c>
      <c r="T17" s="134" t="str">
        <f t="shared" si="2"/>
        <v>-</v>
      </c>
      <c r="U17" s="4"/>
      <c r="V17" s="19"/>
      <c r="W17" s="101"/>
      <c r="X17" s="21"/>
      <c r="Y17" s="23"/>
      <c r="Z17" s="22"/>
      <c r="AA17" s="22"/>
      <c r="AB17" s="24"/>
      <c r="AC17" s="22"/>
      <c r="AD17" s="19"/>
      <c r="AE17" s="25"/>
      <c r="AF17" s="101"/>
      <c r="AG17" s="9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</row>
    <row r="18" spans="1:190" x14ac:dyDescent="0.15">
      <c r="A18" s="124">
        <f t="shared" si="3"/>
        <v>43160</v>
      </c>
      <c r="B18" s="125">
        <f t="shared" ca="1" si="18"/>
        <v>1001.103402</v>
      </c>
      <c r="C18" s="126">
        <f t="shared" si="4"/>
        <v>1000</v>
      </c>
      <c r="D18" s="127">
        <f ca="1">IF(A18&lt;$B$1,VLOOKUP(A18,[1]DI!$A$4:$B$15000,2),0)</f>
        <v>6.6400000000000001E-2</v>
      </c>
      <c r="E18" s="128">
        <f t="shared" ca="1" si="5"/>
        <v>1.0002551500000001</v>
      </c>
      <c r="F18" s="128">
        <f ca="1">(TRUNC(PRODUCT($E$12:$E17),16))</f>
        <v>1.00102099067558</v>
      </c>
      <c r="G18" s="128">
        <f t="shared" si="6"/>
        <v>1</v>
      </c>
      <c r="H18" s="128">
        <f t="shared" ca="1" si="7"/>
        <v>1.00102099</v>
      </c>
      <c r="I18" s="127">
        <f t="shared" si="8"/>
        <v>5.1999999999999998E-3</v>
      </c>
      <c r="J18" s="129">
        <f t="shared" si="9"/>
        <v>43154</v>
      </c>
      <c r="K18" s="130">
        <f t="shared" si="14"/>
        <v>4</v>
      </c>
      <c r="L18" s="131">
        <f t="shared" si="10"/>
        <v>4</v>
      </c>
      <c r="M18" s="132">
        <f t="shared" si="15"/>
        <v>1.000082329</v>
      </c>
      <c r="N18" s="132">
        <f t="shared" ca="1" si="1"/>
        <v>1.0011034029999999</v>
      </c>
      <c r="O18" s="131">
        <f t="shared" si="16"/>
        <v>0</v>
      </c>
      <c r="P18" s="128">
        <f t="shared" ca="1" si="17"/>
        <v>1.103402</v>
      </c>
      <c r="Q18" s="126">
        <f t="shared" si="11"/>
        <v>0</v>
      </c>
      <c r="R18" s="133" t="str">
        <f t="shared" si="12"/>
        <v>J=</v>
      </c>
      <c r="S18" s="129">
        <f t="shared" si="13"/>
        <v>43578</v>
      </c>
      <c r="T18" s="134" t="str">
        <f t="shared" si="2"/>
        <v>-</v>
      </c>
      <c r="U18" s="4"/>
      <c r="V18" s="19"/>
      <c r="W18" s="101"/>
      <c r="X18" s="21"/>
      <c r="Y18" s="23"/>
      <c r="Z18" s="22"/>
      <c r="AA18" s="22"/>
      <c r="AB18" s="24"/>
      <c r="AC18" s="22"/>
      <c r="AD18" s="19"/>
      <c r="AE18" s="25"/>
      <c r="AF18" s="101"/>
      <c r="AG18" s="9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</row>
    <row r="19" spans="1:190" x14ac:dyDescent="0.15">
      <c r="A19" s="124">
        <f t="shared" si="3"/>
        <v>43161</v>
      </c>
      <c r="B19" s="125">
        <f t="shared" ca="1" si="18"/>
        <v>1001.379443</v>
      </c>
      <c r="C19" s="126">
        <f t="shared" si="4"/>
        <v>1000</v>
      </c>
      <c r="D19" s="127">
        <f ca="1">IF(A19&lt;$B$1,VLOOKUP(A19,[1]DI!$A$4:$B$15000,2),0)</f>
        <v>6.6400000000000001E-2</v>
      </c>
      <c r="E19" s="128">
        <f t="shared" ca="1" si="5"/>
        <v>1.0002551500000001</v>
      </c>
      <c r="F19" s="128">
        <f ca="1">(TRUNC(PRODUCT($E$12:$E18),16))</f>
        <v>1.00127640118135</v>
      </c>
      <c r="G19" s="128">
        <f t="shared" si="6"/>
        <v>1</v>
      </c>
      <c r="H19" s="128">
        <f t="shared" ca="1" si="7"/>
        <v>1.0012764000000001</v>
      </c>
      <c r="I19" s="127">
        <f t="shared" si="8"/>
        <v>5.1999999999999998E-3</v>
      </c>
      <c r="J19" s="129">
        <f t="shared" si="9"/>
        <v>43154</v>
      </c>
      <c r="K19" s="130">
        <f t="shared" si="14"/>
        <v>5</v>
      </c>
      <c r="L19" s="131">
        <f t="shared" si="10"/>
        <v>5</v>
      </c>
      <c r="M19" s="132">
        <f t="shared" si="15"/>
        <v>1.0001029130000001</v>
      </c>
      <c r="N19" s="132">
        <f t="shared" ca="1" si="1"/>
        <v>1.0013794439999999</v>
      </c>
      <c r="O19" s="131">
        <f t="shared" si="16"/>
        <v>0</v>
      </c>
      <c r="P19" s="128">
        <f t="shared" ca="1" si="17"/>
        <v>1.379443</v>
      </c>
      <c r="Q19" s="126">
        <f t="shared" si="11"/>
        <v>0</v>
      </c>
      <c r="R19" s="133" t="str">
        <f t="shared" si="12"/>
        <v>J=</v>
      </c>
      <c r="S19" s="129">
        <f t="shared" si="13"/>
        <v>43578</v>
      </c>
      <c r="T19" s="134" t="str">
        <f t="shared" si="2"/>
        <v>-</v>
      </c>
      <c r="U19" s="4"/>
      <c r="V19" s="19"/>
      <c r="W19" s="101"/>
      <c r="X19" s="21"/>
      <c r="Y19" s="23"/>
      <c r="Z19" s="22"/>
      <c r="AA19" s="22"/>
      <c r="AB19" s="27"/>
      <c r="AC19" s="22"/>
      <c r="AD19" s="19"/>
      <c r="AE19" s="25"/>
      <c r="AF19" s="20"/>
      <c r="AG19" s="9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</row>
    <row r="20" spans="1:190" x14ac:dyDescent="0.15">
      <c r="A20" s="124">
        <f t="shared" si="3"/>
        <v>43162</v>
      </c>
      <c r="B20" s="125">
        <f t="shared" ca="1" si="18"/>
        <v>1001.655565</v>
      </c>
      <c r="C20" s="126">
        <f t="shared" si="4"/>
        <v>1000</v>
      </c>
      <c r="D20" s="127">
        <f ca="1">IF(A20&lt;$B$1,VLOOKUP(A20,[1]DI!$A$4:$B$15000,2),0)</f>
        <v>0</v>
      </c>
      <c r="E20" s="128">
        <f t="shared" ca="1" si="5"/>
        <v>1</v>
      </c>
      <c r="F20" s="128">
        <f ca="1">(TRUNC(PRODUCT($E$12:$E19),16))</f>
        <v>1.00153187685511</v>
      </c>
      <c r="G20" s="128">
        <f t="shared" si="6"/>
        <v>1</v>
      </c>
      <c r="H20" s="128">
        <f t="shared" ca="1" si="7"/>
        <v>1.0015318799999999</v>
      </c>
      <c r="I20" s="127">
        <f t="shared" si="8"/>
        <v>5.1999999999999998E-3</v>
      </c>
      <c r="J20" s="129">
        <f t="shared" si="9"/>
        <v>43154</v>
      </c>
      <c r="K20" s="130">
        <f t="shared" si="14"/>
        <v>5</v>
      </c>
      <c r="L20" s="131">
        <f t="shared" si="10"/>
        <v>6</v>
      </c>
      <c r="M20" s="132">
        <f t="shared" si="15"/>
        <v>1.0001234960000001</v>
      </c>
      <c r="N20" s="132">
        <f t="shared" ca="1" si="1"/>
        <v>1.0016555650000001</v>
      </c>
      <c r="O20" s="131">
        <f t="shared" si="16"/>
        <v>0</v>
      </c>
      <c r="P20" s="128">
        <f t="shared" ca="1" si="17"/>
        <v>1.655565</v>
      </c>
      <c r="Q20" s="126">
        <f t="shared" si="11"/>
        <v>0</v>
      </c>
      <c r="R20" s="133" t="str">
        <f t="shared" si="12"/>
        <v>J=</v>
      </c>
      <c r="S20" s="129">
        <f t="shared" si="13"/>
        <v>43578</v>
      </c>
      <c r="T20" s="134" t="str">
        <f t="shared" si="2"/>
        <v>-</v>
      </c>
      <c r="U20" s="4"/>
      <c r="V20" s="18"/>
      <c r="W20" s="5"/>
      <c r="X20" s="2"/>
      <c r="Y20" s="3"/>
      <c r="Z20" s="9"/>
      <c r="AA20" s="9"/>
      <c r="AB20" s="12"/>
      <c r="AC20" s="9"/>
      <c r="AD20" s="18"/>
      <c r="AE20" s="107"/>
      <c r="AF20" s="5"/>
      <c r="AG20" s="9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</row>
    <row r="21" spans="1:190" x14ac:dyDescent="0.15">
      <c r="A21" s="124">
        <f t="shared" si="3"/>
        <v>43163</v>
      </c>
      <c r="B21" s="125">
        <f t="shared" ca="1" si="18"/>
        <v>1001.655565</v>
      </c>
      <c r="C21" s="126">
        <f t="shared" si="4"/>
        <v>1000</v>
      </c>
      <c r="D21" s="127">
        <f ca="1">IF(A21&lt;$B$1,VLOOKUP(A21,[1]DI!$A$4:$B$15000,2),0)</f>
        <v>0</v>
      </c>
      <c r="E21" s="128">
        <f t="shared" ca="1" si="5"/>
        <v>1</v>
      </c>
      <c r="F21" s="128">
        <f ca="1">(TRUNC(PRODUCT($E$12:$E20),16))</f>
        <v>1.00153187685511</v>
      </c>
      <c r="G21" s="128">
        <f t="shared" si="6"/>
        <v>1</v>
      </c>
      <c r="H21" s="128">
        <f t="shared" ca="1" si="7"/>
        <v>1.0015318799999999</v>
      </c>
      <c r="I21" s="127">
        <f t="shared" si="8"/>
        <v>5.1999999999999998E-3</v>
      </c>
      <c r="J21" s="129">
        <f t="shared" si="9"/>
        <v>43154</v>
      </c>
      <c r="K21" s="130">
        <f t="shared" si="14"/>
        <v>5</v>
      </c>
      <c r="L21" s="131">
        <f t="shared" si="10"/>
        <v>6</v>
      </c>
      <c r="M21" s="132">
        <f t="shared" si="15"/>
        <v>1.0001234960000001</v>
      </c>
      <c r="N21" s="132">
        <f t="shared" ca="1" si="1"/>
        <v>1.0016555650000001</v>
      </c>
      <c r="O21" s="131">
        <f t="shared" si="16"/>
        <v>0</v>
      </c>
      <c r="P21" s="128">
        <f t="shared" ca="1" si="17"/>
        <v>1.655565</v>
      </c>
      <c r="Q21" s="126">
        <f t="shared" si="11"/>
        <v>0</v>
      </c>
      <c r="R21" s="133" t="str">
        <f t="shared" si="12"/>
        <v>J=</v>
      </c>
      <c r="S21" s="129">
        <f t="shared" si="13"/>
        <v>43578</v>
      </c>
      <c r="T21" s="134" t="str">
        <f t="shared" si="2"/>
        <v>-</v>
      </c>
      <c r="U21" s="4"/>
      <c r="V21" s="18"/>
      <c r="W21" s="5"/>
      <c r="X21" s="2"/>
      <c r="Y21" s="3"/>
      <c r="Z21" s="9"/>
      <c r="AA21" s="9"/>
      <c r="AB21" s="117"/>
      <c r="AC21" s="9"/>
      <c r="AD21" s="18"/>
      <c r="AE21" s="107"/>
      <c r="AF21" s="5"/>
      <c r="AG21" s="9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</row>
    <row r="22" spans="1:190" x14ac:dyDescent="0.15">
      <c r="A22" s="124">
        <f t="shared" si="3"/>
        <v>43164</v>
      </c>
      <c r="B22" s="125">
        <f t="shared" ca="1" si="18"/>
        <v>1001.655565</v>
      </c>
      <c r="C22" s="126">
        <f t="shared" si="4"/>
        <v>1000</v>
      </c>
      <c r="D22" s="127">
        <f ca="1">IF(A22&lt;$B$1,VLOOKUP(A22,[1]DI!$A$4:$B$15000,2),0)</f>
        <v>6.6400000000000001E-2</v>
      </c>
      <c r="E22" s="128">
        <f t="shared" ca="1" si="5"/>
        <v>1.0002551500000001</v>
      </c>
      <c r="F22" s="128">
        <f ca="1">(TRUNC(PRODUCT($E$12:$E21),16))</f>
        <v>1.00153187685511</v>
      </c>
      <c r="G22" s="128">
        <f t="shared" si="6"/>
        <v>1</v>
      </c>
      <c r="H22" s="128">
        <f t="shared" ca="1" si="7"/>
        <v>1.0015318799999999</v>
      </c>
      <c r="I22" s="127">
        <f t="shared" si="8"/>
        <v>5.1999999999999998E-3</v>
      </c>
      <c r="J22" s="129">
        <f t="shared" si="9"/>
        <v>43154</v>
      </c>
      <c r="K22" s="130">
        <f t="shared" si="14"/>
        <v>6</v>
      </c>
      <c r="L22" s="131">
        <f t="shared" si="10"/>
        <v>6</v>
      </c>
      <c r="M22" s="132">
        <f t="shared" si="15"/>
        <v>1.0001234960000001</v>
      </c>
      <c r="N22" s="132">
        <f t="shared" ca="1" si="1"/>
        <v>1.0016555650000001</v>
      </c>
      <c r="O22" s="131">
        <f t="shared" si="16"/>
        <v>0</v>
      </c>
      <c r="P22" s="128">
        <f t="shared" ca="1" si="17"/>
        <v>1.655565</v>
      </c>
      <c r="Q22" s="126">
        <f t="shared" si="11"/>
        <v>0</v>
      </c>
      <c r="R22" s="133" t="str">
        <f t="shared" si="12"/>
        <v>J=</v>
      </c>
      <c r="S22" s="129">
        <f t="shared" si="13"/>
        <v>43578</v>
      </c>
      <c r="T22" s="134" t="str">
        <f t="shared" si="2"/>
        <v>-</v>
      </c>
      <c r="U22" s="4"/>
      <c r="V22" s="18"/>
      <c r="W22" s="5"/>
      <c r="X22" s="2"/>
      <c r="Y22" s="3"/>
      <c r="Z22" s="9"/>
      <c r="AA22" s="9"/>
      <c r="AB22" s="117"/>
      <c r="AC22" s="9"/>
      <c r="AD22" s="18"/>
      <c r="AE22" s="107"/>
      <c r="AF22" s="5"/>
      <c r="AG22" s="9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</row>
    <row r="23" spans="1:190" x14ac:dyDescent="0.15">
      <c r="A23" s="124">
        <f t="shared" si="3"/>
        <v>43165</v>
      </c>
      <c r="B23" s="125">
        <f t="shared" ca="1" si="18"/>
        <v>1001.9317590000001</v>
      </c>
      <c r="C23" s="126">
        <f t="shared" si="4"/>
        <v>1000</v>
      </c>
      <c r="D23" s="127">
        <f ca="1">IF(A23&lt;$B$1,VLOOKUP(A23,[1]DI!$A$4:$B$15000,2),0)</f>
        <v>6.6400000000000001E-2</v>
      </c>
      <c r="E23" s="128">
        <f t="shared" ca="1" si="5"/>
        <v>1.0002551500000001</v>
      </c>
      <c r="F23" s="128">
        <f ca="1">(TRUNC(PRODUCT($E$12:$E22),16))</f>
        <v>1.00178741771349</v>
      </c>
      <c r="G23" s="128">
        <f t="shared" si="6"/>
        <v>1</v>
      </c>
      <c r="H23" s="128">
        <f t="shared" ca="1" si="7"/>
        <v>1.0017874200000001</v>
      </c>
      <c r="I23" s="127">
        <f t="shared" si="8"/>
        <v>5.1999999999999998E-3</v>
      </c>
      <c r="J23" s="129">
        <f t="shared" si="9"/>
        <v>43154</v>
      </c>
      <c r="K23" s="130">
        <f t="shared" si="14"/>
        <v>7</v>
      </c>
      <c r="L23" s="131">
        <f t="shared" si="10"/>
        <v>7</v>
      </c>
      <c r="M23" s="132">
        <f t="shared" si="15"/>
        <v>1.000144081</v>
      </c>
      <c r="N23" s="132">
        <f t="shared" ca="1" si="1"/>
        <v>1.0019317590000001</v>
      </c>
      <c r="O23" s="131">
        <f t="shared" si="16"/>
        <v>0</v>
      </c>
      <c r="P23" s="128">
        <f t="shared" ca="1" si="17"/>
        <v>1.931759</v>
      </c>
      <c r="Q23" s="126">
        <f t="shared" si="11"/>
        <v>0</v>
      </c>
      <c r="R23" s="133" t="str">
        <f t="shared" si="12"/>
        <v>J=</v>
      </c>
      <c r="S23" s="129">
        <f t="shared" si="13"/>
        <v>43578</v>
      </c>
      <c r="T23" s="134" t="str">
        <f t="shared" si="2"/>
        <v>-</v>
      </c>
      <c r="U23" s="4"/>
      <c r="V23" s="18"/>
      <c r="W23" s="5"/>
      <c r="X23" s="2"/>
      <c r="Y23" s="3"/>
      <c r="Z23" s="9"/>
      <c r="AA23" s="9"/>
      <c r="AB23" s="117"/>
      <c r="AC23" s="9"/>
      <c r="AD23" s="18"/>
      <c r="AE23" s="107"/>
      <c r="AF23" s="5"/>
      <c r="AG23" s="9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</row>
    <row r="24" spans="1:190" x14ac:dyDescent="0.15">
      <c r="A24" s="124">
        <f t="shared" si="3"/>
        <v>43166</v>
      </c>
      <c r="B24" s="125">
        <f t="shared" ca="1" si="18"/>
        <v>1002.20802</v>
      </c>
      <c r="C24" s="126">
        <f t="shared" si="4"/>
        <v>1000</v>
      </c>
      <c r="D24" s="127">
        <f ca="1">IF(A24&lt;$B$1,VLOOKUP(A24,[1]DI!$A$4:$B$15000,2),0)</f>
        <v>6.6400000000000001E-2</v>
      </c>
      <c r="E24" s="128">
        <f t="shared" ca="1" si="5"/>
        <v>1.0002551500000001</v>
      </c>
      <c r="F24" s="128">
        <f ca="1">(TRUNC(PRODUCT($E$12:$E23),16))</f>
        <v>1.0020430237731199</v>
      </c>
      <c r="G24" s="128">
        <f t="shared" si="6"/>
        <v>1</v>
      </c>
      <c r="H24" s="128">
        <f t="shared" ca="1" si="7"/>
        <v>1.0020430199999999</v>
      </c>
      <c r="I24" s="127">
        <f t="shared" si="8"/>
        <v>5.1999999999999998E-3</v>
      </c>
      <c r="J24" s="129">
        <f t="shared" si="9"/>
        <v>43154</v>
      </c>
      <c r="K24" s="130">
        <f t="shared" si="14"/>
        <v>8</v>
      </c>
      <c r="L24" s="131">
        <f t="shared" si="10"/>
        <v>8</v>
      </c>
      <c r="M24" s="132">
        <f t="shared" si="15"/>
        <v>1.000164665</v>
      </c>
      <c r="N24" s="132">
        <f t="shared" ca="1" si="1"/>
        <v>1.0022080209999999</v>
      </c>
      <c r="O24" s="131">
        <f t="shared" si="16"/>
        <v>0</v>
      </c>
      <c r="P24" s="128">
        <f t="shared" ca="1" si="17"/>
        <v>2.2080199999999999</v>
      </c>
      <c r="Q24" s="126">
        <f t="shared" si="11"/>
        <v>0</v>
      </c>
      <c r="R24" s="133" t="str">
        <f t="shared" si="12"/>
        <v>J=</v>
      </c>
      <c r="S24" s="129">
        <f t="shared" si="13"/>
        <v>43578</v>
      </c>
      <c r="T24" s="134" t="str">
        <f t="shared" si="2"/>
        <v>-</v>
      </c>
      <c r="U24" s="4"/>
      <c r="V24" s="18"/>
      <c r="W24" s="5"/>
      <c r="X24" s="2"/>
      <c r="Y24" s="3"/>
      <c r="Z24" s="9"/>
      <c r="AA24" s="9"/>
      <c r="AB24" s="117"/>
      <c r="AC24" s="9"/>
      <c r="AD24" s="18"/>
      <c r="AE24" s="107"/>
      <c r="AF24" s="5"/>
      <c r="AG24" s="9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</row>
    <row r="25" spans="1:190" x14ac:dyDescent="0.15">
      <c r="A25" s="124">
        <f t="shared" si="3"/>
        <v>43167</v>
      </c>
      <c r="B25" s="125">
        <f t="shared" ca="1" si="18"/>
        <v>1002.484375</v>
      </c>
      <c r="C25" s="126">
        <f t="shared" si="4"/>
        <v>1000</v>
      </c>
      <c r="D25" s="127">
        <f ca="1">IF(A25&lt;$B$1,VLOOKUP(A25,[1]DI!$A$4:$B$15000,2),0)</f>
        <v>6.6400000000000001E-2</v>
      </c>
      <c r="E25" s="128">
        <f t="shared" ca="1" si="5"/>
        <v>1.0002551500000001</v>
      </c>
      <c r="F25" s="128">
        <f ca="1">(TRUNC(PRODUCT($E$12:$E24),16))</f>
        <v>1.0022986950506401</v>
      </c>
      <c r="G25" s="128">
        <f t="shared" si="6"/>
        <v>1</v>
      </c>
      <c r="H25" s="128">
        <f t="shared" ca="1" si="7"/>
        <v>1.0022987000000001</v>
      </c>
      <c r="I25" s="127">
        <f t="shared" si="8"/>
        <v>5.1999999999999998E-3</v>
      </c>
      <c r="J25" s="129">
        <f t="shared" si="9"/>
        <v>43154</v>
      </c>
      <c r="K25" s="130">
        <f t="shared" si="14"/>
        <v>9</v>
      </c>
      <c r="L25" s="131">
        <f t="shared" si="10"/>
        <v>9</v>
      </c>
      <c r="M25" s="132">
        <f t="shared" si="15"/>
        <v>1.0001852499999999</v>
      </c>
      <c r="N25" s="132">
        <f t="shared" ca="1" si="1"/>
        <v>1.002484376</v>
      </c>
      <c r="O25" s="131">
        <f t="shared" si="16"/>
        <v>0</v>
      </c>
      <c r="P25" s="128">
        <f t="shared" ca="1" si="17"/>
        <v>2.484375</v>
      </c>
      <c r="Q25" s="126">
        <f t="shared" si="11"/>
        <v>0</v>
      </c>
      <c r="R25" s="133" t="str">
        <f t="shared" si="12"/>
        <v>J=</v>
      </c>
      <c r="S25" s="129">
        <f t="shared" si="13"/>
        <v>43578</v>
      </c>
      <c r="T25" s="134" t="str">
        <f t="shared" si="2"/>
        <v>-</v>
      </c>
      <c r="U25" s="4"/>
      <c r="V25" s="18"/>
      <c r="W25" s="5"/>
      <c r="X25" s="2"/>
      <c r="Y25" s="3"/>
      <c r="Z25" s="9"/>
      <c r="AA25" s="9"/>
      <c r="AB25" s="117"/>
      <c r="AC25" s="9"/>
      <c r="AD25" s="18"/>
      <c r="AE25" s="107"/>
      <c r="AF25" s="5"/>
      <c r="AG25" s="9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</row>
    <row r="26" spans="1:190" x14ac:dyDescent="0.15">
      <c r="A26" s="124">
        <f t="shared" si="3"/>
        <v>43168</v>
      </c>
      <c r="B26" s="125">
        <f t="shared" ca="1" si="18"/>
        <v>1002.760791</v>
      </c>
      <c r="C26" s="126">
        <f t="shared" si="4"/>
        <v>1000</v>
      </c>
      <c r="D26" s="127">
        <f ca="1">IF(A26&lt;$B$1,VLOOKUP(A26,[1]DI!$A$4:$B$15000,2),0)</f>
        <v>6.6400000000000001E-2</v>
      </c>
      <c r="E26" s="128">
        <f t="shared" ca="1" si="5"/>
        <v>1.0002551500000001</v>
      </c>
      <c r="F26" s="128">
        <f ca="1">(TRUNC(PRODUCT($E$12:$E25),16))</f>
        <v>1.00255443156268</v>
      </c>
      <c r="G26" s="128">
        <f t="shared" si="6"/>
        <v>1</v>
      </c>
      <c r="H26" s="128">
        <f t="shared" ca="1" si="7"/>
        <v>1.00255443</v>
      </c>
      <c r="I26" s="127">
        <f t="shared" si="8"/>
        <v>5.1999999999999998E-3</v>
      </c>
      <c r="J26" s="129">
        <f t="shared" si="9"/>
        <v>43154</v>
      </c>
      <c r="K26" s="130">
        <f t="shared" si="14"/>
        <v>10</v>
      </c>
      <c r="L26" s="131">
        <f t="shared" si="10"/>
        <v>10</v>
      </c>
      <c r="M26" s="132">
        <f t="shared" si="15"/>
        <v>1.0002058359999999</v>
      </c>
      <c r="N26" s="132">
        <f t="shared" ca="1" si="1"/>
        <v>1.0027607919999999</v>
      </c>
      <c r="O26" s="131">
        <f t="shared" si="16"/>
        <v>0</v>
      </c>
      <c r="P26" s="128">
        <f t="shared" ca="1" si="17"/>
        <v>2.7607910000000002</v>
      </c>
      <c r="Q26" s="126">
        <f t="shared" si="11"/>
        <v>0</v>
      </c>
      <c r="R26" s="133" t="str">
        <f t="shared" si="12"/>
        <v>J=</v>
      </c>
      <c r="S26" s="129">
        <f t="shared" si="13"/>
        <v>43578</v>
      </c>
      <c r="T26" s="134" t="str">
        <f t="shared" si="2"/>
        <v>-</v>
      </c>
      <c r="U26" s="4"/>
      <c r="V26" s="18"/>
      <c r="W26" s="5"/>
      <c r="X26" s="2"/>
      <c r="Y26" s="3"/>
      <c r="Z26" s="9"/>
      <c r="AA26" s="9"/>
      <c r="AB26" s="117"/>
      <c r="AC26" s="9"/>
      <c r="AD26" s="18"/>
      <c r="AE26" s="107"/>
      <c r="AF26" s="5"/>
      <c r="AG26" s="9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</row>
    <row r="27" spans="1:190" x14ac:dyDescent="0.15">
      <c r="A27" s="124">
        <f t="shared" si="3"/>
        <v>43169</v>
      </c>
      <c r="B27" s="125">
        <f t="shared" ca="1" si="18"/>
        <v>1003.037288</v>
      </c>
      <c r="C27" s="126">
        <f t="shared" si="4"/>
        <v>1000</v>
      </c>
      <c r="D27" s="127">
        <f ca="1">IF(A27&lt;$B$1,VLOOKUP(A27,[1]DI!$A$4:$B$15000,2),0)</f>
        <v>0</v>
      </c>
      <c r="E27" s="128">
        <f t="shared" ca="1" si="5"/>
        <v>1</v>
      </c>
      <c r="F27" s="128">
        <f ca="1">(TRUNC(PRODUCT($E$12:$E26),16))</f>
        <v>1.0028102333258999</v>
      </c>
      <c r="G27" s="128">
        <f t="shared" si="6"/>
        <v>1</v>
      </c>
      <c r="H27" s="128">
        <f t="shared" ca="1" si="7"/>
        <v>1.0028102299999999</v>
      </c>
      <c r="I27" s="127">
        <f t="shared" si="8"/>
        <v>5.1999999999999998E-3</v>
      </c>
      <c r="J27" s="129">
        <f t="shared" si="9"/>
        <v>43154</v>
      </c>
      <c r="K27" s="130">
        <f t="shared" si="14"/>
        <v>10</v>
      </c>
      <c r="L27" s="131">
        <f t="shared" si="10"/>
        <v>11</v>
      </c>
      <c r="M27" s="132">
        <f t="shared" si="15"/>
        <v>1.0002264219999999</v>
      </c>
      <c r="N27" s="132">
        <f t="shared" ca="1" si="1"/>
        <v>1.003037288</v>
      </c>
      <c r="O27" s="131">
        <f t="shared" si="16"/>
        <v>0</v>
      </c>
      <c r="P27" s="128">
        <f t="shared" ca="1" si="17"/>
        <v>3.0372880000000002</v>
      </c>
      <c r="Q27" s="126">
        <f t="shared" si="11"/>
        <v>0</v>
      </c>
      <c r="R27" s="133" t="str">
        <f t="shared" si="12"/>
        <v>J=</v>
      </c>
      <c r="S27" s="129">
        <f t="shared" si="13"/>
        <v>43578</v>
      </c>
      <c r="T27" s="134" t="str">
        <f t="shared" si="2"/>
        <v>-</v>
      </c>
      <c r="U27" s="4"/>
      <c r="V27" s="18"/>
      <c r="W27" s="5"/>
      <c r="X27" s="2"/>
      <c r="Y27" s="3"/>
      <c r="Z27" s="9"/>
      <c r="AA27" s="9"/>
      <c r="AB27" s="117"/>
      <c r="AC27" s="9"/>
      <c r="AD27" s="18"/>
      <c r="AE27" s="107"/>
      <c r="AF27" s="5"/>
      <c r="AG27" s="9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</row>
    <row r="28" spans="1:190" x14ac:dyDescent="0.15">
      <c r="A28" s="124">
        <f t="shared" si="3"/>
        <v>43170</v>
      </c>
      <c r="B28" s="125">
        <f t="shared" ca="1" si="18"/>
        <v>1003.037288</v>
      </c>
      <c r="C28" s="126">
        <f t="shared" si="4"/>
        <v>1000</v>
      </c>
      <c r="D28" s="127">
        <f ca="1">IF(A28&lt;$B$1,VLOOKUP(A28,[1]DI!$A$4:$B$15000,2),0)</f>
        <v>0</v>
      </c>
      <c r="E28" s="128">
        <f t="shared" ca="1" si="5"/>
        <v>1</v>
      </c>
      <c r="F28" s="128">
        <f ca="1">(TRUNC(PRODUCT($E$12:$E27),16))</f>
        <v>1.0028102333258999</v>
      </c>
      <c r="G28" s="128">
        <f t="shared" si="6"/>
        <v>1</v>
      </c>
      <c r="H28" s="128">
        <f t="shared" ca="1" si="7"/>
        <v>1.0028102299999999</v>
      </c>
      <c r="I28" s="127">
        <f t="shared" si="8"/>
        <v>5.1999999999999998E-3</v>
      </c>
      <c r="J28" s="129">
        <f t="shared" si="9"/>
        <v>43154</v>
      </c>
      <c r="K28" s="130">
        <f t="shared" si="14"/>
        <v>10</v>
      </c>
      <c r="L28" s="131">
        <f t="shared" si="10"/>
        <v>11</v>
      </c>
      <c r="M28" s="132">
        <f t="shared" si="15"/>
        <v>1.0002264219999999</v>
      </c>
      <c r="N28" s="132">
        <f t="shared" ca="1" si="1"/>
        <v>1.003037288</v>
      </c>
      <c r="O28" s="131">
        <f t="shared" si="16"/>
        <v>0</v>
      </c>
      <c r="P28" s="128">
        <f t="shared" ca="1" si="17"/>
        <v>3.0372880000000002</v>
      </c>
      <c r="Q28" s="126">
        <f t="shared" si="11"/>
        <v>0</v>
      </c>
      <c r="R28" s="133" t="str">
        <f t="shared" si="12"/>
        <v>J=</v>
      </c>
      <c r="S28" s="129">
        <f t="shared" si="13"/>
        <v>43578</v>
      </c>
      <c r="T28" s="134" t="str">
        <f t="shared" si="2"/>
        <v>-</v>
      </c>
      <c r="U28" s="4"/>
      <c r="V28" s="18"/>
      <c r="W28" s="5"/>
      <c r="X28" s="2"/>
      <c r="Y28" s="3"/>
      <c r="Z28" s="9"/>
      <c r="AA28" s="9"/>
      <c r="AB28" s="117"/>
      <c r="AC28" s="9"/>
      <c r="AD28" s="18"/>
      <c r="AE28" s="107"/>
      <c r="AF28" s="5"/>
      <c r="AG28" s="9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</row>
    <row r="29" spans="1:190" x14ac:dyDescent="0.15">
      <c r="A29" s="124">
        <f t="shared" si="3"/>
        <v>43171</v>
      </c>
      <c r="B29" s="125">
        <f t="shared" ca="1" si="18"/>
        <v>1003.037288</v>
      </c>
      <c r="C29" s="126">
        <f t="shared" si="4"/>
        <v>1000</v>
      </c>
      <c r="D29" s="127">
        <f ca="1">IF(A29&lt;$B$1,VLOOKUP(A29,[1]DI!$A$4:$B$15000,2),0)</f>
        <v>6.6400000000000001E-2</v>
      </c>
      <c r="E29" s="128">
        <f t="shared" ca="1" si="5"/>
        <v>1.0002551500000001</v>
      </c>
      <c r="F29" s="128">
        <f ca="1">(TRUNC(PRODUCT($E$12:$E28),16))</f>
        <v>1.0028102333258999</v>
      </c>
      <c r="G29" s="128">
        <f t="shared" si="6"/>
        <v>1</v>
      </c>
      <c r="H29" s="128">
        <f t="shared" ca="1" si="7"/>
        <v>1.0028102299999999</v>
      </c>
      <c r="I29" s="127">
        <f t="shared" si="8"/>
        <v>5.1999999999999998E-3</v>
      </c>
      <c r="J29" s="129">
        <f t="shared" si="9"/>
        <v>43154</v>
      </c>
      <c r="K29" s="130">
        <f t="shared" si="14"/>
        <v>11</v>
      </c>
      <c r="L29" s="131">
        <f t="shared" si="10"/>
        <v>11</v>
      </c>
      <c r="M29" s="132">
        <f t="shared" si="15"/>
        <v>1.0002264219999999</v>
      </c>
      <c r="N29" s="132">
        <f t="shared" ca="1" si="1"/>
        <v>1.003037288</v>
      </c>
      <c r="O29" s="131">
        <f t="shared" si="16"/>
        <v>0</v>
      </c>
      <c r="P29" s="128">
        <f t="shared" ca="1" si="17"/>
        <v>3.0372880000000002</v>
      </c>
      <c r="Q29" s="126">
        <f t="shared" si="11"/>
        <v>0</v>
      </c>
      <c r="R29" s="133" t="str">
        <f t="shared" si="12"/>
        <v>J=</v>
      </c>
      <c r="S29" s="129">
        <f t="shared" si="13"/>
        <v>43578</v>
      </c>
      <c r="T29" s="134" t="str">
        <f t="shared" si="2"/>
        <v>-</v>
      </c>
      <c r="U29" s="4"/>
      <c r="V29" s="18"/>
      <c r="W29" s="5"/>
      <c r="X29" s="2"/>
      <c r="Y29" s="3"/>
      <c r="Z29" s="9"/>
      <c r="AA29" s="9"/>
      <c r="AB29" s="117"/>
      <c r="AC29" s="9"/>
      <c r="AD29" s="18"/>
      <c r="AE29" s="107"/>
      <c r="AF29" s="5"/>
      <c r="AG29" s="9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</row>
    <row r="30" spans="1:190" x14ac:dyDescent="0.15">
      <c r="A30" s="124">
        <f t="shared" si="3"/>
        <v>43172</v>
      </c>
      <c r="B30" s="125">
        <f t="shared" ca="1" si="18"/>
        <v>1003.313864</v>
      </c>
      <c r="C30" s="126">
        <f t="shared" si="4"/>
        <v>1000</v>
      </c>
      <c r="D30" s="127">
        <f ca="1">IF(A30&lt;$B$1,VLOOKUP(A30,[1]DI!$A$4:$B$15000,2),0)</f>
        <v>6.6400000000000001E-2</v>
      </c>
      <c r="E30" s="128">
        <f t="shared" ca="1" si="5"/>
        <v>1.0002551500000001</v>
      </c>
      <c r="F30" s="128">
        <f ca="1">(TRUNC(PRODUCT($E$12:$E29),16))</f>
        <v>1.0030661003569299</v>
      </c>
      <c r="G30" s="128">
        <f t="shared" si="6"/>
        <v>1</v>
      </c>
      <c r="H30" s="128">
        <f t="shared" ca="1" si="7"/>
        <v>1.0030661000000001</v>
      </c>
      <c r="I30" s="127">
        <f t="shared" si="8"/>
        <v>5.1999999999999998E-3</v>
      </c>
      <c r="J30" s="129">
        <f t="shared" si="9"/>
        <v>43154</v>
      </c>
      <c r="K30" s="130">
        <f t="shared" si="14"/>
        <v>12</v>
      </c>
      <c r="L30" s="131">
        <f t="shared" si="10"/>
        <v>12</v>
      </c>
      <c r="M30" s="132">
        <f t="shared" si="15"/>
        <v>1.0002470080000001</v>
      </c>
      <c r="N30" s="132">
        <f t="shared" ca="1" si="1"/>
        <v>1.003313865</v>
      </c>
      <c r="O30" s="131">
        <f t="shared" si="16"/>
        <v>0</v>
      </c>
      <c r="P30" s="128">
        <f t="shared" ca="1" si="17"/>
        <v>3.3138640000000001</v>
      </c>
      <c r="Q30" s="126">
        <f t="shared" si="11"/>
        <v>0</v>
      </c>
      <c r="R30" s="133" t="str">
        <f t="shared" si="12"/>
        <v>J=</v>
      </c>
      <c r="S30" s="129">
        <f t="shared" si="13"/>
        <v>43578</v>
      </c>
      <c r="T30" s="134" t="str">
        <f t="shared" si="2"/>
        <v>-</v>
      </c>
      <c r="U30" s="4"/>
      <c r="V30" s="18"/>
      <c r="W30" s="5"/>
      <c r="X30" s="2"/>
      <c r="Y30" s="3"/>
      <c r="Z30" s="9"/>
      <c r="AA30" s="9"/>
      <c r="AB30" s="117"/>
      <c r="AC30" s="9"/>
      <c r="AD30" s="18"/>
      <c r="AE30" s="107"/>
      <c r="AF30" s="5"/>
      <c r="AG30" s="9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</row>
    <row r="31" spans="1:190" x14ac:dyDescent="0.15">
      <c r="A31" s="124">
        <f t="shared" si="3"/>
        <v>43173</v>
      </c>
      <c r="B31" s="125">
        <f t="shared" ca="1" si="18"/>
        <v>1003.590514</v>
      </c>
      <c r="C31" s="126">
        <f t="shared" si="4"/>
        <v>1000</v>
      </c>
      <c r="D31" s="127">
        <f ca="1">IF(A31&lt;$B$1,VLOOKUP(A31,[1]DI!$A$4:$B$15000,2),0)</f>
        <v>6.6400000000000001E-2</v>
      </c>
      <c r="E31" s="128">
        <f t="shared" ca="1" si="5"/>
        <v>1.0002551500000001</v>
      </c>
      <c r="F31" s="128">
        <f ca="1">(TRUNC(PRODUCT($E$12:$E30),16))</f>
        <v>1.0033220326724399</v>
      </c>
      <c r="G31" s="128">
        <f t="shared" si="6"/>
        <v>1</v>
      </c>
      <c r="H31" s="128">
        <f t="shared" ca="1" si="7"/>
        <v>1.0033220300000001</v>
      </c>
      <c r="I31" s="127">
        <f t="shared" si="8"/>
        <v>5.1999999999999998E-3</v>
      </c>
      <c r="J31" s="129">
        <f t="shared" si="9"/>
        <v>43154</v>
      </c>
      <c r="K31" s="130">
        <f t="shared" si="14"/>
        <v>13</v>
      </c>
      <c r="L31" s="131">
        <f t="shared" si="10"/>
        <v>13</v>
      </c>
      <c r="M31" s="132">
        <f t="shared" si="15"/>
        <v>1.000267595</v>
      </c>
      <c r="N31" s="132">
        <f t="shared" ca="1" si="1"/>
        <v>1.0035905140000001</v>
      </c>
      <c r="O31" s="131">
        <f t="shared" si="16"/>
        <v>0</v>
      </c>
      <c r="P31" s="128">
        <f t="shared" ca="1" si="17"/>
        <v>3.5905140000000002</v>
      </c>
      <c r="Q31" s="126">
        <f t="shared" si="11"/>
        <v>0</v>
      </c>
      <c r="R31" s="133" t="str">
        <f t="shared" si="12"/>
        <v>J=</v>
      </c>
      <c r="S31" s="129">
        <f t="shared" si="13"/>
        <v>43578</v>
      </c>
      <c r="T31" s="134" t="str">
        <f t="shared" si="2"/>
        <v>-</v>
      </c>
      <c r="U31" s="4"/>
      <c r="V31" s="18"/>
      <c r="W31" s="5"/>
      <c r="X31" s="2"/>
      <c r="Y31" s="3"/>
      <c r="Z31" s="9"/>
      <c r="AA31" s="9"/>
      <c r="AB31" s="117"/>
      <c r="AC31" s="9"/>
      <c r="AD31" s="18"/>
      <c r="AE31" s="107"/>
      <c r="AF31" s="5"/>
      <c r="AG31" s="9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</row>
    <row r="32" spans="1:190" x14ac:dyDescent="0.15">
      <c r="A32" s="124">
        <f t="shared" si="3"/>
        <v>43174</v>
      </c>
      <c r="B32" s="125">
        <f t="shared" ca="1" si="18"/>
        <v>1003.867242</v>
      </c>
      <c r="C32" s="126">
        <f t="shared" si="4"/>
        <v>1000</v>
      </c>
      <c r="D32" s="127">
        <f ca="1">IF(A32&lt;$B$1,VLOOKUP(A32,[1]DI!$A$4:$B$15000,2),0)</f>
        <v>6.6400000000000001E-2</v>
      </c>
      <c r="E32" s="128">
        <f t="shared" ca="1" si="5"/>
        <v>1.0002551500000001</v>
      </c>
      <c r="F32" s="128">
        <f ca="1">(TRUNC(PRODUCT($E$12:$E31),16))</f>
        <v>1.00357803028907</v>
      </c>
      <c r="G32" s="128">
        <f t="shared" si="6"/>
        <v>1</v>
      </c>
      <c r="H32" s="128">
        <f t="shared" ca="1" si="7"/>
        <v>1.0035780299999999</v>
      </c>
      <c r="I32" s="127">
        <f t="shared" si="8"/>
        <v>5.1999999999999998E-3</v>
      </c>
      <c r="J32" s="129">
        <f t="shared" si="9"/>
        <v>43154</v>
      </c>
      <c r="K32" s="130">
        <f t="shared" si="14"/>
        <v>14</v>
      </c>
      <c r="L32" s="131">
        <f t="shared" si="10"/>
        <v>14</v>
      </c>
      <c r="M32" s="132">
        <f t="shared" si="15"/>
        <v>1.000288182</v>
      </c>
      <c r="N32" s="132">
        <f t="shared" ca="1" si="1"/>
        <v>1.003867243</v>
      </c>
      <c r="O32" s="131">
        <f t="shared" si="16"/>
        <v>0</v>
      </c>
      <c r="P32" s="128">
        <f t="shared" ca="1" si="17"/>
        <v>3.8672420000000001</v>
      </c>
      <c r="Q32" s="126">
        <f t="shared" si="11"/>
        <v>0</v>
      </c>
      <c r="R32" s="133" t="str">
        <f t="shared" si="12"/>
        <v>J=</v>
      </c>
      <c r="S32" s="129">
        <f t="shared" si="13"/>
        <v>43578</v>
      </c>
      <c r="T32" s="134" t="str">
        <f t="shared" si="2"/>
        <v>-</v>
      </c>
      <c r="U32" s="4"/>
      <c r="V32" s="18"/>
      <c r="W32" s="5"/>
      <c r="X32" s="2"/>
      <c r="Y32" s="3"/>
      <c r="Z32" s="9"/>
      <c r="AA32" s="9"/>
      <c r="AB32" s="117"/>
      <c r="AC32" s="9"/>
      <c r="AD32" s="18"/>
      <c r="AE32" s="107"/>
      <c r="AF32" s="5"/>
      <c r="AG32" s="9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</row>
    <row r="33" spans="1:190" x14ac:dyDescent="0.15">
      <c r="A33" s="124">
        <f t="shared" si="3"/>
        <v>43175</v>
      </c>
      <c r="B33" s="125">
        <f t="shared" ca="1" si="18"/>
        <v>1004.144042</v>
      </c>
      <c r="C33" s="126">
        <f t="shared" si="4"/>
        <v>1000</v>
      </c>
      <c r="D33" s="127">
        <f ca="1">IF(A33&lt;$B$1,VLOOKUP(A33,[1]DI!$A$4:$B$15000,2),0)</f>
        <v>6.6400000000000001E-2</v>
      </c>
      <c r="E33" s="128">
        <f t="shared" ca="1" si="5"/>
        <v>1.0002551500000001</v>
      </c>
      <c r="F33" s="128">
        <f ca="1">(TRUNC(PRODUCT($E$12:$E32),16))</f>
        <v>1.0038340932234999</v>
      </c>
      <c r="G33" s="128">
        <f t="shared" si="6"/>
        <v>1</v>
      </c>
      <c r="H33" s="128">
        <f t="shared" ca="1" si="7"/>
        <v>1.00383409</v>
      </c>
      <c r="I33" s="127">
        <f t="shared" si="8"/>
        <v>5.1999999999999998E-3</v>
      </c>
      <c r="J33" s="129">
        <f t="shared" si="9"/>
        <v>43154</v>
      </c>
      <c r="K33" s="130">
        <f t="shared" si="14"/>
        <v>15</v>
      </c>
      <c r="L33" s="131">
        <f t="shared" si="10"/>
        <v>15</v>
      </c>
      <c r="M33" s="132">
        <f t="shared" si="15"/>
        <v>1.0003087690000001</v>
      </c>
      <c r="N33" s="132">
        <f t="shared" ca="1" si="1"/>
        <v>1.0041440429999999</v>
      </c>
      <c r="O33" s="131">
        <f t="shared" si="16"/>
        <v>0</v>
      </c>
      <c r="P33" s="128">
        <f t="shared" ca="1" si="17"/>
        <v>4.1440419999999998</v>
      </c>
      <c r="Q33" s="126">
        <f t="shared" si="11"/>
        <v>0</v>
      </c>
      <c r="R33" s="133" t="str">
        <f t="shared" si="12"/>
        <v>J=</v>
      </c>
      <c r="S33" s="129">
        <f t="shared" si="13"/>
        <v>43578</v>
      </c>
      <c r="T33" s="134" t="str">
        <f t="shared" si="2"/>
        <v>-</v>
      </c>
      <c r="U33" s="4"/>
      <c r="V33" s="18"/>
      <c r="W33" s="5"/>
      <c r="X33" s="2"/>
      <c r="Y33" s="3"/>
      <c r="Z33" s="9"/>
      <c r="AA33" s="9"/>
      <c r="AB33" s="117"/>
      <c r="AC33" s="9"/>
      <c r="AD33" s="18"/>
      <c r="AE33" s="107"/>
      <c r="AF33" s="5"/>
      <c r="AG33" s="9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</row>
    <row r="34" spans="1:190" x14ac:dyDescent="0.15">
      <c r="A34" s="124">
        <f t="shared" si="3"/>
        <v>43176</v>
      </c>
      <c r="B34" s="125">
        <f t="shared" ca="1" si="18"/>
        <v>1004.420925</v>
      </c>
      <c r="C34" s="126">
        <f t="shared" si="4"/>
        <v>1000</v>
      </c>
      <c r="D34" s="127">
        <f ca="1">IF(A34&lt;$B$1,VLOOKUP(A34,[1]DI!$A$4:$B$15000,2),0)</f>
        <v>0</v>
      </c>
      <c r="E34" s="128">
        <f t="shared" ca="1" si="5"/>
        <v>1</v>
      </c>
      <c r="F34" s="128">
        <f ca="1">(TRUNC(PRODUCT($E$12:$E33),16))</f>
        <v>1.0040902214923899</v>
      </c>
      <c r="G34" s="128">
        <f t="shared" si="6"/>
        <v>1</v>
      </c>
      <c r="H34" s="128">
        <f t="shared" ca="1" si="7"/>
        <v>1.0040902199999999</v>
      </c>
      <c r="I34" s="127">
        <f t="shared" si="8"/>
        <v>5.1999999999999998E-3</v>
      </c>
      <c r="J34" s="129">
        <f t="shared" si="9"/>
        <v>43154</v>
      </c>
      <c r="K34" s="130">
        <f t="shared" si="14"/>
        <v>15</v>
      </c>
      <c r="L34" s="131">
        <f t="shared" si="10"/>
        <v>16</v>
      </c>
      <c r="M34" s="132">
        <f t="shared" si="15"/>
        <v>1.0003293579999999</v>
      </c>
      <c r="N34" s="132">
        <f t="shared" ca="1" si="1"/>
        <v>1.004420925</v>
      </c>
      <c r="O34" s="131">
        <f t="shared" si="16"/>
        <v>0</v>
      </c>
      <c r="P34" s="128">
        <f t="shared" ca="1" si="17"/>
        <v>4.4209250000000004</v>
      </c>
      <c r="Q34" s="126">
        <f t="shared" si="11"/>
        <v>0</v>
      </c>
      <c r="R34" s="133" t="str">
        <f t="shared" si="12"/>
        <v>J=</v>
      </c>
      <c r="S34" s="129">
        <f t="shared" si="13"/>
        <v>43578</v>
      </c>
      <c r="T34" s="134" t="str">
        <f t="shared" si="2"/>
        <v>-</v>
      </c>
      <c r="U34" s="4"/>
      <c r="V34" s="18"/>
      <c r="W34" s="5"/>
      <c r="X34" s="2"/>
      <c r="Y34" s="3"/>
      <c r="Z34" s="9"/>
      <c r="AA34" s="9"/>
      <c r="AB34" s="117"/>
      <c r="AC34" s="9"/>
      <c r="AD34" s="18"/>
      <c r="AE34" s="107"/>
      <c r="AF34" s="5"/>
      <c r="AG34" s="9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</row>
    <row r="35" spans="1:190" x14ac:dyDescent="0.15">
      <c r="A35" s="124">
        <f t="shared" si="3"/>
        <v>43177</v>
      </c>
      <c r="B35" s="125">
        <f t="shared" ca="1" si="18"/>
        <v>1004.420925</v>
      </c>
      <c r="C35" s="126">
        <f t="shared" si="4"/>
        <v>1000</v>
      </c>
      <c r="D35" s="127">
        <f ca="1">IF(A35&lt;$B$1,VLOOKUP(A35,[1]DI!$A$4:$B$15000,2),0)</f>
        <v>0</v>
      </c>
      <c r="E35" s="128">
        <f t="shared" ca="1" si="5"/>
        <v>1</v>
      </c>
      <c r="F35" s="128">
        <f ca="1">(TRUNC(PRODUCT($E$12:$E34),16))</f>
        <v>1.0040902214923899</v>
      </c>
      <c r="G35" s="128">
        <f t="shared" si="6"/>
        <v>1</v>
      </c>
      <c r="H35" s="128">
        <f t="shared" ca="1" si="7"/>
        <v>1.0040902199999999</v>
      </c>
      <c r="I35" s="127">
        <f t="shared" si="8"/>
        <v>5.1999999999999998E-3</v>
      </c>
      <c r="J35" s="129">
        <f t="shared" si="9"/>
        <v>43154</v>
      </c>
      <c r="K35" s="130">
        <f t="shared" si="14"/>
        <v>15</v>
      </c>
      <c r="L35" s="131">
        <f t="shared" si="10"/>
        <v>16</v>
      </c>
      <c r="M35" s="132">
        <f t="shared" si="15"/>
        <v>1.0003293579999999</v>
      </c>
      <c r="N35" s="132">
        <f t="shared" ca="1" si="1"/>
        <v>1.004420925</v>
      </c>
      <c r="O35" s="131">
        <f t="shared" si="16"/>
        <v>0</v>
      </c>
      <c r="P35" s="128">
        <f t="shared" ca="1" si="17"/>
        <v>4.4209250000000004</v>
      </c>
      <c r="Q35" s="126">
        <f t="shared" si="11"/>
        <v>0</v>
      </c>
      <c r="R35" s="133" t="str">
        <f t="shared" si="12"/>
        <v>J=</v>
      </c>
      <c r="S35" s="129">
        <f t="shared" si="13"/>
        <v>43578</v>
      </c>
      <c r="T35" s="134" t="str">
        <f t="shared" si="2"/>
        <v>-</v>
      </c>
      <c r="U35" s="4"/>
      <c r="V35" s="18"/>
      <c r="W35" s="5"/>
      <c r="X35" s="2"/>
      <c r="Y35" s="3"/>
      <c r="Z35" s="9"/>
      <c r="AA35" s="9"/>
      <c r="AB35" s="117"/>
      <c r="AC35" s="9"/>
      <c r="AD35" s="18"/>
      <c r="AE35" s="107"/>
      <c r="AF35" s="5"/>
      <c r="AG35" s="9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</row>
    <row r="36" spans="1:190" x14ac:dyDescent="0.15">
      <c r="A36" s="124">
        <f t="shared" si="3"/>
        <v>43178</v>
      </c>
      <c r="B36" s="125">
        <f t="shared" ca="1" si="18"/>
        <v>1004.420925</v>
      </c>
      <c r="C36" s="126">
        <f t="shared" si="4"/>
        <v>1000</v>
      </c>
      <c r="D36" s="127">
        <f ca="1">IF(A36&lt;$B$1,VLOOKUP(A36,[1]DI!$A$4:$B$15000,2),0)</f>
        <v>6.6400000000000001E-2</v>
      </c>
      <c r="E36" s="128">
        <f t="shared" ca="1" si="5"/>
        <v>1.0002551500000001</v>
      </c>
      <c r="F36" s="128">
        <f ca="1">(TRUNC(PRODUCT($E$12:$E35),16))</f>
        <v>1.0040902214923899</v>
      </c>
      <c r="G36" s="128">
        <f t="shared" si="6"/>
        <v>1</v>
      </c>
      <c r="H36" s="128">
        <f t="shared" ca="1" si="7"/>
        <v>1.0040902199999999</v>
      </c>
      <c r="I36" s="127">
        <f t="shared" si="8"/>
        <v>5.1999999999999998E-3</v>
      </c>
      <c r="J36" s="129">
        <f t="shared" si="9"/>
        <v>43154</v>
      </c>
      <c r="K36" s="130">
        <f t="shared" si="14"/>
        <v>16</v>
      </c>
      <c r="L36" s="131">
        <f t="shared" si="10"/>
        <v>16</v>
      </c>
      <c r="M36" s="132">
        <f t="shared" si="15"/>
        <v>1.0003293579999999</v>
      </c>
      <c r="N36" s="132">
        <f t="shared" ca="1" si="1"/>
        <v>1.004420925</v>
      </c>
      <c r="O36" s="131">
        <f t="shared" si="16"/>
        <v>0</v>
      </c>
      <c r="P36" s="128">
        <f t="shared" ca="1" si="17"/>
        <v>4.4209250000000004</v>
      </c>
      <c r="Q36" s="126">
        <f t="shared" si="11"/>
        <v>0</v>
      </c>
      <c r="R36" s="133" t="str">
        <f t="shared" si="12"/>
        <v>J=</v>
      </c>
      <c r="S36" s="129">
        <f t="shared" si="13"/>
        <v>43578</v>
      </c>
      <c r="T36" s="134" t="str">
        <f t="shared" si="2"/>
        <v>-</v>
      </c>
      <c r="U36" s="4"/>
      <c r="V36" s="18"/>
      <c r="W36" s="5"/>
      <c r="X36" s="2"/>
      <c r="Y36" s="3"/>
      <c r="Z36" s="9"/>
      <c r="AA36" s="9"/>
      <c r="AB36" s="117"/>
      <c r="AC36" s="9"/>
      <c r="AD36" s="18"/>
      <c r="AE36" s="107"/>
      <c r="AF36" s="5"/>
      <c r="AG36" s="9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</row>
    <row r="37" spans="1:190" x14ac:dyDescent="0.15">
      <c r="A37" s="124">
        <f t="shared" si="3"/>
        <v>43179</v>
      </c>
      <c r="B37" s="125">
        <f t="shared" ca="1" si="18"/>
        <v>1004.697887</v>
      </c>
      <c r="C37" s="126">
        <f t="shared" si="4"/>
        <v>1000</v>
      </c>
      <c r="D37" s="127">
        <f ca="1">IF(A37&lt;$B$1,VLOOKUP(A37,[1]DI!$A$4:$B$15000,2),0)</f>
        <v>6.6400000000000001E-2</v>
      </c>
      <c r="E37" s="128">
        <f t="shared" ca="1" si="5"/>
        <v>1.0002551500000001</v>
      </c>
      <c r="F37" s="128">
        <f ca="1">(TRUNC(PRODUCT($E$12:$E36),16))</f>
        <v>1.0043464151124</v>
      </c>
      <c r="G37" s="128">
        <f t="shared" si="6"/>
        <v>1</v>
      </c>
      <c r="H37" s="128">
        <f t="shared" ca="1" si="7"/>
        <v>1.0043464200000001</v>
      </c>
      <c r="I37" s="127">
        <f t="shared" si="8"/>
        <v>5.1999999999999998E-3</v>
      </c>
      <c r="J37" s="129">
        <f t="shared" si="9"/>
        <v>43154</v>
      </c>
      <c r="K37" s="130">
        <f t="shared" si="14"/>
        <v>17</v>
      </c>
      <c r="L37" s="131">
        <f t="shared" si="10"/>
        <v>17</v>
      </c>
      <c r="M37" s="132">
        <f t="shared" si="15"/>
        <v>1.000349946</v>
      </c>
      <c r="N37" s="132">
        <f t="shared" ca="1" si="1"/>
        <v>1.0046978870000001</v>
      </c>
      <c r="O37" s="131">
        <f t="shared" si="16"/>
        <v>0</v>
      </c>
      <c r="P37" s="128">
        <f t="shared" ca="1" si="17"/>
        <v>4.6978869999999997</v>
      </c>
      <c r="Q37" s="126">
        <f t="shared" si="11"/>
        <v>0</v>
      </c>
      <c r="R37" s="133" t="str">
        <f t="shared" si="12"/>
        <v>J=</v>
      </c>
      <c r="S37" s="129">
        <f t="shared" si="13"/>
        <v>43578</v>
      </c>
      <c r="T37" s="134" t="str">
        <f t="shared" si="2"/>
        <v>-</v>
      </c>
      <c r="U37" s="4"/>
      <c r="V37" s="18"/>
      <c r="W37" s="5"/>
      <c r="X37" s="2"/>
      <c r="Y37" s="3"/>
      <c r="Z37" s="9"/>
      <c r="AA37" s="9"/>
      <c r="AB37" s="117"/>
      <c r="AC37" s="9"/>
      <c r="AD37" s="18"/>
      <c r="AE37" s="107"/>
      <c r="AF37" s="5"/>
      <c r="AG37" s="9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</row>
    <row r="38" spans="1:190" x14ac:dyDescent="0.15">
      <c r="A38" s="124">
        <f t="shared" si="3"/>
        <v>43180</v>
      </c>
      <c r="B38" s="125">
        <f t="shared" ca="1" si="18"/>
        <v>1004.97491</v>
      </c>
      <c r="C38" s="126">
        <f t="shared" si="4"/>
        <v>1000</v>
      </c>
      <c r="D38" s="127">
        <f ca="1">IF(A38&lt;$B$1,VLOOKUP(A38,[1]DI!$A$4:$B$15000,2),0)</f>
        <v>6.6400000000000001E-2</v>
      </c>
      <c r="E38" s="128">
        <f t="shared" ca="1" si="5"/>
        <v>1.0002551500000001</v>
      </c>
      <c r="F38" s="128">
        <f ca="1">(TRUNC(PRODUCT($E$12:$E37),16))</f>
        <v>1.0046026741002201</v>
      </c>
      <c r="G38" s="128">
        <f t="shared" si="6"/>
        <v>1</v>
      </c>
      <c r="H38" s="128">
        <f t="shared" ca="1" si="7"/>
        <v>1.0046026699999999</v>
      </c>
      <c r="I38" s="127">
        <f t="shared" si="8"/>
        <v>5.1999999999999998E-3</v>
      </c>
      <c r="J38" s="129">
        <f t="shared" si="9"/>
        <v>43154</v>
      </c>
      <c r="K38" s="130">
        <f t="shared" si="14"/>
        <v>18</v>
      </c>
      <c r="L38" s="131">
        <f t="shared" si="10"/>
        <v>18</v>
      </c>
      <c r="M38" s="132">
        <f t="shared" si="15"/>
        <v>1.0003705350000001</v>
      </c>
      <c r="N38" s="132">
        <f t="shared" ca="1" si="1"/>
        <v>1.0049749100000001</v>
      </c>
      <c r="O38" s="131">
        <f t="shared" si="16"/>
        <v>0</v>
      </c>
      <c r="P38" s="128">
        <f t="shared" ca="1" si="17"/>
        <v>4.9749100000000004</v>
      </c>
      <c r="Q38" s="126">
        <f t="shared" si="11"/>
        <v>0</v>
      </c>
      <c r="R38" s="133" t="str">
        <f t="shared" si="12"/>
        <v>J=</v>
      </c>
      <c r="S38" s="129">
        <f t="shared" si="13"/>
        <v>43578</v>
      </c>
      <c r="T38" s="134" t="str">
        <f t="shared" si="2"/>
        <v>-</v>
      </c>
      <c r="U38" s="4"/>
      <c r="V38" s="18"/>
      <c r="W38" s="5"/>
      <c r="X38" s="2"/>
      <c r="Y38" s="3"/>
      <c r="Z38" s="9"/>
      <c r="AA38" s="9"/>
      <c r="AB38" s="117"/>
      <c r="AC38" s="9"/>
      <c r="AD38" s="18"/>
      <c r="AE38" s="107"/>
      <c r="AF38" s="5"/>
      <c r="AG38" s="9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</row>
    <row r="39" spans="1:190" x14ac:dyDescent="0.15">
      <c r="A39" s="124">
        <f t="shared" si="3"/>
        <v>43181</v>
      </c>
      <c r="B39" s="125">
        <f t="shared" ca="1" si="18"/>
        <v>1005.252024</v>
      </c>
      <c r="C39" s="126">
        <f t="shared" si="4"/>
        <v>1000</v>
      </c>
      <c r="D39" s="127">
        <f ca="1">IF(A39&lt;$B$1,VLOOKUP(A39,[1]DI!$A$4:$B$15000,2),0)</f>
        <v>6.3899999999999998E-2</v>
      </c>
      <c r="E39" s="128">
        <f t="shared" ca="1" si="5"/>
        <v>1.0002458299999999</v>
      </c>
      <c r="F39" s="128">
        <f ca="1">(TRUNC(PRODUCT($E$12:$E38),16))</f>
        <v>1.00485899847251</v>
      </c>
      <c r="G39" s="128">
        <f t="shared" si="6"/>
        <v>1</v>
      </c>
      <c r="H39" s="128">
        <f t="shared" ca="1" si="7"/>
        <v>1.0048589999999999</v>
      </c>
      <c r="I39" s="127">
        <f t="shared" si="8"/>
        <v>5.1999999999999998E-3</v>
      </c>
      <c r="J39" s="129">
        <f t="shared" si="9"/>
        <v>43154</v>
      </c>
      <c r="K39" s="130">
        <f t="shared" si="14"/>
        <v>19</v>
      </c>
      <c r="L39" s="131">
        <f t="shared" si="10"/>
        <v>19</v>
      </c>
      <c r="M39" s="132">
        <f t="shared" si="15"/>
        <v>1.0003911240000001</v>
      </c>
      <c r="N39" s="132">
        <f t="shared" ca="1" si="1"/>
        <v>1.005252024</v>
      </c>
      <c r="O39" s="131">
        <f t="shared" si="16"/>
        <v>0</v>
      </c>
      <c r="P39" s="128">
        <f t="shared" ca="1" si="17"/>
        <v>5.2520239999999996</v>
      </c>
      <c r="Q39" s="126">
        <f t="shared" si="11"/>
        <v>0</v>
      </c>
      <c r="R39" s="133" t="str">
        <f t="shared" si="12"/>
        <v>J=</v>
      </c>
      <c r="S39" s="129">
        <f t="shared" si="13"/>
        <v>43578</v>
      </c>
      <c r="T39" s="134" t="str">
        <f t="shared" si="2"/>
        <v>-</v>
      </c>
      <c r="U39" s="4"/>
      <c r="V39" s="18"/>
      <c r="W39" s="5"/>
      <c r="X39" s="2"/>
      <c r="Y39" s="3"/>
      <c r="Z39" s="9"/>
      <c r="AA39" s="9"/>
      <c r="AB39" s="117"/>
      <c r="AC39" s="9"/>
      <c r="AD39" s="18"/>
      <c r="AE39" s="107"/>
      <c r="AF39" s="5"/>
      <c r="AG39" s="9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</row>
    <row r="40" spans="1:190" x14ac:dyDescent="0.15">
      <c r="A40" s="124">
        <f t="shared" si="3"/>
        <v>43182</v>
      </c>
      <c r="B40" s="125">
        <f t="shared" ca="1" si="18"/>
        <v>1005.5198349999999</v>
      </c>
      <c r="C40" s="126">
        <f t="shared" si="4"/>
        <v>1000</v>
      </c>
      <c r="D40" s="127">
        <f ca="1">IF(A40&lt;$B$1,VLOOKUP(A40,[1]DI!$A$4:$B$15000,2),0)</f>
        <v>6.3899999999999998E-2</v>
      </c>
      <c r="E40" s="128">
        <f t="shared" ca="1" si="5"/>
        <v>1.0002458299999999</v>
      </c>
      <c r="F40" s="128">
        <f ca="1">(TRUNC(PRODUCT($E$12:$E39),16))</f>
        <v>1.0051060229601101</v>
      </c>
      <c r="G40" s="128">
        <f t="shared" si="6"/>
        <v>1</v>
      </c>
      <c r="H40" s="128">
        <f t="shared" ca="1" si="7"/>
        <v>1.0051060199999999</v>
      </c>
      <c r="I40" s="127">
        <f t="shared" si="8"/>
        <v>5.1999999999999998E-3</v>
      </c>
      <c r="J40" s="129">
        <f t="shared" si="9"/>
        <v>43154</v>
      </c>
      <c r="K40" s="130">
        <f t="shared" si="14"/>
        <v>20</v>
      </c>
      <c r="L40" s="131">
        <f t="shared" si="10"/>
        <v>20</v>
      </c>
      <c r="M40" s="132">
        <f t="shared" si="15"/>
        <v>1.000411714</v>
      </c>
      <c r="N40" s="132">
        <f t="shared" ca="1" si="1"/>
        <v>1.0055198359999999</v>
      </c>
      <c r="O40" s="131">
        <f t="shared" si="16"/>
        <v>0</v>
      </c>
      <c r="P40" s="128">
        <f t="shared" ca="1" si="17"/>
        <v>5.5198349999999996</v>
      </c>
      <c r="Q40" s="126">
        <f t="shared" si="11"/>
        <v>0</v>
      </c>
      <c r="R40" s="133" t="str">
        <f t="shared" si="12"/>
        <v>J=</v>
      </c>
      <c r="S40" s="129">
        <f t="shared" si="13"/>
        <v>43578</v>
      </c>
      <c r="T40" s="134" t="str">
        <f t="shared" si="2"/>
        <v>-</v>
      </c>
      <c r="U40" s="4"/>
      <c r="V40" s="18"/>
      <c r="W40" s="5"/>
      <c r="X40" s="2"/>
      <c r="Y40" s="3"/>
      <c r="Z40" s="9"/>
      <c r="AA40" s="9"/>
      <c r="AB40" s="117"/>
      <c r="AC40" s="9"/>
      <c r="AD40" s="18"/>
      <c r="AE40" s="107"/>
      <c r="AF40" s="5"/>
      <c r="AG40" s="9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</row>
    <row r="41" spans="1:190" x14ac:dyDescent="0.15">
      <c r="A41" s="124">
        <f t="shared" si="3"/>
        <v>43183</v>
      </c>
      <c r="B41" s="125">
        <f t="shared" ca="1" si="18"/>
        <v>1005.787728</v>
      </c>
      <c r="C41" s="126">
        <f t="shared" si="4"/>
        <v>1000</v>
      </c>
      <c r="D41" s="127">
        <f ca="1">IF(A41&lt;$B$1,VLOOKUP(A41,[1]DI!$A$4:$B$15000,2),0)</f>
        <v>0</v>
      </c>
      <c r="E41" s="128">
        <f t="shared" ca="1" si="5"/>
        <v>1</v>
      </c>
      <c r="F41" s="128">
        <f ca="1">(TRUNC(PRODUCT($E$12:$E40),16))</f>
        <v>1.0053531081737299</v>
      </c>
      <c r="G41" s="128">
        <f t="shared" si="6"/>
        <v>1</v>
      </c>
      <c r="H41" s="128">
        <f t="shared" ca="1" si="7"/>
        <v>1.0053531099999999</v>
      </c>
      <c r="I41" s="127">
        <f t="shared" si="8"/>
        <v>5.1999999999999998E-3</v>
      </c>
      <c r="J41" s="129">
        <f t="shared" si="9"/>
        <v>43154</v>
      </c>
      <c r="K41" s="130">
        <f t="shared" si="14"/>
        <v>20</v>
      </c>
      <c r="L41" s="131">
        <f t="shared" si="10"/>
        <v>21</v>
      </c>
      <c r="M41" s="132">
        <f t="shared" si="15"/>
        <v>1.000432304</v>
      </c>
      <c r="N41" s="132">
        <f t="shared" ca="1" si="1"/>
        <v>1.005787728</v>
      </c>
      <c r="O41" s="131">
        <f t="shared" si="16"/>
        <v>0</v>
      </c>
      <c r="P41" s="128">
        <f t="shared" ca="1" si="17"/>
        <v>5.7877280000000004</v>
      </c>
      <c r="Q41" s="126">
        <f t="shared" si="11"/>
        <v>0</v>
      </c>
      <c r="R41" s="133" t="str">
        <f t="shared" si="12"/>
        <v>J=</v>
      </c>
      <c r="S41" s="129">
        <f t="shared" si="13"/>
        <v>43578</v>
      </c>
      <c r="T41" s="134" t="str">
        <f t="shared" si="2"/>
        <v>-</v>
      </c>
      <c r="U41" s="4"/>
      <c r="V41" s="18"/>
      <c r="W41" s="5"/>
      <c r="X41" s="2"/>
      <c r="Y41" s="3"/>
      <c r="Z41" s="9"/>
      <c r="AA41" s="9"/>
      <c r="AB41" s="117"/>
      <c r="AC41" s="9"/>
      <c r="AD41" s="18"/>
      <c r="AE41" s="107"/>
      <c r="AF41" s="5"/>
      <c r="AG41" s="9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</row>
    <row r="42" spans="1:190" x14ac:dyDescent="0.15">
      <c r="A42" s="124">
        <f t="shared" si="3"/>
        <v>43184</v>
      </c>
      <c r="B42" s="125">
        <f t="shared" ca="1" si="18"/>
        <v>1005.787728</v>
      </c>
      <c r="C42" s="126">
        <f t="shared" si="4"/>
        <v>1000</v>
      </c>
      <c r="D42" s="127">
        <f ca="1">IF(A42&lt;$B$1,VLOOKUP(A42,[1]DI!$A$4:$B$15000,2),0)</f>
        <v>0</v>
      </c>
      <c r="E42" s="128">
        <f t="shared" ca="1" si="5"/>
        <v>1</v>
      </c>
      <c r="F42" s="128">
        <f ca="1">(TRUNC(PRODUCT($E$12:$E41),16))</f>
        <v>1.0053531081737299</v>
      </c>
      <c r="G42" s="128">
        <f t="shared" si="6"/>
        <v>1</v>
      </c>
      <c r="H42" s="128">
        <f t="shared" ca="1" si="7"/>
        <v>1.0053531099999999</v>
      </c>
      <c r="I42" s="127">
        <f t="shared" si="8"/>
        <v>5.1999999999999998E-3</v>
      </c>
      <c r="J42" s="129">
        <f t="shared" si="9"/>
        <v>43154</v>
      </c>
      <c r="K42" s="130">
        <f t="shared" si="14"/>
        <v>20</v>
      </c>
      <c r="L42" s="131">
        <f t="shared" si="10"/>
        <v>21</v>
      </c>
      <c r="M42" s="132">
        <f t="shared" si="15"/>
        <v>1.000432304</v>
      </c>
      <c r="N42" s="132">
        <f t="shared" ca="1" si="1"/>
        <v>1.005787728</v>
      </c>
      <c r="O42" s="131">
        <f t="shared" si="16"/>
        <v>0</v>
      </c>
      <c r="P42" s="128">
        <f t="shared" ca="1" si="17"/>
        <v>5.7877280000000004</v>
      </c>
      <c r="Q42" s="126">
        <f t="shared" si="11"/>
        <v>0</v>
      </c>
      <c r="R42" s="133" t="str">
        <f t="shared" si="12"/>
        <v>J=</v>
      </c>
      <c r="S42" s="129">
        <f t="shared" si="13"/>
        <v>43578</v>
      </c>
      <c r="T42" s="134" t="str">
        <f t="shared" si="2"/>
        <v>-</v>
      </c>
      <c r="U42" s="4"/>
      <c r="V42" s="18"/>
      <c r="W42" s="5"/>
      <c r="X42" s="2"/>
      <c r="Y42" s="3"/>
      <c r="Z42" s="9"/>
      <c r="AA42" s="9"/>
      <c r="AB42" s="117"/>
      <c r="AC42" s="9"/>
      <c r="AD42" s="18"/>
      <c r="AE42" s="107"/>
      <c r="AF42" s="5"/>
      <c r="AG42" s="9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</row>
    <row r="43" spans="1:190" x14ac:dyDescent="0.15">
      <c r="A43" s="124">
        <f t="shared" si="3"/>
        <v>43185</v>
      </c>
      <c r="B43" s="125">
        <f t="shared" ca="1" si="18"/>
        <v>1005.787728</v>
      </c>
      <c r="C43" s="126">
        <f t="shared" si="4"/>
        <v>1000</v>
      </c>
      <c r="D43" s="127">
        <f ca="1">IF(A43&lt;$B$1,VLOOKUP(A43,[1]DI!$A$4:$B$15000,2),0)</f>
        <v>6.3899999999999998E-2</v>
      </c>
      <c r="E43" s="128">
        <f t="shared" ca="1" si="5"/>
        <v>1.0002458299999999</v>
      </c>
      <c r="F43" s="128">
        <f ca="1">(TRUNC(PRODUCT($E$12:$E42),16))</f>
        <v>1.0053531081737299</v>
      </c>
      <c r="G43" s="128">
        <f t="shared" si="6"/>
        <v>1</v>
      </c>
      <c r="H43" s="128">
        <f t="shared" ca="1" si="7"/>
        <v>1.0053531099999999</v>
      </c>
      <c r="I43" s="127">
        <f t="shared" si="8"/>
        <v>5.1999999999999998E-3</v>
      </c>
      <c r="J43" s="129">
        <f t="shared" si="9"/>
        <v>43154</v>
      </c>
      <c r="K43" s="130">
        <f t="shared" si="14"/>
        <v>21</v>
      </c>
      <c r="L43" s="131">
        <f t="shared" si="10"/>
        <v>21</v>
      </c>
      <c r="M43" s="132">
        <f t="shared" si="15"/>
        <v>1.000432304</v>
      </c>
      <c r="N43" s="132">
        <f t="shared" ca="1" si="1"/>
        <v>1.005787728</v>
      </c>
      <c r="O43" s="131">
        <f t="shared" si="16"/>
        <v>0</v>
      </c>
      <c r="P43" s="128">
        <f t="shared" ca="1" si="17"/>
        <v>5.7877280000000004</v>
      </c>
      <c r="Q43" s="126">
        <f t="shared" si="11"/>
        <v>0</v>
      </c>
      <c r="R43" s="133" t="str">
        <f t="shared" si="12"/>
        <v>J=</v>
      </c>
      <c r="S43" s="129">
        <f t="shared" si="13"/>
        <v>43578</v>
      </c>
      <c r="T43" s="134" t="str">
        <f t="shared" si="2"/>
        <v>-</v>
      </c>
      <c r="U43" s="4"/>
      <c r="V43" s="18"/>
      <c r="W43" s="5"/>
      <c r="X43" s="2"/>
      <c r="Y43" s="3"/>
      <c r="Z43" s="9"/>
      <c r="AA43" s="9"/>
      <c r="AB43" s="117"/>
      <c r="AC43" s="9"/>
      <c r="AD43" s="18"/>
      <c r="AE43" s="107"/>
      <c r="AF43" s="5"/>
      <c r="AG43" s="9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</row>
    <row r="44" spans="1:190" x14ac:dyDescent="0.15">
      <c r="A44" s="124">
        <f t="shared" si="3"/>
        <v>43186</v>
      </c>
      <c r="B44" s="125">
        <f t="shared" ca="1" si="18"/>
        <v>1006.055681</v>
      </c>
      <c r="C44" s="126">
        <f t="shared" si="4"/>
        <v>1000</v>
      </c>
      <c r="D44" s="127">
        <f ca="1">IF(A44&lt;$B$1,VLOOKUP(A44,[1]DI!$A$4:$B$15000,2),0)</f>
        <v>6.3899999999999998E-2</v>
      </c>
      <c r="E44" s="128">
        <f t="shared" ca="1" si="5"/>
        <v>1.0002458299999999</v>
      </c>
      <c r="F44" s="128">
        <f ca="1">(TRUNC(PRODUCT($E$12:$E43),16))</f>
        <v>1.00560025412831</v>
      </c>
      <c r="G44" s="128">
        <f t="shared" si="6"/>
        <v>1</v>
      </c>
      <c r="H44" s="128">
        <f t="shared" ca="1" si="7"/>
        <v>1.0056002500000001</v>
      </c>
      <c r="I44" s="127">
        <f t="shared" si="8"/>
        <v>5.1999999999999998E-3</v>
      </c>
      <c r="J44" s="129">
        <f t="shared" si="9"/>
        <v>43154</v>
      </c>
      <c r="K44" s="130">
        <f t="shared" si="14"/>
        <v>22</v>
      </c>
      <c r="L44" s="131">
        <f t="shared" si="10"/>
        <v>22</v>
      </c>
      <c r="M44" s="132">
        <f t="shared" si="15"/>
        <v>1.000452895</v>
      </c>
      <c r="N44" s="132">
        <f t="shared" ca="1" si="1"/>
        <v>1.0060556810000001</v>
      </c>
      <c r="O44" s="131">
        <f t="shared" si="16"/>
        <v>0</v>
      </c>
      <c r="P44" s="128">
        <f t="shared" ca="1" si="17"/>
        <v>6.0556809999999999</v>
      </c>
      <c r="Q44" s="126">
        <f t="shared" si="11"/>
        <v>0</v>
      </c>
      <c r="R44" s="133" t="str">
        <f t="shared" si="12"/>
        <v>J=</v>
      </c>
      <c r="S44" s="129">
        <f t="shared" si="13"/>
        <v>43578</v>
      </c>
      <c r="T44" s="134" t="str">
        <f t="shared" si="2"/>
        <v>-</v>
      </c>
      <c r="U44" s="4"/>
      <c r="V44" s="18"/>
      <c r="W44" s="5"/>
      <c r="X44" s="2"/>
      <c r="Y44" s="3"/>
      <c r="Z44" s="9"/>
      <c r="AA44" s="2"/>
      <c r="AB44" s="9"/>
      <c r="AC44" s="9"/>
      <c r="AD44" s="18"/>
      <c r="AE44" s="107"/>
      <c r="AF44" s="5"/>
      <c r="AG44" s="9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</row>
    <row r="45" spans="1:190" x14ac:dyDescent="0.15">
      <c r="A45" s="124">
        <f t="shared" si="3"/>
        <v>43187</v>
      </c>
      <c r="B45" s="125">
        <f t="shared" ca="1" si="18"/>
        <v>1006.323714</v>
      </c>
      <c r="C45" s="126">
        <f t="shared" si="4"/>
        <v>1000</v>
      </c>
      <c r="D45" s="127">
        <f ca="1">IF(A45&lt;$B$1,VLOOKUP(A45,[1]DI!$A$4:$B$15000,2),0)</f>
        <v>6.3899999999999998E-2</v>
      </c>
      <c r="E45" s="128">
        <f t="shared" ca="1" si="5"/>
        <v>1.0002458299999999</v>
      </c>
      <c r="F45" s="128">
        <f ca="1">(TRUNC(PRODUCT($E$12:$E44),16))</f>
        <v>1.00584746083879</v>
      </c>
      <c r="G45" s="128">
        <f t="shared" si="6"/>
        <v>1</v>
      </c>
      <c r="H45" s="128">
        <f t="shared" ca="1" si="7"/>
        <v>1.00584746</v>
      </c>
      <c r="I45" s="127">
        <f t="shared" si="8"/>
        <v>5.1999999999999998E-3</v>
      </c>
      <c r="J45" s="129">
        <f t="shared" si="9"/>
        <v>43154</v>
      </c>
      <c r="K45" s="130">
        <f t="shared" si="14"/>
        <v>23</v>
      </c>
      <c r="L45" s="131">
        <f t="shared" si="10"/>
        <v>23</v>
      </c>
      <c r="M45" s="132">
        <f t="shared" si="15"/>
        <v>1.000473486</v>
      </c>
      <c r="N45" s="132">
        <f t="shared" ca="1" si="1"/>
        <v>1.006323715</v>
      </c>
      <c r="O45" s="131">
        <f t="shared" si="16"/>
        <v>0</v>
      </c>
      <c r="P45" s="128">
        <f t="shared" ca="1" si="17"/>
        <v>6.3237139999999998</v>
      </c>
      <c r="Q45" s="126">
        <f t="shared" si="11"/>
        <v>0</v>
      </c>
      <c r="R45" s="133" t="str">
        <f t="shared" si="12"/>
        <v>J=</v>
      </c>
      <c r="S45" s="129">
        <f t="shared" si="13"/>
        <v>43578</v>
      </c>
      <c r="T45" s="134" t="str">
        <f t="shared" si="2"/>
        <v>-</v>
      </c>
      <c r="U45" s="4"/>
      <c r="V45" s="18"/>
      <c r="W45" s="5"/>
      <c r="X45" s="2"/>
      <c r="Y45" s="3"/>
      <c r="Z45" s="9"/>
      <c r="AA45" s="2"/>
      <c r="AB45" s="9"/>
      <c r="AC45" s="9"/>
      <c r="AD45" s="18"/>
      <c r="AE45" s="107"/>
      <c r="AF45" s="5"/>
      <c r="AG45" s="9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</row>
    <row r="46" spans="1:190" x14ac:dyDescent="0.15">
      <c r="A46" s="124">
        <f t="shared" si="3"/>
        <v>43188</v>
      </c>
      <c r="B46" s="125">
        <f t="shared" ca="1" si="18"/>
        <v>1006.591817</v>
      </c>
      <c r="C46" s="126">
        <f t="shared" si="4"/>
        <v>1000</v>
      </c>
      <c r="D46" s="127">
        <f ca="1">IF(A46&lt;$B$1,VLOOKUP(A46,[1]DI!$A$4:$B$15000,2),0)</f>
        <v>6.3899999999999998E-2</v>
      </c>
      <c r="E46" s="128">
        <f t="shared" ca="1" si="5"/>
        <v>1.0002458299999999</v>
      </c>
      <c r="F46" s="128">
        <f ca="1">(TRUNC(PRODUCT($E$12:$E45),16))</f>
        <v>1.0060947283200801</v>
      </c>
      <c r="G46" s="128">
        <f t="shared" si="6"/>
        <v>1</v>
      </c>
      <c r="H46" s="128">
        <f t="shared" ca="1" si="7"/>
        <v>1.00609473</v>
      </c>
      <c r="I46" s="127">
        <f t="shared" si="8"/>
        <v>5.1999999999999998E-3</v>
      </c>
      <c r="J46" s="129">
        <f t="shared" si="9"/>
        <v>43154</v>
      </c>
      <c r="K46" s="130">
        <f t="shared" si="14"/>
        <v>24</v>
      </c>
      <c r="L46" s="131">
        <f t="shared" si="10"/>
        <v>24</v>
      </c>
      <c r="M46" s="132">
        <f t="shared" si="15"/>
        <v>1.0004940769999999</v>
      </c>
      <c r="N46" s="132">
        <f t="shared" ca="1" si="1"/>
        <v>1.006591818</v>
      </c>
      <c r="O46" s="131">
        <f t="shared" si="16"/>
        <v>0</v>
      </c>
      <c r="P46" s="128">
        <f t="shared" ca="1" si="17"/>
        <v>6.5918169999999998</v>
      </c>
      <c r="Q46" s="126">
        <f t="shared" si="11"/>
        <v>0</v>
      </c>
      <c r="R46" s="133" t="str">
        <f t="shared" si="12"/>
        <v>J=</v>
      </c>
      <c r="S46" s="129">
        <f t="shared" si="13"/>
        <v>43578</v>
      </c>
      <c r="T46" s="134" t="str">
        <f t="shared" si="2"/>
        <v>-</v>
      </c>
      <c r="U46" s="4"/>
      <c r="V46" s="18"/>
      <c r="W46" s="5"/>
      <c r="X46" s="2"/>
      <c r="Y46" s="3"/>
      <c r="Z46" s="9"/>
      <c r="AA46" s="2"/>
      <c r="AB46" s="9"/>
      <c r="AC46" s="9"/>
      <c r="AD46" s="18"/>
      <c r="AE46" s="107"/>
      <c r="AF46" s="5"/>
      <c r="AG46" s="9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</row>
    <row r="47" spans="1:190" x14ac:dyDescent="0.15">
      <c r="A47" s="124">
        <f t="shared" si="3"/>
        <v>43189</v>
      </c>
      <c r="B47" s="125">
        <f t="shared" ca="1" si="18"/>
        <v>1006.859992</v>
      </c>
      <c r="C47" s="126">
        <f t="shared" si="4"/>
        <v>1000</v>
      </c>
      <c r="D47" s="127">
        <f ca="1">IF(A47&lt;$B$1,VLOOKUP(A47,[1]DI!$A$4:$B$15000,2),0)</f>
        <v>0</v>
      </c>
      <c r="E47" s="128">
        <f t="shared" ca="1" si="5"/>
        <v>1</v>
      </c>
      <c r="F47" s="128">
        <f ca="1">(TRUNC(PRODUCT($E$12:$E46),16))</f>
        <v>1.0063420565871499</v>
      </c>
      <c r="G47" s="128">
        <v>1</v>
      </c>
      <c r="H47" s="128">
        <f t="shared" ca="1" si="7"/>
        <v>1.0063420599999999</v>
      </c>
      <c r="I47" s="127">
        <f t="shared" si="8"/>
        <v>5.1999999999999998E-3</v>
      </c>
      <c r="J47" s="129">
        <f t="shared" si="9"/>
        <v>43154</v>
      </c>
      <c r="K47" s="130">
        <f t="shared" si="14"/>
        <v>24</v>
      </c>
      <c r="L47" s="131">
        <f t="shared" si="10"/>
        <v>25</v>
      </c>
      <c r="M47" s="132">
        <f t="shared" si="15"/>
        <v>1.000514669</v>
      </c>
      <c r="N47" s="132">
        <f t="shared" ca="1" si="1"/>
        <v>1.006859993</v>
      </c>
      <c r="O47" s="131">
        <f t="shared" si="16"/>
        <v>0</v>
      </c>
      <c r="P47" s="128">
        <f t="shared" ca="1" si="17"/>
        <v>6.8599920000000001</v>
      </c>
      <c r="Q47" s="126">
        <f t="shared" si="11"/>
        <v>0</v>
      </c>
      <c r="R47" s="133" t="str">
        <f t="shared" si="12"/>
        <v>J=</v>
      </c>
      <c r="S47" s="129">
        <f t="shared" si="13"/>
        <v>43578</v>
      </c>
      <c r="T47" s="134" t="str">
        <f t="shared" si="2"/>
        <v>-</v>
      </c>
      <c r="U47" s="28"/>
      <c r="V47" s="118"/>
      <c r="W47" s="119"/>
      <c r="X47" s="120"/>
      <c r="Y47" s="121"/>
      <c r="Z47" s="122"/>
      <c r="AA47" s="120"/>
      <c r="AB47" s="9"/>
      <c r="AC47" s="122"/>
      <c r="AD47" s="118"/>
      <c r="AE47" s="123"/>
      <c r="AF47" s="119"/>
      <c r="AG47" s="29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</row>
    <row r="48" spans="1:190" x14ac:dyDescent="0.15">
      <c r="A48" s="124">
        <f t="shared" si="3"/>
        <v>43190</v>
      </c>
      <c r="B48" s="125">
        <f t="shared" ca="1" si="18"/>
        <v>1006.859992</v>
      </c>
      <c r="C48" s="126">
        <f t="shared" si="4"/>
        <v>1000</v>
      </c>
      <c r="D48" s="127">
        <f ca="1">IF(A48&lt;$B$1,VLOOKUP(A48,[1]DI!$A$4:$B$15000,2),0)</f>
        <v>0</v>
      </c>
      <c r="E48" s="128">
        <f t="shared" ca="1" si="5"/>
        <v>1</v>
      </c>
      <c r="F48" s="128">
        <f ca="1">(TRUNC(PRODUCT($E$12:$E47),16))</f>
        <v>1.0063420565871499</v>
      </c>
      <c r="G48" s="128">
        <f t="shared" ref="G48:G111" si="19">IF(O47&gt;0,F47,G47)</f>
        <v>1</v>
      </c>
      <c r="H48" s="128">
        <f t="shared" ca="1" si="7"/>
        <v>1.0063420599999999</v>
      </c>
      <c r="I48" s="127">
        <f t="shared" si="8"/>
        <v>5.1999999999999998E-3</v>
      </c>
      <c r="J48" s="129">
        <f t="shared" si="9"/>
        <v>43154</v>
      </c>
      <c r="K48" s="130">
        <f t="shared" si="14"/>
        <v>24</v>
      </c>
      <c r="L48" s="131">
        <f t="shared" si="10"/>
        <v>25</v>
      </c>
      <c r="M48" s="132">
        <f t="shared" si="15"/>
        <v>1.000514669</v>
      </c>
      <c r="N48" s="132">
        <f t="shared" ca="1" si="1"/>
        <v>1.006859993</v>
      </c>
      <c r="O48" s="131">
        <f t="shared" si="16"/>
        <v>0</v>
      </c>
      <c r="P48" s="128">
        <f t="shared" ca="1" si="17"/>
        <v>6.8599920000000001</v>
      </c>
      <c r="Q48" s="126">
        <f t="shared" si="11"/>
        <v>0</v>
      </c>
      <c r="R48" s="133" t="str">
        <f t="shared" si="12"/>
        <v>J=</v>
      </c>
      <c r="S48" s="129">
        <f t="shared" si="13"/>
        <v>43578</v>
      </c>
      <c r="T48" s="134" t="str">
        <f t="shared" si="2"/>
        <v>-</v>
      </c>
      <c r="U48" s="4"/>
      <c r="V48" s="18"/>
      <c r="W48" s="5"/>
      <c r="X48" s="2"/>
      <c r="Y48" s="3"/>
      <c r="Z48" s="9"/>
      <c r="AA48" s="2"/>
      <c r="AB48" s="9"/>
      <c r="AC48" s="9"/>
      <c r="AD48" s="18"/>
      <c r="AE48" s="107"/>
      <c r="AF48" s="5"/>
      <c r="AG48" s="9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</row>
    <row r="49" spans="1:190" x14ac:dyDescent="0.15">
      <c r="A49" s="124">
        <f t="shared" si="3"/>
        <v>43191</v>
      </c>
      <c r="B49" s="125">
        <f t="shared" ca="1" si="18"/>
        <v>1006.859992</v>
      </c>
      <c r="C49" s="126">
        <f t="shared" si="4"/>
        <v>1000</v>
      </c>
      <c r="D49" s="127">
        <f ca="1">IF(A49&lt;$B$1,VLOOKUP(A49,[1]DI!$A$4:$B$15000,2),0)</f>
        <v>0</v>
      </c>
      <c r="E49" s="128">
        <f t="shared" ca="1" si="5"/>
        <v>1</v>
      </c>
      <c r="F49" s="128">
        <f ca="1">(TRUNC(PRODUCT($E$12:$E48),16))</f>
        <v>1.0063420565871499</v>
      </c>
      <c r="G49" s="128">
        <f t="shared" si="19"/>
        <v>1</v>
      </c>
      <c r="H49" s="128">
        <f t="shared" ca="1" si="7"/>
        <v>1.0063420599999999</v>
      </c>
      <c r="I49" s="127">
        <f t="shared" si="8"/>
        <v>5.1999999999999998E-3</v>
      </c>
      <c r="J49" s="129">
        <f t="shared" si="9"/>
        <v>43154</v>
      </c>
      <c r="K49" s="130">
        <f t="shared" si="14"/>
        <v>24</v>
      </c>
      <c r="L49" s="131">
        <f t="shared" si="10"/>
        <v>25</v>
      </c>
      <c r="M49" s="132">
        <f t="shared" si="15"/>
        <v>1.000514669</v>
      </c>
      <c r="N49" s="132">
        <f t="shared" ca="1" si="1"/>
        <v>1.006859993</v>
      </c>
      <c r="O49" s="131">
        <f t="shared" si="16"/>
        <v>0</v>
      </c>
      <c r="P49" s="128">
        <f t="shared" ca="1" si="17"/>
        <v>6.8599920000000001</v>
      </c>
      <c r="Q49" s="126">
        <f t="shared" si="11"/>
        <v>0</v>
      </c>
      <c r="R49" s="133" t="str">
        <f t="shared" si="12"/>
        <v>J=</v>
      </c>
      <c r="S49" s="129">
        <f t="shared" si="13"/>
        <v>43578</v>
      </c>
      <c r="T49" s="134" t="str">
        <f t="shared" si="2"/>
        <v>-</v>
      </c>
      <c r="U49" s="4"/>
      <c r="V49" s="1"/>
      <c r="W49" s="1"/>
      <c r="X49" s="1"/>
      <c r="Y49" s="1"/>
      <c r="Z49" s="1"/>
      <c r="AA49" s="1"/>
      <c r="AB49" s="1"/>
      <c r="AC49" s="5"/>
      <c r="AD49" s="18"/>
      <c r="AE49" s="107"/>
      <c r="AF49" s="5"/>
      <c r="AG49" s="9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</row>
    <row r="50" spans="1:190" x14ac:dyDescent="0.15">
      <c r="A50" s="124">
        <f t="shared" si="3"/>
        <v>43192</v>
      </c>
      <c r="B50" s="125">
        <f t="shared" ca="1" si="18"/>
        <v>1006.859992</v>
      </c>
      <c r="C50" s="126">
        <f t="shared" si="4"/>
        <v>1000</v>
      </c>
      <c r="D50" s="127">
        <f ca="1">IF(A50&lt;$B$1,VLOOKUP(A50,[1]DI!$A$4:$B$15000,2),0)</f>
        <v>6.3899999999999998E-2</v>
      </c>
      <c r="E50" s="128">
        <f t="shared" ca="1" si="5"/>
        <v>1.0002458299999999</v>
      </c>
      <c r="F50" s="128">
        <f ca="1">(TRUNC(PRODUCT($E$12:$E49),16))</f>
        <v>1.0063420565871499</v>
      </c>
      <c r="G50" s="128">
        <f t="shared" si="19"/>
        <v>1</v>
      </c>
      <c r="H50" s="128">
        <f t="shared" ca="1" si="7"/>
        <v>1.0063420599999999</v>
      </c>
      <c r="I50" s="127">
        <f t="shared" si="8"/>
        <v>5.1999999999999998E-3</v>
      </c>
      <c r="J50" s="129">
        <f t="shared" si="9"/>
        <v>43154</v>
      </c>
      <c r="K50" s="130">
        <f t="shared" si="14"/>
        <v>25</v>
      </c>
      <c r="L50" s="131">
        <f t="shared" si="10"/>
        <v>25</v>
      </c>
      <c r="M50" s="132">
        <f t="shared" si="15"/>
        <v>1.000514669</v>
      </c>
      <c r="N50" s="132">
        <f t="shared" ca="1" si="1"/>
        <v>1.006859993</v>
      </c>
      <c r="O50" s="131">
        <f t="shared" si="16"/>
        <v>0</v>
      </c>
      <c r="P50" s="128">
        <f t="shared" ca="1" si="17"/>
        <v>6.8599920000000001</v>
      </c>
      <c r="Q50" s="126">
        <f t="shared" si="11"/>
        <v>0</v>
      </c>
      <c r="R50" s="133" t="str">
        <f t="shared" si="12"/>
        <v>J=</v>
      </c>
      <c r="S50" s="129">
        <f t="shared" si="13"/>
        <v>43578</v>
      </c>
      <c r="T50" s="134" t="str">
        <f t="shared" si="2"/>
        <v>-</v>
      </c>
      <c r="U50" s="4"/>
      <c r="V50" s="1"/>
      <c r="W50" s="1"/>
      <c r="X50" s="1"/>
      <c r="Y50" s="1"/>
      <c r="Z50" s="1"/>
      <c r="AA50" s="1"/>
      <c r="AB50" s="1"/>
      <c r="AC50" s="5"/>
      <c r="AD50" s="18"/>
      <c r="AE50" s="107"/>
      <c r="AF50" s="5"/>
      <c r="AG50" s="9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</row>
    <row r="51" spans="1:190" x14ac:dyDescent="0.15">
      <c r="A51" s="124">
        <f t="shared" si="3"/>
        <v>43193</v>
      </c>
      <c r="B51" s="125">
        <f t="shared" ca="1" si="18"/>
        <v>1007.128237</v>
      </c>
      <c r="C51" s="126">
        <f t="shared" si="4"/>
        <v>1000</v>
      </c>
      <c r="D51" s="127">
        <f ca="1">IF(A51&lt;$B$1,VLOOKUP(A51,[1]DI!$A$4:$B$15000,2),0)</f>
        <v>6.3899999999999998E-2</v>
      </c>
      <c r="E51" s="128">
        <f t="shared" ca="1" si="5"/>
        <v>1.0002458299999999</v>
      </c>
      <c r="F51" s="128">
        <f ca="1">(TRUNC(PRODUCT($E$12:$E50),16))</f>
        <v>1.00658944565492</v>
      </c>
      <c r="G51" s="128">
        <f t="shared" si="19"/>
        <v>1</v>
      </c>
      <c r="H51" s="128">
        <f t="shared" ca="1" si="7"/>
        <v>1.0065894500000001</v>
      </c>
      <c r="I51" s="127">
        <f t="shared" si="8"/>
        <v>5.1999999999999998E-3</v>
      </c>
      <c r="J51" s="129">
        <f t="shared" si="9"/>
        <v>43154</v>
      </c>
      <c r="K51" s="130">
        <f t="shared" si="14"/>
        <v>26</v>
      </c>
      <c r="L51" s="131">
        <f t="shared" si="10"/>
        <v>26</v>
      </c>
      <c r="M51" s="132">
        <f t="shared" si="15"/>
        <v>1.000535261</v>
      </c>
      <c r="N51" s="132">
        <f t="shared" ca="1" si="1"/>
        <v>1.007128238</v>
      </c>
      <c r="O51" s="131">
        <f t="shared" si="16"/>
        <v>0</v>
      </c>
      <c r="P51" s="128">
        <f t="shared" ca="1" si="17"/>
        <v>7.1282370000000004</v>
      </c>
      <c r="Q51" s="126">
        <f t="shared" si="11"/>
        <v>0</v>
      </c>
      <c r="R51" s="133" t="str">
        <f t="shared" si="12"/>
        <v>J=</v>
      </c>
      <c r="S51" s="129">
        <f t="shared" si="13"/>
        <v>43578</v>
      </c>
      <c r="T51" s="134" t="str">
        <f t="shared" si="2"/>
        <v>-</v>
      </c>
      <c r="U51" s="4"/>
      <c r="V51" s="142" t="s">
        <v>56</v>
      </c>
      <c r="W51" s="142"/>
      <c r="X51" s="9"/>
      <c r="Y51" s="1"/>
      <c r="Z51" s="102" t="s">
        <v>57</v>
      </c>
      <c r="AA51" s="103" t="s">
        <v>58</v>
      </c>
      <c r="AB51" s="103" t="s">
        <v>59</v>
      </c>
      <c r="AC51" s="103" t="s">
        <v>60</v>
      </c>
      <c r="AD51" s="18"/>
      <c r="AE51" s="107"/>
      <c r="AF51" s="5"/>
      <c r="AG51" s="9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</row>
    <row r="52" spans="1:190" x14ac:dyDescent="0.15">
      <c r="A52" s="124">
        <f t="shared" si="3"/>
        <v>43194</v>
      </c>
      <c r="B52" s="125">
        <f t="shared" ca="1" si="18"/>
        <v>1007.396554</v>
      </c>
      <c r="C52" s="126">
        <f t="shared" si="4"/>
        <v>1000</v>
      </c>
      <c r="D52" s="127">
        <f ca="1">IF(A52&lt;$B$1,VLOOKUP(A52,[1]DI!$A$4:$B$15000,2),0)</f>
        <v>6.3899999999999998E-2</v>
      </c>
      <c r="E52" s="128">
        <f t="shared" ca="1" si="5"/>
        <v>1.0002458299999999</v>
      </c>
      <c r="F52" s="128">
        <f ca="1">(TRUNC(PRODUCT($E$12:$E51),16))</f>
        <v>1.00683689553834</v>
      </c>
      <c r="G52" s="128">
        <f t="shared" si="19"/>
        <v>1</v>
      </c>
      <c r="H52" s="128">
        <f t="shared" ca="1" si="7"/>
        <v>1.0068368999999999</v>
      </c>
      <c r="I52" s="127">
        <f t="shared" si="8"/>
        <v>5.1999999999999998E-3</v>
      </c>
      <c r="J52" s="129">
        <f t="shared" si="9"/>
        <v>43154</v>
      </c>
      <c r="K52" s="130">
        <f t="shared" si="14"/>
        <v>27</v>
      </c>
      <c r="L52" s="131">
        <f t="shared" si="10"/>
        <v>27</v>
      </c>
      <c r="M52" s="132">
        <f t="shared" si="15"/>
        <v>1.0005558539999999</v>
      </c>
      <c r="N52" s="132">
        <f t="shared" ca="1" si="1"/>
        <v>1.0073965540000001</v>
      </c>
      <c r="O52" s="131">
        <f t="shared" si="16"/>
        <v>0</v>
      </c>
      <c r="P52" s="128">
        <f t="shared" ca="1" si="17"/>
        <v>7.3965540000000001</v>
      </c>
      <c r="Q52" s="126">
        <f t="shared" si="11"/>
        <v>0</v>
      </c>
      <c r="R52" s="133" t="str">
        <f t="shared" si="12"/>
        <v>J=</v>
      </c>
      <c r="S52" s="129">
        <f t="shared" si="13"/>
        <v>43578</v>
      </c>
      <c r="T52" s="134" t="str">
        <f t="shared" si="2"/>
        <v>-</v>
      </c>
      <c r="U52" s="4"/>
      <c r="V52" s="110">
        <v>38602</v>
      </c>
      <c r="W52" s="111" t="s">
        <v>61</v>
      </c>
      <c r="X52" s="9"/>
      <c r="Y52" s="1"/>
      <c r="Z52" s="19"/>
      <c r="AA52" s="101">
        <f>WORKDAY(AB52,-1,V$52:V$168)</f>
        <v>43145</v>
      </c>
      <c r="AB52" s="101">
        <v>43146</v>
      </c>
      <c r="AC52" s="101">
        <f t="shared" ref="AC52:AC53" si="20">WORKDAY(AA52,1,V$52:V$168)</f>
        <v>43146</v>
      </c>
      <c r="AD52" s="18"/>
      <c r="AE52" s="107"/>
      <c r="AF52" s="5"/>
      <c r="AG52" s="9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</row>
    <row r="53" spans="1:190" x14ac:dyDescent="0.15">
      <c r="A53" s="124">
        <f t="shared" si="3"/>
        <v>43195</v>
      </c>
      <c r="B53" s="125">
        <f t="shared" ca="1" si="18"/>
        <v>1007.664941</v>
      </c>
      <c r="C53" s="126">
        <f t="shared" si="4"/>
        <v>1000</v>
      </c>
      <c r="D53" s="127">
        <f ca="1">IF(A53&lt;$B$1,VLOOKUP(A53,[1]DI!$A$4:$B$15000,2),0)</f>
        <v>6.3899999999999998E-2</v>
      </c>
      <c r="E53" s="128">
        <f t="shared" ca="1" si="5"/>
        <v>1.0002458299999999</v>
      </c>
      <c r="F53" s="128">
        <f ca="1">(TRUNC(PRODUCT($E$12:$E52),16))</f>
        <v>1.0070844062523701</v>
      </c>
      <c r="G53" s="128">
        <f t="shared" si="19"/>
        <v>1</v>
      </c>
      <c r="H53" s="128">
        <f t="shared" ca="1" si="7"/>
        <v>1.00708441</v>
      </c>
      <c r="I53" s="127">
        <f t="shared" si="8"/>
        <v>5.1999999999999998E-3</v>
      </c>
      <c r="J53" s="129">
        <f t="shared" si="9"/>
        <v>43154</v>
      </c>
      <c r="K53" s="130">
        <f t="shared" si="14"/>
        <v>28</v>
      </c>
      <c r="L53" s="131">
        <f t="shared" si="10"/>
        <v>28</v>
      </c>
      <c r="M53" s="132">
        <f t="shared" si="15"/>
        <v>1.000576447</v>
      </c>
      <c r="N53" s="132">
        <f t="shared" ca="1" si="1"/>
        <v>1.007664941</v>
      </c>
      <c r="O53" s="131">
        <f t="shared" si="16"/>
        <v>0</v>
      </c>
      <c r="P53" s="128">
        <f t="shared" ca="1" si="17"/>
        <v>7.6649409999999998</v>
      </c>
      <c r="Q53" s="126">
        <f t="shared" si="11"/>
        <v>0</v>
      </c>
      <c r="R53" s="133" t="str">
        <f t="shared" si="12"/>
        <v>J=</v>
      </c>
      <c r="S53" s="129">
        <f t="shared" si="13"/>
        <v>43578</v>
      </c>
      <c r="T53" s="134" t="str">
        <f t="shared" si="2"/>
        <v>-</v>
      </c>
      <c r="U53" s="4"/>
      <c r="V53" s="110">
        <v>38637</v>
      </c>
      <c r="W53" s="111" t="s">
        <v>62</v>
      </c>
      <c r="X53" s="9"/>
      <c r="Y53" s="1"/>
      <c r="Z53" s="19"/>
      <c r="AA53" s="101">
        <f t="shared" ref="AA53" si="21">WORKDAY(AB53,-1,V$52:V$168)</f>
        <v>43875</v>
      </c>
      <c r="AB53" s="101">
        <f>EDATE(AB52,24)</f>
        <v>43876</v>
      </c>
      <c r="AC53" s="101">
        <f t="shared" si="20"/>
        <v>43878</v>
      </c>
      <c r="AD53" s="18"/>
      <c r="AE53" s="107"/>
      <c r="AF53" s="5"/>
      <c r="AG53" s="9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</row>
    <row r="54" spans="1:190" x14ac:dyDescent="0.15">
      <c r="A54" s="124">
        <f t="shared" si="3"/>
        <v>43196</v>
      </c>
      <c r="B54" s="125">
        <f t="shared" ca="1" si="18"/>
        <v>1007.933396</v>
      </c>
      <c r="C54" s="126">
        <f t="shared" si="4"/>
        <v>1000</v>
      </c>
      <c r="D54" s="127">
        <f ca="1">IF(A54&lt;$B$1,VLOOKUP(A54,[1]DI!$A$4:$B$15000,2),0)</f>
        <v>6.3899999999999998E-2</v>
      </c>
      <c r="E54" s="128">
        <f t="shared" ca="1" si="5"/>
        <v>1.0002458299999999</v>
      </c>
      <c r="F54" s="128">
        <f ca="1">(TRUNC(PRODUCT($E$12:$E53),16))</f>
        <v>1.00733197781196</v>
      </c>
      <c r="G54" s="128">
        <f t="shared" si="19"/>
        <v>1</v>
      </c>
      <c r="H54" s="128">
        <f t="shared" ca="1" si="7"/>
        <v>1.00733198</v>
      </c>
      <c r="I54" s="127">
        <f t="shared" si="8"/>
        <v>5.1999999999999998E-3</v>
      </c>
      <c r="J54" s="129">
        <f t="shared" si="9"/>
        <v>43154</v>
      </c>
      <c r="K54" s="130">
        <f t="shared" si="14"/>
        <v>29</v>
      </c>
      <c r="L54" s="131">
        <f t="shared" si="10"/>
        <v>29</v>
      </c>
      <c r="M54" s="132">
        <f t="shared" si="15"/>
        <v>1.0005970399999999</v>
      </c>
      <c r="N54" s="132">
        <f t="shared" ca="1" si="1"/>
        <v>1.007933397</v>
      </c>
      <c r="O54" s="131">
        <f t="shared" si="16"/>
        <v>0</v>
      </c>
      <c r="P54" s="128">
        <f t="shared" ca="1" si="17"/>
        <v>7.9333960000000001</v>
      </c>
      <c r="Q54" s="126">
        <f t="shared" si="11"/>
        <v>0</v>
      </c>
      <c r="R54" s="133" t="str">
        <f t="shared" si="12"/>
        <v>J=</v>
      </c>
      <c r="S54" s="129">
        <f t="shared" si="13"/>
        <v>43578</v>
      </c>
      <c r="T54" s="134" t="str">
        <f t="shared" si="2"/>
        <v>-</v>
      </c>
      <c r="U54" s="4"/>
      <c r="V54" s="110">
        <v>38658</v>
      </c>
      <c r="W54" s="111" t="s">
        <v>63</v>
      </c>
      <c r="X54" s="9"/>
      <c r="Y54" s="1"/>
      <c r="Z54" s="19"/>
      <c r="AA54" s="101"/>
      <c r="AB54" s="101"/>
      <c r="AC54" s="101"/>
      <c r="AD54" s="18"/>
      <c r="AE54" s="107"/>
      <c r="AF54" s="5"/>
      <c r="AG54" s="9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</row>
    <row r="55" spans="1:190" x14ac:dyDescent="0.15">
      <c r="A55" s="124">
        <f t="shared" si="3"/>
        <v>43197</v>
      </c>
      <c r="B55" s="125">
        <f t="shared" ca="1" si="18"/>
        <v>1008.201925</v>
      </c>
      <c r="C55" s="126">
        <f t="shared" si="4"/>
        <v>1000</v>
      </c>
      <c r="D55" s="127">
        <f ca="1">IF(A55&lt;$B$1,VLOOKUP(A55,[1]DI!$A$4:$B$15000,2),0)</f>
        <v>0</v>
      </c>
      <c r="E55" s="128">
        <f t="shared" ca="1" si="5"/>
        <v>1</v>
      </c>
      <c r="F55" s="128">
        <f ca="1">(TRUNC(PRODUCT($E$12:$E54),16))</f>
        <v>1.00757961023207</v>
      </c>
      <c r="G55" s="128">
        <f t="shared" si="19"/>
        <v>1</v>
      </c>
      <c r="H55" s="128">
        <f t="shared" ca="1" si="7"/>
        <v>1.0075796100000001</v>
      </c>
      <c r="I55" s="127">
        <f t="shared" si="8"/>
        <v>5.1999999999999998E-3</v>
      </c>
      <c r="J55" s="129">
        <f t="shared" si="9"/>
        <v>43154</v>
      </c>
      <c r="K55" s="130">
        <f t="shared" si="14"/>
        <v>29</v>
      </c>
      <c r="L55" s="131">
        <f t="shared" si="10"/>
        <v>30</v>
      </c>
      <c r="M55" s="132">
        <f t="shared" si="15"/>
        <v>1.0006176339999999</v>
      </c>
      <c r="N55" s="132">
        <f t="shared" ca="1" si="1"/>
        <v>1.0082019250000001</v>
      </c>
      <c r="O55" s="131">
        <f t="shared" si="16"/>
        <v>0</v>
      </c>
      <c r="P55" s="128">
        <f t="shared" ca="1" si="17"/>
        <v>8.2019249999999992</v>
      </c>
      <c r="Q55" s="126">
        <f t="shared" si="11"/>
        <v>0</v>
      </c>
      <c r="R55" s="133" t="str">
        <f t="shared" si="12"/>
        <v>J=</v>
      </c>
      <c r="S55" s="129">
        <f t="shared" si="13"/>
        <v>43578</v>
      </c>
      <c r="T55" s="134" t="str">
        <f t="shared" si="2"/>
        <v>-</v>
      </c>
      <c r="U55" s="4"/>
      <c r="V55" s="110">
        <v>38671</v>
      </c>
      <c r="W55" s="111" t="s">
        <v>64</v>
      </c>
      <c r="X55" s="9"/>
      <c r="Y55" s="1"/>
      <c r="Z55" s="19"/>
      <c r="AA55" s="101"/>
      <c r="AB55" s="101"/>
      <c r="AC55" s="101"/>
      <c r="AD55" s="18"/>
      <c r="AE55" s="107"/>
      <c r="AF55" s="5"/>
      <c r="AG55" s="9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</row>
    <row r="56" spans="1:190" x14ac:dyDescent="0.15">
      <c r="A56" s="124">
        <f t="shared" si="3"/>
        <v>43198</v>
      </c>
      <c r="B56" s="125">
        <f t="shared" ca="1" si="18"/>
        <v>1008.201925</v>
      </c>
      <c r="C56" s="126">
        <f t="shared" si="4"/>
        <v>1000</v>
      </c>
      <c r="D56" s="127">
        <f ca="1">IF(A56&lt;$B$1,VLOOKUP(A56,[1]DI!$A$4:$B$15000,2),0)</f>
        <v>0</v>
      </c>
      <c r="E56" s="128">
        <f t="shared" ca="1" si="5"/>
        <v>1</v>
      </c>
      <c r="F56" s="128">
        <f ca="1">(TRUNC(PRODUCT($E$12:$E55),16))</f>
        <v>1.00757961023207</v>
      </c>
      <c r="G56" s="128">
        <f t="shared" si="19"/>
        <v>1</v>
      </c>
      <c r="H56" s="128">
        <f t="shared" ca="1" si="7"/>
        <v>1.0075796100000001</v>
      </c>
      <c r="I56" s="127">
        <f t="shared" si="8"/>
        <v>5.1999999999999998E-3</v>
      </c>
      <c r="J56" s="129">
        <f t="shared" si="9"/>
        <v>43154</v>
      </c>
      <c r="K56" s="130">
        <f t="shared" si="14"/>
        <v>29</v>
      </c>
      <c r="L56" s="131">
        <f t="shared" si="10"/>
        <v>30</v>
      </c>
      <c r="M56" s="132">
        <f t="shared" si="15"/>
        <v>1.0006176339999999</v>
      </c>
      <c r="N56" s="132">
        <f t="shared" ca="1" si="1"/>
        <v>1.0082019250000001</v>
      </c>
      <c r="O56" s="131">
        <f t="shared" si="16"/>
        <v>0</v>
      </c>
      <c r="P56" s="128">
        <f t="shared" ca="1" si="17"/>
        <v>8.2019249999999992</v>
      </c>
      <c r="Q56" s="126">
        <f t="shared" si="11"/>
        <v>0</v>
      </c>
      <c r="R56" s="133" t="str">
        <f t="shared" si="12"/>
        <v>J=</v>
      </c>
      <c r="S56" s="129">
        <f t="shared" si="13"/>
        <v>43578</v>
      </c>
      <c r="T56" s="134" t="str">
        <f t="shared" si="2"/>
        <v>-</v>
      </c>
      <c r="U56" s="4"/>
      <c r="V56" s="110">
        <v>38775</v>
      </c>
      <c r="W56" s="111" t="s">
        <v>65</v>
      </c>
      <c r="X56" s="9"/>
      <c r="Y56" s="1"/>
      <c r="Z56" s="19"/>
      <c r="AA56" s="101"/>
      <c r="AB56" s="101"/>
      <c r="AC56" s="101"/>
      <c r="AD56" s="18"/>
      <c r="AE56" s="107"/>
      <c r="AF56" s="5"/>
      <c r="AG56" s="9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</row>
    <row r="57" spans="1:190" x14ac:dyDescent="0.15">
      <c r="A57" s="124">
        <f t="shared" si="3"/>
        <v>43199</v>
      </c>
      <c r="B57" s="125">
        <f t="shared" ca="1" si="18"/>
        <v>1008.201925</v>
      </c>
      <c r="C57" s="126">
        <f t="shared" si="4"/>
        <v>1000</v>
      </c>
      <c r="D57" s="127">
        <f ca="1">IF(A57&lt;$B$1,VLOOKUP(A57,[1]DI!$A$4:$B$15000,2),0)</f>
        <v>6.3899999999999998E-2</v>
      </c>
      <c r="E57" s="128">
        <f t="shared" ca="1" si="5"/>
        <v>1.0002458299999999</v>
      </c>
      <c r="F57" s="128">
        <f ca="1">(TRUNC(PRODUCT($E$12:$E56),16))</f>
        <v>1.00757961023207</v>
      </c>
      <c r="G57" s="128">
        <f t="shared" si="19"/>
        <v>1</v>
      </c>
      <c r="H57" s="128">
        <f t="shared" ca="1" si="7"/>
        <v>1.0075796100000001</v>
      </c>
      <c r="I57" s="127">
        <f t="shared" si="8"/>
        <v>5.1999999999999998E-3</v>
      </c>
      <c r="J57" s="129">
        <f t="shared" si="9"/>
        <v>43154</v>
      </c>
      <c r="K57" s="130">
        <f t="shared" si="14"/>
        <v>30</v>
      </c>
      <c r="L57" s="131">
        <f t="shared" si="10"/>
        <v>30</v>
      </c>
      <c r="M57" s="132">
        <f t="shared" si="15"/>
        <v>1.0006176339999999</v>
      </c>
      <c r="N57" s="132">
        <f t="shared" ca="1" si="1"/>
        <v>1.0082019250000001</v>
      </c>
      <c r="O57" s="131">
        <f t="shared" si="16"/>
        <v>0</v>
      </c>
      <c r="P57" s="128">
        <f t="shared" ca="1" si="17"/>
        <v>8.2019249999999992</v>
      </c>
      <c r="Q57" s="126">
        <f t="shared" si="11"/>
        <v>0</v>
      </c>
      <c r="R57" s="133" t="str">
        <f t="shared" si="12"/>
        <v>J=</v>
      </c>
      <c r="S57" s="129">
        <f t="shared" si="13"/>
        <v>43578</v>
      </c>
      <c r="T57" s="134" t="str">
        <f t="shared" si="2"/>
        <v>-</v>
      </c>
      <c r="U57" s="4"/>
      <c r="V57" s="110">
        <v>38776</v>
      </c>
      <c r="W57" s="111" t="s">
        <v>65</v>
      </c>
      <c r="X57" s="9"/>
      <c r="Y57" s="1"/>
      <c r="Z57" s="19"/>
      <c r="AA57" s="101"/>
      <c r="AB57" s="101"/>
      <c r="AC57" s="101"/>
      <c r="AD57" s="18"/>
      <c r="AE57" s="107"/>
      <c r="AF57" s="5"/>
      <c r="AG57" s="9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</row>
    <row r="58" spans="1:190" x14ac:dyDescent="0.15">
      <c r="A58" s="124">
        <f t="shared" si="3"/>
        <v>43200</v>
      </c>
      <c r="B58" s="125">
        <f t="shared" ca="1" si="18"/>
        <v>1008.470524</v>
      </c>
      <c r="C58" s="126">
        <f t="shared" si="4"/>
        <v>1000</v>
      </c>
      <c r="D58" s="127">
        <f ca="1">IF(A58&lt;$B$1,VLOOKUP(A58,[1]DI!$A$4:$B$15000,2),0)</f>
        <v>6.3899999999999998E-2</v>
      </c>
      <c r="E58" s="128">
        <f t="shared" ca="1" si="5"/>
        <v>1.0002458299999999</v>
      </c>
      <c r="F58" s="128">
        <f ca="1">(TRUNC(PRODUCT($E$12:$E57),16))</f>
        <v>1.0078273035276499</v>
      </c>
      <c r="G58" s="128">
        <f t="shared" si="19"/>
        <v>1</v>
      </c>
      <c r="H58" s="128">
        <f t="shared" ca="1" si="7"/>
        <v>1.0078273</v>
      </c>
      <c r="I58" s="127">
        <f t="shared" si="8"/>
        <v>5.1999999999999998E-3</v>
      </c>
      <c r="J58" s="129">
        <f t="shared" si="9"/>
        <v>43154</v>
      </c>
      <c r="K58" s="130">
        <f t="shared" si="14"/>
        <v>31</v>
      </c>
      <c r="L58" s="131">
        <f t="shared" si="10"/>
        <v>31</v>
      </c>
      <c r="M58" s="132">
        <f t="shared" si="15"/>
        <v>1.000638229</v>
      </c>
      <c r="N58" s="132">
        <f t="shared" ca="1" si="1"/>
        <v>1.0084705249999999</v>
      </c>
      <c r="O58" s="131">
        <f t="shared" si="16"/>
        <v>0</v>
      </c>
      <c r="P58" s="128">
        <f t="shared" ca="1" si="17"/>
        <v>8.4705239999999993</v>
      </c>
      <c r="Q58" s="126">
        <f t="shared" si="11"/>
        <v>0</v>
      </c>
      <c r="R58" s="133" t="str">
        <f t="shared" si="12"/>
        <v>J=</v>
      </c>
      <c r="S58" s="129">
        <f t="shared" si="13"/>
        <v>43578</v>
      </c>
      <c r="T58" s="134" t="str">
        <f t="shared" si="2"/>
        <v>-</v>
      </c>
      <c r="U58" s="4"/>
      <c r="V58" s="110">
        <v>38821</v>
      </c>
      <c r="W58" s="111" t="s">
        <v>66</v>
      </c>
      <c r="X58" s="9"/>
      <c r="Y58" s="1"/>
      <c r="Z58" s="19"/>
      <c r="AA58" s="101"/>
      <c r="AB58" s="101"/>
      <c r="AC58" s="101"/>
      <c r="AD58" s="18"/>
      <c r="AE58" s="107"/>
      <c r="AF58" s="5"/>
      <c r="AG58" s="9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</row>
    <row r="59" spans="1:190" x14ac:dyDescent="0.15">
      <c r="A59" s="124">
        <f t="shared" si="3"/>
        <v>43201</v>
      </c>
      <c r="B59" s="125">
        <f t="shared" ca="1" si="18"/>
        <v>1008.739202</v>
      </c>
      <c r="C59" s="126">
        <f t="shared" si="4"/>
        <v>1000</v>
      </c>
      <c r="D59" s="127">
        <f ca="1">IF(A59&lt;$B$1,VLOOKUP(A59,[1]DI!$A$4:$B$15000,2),0)</f>
        <v>6.3899999999999998E-2</v>
      </c>
      <c r="E59" s="128">
        <f t="shared" ca="1" si="5"/>
        <v>1.0002458299999999</v>
      </c>
      <c r="F59" s="128">
        <f ca="1">(TRUNC(PRODUCT($E$12:$E58),16))</f>
        <v>1.0080750577136799</v>
      </c>
      <c r="G59" s="128">
        <f t="shared" si="19"/>
        <v>1</v>
      </c>
      <c r="H59" s="128">
        <f t="shared" ca="1" si="7"/>
        <v>1.0080750599999999</v>
      </c>
      <c r="I59" s="127">
        <f t="shared" si="8"/>
        <v>5.1999999999999998E-3</v>
      </c>
      <c r="J59" s="129">
        <f t="shared" si="9"/>
        <v>43154</v>
      </c>
      <c r="K59" s="130">
        <f t="shared" si="14"/>
        <v>32</v>
      </c>
      <c r="L59" s="131">
        <f t="shared" si="10"/>
        <v>32</v>
      </c>
      <c r="M59" s="132">
        <f t="shared" si="15"/>
        <v>1.000658823</v>
      </c>
      <c r="N59" s="132">
        <f t="shared" ca="1" si="1"/>
        <v>1.008739203</v>
      </c>
      <c r="O59" s="131">
        <f t="shared" si="16"/>
        <v>0</v>
      </c>
      <c r="P59" s="128">
        <f t="shared" ca="1" si="17"/>
        <v>8.7392020000000006</v>
      </c>
      <c r="Q59" s="126">
        <f t="shared" si="11"/>
        <v>0</v>
      </c>
      <c r="R59" s="133" t="str">
        <f t="shared" si="12"/>
        <v>J=</v>
      </c>
      <c r="S59" s="129">
        <f t="shared" si="13"/>
        <v>43578</v>
      </c>
      <c r="T59" s="134" t="str">
        <f t="shared" si="2"/>
        <v>-</v>
      </c>
      <c r="U59" s="4"/>
      <c r="V59" s="110">
        <v>38828</v>
      </c>
      <c r="W59" s="111" t="s">
        <v>67</v>
      </c>
      <c r="X59" s="9"/>
      <c r="Y59" s="1"/>
      <c r="Z59" s="19"/>
      <c r="AA59" s="101"/>
      <c r="AB59" s="101"/>
      <c r="AC59" s="101"/>
      <c r="AD59" s="18"/>
      <c r="AE59" s="107"/>
      <c r="AF59" s="5"/>
      <c r="AG59" s="9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</row>
    <row r="60" spans="1:190" x14ac:dyDescent="0.15">
      <c r="A60" s="124">
        <f t="shared" si="3"/>
        <v>43202</v>
      </c>
      <c r="B60" s="125">
        <f t="shared" ca="1" si="18"/>
        <v>1009.007943</v>
      </c>
      <c r="C60" s="126">
        <f t="shared" si="4"/>
        <v>1000</v>
      </c>
      <c r="D60" s="127">
        <f ca="1">IF(A60&lt;$B$1,VLOOKUP(A60,[1]DI!$A$4:$B$15000,2),0)</f>
        <v>6.3899999999999998E-2</v>
      </c>
      <c r="E60" s="128">
        <f t="shared" ca="1" si="5"/>
        <v>1.0002458299999999</v>
      </c>
      <c r="F60" s="128">
        <f ca="1">(TRUNC(PRODUCT($E$12:$E59),16))</f>
        <v>1.0083228728051099</v>
      </c>
      <c r="G60" s="128">
        <f t="shared" si="19"/>
        <v>1</v>
      </c>
      <c r="H60" s="128">
        <f t="shared" ca="1" si="7"/>
        <v>1.00832287</v>
      </c>
      <c r="I60" s="127">
        <f t="shared" si="8"/>
        <v>5.1999999999999998E-3</v>
      </c>
      <c r="J60" s="129">
        <f t="shared" si="9"/>
        <v>43154</v>
      </c>
      <c r="K60" s="130">
        <f t="shared" si="14"/>
        <v>33</v>
      </c>
      <c r="L60" s="131">
        <f t="shared" si="10"/>
        <v>33</v>
      </c>
      <c r="M60" s="132">
        <f t="shared" si="15"/>
        <v>1.0006794189999999</v>
      </c>
      <c r="N60" s="132">
        <f t="shared" ca="1" si="1"/>
        <v>1.0090079439999999</v>
      </c>
      <c r="O60" s="131">
        <f t="shared" si="16"/>
        <v>0</v>
      </c>
      <c r="P60" s="128">
        <f t="shared" ca="1" si="17"/>
        <v>9.0079429999999991</v>
      </c>
      <c r="Q60" s="126">
        <f t="shared" si="11"/>
        <v>0</v>
      </c>
      <c r="R60" s="133" t="str">
        <f t="shared" si="12"/>
        <v>J=</v>
      </c>
      <c r="S60" s="129">
        <f t="shared" si="13"/>
        <v>43578</v>
      </c>
      <c r="T60" s="134" t="str">
        <f t="shared" si="2"/>
        <v>-</v>
      </c>
      <c r="U60" s="4"/>
      <c r="V60" s="110">
        <v>38838</v>
      </c>
      <c r="W60" s="111" t="s">
        <v>68</v>
      </c>
      <c r="X60" s="9"/>
      <c r="Y60" s="1"/>
      <c r="Z60" s="19"/>
      <c r="AA60" s="101"/>
      <c r="AB60" s="101"/>
      <c r="AC60" s="101"/>
      <c r="AD60" s="18"/>
      <c r="AE60" s="107"/>
      <c r="AF60" s="5"/>
      <c r="AG60" s="9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</row>
    <row r="61" spans="1:190" x14ac:dyDescent="0.15">
      <c r="A61" s="124">
        <f t="shared" si="3"/>
        <v>43203</v>
      </c>
      <c r="B61" s="125">
        <f t="shared" ca="1" si="18"/>
        <v>1009.276763</v>
      </c>
      <c r="C61" s="126">
        <f t="shared" si="4"/>
        <v>1000</v>
      </c>
      <c r="D61" s="127">
        <f ca="1">IF(A61&lt;$B$1,VLOOKUP(A61,[1]DI!$A$4:$B$15000,2),0)</f>
        <v>6.3899999999999998E-2</v>
      </c>
      <c r="E61" s="128">
        <f t="shared" ca="1" si="5"/>
        <v>1.0002458299999999</v>
      </c>
      <c r="F61" s="128">
        <f ca="1">(TRUNC(PRODUCT($E$12:$E60),16))</f>
        <v>1.00857074881694</v>
      </c>
      <c r="G61" s="128">
        <f t="shared" si="19"/>
        <v>1</v>
      </c>
      <c r="H61" s="128">
        <f t="shared" ca="1" si="7"/>
        <v>1.0085707500000001</v>
      </c>
      <c r="I61" s="127">
        <f t="shared" si="8"/>
        <v>5.1999999999999998E-3</v>
      </c>
      <c r="J61" s="129">
        <f t="shared" si="9"/>
        <v>43154</v>
      </c>
      <c r="K61" s="130">
        <f t="shared" si="14"/>
        <v>34</v>
      </c>
      <c r="L61" s="131">
        <f t="shared" si="10"/>
        <v>34</v>
      </c>
      <c r="M61" s="132">
        <f t="shared" si="15"/>
        <v>1.000700014</v>
      </c>
      <c r="N61" s="132">
        <f t="shared" ca="1" si="1"/>
        <v>1.009276764</v>
      </c>
      <c r="O61" s="131">
        <f t="shared" si="16"/>
        <v>0</v>
      </c>
      <c r="P61" s="128">
        <f t="shared" ca="1" si="17"/>
        <v>9.2767630000000008</v>
      </c>
      <c r="Q61" s="126">
        <f t="shared" si="11"/>
        <v>0</v>
      </c>
      <c r="R61" s="133" t="str">
        <f t="shared" si="12"/>
        <v>J=</v>
      </c>
      <c r="S61" s="129">
        <f t="shared" si="13"/>
        <v>43578</v>
      </c>
      <c r="T61" s="134" t="str">
        <f t="shared" si="2"/>
        <v>-</v>
      </c>
      <c r="U61" s="4"/>
      <c r="V61" s="110">
        <v>38883</v>
      </c>
      <c r="W61" s="111" t="s">
        <v>69</v>
      </c>
      <c r="X61" s="9"/>
      <c r="Y61" s="1"/>
      <c r="Z61" s="18"/>
      <c r="AA61" s="100"/>
      <c r="AB61" s="100"/>
      <c r="AC61" s="100"/>
      <c r="AD61" s="18"/>
      <c r="AE61" s="107"/>
      <c r="AF61" s="5"/>
      <c r="AG61" s="9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</row>
    <row r="62" spans="1:190" x14ac:dyDescent="0.15">
      <c r="A62" s="124">
        <f t="shared" si="3"/>
        <v>43204</v>
      </c>
      <c r="B62" s="125">
        <f t="shared" ca="1" si="18"/>
        <v>1009.545654</v>
      </c>
      <c r="C62" s="126">
        <f t="shared" si="4"/>
        <v>1000</v>
      </c>
      <c r="D62" s="127">
        <f ca="1">IF(A62&lt;$B$1,VLOOKUP(A62,[1]DI!$A$4:$B$15000,2),0)</f>
        <v>0</v>
      </c>
      <c r="E62" s="128">
        <f t="shared" ca="1" si="5"/>
        <v>1</v>
      </c>
      <c r="F62" s="128">
        <f ca="1">(TRUNC(PRODUCT($E$12:$E61),16))</f>
        <v>1.0088186857641199</v>
      </c>
      <c r="G62" s="128">
        <f t="shared" si="19"/>
        <v>1</v>
      </c>
      <c r="H62" s="128">
        <f t="shared" ca="1" si="7"/>
        <v>1.00881869</v>
      </c>
      <c r="I62" s="127">
        <f t="shared" si="8"/>
        <v>5.1999999999999998E-3</v>
      </c>
      <c r="J62" s="129">
        <f t="shared" si="9"/>
        <v>43154</v>
      </c>
      <c r="K62" s="130">
        <f t="shared" si="14"/>
        <v>34</v>
      </c>
      <c r="L62" s="131">
        <f t="shared" si="10"/>
        <v>35</v>
      </c>
      <c r="M62" s="132">
        <f t="shared" si="15"/>
        <v>1.0007206099999999</v>
      </c>
      <c r="N62" s="132">
        <f t="shared" ca="1" si="1"/>
        <v>1.0095456549999999</v>
      </c>
      <c r="O62" s="131">
        <f t="shared" si="16"/>
        <v>0</v>
      </c>
      <c r="P62" s="128">
        <f t="shared" ca="1" si="17"/>
        <v>9.5456540000000007</v>
      </c>
      <c r="Q62" s="126">
        <f t="shared" si="11"/>
        <v>0</v>
      </c>
      <c r="R62" s="133" t="str">
        <f t="shared" si="12"/>
        <v>J=</v>
      </c>
      <c r="S62" s="129">
        <f t="shared" si="13"/>
        <v>43578</v>
      </c>
      <c r="T62" s="134" t="str">
        <f t="shared" si="2"/>
        <v>-</v>
      </c>
      <c r="U62" s="4"/>
      <c r="V62" s="110">
        <v>38967</v>
      </c>
      <c r="W62" s="111" t="s">
        <v>61</v>
      </c>
      <c r="X62" s="9"/>
      <c r="Y62" s="1"/>
      <c r="Z62" s="18"/>
      <c r="AA62" s="100"/>
      <c r="AB62" s="100"/>
      <c r="AC62" s="100"/>
      <c r="AD62" s="18"/>
      <c r="AE62" s="107"/>
      <c r="AF62" s="5"/>
      <c r="AG62" s="9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</row>
    <row r="63" spans="1:190" x14ac:dyDescent="0.15">
      <c r="A63" s="124">
        <f t="shared" si="3"/>
        <v>43205</v>
      </c>
      <c r="B63" s="125">
        <f t="shared" ca="1" si="18"/>
        <v>1009.545654</v>
      </c>
      <c r="C63" s="126">
        <f t="shared" si="4"/>
        <v>1000</v>
      </c>
      <c r="D63" s="127">
        <f ca="1">IF(A63&lt;$B$1,VLOOKUP(A63,[1]DI!$A$4:$B$15000,2),0)</f>
        <v>0</v>
      </c>
      <c r="E63" s="128">
        <f t="shared" ca="1" si="5"/>
        <v>1</v>
      </c>
      <c r="F63" s="128">
        <f ca="1">(TRUNC(PRODUCT($E$12:$E62),16))</f>
        <v>1.0088186857641199</v>
      </c>
      <c r="G63" s="128">
        <f t="shared" si="19"/>
        <v>1</v>
      </c>
      <c r="H63" s="128">
        <f t="shared" ca="1" si="7"/>
        <v>1.00881869</v>
      </c>
      <c r="I63" s="127">
        <f t="shared" si="8"/>
        <v>5.1999999999999998E-3</v>
      </c>
      <c r="J63" s="129">
        <f t="shared" si="9"/>
        <v>43154</v>
      </c>
      <c r="K63" s="130">
        <f t="shared" si="14"/>
        <v>34</v>
      </c>
      <c r="L63" s="131">
        <f t="shared" si="10"/>
        <v>35</v>
      </c>
      <c r="M63" s="132">
        <f t="shared" si="15"/>
        <v>1.0007206099999999</v>
      </c>
      <c r="N63" s="132">
        <f t="shared" ca="1" si="1"/>
        <v>1.0095456549999999</v>
      </c>
      <c r="O63" s="131">
        <f t="shared" si="16"/>
        <v>0</v>
      </c>
      <c r="P63" s="128">
        <f t="shared" ca="1" si="17"/>
        <v>9.5456540000000007</v>
      </c>
      <c r="Q63" s="126">
        <f t="shared" si="11"/>
        <v>0</v>
      </c>
      <c r="R63" s="133" t="str">
        <f t="shared" si="12"/>
        <v>J=</v>
      </c>
      <c r="S63" s="129">
        <f t="shared" si="13"/>
        <v>43578</v>
      </c>
      <c r="T63" s="134" t="str">
        <f t="shared" si="2"/>
        <v>-</v>
      </c>
      <c r="U63" s="4"/>
      <c r="V63" s="110">
        <v>39002</v>
      </c>
      <c r="W63" s="111" t="s">
        <v>62</v>
      </c>
      <c r="X63" s="9"/>
      <c r="Y63" s="1"/>
      <c r="Z63" s="18"/>
      <c r="AA63" s="100"/>
      <c r="AB63" s="100"/>
      <c r="AC63" s="100"/>
      <c r="AD63" s="18"/>
      <c r="AE63" s="107"/>
      <c r="AF63" s="5"/>
      <c r="AG63" s="9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</row>
    <row r="64" spans="1:190" x14ac:dyDescent="0.15">
      <c r="A64" s="124">
        <f t="shared" si="3"/>
        <v>43206</v>
      </c>
      <c r="B64" s="125">
        <f t="shared" ca="1" si="18"/>
        <v>1009.545654</v>
      </c>
      <c r="C64" s="126">
        <f t="shared" si="4"/>
        <v>1000</v>
      </c>
      <c r="D64" s="127">
        <f ca="1">IF(A64&lt;$B$1,VLOOKUP(A64,[1]DI!$A$4:$B$15000,2),0)</f>
        <v>6.3899999999999998E-2</v>
      </c>
      <c r="E64" s="128">
        <f t="shared" ca="1" si="5"/>
        <v>1.0002458299999999</v>
      </c>
      <c r="F64" s="128">
        <f ca="1">(TRUNC(PRODUCT($E$12:$E63),16))</f>
        <v>1.0088186857641199</v>
      </c>
      <c r="G64" s="128">
        <f t="shared" si="19"/>
        <v>1</v>
      </c>
      <c r="H64" s="128">
        <f t="shared" ca="1" si="7"/>
        <v>1.00881869</v>
      </c>
      <c r="I64" s="127">
        <f t="shared" si="8"/>
        <v>5.1999999999999998E-3</v>
      </c>
      <c r="J64" s="129">
        <f t="shared" si="9"/>
        <v>43154</v>
      </c>
      <c r="K64" s="130">
        <f t="shared" si="14"/>
        <v>35</v>
      </c>
      <c r="L64" s="131">
        <f t="shared" si="10"/>
        <v>35</v>
      </c>
      <c r="M64" s="132">
        <f t="shared" si="15"/>
        <v>1.0007206099999999</v>
      </c>
      <c r="N64" s="132">
        <f t="shared" ca="1" si="1"/>
        <v>1.0095456549999999</v>
      </c>
      <c r="O64" s="131">
        <f t="shared" si="16"/>
        <v>0</v>
      </c>
      <c r="P64" s="128">
        <f t="shared" ca="1" si="17"/>
        <v>9.5456540000000007</v>
      </c>
      <c r="Q64" s="126">
        <f t="shared" si="11"/>
        <v>0</v>
      </c>
      <c r="R64" s="133" t="str">
        <f t="shared" si="12"/>
        <v>J=</v>
      </c>
      <c r="S64" s="129">
        <f t="shared" si="13"/>
        <v>43578</v>
      </c>
      <c r="T64" s="134" t="str">
        <f t="shared" si="2"/>
        <v>-</v>
      </c>
      <c r="U64" s="4"/>
      <c r="V64" s="110">
        <v>39023</v>
      </c>
      <c r="W64" s="111" t="s">
        <v>63</v>
      </c>
      <c r="X64" s="9"/>
      <c r="Y64" s="1"/>
      <c r="Z64" s="18"/>
      <c r="AA64" s="100"/>
      <c r="AB64" s="100"/>
      <c r="AC64" s="100"/>
      <c r="AD64" s="18"/>
      <c r="AE64" s="107"/>
      <c r="AF64" s="5"/>
      <c r="AG64" s="9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</row>
    <row r="65" spans="1:193" x14ac:dyDescent="0.15">
      <c r="A65" s="124">
        <f t="shared" si="3"/>
        <v>43207</v>
      </c>
      <c r="B65" s="125">
        <f t="shared" ca="1" si="18"/>
        <v>1009.814607</v>
      </c>
      <c r="C65" s="126">
        <f t="shared" si="4"/>
        <v>1000</v>
      </c>
      <c r="D65" s="127">
        <f ca="1">IF(A65&lt;$B$1,VLOOKUP(A65,[1]DI!$A$4:$B$15000,2),0)</f>
        <v>6.3899999999999998E-2</v>
      </c>
      <c r="E65" s="128">
        <f t="shared" ca="1" si="5"/>
        <v>1.0002458299999999</v>
      </c>
      <c r="F65" s="128">
        <f ca="1">(TRUNC(PRODUCT($E$12:$E64),16))</f>
        <v>1.00906668366164</v>
      </c>
      <c r="G65" s="128">
        <f t="shared" si="19"/>
        <v>1</v>
      </c>
      <c r="H65" s="128">
        <f t="shared" ca="1" si="7"/>
        <v>1.0090666800000001</v>
      </c>
      <c r="I65" s="127">
        <f t="shared" si="8"/>
        <v>5.1999999999999998E-3</v>
      </c>
      <c r="J65" s="129">
        <f t="shared" si="9"/>
        <v>43154</v>
      </c>
      <c r="K65" s="130">
        <f t="shared" si="14"/>
        <v>36</v>
      </c>
      <c r="L65" s="131">
        <f t="shared" si="10"/>
        <v>36</v>
      </c>
      <c r="M65" s="132">
        <f t="shared" si="15"/>
        <v>1.0007412069999999</v>
      </c>
      <c r="N65" s="132">
        <f t="shared" ca="1" si="1"/>
        <v>1.009814607</v>
      </c>
      <c r="O65" s="131">
        <f t="shared" si="16"/>
        <v>0</v>
      </c>
      <c r="P65" s="128">
        <f t="shared" ca="1" si="17"/>
        <v>9.8146070000000005</v>
      </c>
      <c r="Q65" s="126">
        <f t="shared" si="11"/>
        <v>0</v>
      </c>
      <c r="R65" s="133" t="str">
        <f t="shared" si="12"/>
        <v>J=</v>
      </c>
      <c r="S65" s="129">
        <f t="shared" si="13"/>
        <v>43578</v>
      </c>
      <c r="T65" s="134" t="str">
        <f t="shared" si="2"/>
        <v>-</v>
      </c>
      <c r="U65" s="4"/>
      <c r="V65" s="110">
        <v>39036</v>
      </c>
      <c r="W65" s="111" t="s">
        <v>64</v>
      </c>
      <c r="X65" s="9"/>
      <c r="Y65" s="1"/>
      <c r="Z65" s="18"/>
      <c r="AA65" s="100"/>
      <c r="AB65" s="100"/>
      <c r="AC65" s="100"/>
      <c r="AD65" s="18"/>
      <c r="AE65" s="107"/>
      <c r="AF65" s="5"/>
      <c r="AG65" s="9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</row>
    <row r="66" spans="1:193" x14ac:dyDescent="0.15">
      <c r="A66" s="124">
        <f t="shared" si="3"/>
        <v>43208</v>
      </c>
      <c r="B66" s="125">
        <f t="shared" ca="1" si="18"/>
        <v>1010.0836389999999</v>
      </c>
      <c r="C66" s="126">
        <f t="shared" si="4"/>
        <v>1000</v>
      </c>
      <c r="D66" s="127">
        <f ca="1">IF(A66&lt;$B$1,VLOOKUP(A66,[1]DI!$A$4:$B$15000,2),0)</f>
        <v>6.3899999999999998E-2</v>
      </c>
      <c r="E66" s="128">
        <f t="shared" ca="1" si="5"/>
        <v>1.0002458299999999</v>
      </c>
      <c r="F66" s="128">
        <f ca="1">(TRUNC(PRODUCT($E$12:$E65),16))</f>
        <v>1.0093147425244799</v>
      </c>
      <c r="G66" s="128">
        <f t="shared" si="19"/>
        <v>1</v>
      </c>
      <c r="H66" s="128">
        <f t="shared" ca="1" si="7"/>
        <v>1.00931474</v>
      </c>
      <c r="I66" s="127">
        <f t="shared" si="8"/>
        <v>5.1999999999999998E-3</v>
      </c>
      <c r="J66" s="129">
        <f t="shared" si="9"/>
        <v>43154</v>
      </c>
      <c r="K66" s="130">
        <f t="shared" si="14"/>
        <v>37</v>
      </c>
      <c r="L66" s="131">
        <f t="shared" si="10"/>
        <v>37</v>
      </c>
      <c r="M66" s="132">
        <f t="shared" si="15"/>
        <v>1.0007618039999999</v>
      </c>
      <c r="N66" s="132">
        <f t="shared" ca="1" si="1"/>
        <v>1.0100836399999999</v>
      </c>
      <c r="O66" s="131">
        <f t="shared" si="16"/>
        <v>0</v>
      </c>
      <c r="P66" s="128">
        <f t="shared" ca="1" si="17"/>
        <v>10.083639</v>
      </c>
      <c r="Q66" s="126">
        <f t="shared" si="11"/>
        <v>0</v>
      </c>
      <c r="R66" s="133" t="str">
        <f t="shared" si="12"/>
        <v>J=</v>
      </c>
      <c r="S66" s="129">
        <f t="shared" si="13"/>
        <v>43578</v>
      </c>
      <c r="T66" s="134" t="str">
        <f t="shared" si="2"/>
        <v>-</v>
      </c>
      <c r="U66" s="4"/>
      <c r="V66" s="110">
        <v>39076</v>
      </c>
      <c r="W66" s="111" t="s">
        <v>70</v>
      </c>
      <c r="X66" s="9"/>
      <c r="Y66" s="1"/>
      <c r="Z66" s="18"/>
      <c r="AA66" s="100"/>
      <c r="AB66" s="100"/>
      <c r="AC66" s="100"/>
      <c r="AD66" s="18"/>
      <c r="AE66" s="107"/>
      <c r="AF66" s="5"/>
      <c r="AG66" s="9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</row>
    <row r="67" spans="1:193" x14ac:dyDescent="0.15">
      <c r="A67" s="124">
        <f t="shared" si="3"/>
        <v>43209</v>
      </c>
      <c r="B67" s="125">
        <f t="shared" ca="1" si="18"/>
        <v>1010.352743</v>
      </c>
      <c r="C67" s="126">
        <f t="shared" si="4"/>
        <v>1000</v>
      </c>
      <c r="D67" s="127">
        <f ca="1">IF(A67&lt;$B$1,VLOOKUP(A67,[1]DI!$A$4:$B$15000,2),0)</f>
        <v>6.3899999999999998E-2</v>
      </c>
      <c r="E67" s="128">
        <f t="shared" ca="1" si="5"/>
        <v>1.0002458299999999</v>
      </c>
      <c r="F67" s="128">
        <f ca="1">(TRUNC(PRODUCT($E$12:$E66),16))</f>
        <v>1.00956286236764</v>
      </c>
      <c r="G67" s="128">
        <f t="shared" si="19"/>
        <v>1</v>
      </c>
      <c r="H67" s="128">
        <f t="shared" ca="1" si="7"/>
        <v>1.00956286</v>
      </c>
      <c r="I67" s="127">
        <f t="shared" si="8"/>
        <v>5.1999999999999998E-3</v>
      </c>
      <c r="J67" s="129">
        <f t="shared" si="9"/>
        <v>43154</v>
      </c>
      <c r="K67" s="130">
        <f t="shared" si="14"/>
        <v>38</v>
      </c>
      <c r="L67" s="131">
        <f t="shared" si="10"/>
        <v>38</v>
      </c>
      <c r="M67" s="132">
        <f t="shared" si="15"/>
        <v>1.0007824009999999</v>
      </c>
      <c r="N67" s="132">
        <f t="shared" ca="1" si="1"/>
        <v>1.0103527430000001</v>
      </c>
      <c r="O67" s="131">
        <f t="shared" si="16"/>
        <v>0</v>
      </c>
      <c r="P67" s="128">
        <f t="shared" ca="1" si="17"/>
        <v>10.352743</v>
      </c>
      <c r="Q67" s="126">
        <f t="shared" si="11"/>
        <v>0</v>
      </c>
      <c r="R67" s="133" t="str">
        <f t="shared" si="12"/>
        <v>J=</v>
      </c>
      <c r="S67" s="129">
        <f t="shared" si="13"/>
        <v>43578</v>
      </c>
      <c r="T67" s="134" t="str">
        <f t="shared" si="2"/>
        <v>-</v>
      </c>
      <c r="U67" s="4"/>
      <c r="V67" s="110">
        <v>39083</v>
      </c>
      <c r="W67" s="111" t="s">
        <v>71</v>
      </c>
      <c r="X67" s="9"/>
      <c r="Y67" s="1"/>
      <c r="Z67" s="18"/>
      <c r="AA67" s="100"/>
      <c r="AB67" s="100"/>
      <c r="AC67" s="100"/>
      <c r="AD67" s="18"/>
      <c r="AE67" s="107"/>
      <c r="AF67" s="5"/>
      <c r="AG67" s="9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</row>
    <row r="68" spans="1:193" x14ac:dyDescent="0.15">
      <c r="A68" s="124">
        <f t="shared" si="3"/>
        <v>43210</v>
      </c>
      <c r="B68" s="125">
        <f t="shared" ca="1" si="18"/>
        <v>1010.6219160000001</v>
      </c>
      <c r="C68" s="126">
        <f t="shared" si="4"/>
        <v>1000</v>
      </c>
      <c r="D68" s="127">
        <f ca="1">IF(A68&lt;$B$1,VLOOKUP(A68,[1]DI!$A$4:$B$15000,2),0)</f>
        <v>6.3899999999999998E-2</v>
      </c>
      <c r="E68" s="128">
        <f t="shared" ca="1" si="5"/>
        <v>1.0002458299999999</v>
      </c>
      <c r="F68" s="128">
        <f ca="1">(TRUNC(PRODUCT($E$12:$E67),16))</f>
        <v>1.0098110432060901</v>
      </c>
      <c r="G68" s="128">
        <f t="shared" si="19"/>
        <v>1</v>
      </c>
      <c r="H68" s="128">
        <f t="shared" ca="1" si="7"/>
        <v>1.00981104</v>
      </c>
      <c r="I68" s="127">
        <f t="shared" si="8"/>
        <v>5.1999999999999998E-3</v>
      </c>
      <c r="J68" s="129">
        <f t="shared" si="9"/>
        <v>43154</v>
      </c>
      <c r="K68" s="130">
        <f t="shared" si="14"/>
        <v>39</v>
      </c>
      <c r="L68" s="131">
        <f t="shared" si="10"/>
        <v>39</v>
      </c>
      <c r="M68" s="132">
        <f t="shared" si="15"/>
        <v>1.000802999</v>
      </c>
      <c r="N68" s="132">
        <f t="shared" ca="1" si="1"/>
        <v>1.0106219169999999</v>
      </c>
      <c r="O68" s="131">
        <f t="shared" si="16"/>
        <v>0</v>
      </c>
      <c r="P68" s="128">
        <f t="shared" ca="1" si="17"/>
        <v>10.621916000000001</v>
      </c>
      <c r="Q68" s="126">
        <f t="shared" si="11"/>
        <v>0</v>
      </c>
      <c r="R68" s="133" t="str">
        <f t="shared" si="12"/>
        <v>J=</v>
      </c>
      <c r="S68" s="129">
        <f t="shared" si="13"/>
        <v>43578</v>
      </c>
      <c r="T68" s="134" t="str">
        <f t="shared" si="2"/>
        <v>-</v>
      </c>
      <c r="U68" s="4"/>
      <c r="V68" s="110">
        <v>39132</v>
      </c>
      <c r="W68" s="111" t="s">
        <v>65</v>
      </c>
      <c r="X68" s="9"/>
      <c r="Y68" s="1"/>
      <c r="Z68" s="18"/>
      <c r="AA68" s="100"/>
      <c r="AB68" s="100"/>
      <c r="AC68" s="100"/>
      <c r="AD68" s="18"/>
      <c r="AE68" s="107"/>
      <c r="AF68" s="5"/>
      <c r="AG68" s="9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</row>
    <row r="69" spans="1:193" x14ac:dyDescent="0.15">
      <c r="A69" s="124">
        <f t="shared" si="3"/>
        <v>43211</v>
      </c>
      <c r="B69" s="125">
        <f t="shared" ca="1" si="18"/>
        <v>1010.891172</v>
      </c>
      <c r="C69" s="126">
        <f t="shared" si="4"/>
        <v>1000</v>
      </c>
      <c r="D69" s="127">
        <f ca="1">IF(A69&lt;$B$1,VLOOKUP(A69,[1]DI!$A$4:$B$15000,2),0)</f>
        <v>0</v>
      </c>
      <c r="E69" s="128">
        <f t="shared" ca="1" si="5"/>
        <v>1</v>
      </c>
      <c r="F69" s="128">
        <f ca="1">(TRUNC(PRODUCT($E$12:$E68),16))</f>
        <v>1.01005928505484</v>
      </c>
      <c r="G69" s="128">
        <f t="shared" si="19"/>
        <v>1</v>
      </c>
      <c r="H69" s="128">
        <f t="shared" ca="1" si="7"/>
        <v>1.0100592900000001</v>
      </c>
      <c r="I69" s="127">
        <f t="shared" si="8"/>
        <v>5.1999999999999998E-3</v>
      </c>
      <c r="J69" s="129">
        <f t="shared" si="9"/>
        <v>43154</v>
      </c>
      <c r="K69" s="130">
        <f t="shared" si="14"/>
        <v>39</v>
      </c>
      <c r="L69" s="131">
        <f t="shared" si="10"/>
        <v>40</v>
      </c>
      <c r="M69" s="132">
        <f t="shared" si="15"/>
        <v>1.0008235969999999</v>
      </c>
      <c r="N69" s="132">
        <f t="shared" ca="1" si="1"/>
        <v>1.010891172</v>
      </c>
      <c r="O69" s="131">
        <f t="shared" si="16"/>
        <v>0</v>
      </c>
      <c r="P69" s="128">
        <f t="shared" ca="1" si="17"/>
        <v>10.891171999999999</v>
      </c>
      <c r="Q69" s="126">
        <f t="shared" si="11"/>
        <v>0</v>
      </c>
      <c r="R69" s="133" t="str">
        <f t="shared" si="12"/>
        <v>J=</v>
      </c>
      <c r="S69" s="129">
        <f t="shared" si="13"/>
        <v>43578</v>
      </c>
      <c r="T69" s="134" t="str">
        <f t="shared" si="2"/>
        <v>-</v>
      </c>
      <c r="U69" s="4"/>
      <c r="V69" s="110">
        <v>39133</v>
      </c>
      <c r="W69" s="111" t="s">
        <v>65</v>
      </c>
      <c r="X69" s="9"/>
      <c r="Y69" s="1"/>
      <c r="Z69" s="18"/>
      <c r="AA69" s="100"/>
      <c r="AB69" s="100"/>
      <c r="AC69" s="100"/>
      <c r="AD69" s="18"/>
      <c r="AE69" s="107"/>
      <c r="AF69" s="5"/>
      <c r="AG69" s="9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</row>
    <row r="70" spans="1:193" x14ac:dyDescent="0.15">
      <c r="A70" s="124">
        <f t="shared" si="3"/>
        <v>43212</v>
      </c>
      <c r="B70" s="125">
        <f t="shared" ca="1" si="18"/>
        <v>1010.891172</v>
      </c>
      <c r="C70" s="126">
        <f t="shared" si="4"/>
        <v>1000</v>
      </c>
      <c r="D70" s="127">
        <f ca="1">IF(A70&lt;$B$1,VLOOKUP(A70,[1]DI!$A$4:$B$15000,2),0)</f>
        <v>0</v>
      </c>
      <c r="E70" s="128">
        <f t="shared" ca="1" si="5"/>
        <v>1</v>
      </c>
      <c r="F70" s="128">
        <f ca="1">(TRUNC(PRODUCT($E$12:$E69),16))</f>
        <v>1.01005928505484</v>
      </c>
      <c r="G70" s="128">
        <f t="shared" si="19"/>
        <v>1</v>
      </c>
      <c r="H70" s="128">
        <f t="shared" ca="1" si="7"/>
        <v>1.0100592900000001</v>
      </c>
      <c r="I70" s="127">
        <f t="shared" si="8"/>
        <v>5.1999999999999998E-3</v>
      </c>
      <c r="J70" s="129">
        <f t="shared" si="9"/>
        <v>43154</v>
      </c>
      <c r="K70" s="130">
        <f t="shared" si="14"/>
        <v>39</v>
      </c>
      <c r="L70" s="131">
        <f t="shared" si="10"/>
        <v>40</v>
      </c>
      <c r="M70" s="132">
        <f t="shared" si="15"/>
        <v>1.0008235969999999</v>
      </c>
      <c r="N70" s="132">
        <f t="shared" ca="1" si="1"/>
        <v>1.010891172</v>
      </c>
      <c r="O70" s="131">
        <f t="shared" si="16"/>
        <v>0</v>
      </c>
      <c r="P70" s="128">
        <f t="shared" ca="1" si="17"/>
        <v>10.891171999999999</v>
      </c>
      <c r="Q70" s="126">
        <f t="shared" si="11"/>
        <v>0</v>
      </c>
      <c r="R70" s="133" t="str">
        <f t="shared" si="12"/>
        <v>J=</v>
      </c>
      <c r="S70" s="129">
        <f t="shared" si="13"/>
        <v>43578</v>
      </c>
      <c r="T70" s="134" t="str">
        <f t="shared" si="2"/>
        <v>-</v>
      </c>
      <c r="U70" s="4"/>
      <c r="V70" s="110">
        <v>39178</v>
      </c>
      <c r="W70" s="111" t="s">
        <v>66</v>
      </c>
      <c r="X70" s="9"/>
      <c r="Y70" s="1"/>
      <c r="Z70" s="18"/>
      <c r="AA70" s="100"/>
      <c r="AB70" s="100"/>
      <c r="AC70" s="100"/>
      <c r="AD70" s="18"/>
      <c r="AE70" s="107"/>
      <c r="AF70" s="5"/>
      <c r="AG70" s="9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</row>
    <row r="71" spans="1:193" x14ac:dyDescent="0.15">
      <c r="A71" s="124">
        <f t="shared" si="3"/>
        <v>43213</v>
      </c>
      <c r="B71" s="125">
        <f t="shared" ca="1" si="18"/>
        <v>1010.891172</v>
      </c>
      <c r="C71" s="126">
        <f t="shared" si="4"/>
        <v>1000</v>
      </c>
      <c r="D71" s="127">
        <f ca="1">IF(A71&lt;$B$1,VLOOKUP(A71,[1]DI!$A$4:$B$15000,2),0)</f>
        <v>6.3899999999999998E-2</v>
      </c>
      <c r="E71" s="128">
        <f t="shared" ca="1" si="5"/>
        <v>1.0002458299999999</v>
      </c>
      <c r="F71" s="128">
        <f ca="1">(TRUNC(PRODUCT($E$12:$E70),16))</f>
        <v>1.01005928505484</v>
      </c>
      <c r="G71" s="128">
        <f t="shared" si="19"/>
        <v>1</v>
      </c>
      <c r="H71" s="128">
        <f t="shared" ca="1" si="7"/>
        <v>1.0100592900000001</v>
      </c>
      <c r="I71" s="127">
        <f t="shared" si="8"/>
        <v>5.1999999999999998E-3</v>
      </c>
      <c r="J71" s="129">
        <f t="shared" si="9"/>
        <v>43154</v>
      </c>
      <c r="K71" s="130">
        <f t="shared" si="14"/>
        <v>40</v>
      </c>
      <c r="L71" s="131">
        <f t="shared" si="10"/>
        <v>40</v>
      </c>
      <c r="M71" s="132">
        <f t="shared" si="15"/>
        <v>1.0008235969999999</v>
      </c>
      <c r="N71" s="132">
        <f t="shared" ca="1" si="1"/>
        <v>1.010891172</v>
      </c>
      <c r="O71" s="131">
        <f t="shared" si="16"/>
        <v>0</v>
      </c>
      <c r="P71" s="128">
        <f t="shared" ca="1" si="17"/>
        <v>10.891171999999999</v>
      </c>
      <c r="Q71" s="126">
        <f t="shared" si="11"/>
        <v>0</v>
      </c>
      <c r="R71" s="133" t="str">
        <f t="shared" si="12"/>
        <v>J=</v>
      </c>
      <c r="S71" s="129">
        <f t="shared" si="13"/>
        <v>43578</v>
      </c>
      <c r="T71" s="134" t="str">
        <f t="shared" si="2"/>
        <v>-</v>
      </c>
      <c r="U71" s="4"/>
      <c r="V71" s="110">
        <v>39203</v>
      </c>
      <c r="W71" s="111" t="s">
        <v>68</v>
      </c>
      <c r="X71" s="9"/>
      <c r="Y71" s="1"/>
      <c r="Z71" s="18"/>
      <c r="AA71" s="100"/>
      <c r="AB71" s="100"/>
      <c r="AC71" s="100"/>
      <c r="AD71" s="18"/>
      <c r="AE71" s="107"/>
      <c r="AF71" s="5"/>
      <c r="AG71" s="9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</row>
    <row r="72" spans="1:193" x14ac:dyDescent="0.15">
      <c r="A72" s="124">
        <f t="shared" si="3"/>
        <v>43214</v>
      </c>
      <c r="B72" s="125">
        <f t="shared" ca="1" si="18"/>
        <v>1011.160488</v>
      </c>
      <c r="C72" s="126">
        <f t="shared" si="4"/>
        <v>1000</v>
      </c>
      <c r="D72" s="127">
        <f ca="1">IF(A72&lt;$B$1,VLOOKUP(A72,[1]DI!$A$4:$B$15000,2),0)</f>
        <v>6.3899999999999998E-2</v>
      </c>
      <c r="E72" s="128">
        <f t="shared" ca="1" si="5"/>
        <v>1.0002458299999999</v>
      </c>
      <c r="F72" s="128">
        <f ca="1">(TRUNC(PRODUCT($E$12:$E71),16))</f>
        <v>1.0103075879288901</v>
      </c>
      <c r="G72" s="128">
        <f t="shared" si="19"/>
        <v>1</v>
      </c>
      <c r="H72" s="128">
        <f t="shared" ca="1" si="7"/>
        <v>1.01030759</v>
      </c>
      <c r="I72" s="127">
        <f t="shared" si="8"/>
        <v>5.1999999999999998E-3</v>
      </c>
      <c r="J72" s="129">
        <f t="shared" si="9"/>
        <v>43154</v>
      </c>
      <c r="K72" s="130">
        <f t="shared" si="14"/>
        <v>41</v>
      </c>
      <c r="L72" s="131">
        <f t="shared" si="10"/>
        <v>41</v>
      </c>
      <c r="M72" s="132">
        <f t="shared" si="15"/>
        <v>1.0008441960000001</v>
      </c>
      <c r="N72" s="132">
        <f t="shared" ca="1" si="1"/>
        <v>1.011160488</v>
      </c>
      <c r="O72" s="131">
        <f t="shared" si="16"/>
        <v>0</v>
      </c>
      <c r="P72" s="128">
        <f t="shared" ca="1" si="17"/>
        <v>11.160488000000001</v>
      </c>
      <c r="Q72" s="126">
        <f t="shared" si="11"/>
        <v>0</v>
      </c>
      <c r="R72" s="133" t="str">
        <f t="shared" si="12"/>
        <v>J=</v>
      </c>
      <c r="S72" s="129">
        <f t="shared" si="13"/>
        <v>43578</v>
      </c>
      <c r="T72" s="134" t="str">
        <f t="shared" si="2"/>
        <v>-</v>
      </c>
      <c r="U72" s="4"/>
      <c r="V72" s="110">
        <v>39240</v>
      </c>
      <c r="W72" s="111" t="s">
        <v>69</v>
      </c>
      <c r="X72" s="9"/>
      <c r="Y72" s="1"/>
      <c r="Z72" s="18"/>
      <c r="AA72" s="100"/>
      <c r="AB72" s="100"/>
      <c r="AC72" s="100"/>
      <c r="AD72" s="18"/>
      <c r="AE72" s="107"/>
      <c r="AF72" s="5"/>
      <c r="AG72" s="9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</row>
    <row r="73" spans="1:193" x14ac:dyDescent="0.15">
      <c r="A73" s="124">
        <f t="shared" si="3"/>
        <v>43215</v>
      </c>
      <c r="B73" s="125">
        <f t="shared" ca="1" si="18"/>
        <v>1011.429874</v>
      </c>
      <c r="C73" s="126">
        <f t="shared" si="4"/>
        <v>1000</v>
      </c>
      <c r="D73" s="127">
        <f ca="1">IF(A73&lt;$B$1,VLOOKUP(A73,[1]DI!$A$4:$B$15000,2),0)</f>
        <v>6.3899999999999998E-2</v>
      </c>
      <c r="E73" s="128">
        <f t="shared" ca="1" si="5"/>
        <v>1.0002458299999999</v>
      </c>
      <c r="F73" s="128">
        <f ca="1">(TRUNC(PRODUCT($E$12:$E72),16))</f>
        <v>1.0105559518432301</v>
      </c>
      <c r="G73" s="128">
        <f t="shared" si="19"/>
        <v>1</v>
      </c>
      <c r="H73" s="128">
        <f t="shared" ca="1" si="7"/>
        <v>1.0105559500000001</v>
      </c>
      <c r="I73" s="127">
        <f t="shared" si="8"/>
        <v>5.1999999999999998E-3</v>
      </c>
      <c r="J73" s="129">
        <f t="shared" si="9"/>
        <v>43154</v>
      </c>
      <c r="K73" s="130">
        <f t="shared" si="14"/>
        <v>42</v>
      </c>
      <c r="L73" s="131">
        <f t="shared" si="10"/>
        <v>42</v>
      </c>
      <c r="M73" s="132">
        <f t="shared" si="15"/>
        <v>1.000864795</v>
      </c>
      <c r="N73" s="132">
        <f t="shared" ca="1" si="1"/>
        <v>1.0114298740000001</v>
      </c>
      <c r="O73" s="131">
        <f t="shared" si="16"/>
        <v>0</v>
      </c>
      <c r="P73" s="128">
        <f t="shared" ca="1" si="17"/>
        <v>11.429874</v>
      </c>
      <c r="Q73" s="126">
        <f t="shared" si="11"/>
        <v>0</v>
      </c>
      <c r="R73" s="133" t="str">
        <f t="shared" si="12"/>
        <v>J=</v>
      </c>
      <c r="S73" s="129">
        <f t="shared" si="13"/>
        <v>43578</v>
      </c>
      <c r="T73" s="134" t="str">
        <f t="shared" si="2"/>
        <v>-</v>
      </c>
      <c r="U73" s="28"/>
      <c r="V73" s="110">
        <v>39332</v>
      </c>
      <c r="W73" s="111" t="s">
        <v>61</v>
      </c>
      <c r="X73" s="29"/>
      <c r="Y73" s="31"/>
      <c r="Z73" s="36"/>
      <c r="AA73" s="100"/>
      <c r="AB73" s="100"/>
      <c r="AC73" s="100"/>
      <c r="AD73" s="36"/>
      <c r="AE73" s="108"/>
      <c r="AF73" s="14"/>
      <c r="AG73" s="29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1"/>
      <c r="FQ73" s="31"/>
      <c r="FR73" s="31"/>
      <c r="FS73" s="31"/>
      <c r="FT73" s="31"/>
      <c r="FU73" s="31"/>
      <c r="FV73" s="31"/>
      <c r="FW73" s="31"/>
      <c r="FX73" s="31"/>
      <c r="FY73" s="31"/>
      <c r="FZ73" s="31"/>
      <c r="GA73" s="31"/>
      <c r="GB73" s="31"/>
      <c r="GC73" s="31"/>
      <c r="GD73" s="31"/>
      <c r="GE73" s="31"/>
      <c r="GF73" s="31"/>
      <c r="GG73" s="31"/>
      <c r="GH73" s="31"/>
      <c r="GI73" s="31"/>
      <c r="GJ73" s="31"/>
      <c r="GK73" s="31"/>
    </row>
    <row r="74" spans="1:193" x14ac:dyDescent="0.15">
      <c r="A74" s="124">
        <f t="shared" si="3"/>
        <v>43216</v>
      </c>
      <c r="B74" s="125">
        <f t="shared" ca="1" si="18"/>
        <v>1011.69934</v>
      </c>
      <c r="C74" s="126">
        <f t="shared" si="4"/>
        <v>1000</v>
      </c>
      <c r="D74" s="127">
        <f ca="1">IF(A74&lt;$B$1,VLOOKUP(A74,[1]DI!$A$4:$B$15000,2),0)</f>
        <v>6.3899999999999998E-2</v>
      </c>
      <c r="E74" s="128">
        <f t="shared" ca="1" si="5"/>
        <v>1.0002458299999999</v>
      </c>
      <c r="F74" s="128">
        <f ca="1">(TRUNC(PRODUCT($E$12:$E73),16))</f>
        <v>1.0108043768128701</v>
      </c>
      <c r="G74" s="128">
        <f t="shared" si="19"/>
        <v>1</v>
      </c>
      <c r="H74" s="128">
        <f t="shared" ca="1" si="7"/>
        <v>1.0108043799999999</v>
      </c>
      <c r="I74" s="127">
        <f t="shared" si="8"/>
        <v>5.1999999999999998E-3</v>
      </c>
      <c r="J74" s="129">
        <f t="shared" si="9"/>
        <v>43154</v>
      </c>
      <c r="K74" s="130">
        <f t="shared" si="14"/>
        <v>43</v>
      </c>
      <c r="L74" s="131">
        <f t="shared" si="10"/>
        <v>43</v>
      </c>
      <c r="M74" s="132">
        <f t="shared" si="15"/>
        <v>1.000885394</v>
      </c>
      <c r="N74" s="132">
        <f t="shared" ca="1" si="1"/>
        <v>1.0116993400000001</v>
      </c>
      <c r="O74" s="131">
        <f t="shared" si="16"/>
        <v>0</v>
      </c>
      <c r="P74" s="128">
        <f t="shared" ca="1" si="17"/>
        <v>11.699339999999999</v>
      </c>
      <c r="Q74" s="126">
        <f t="shared" si="11"/>
        <v>0</v>
      </c>
      <c r="R74" s="133" t="str">
        <f t="shared" si="12"/>
        <v>J=</v>
      </c>
      <c r="S74" s="129">
        <f t="shared" si="13"/>
        <v>43578</v>
      </c>
      <c r="T74" s="134" t="str">
        <f t="shared" si="2"/>
        <v>-</v>
      </c>
      <c r="U74" s="4"/>
      <c r="V74" s="110">
        <v>39367</v>
      </c>
      <c r="W74" s="111" t="s">
        <v>62</v>
      </c>
      <c r="X74" s="9"/>
      <c r="Y74" s="1"/>
      <c r="Z74" s="18"/>
      <c r="AA74" s="100"/>
      <c r="AB74" s="100"/>
      <c r="AC74" s="100"/>
      <c r="AD74" s="3"/>
      <c r="AE74" s="4"/>
      <c r="AF74" s="5"/>
      <c r="AG74" s="9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</row>
    <row r="75" spans="1:193" x14ac:dyDescent="0.15">
      <c r="A75" s="124">
        <f t="shared" si="3"/>
        <v>43217</v>
      </c>
      <c r="B75" s="125">
        <f t="shared" ca="1" si="18"/>
        <v>1011.968868</v>
      </c>
      <c r="C75" s="126">
        <f t="shared" si="4"/>
        <v>1000</v>
      </c>
      <c r="D75" s="127">
        <f ca="1">IF(A75&lt;$B$1,VLOOKUP(A75,[1]DI!$A$4:$B$15000,2),0)</f>
        <v>6.3899999999999998E-2</v>
      </c>
      <c r="E75" s="128">
        <f t="shared" ca="1" si="5"/>
        <v>1.0002458299999999</v>
      </c>
      <c r="F75" s="128">
        <f ca="1">(TRUNC(PRODUCT($E$12:$E74),16))</f>
        <v>1.0110528628528199</v>
      </c>
      <c r="G75" s="128">
        <f t="shared" si="19"/>
        <v>1</v>
      </c>
      <c r="H75" s="128">
        <f t="shared" ca="1" si="7"/>
        <v>1.0110528599999999</v>
      </c>
      <c r="I75" s="127">
        <f t="shared" si="8"/>
        <v>5.1999999999999998E-3</v>
      </c>
      <c r="J75" s="129">
        <f t="shared" si="9"/>
        <v>43154</v>
      </c>
      <c r="K75" s="130">
        <f t="shared" si="14"/>
        <v>44</v>
      </c>
      <c r="L75" s="131">
        <f t="shared" si="10"/>
        <v>44</v>
      </c>
      <c r="M75" s="132">
        <f t="shared" si="15"/>
        <v>1.000905994</v>
      </c>
      <c r="N75" s="132">
        <f t="shared" ca="1" si="1"/>
        <v>1.0119688680000001</v>
      </c>
      <c r="O75" s="131">
        <f t="shared" si="16"/>
        <v>0</v>
      </c>
      <c r="P75" s="128">
        <f t="shared" ca="1" si="17"/>
        <v>11.968868000000001</v>
      </c>
      <c r="Q75" s="126">
        <f t="shared" si="11"/>
        <v>0</v>
      </c>
      <c r="R75" s="133" t="str">
        <f t="shared" si="12"/>
        <v>J=</v>
      </c>
      <c r="S75" s="129">
        <f t="shared" si="13"/>
        <v>43578</v>
      </c>
      <c r="T75" s="134" t="str">
        <f t="shared" si="2"/>
        <v>-</v>
      </c>
      <c r="U75" s="4"/>
      <c r="V75" s="110">
        <v>39388</v>
      </c>
      <c r="W75" s="111" t="s">
        <v>63</v>
      </c>
      <c r="X75" s="9"/>
      <c r="Y75" s="1"/>
      <c r="Z75" s="18"/>
      <c r="AA75" s="100"/>
      <c r="AB75" s="100"/>
      <c r="AC75" s="100"/>
      <c r="AD75" s="3"/>
      <c r="AE75" s="4"/>
      <c r="AF75" s="5"/>
      <c r="AG75" s="9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</row>
    <row r="76" spans="1:193" x14ac:dyDescent="0.15">
      <c r="A76" s="124">
        <f t="shared" si="3"/>
        <v>43218</v>
      </c>
      <c r="B76" s="125">
        <f t="shared" ca="1" si="18"/>
        <v>1012.238476</v>
      </c>
      <c r="C76" s="126">
        <f t="shared" si="4"/>
        <v>1000</v>
      </c>
      <c r="D76" s="127">
        <f ca="1">IF(A76&lt;$B$1,VLOOKUP(A76,[1]DI!$A$4:$B$15000,2),0)</f>
        <v>0</v>
      </c>
      <c r="E76" s="128">
        <f t="shared" ref="E76:E139" ca="1" si="22">IF(A76&lt;A$10,1,ROUND(((1+D76)^(1/252)),8))</f>
        <v>1</v>
      </c>
      <c r="F76" s="128">
        <f ca="1">(TRUNC(PRODUCT($E$12:$E75),16))</f>
        <v>1.0113014099780999</v>
      </c>
      <c r="G76" s="128">
        <f t="shared" si="19"/>
        <v>1</v>
      </c>
      <c r="H76" s="128">
        <f t="shared" ref="H76:H139" ca="1" si="23">ROUND(F76/G76,8)</f>
        <v>1.01130141</v>
      </c>
      <c r="I76" s="127">
        <f t="shared" si="8"/>
        <v>5.1999999999999998E-3</v>
      </c>
      <c r="J76" s="129">
        <f t="shared" si="9"/>
        <v>43154</v>
      </c>
      <c r="K76" s="130">
        <f t="shared" si="14"/>
        <v>44</v>
      </c>
      <c r="L76" s="131">
        <f t="shared" si="10"/>
        <v>45</v>
      </c>
      <c r="M76" s="132">
        <f t="shared" ref="M76:M139" si="24">ROUND((I76+1)^(L76/252),9)</f>
        <v>1.0009265949999999</v>
      </c>
      <c r="N76" s="132">
        <f t="shared" ref="N76:N139" ca="1" si="25">ROUND(H76*M76,9)</f>
        <v>1.0122384769999999</v>
      </c>
      <c r="O76" s="131">
        <f t="shared" si="16"/>
        <v>0</v>
      </c>
      <c r="P76" s="128">
        <f t="shared" ref="P76:P139" ca="1" si="26">TRUNC(((N76-1)*C76),6)</f>
        <v>12.238476</v>
      </c>
      <c r="Q76" s="126">
        <f t="shared" si="11"/>
        <v>0</v>
      </c>
      <c r="R76" s="133" t="str">
        <f t="shared" si="12"/>
        <v>J=</v>
      </c>
      <c r="S76" s="129">
        <f t="shared" si="13"/>
        <v>43578</v>
      </c>
      <c r="T76" s="134" t="str">
        <f t="shared" ref="T76:T139" si="27">IF(O76&gt;0,(P76+Q76)*T$9,"-")</f>
        <v>-</v>
      </c>
      <c r="U76" s="4"/>
      <c r="V76" s="110">
        <v>39401</v>
      </c>
      <c r="W76" s="111" t="s">
        <v>64</v>
      </c>
      <c r="X76" s="9"/>
      <c r="Y76" s="1"/>
      <c r="Z76" s="18"/>
      <c r="AA76" s="100"/>
      <c r="AB76" s="100"/>
      <c r="AC76" s="100"/>
      <c r="AD76" s="3"/>
      <c r="AE76" s="4"/>
      <c r="AF76" s="5"/>
      <c r="AG76" s="9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</row>
    <row r="77" spans="1:193" x14ac:dyDescent="0.15">
      <c r="A77" s="124">
        <f t="shared" ref="A77:A140" si="28">(A76+1)</f>
        <v>43219</v>
      </c>
      <c r="B77" s="125">
        <f t="shared" ca="1" si="18"/>
        <v>1012.238476</v>
      </c>
      <c r="C77" s="126">
        <f t="shared" ref="C77:C140" si="29">(C76-Q76)</f>
        <v>1000</v>
      </c>
      <c r="D77" s="127">
        <f ca="1">IF(A77&lt;$B$1,VLOOKUP(A77,[1]DI!$A$4:$B$15000,2),0)</f>
        <v>0</v>
      </c>
      <c r="E77" s="128">
        <f t="shared" ca="1" si="22"/>
        <v>1</v>
      </c>
      <c r="F77" s="128">
        <f ca="1">(TRUNC(PRODUCT($E$12:$E76),16))</f>
        <v>1.0113014099780999</v>
      </c>
      <c r="G77" s="128">
        <f t="shared" si="19"/>
        <v>1</v>
      </c>
      <c r="H77" s="128">
        <f t="shared" ca="1" si="23"/>
        <v>1.01130141</v>
      </c>
      <c r="I77" s="127">
        <f t="shared" ref="I77:I140" si="30">I76</f>
        <v>5.1999999999999998E-3</v>
      </c>
      <c r="J77" s="129">
        <f t="shared" ref="J77:J140" si="31">IF(O76&gt;0,VLOOKUP(O76,V$12:AF$48,2),J76)</f>
        <v>43154</v>
      </c>
      <c r="K77" s="130">
        <f t="shared" ref="K77:K140" si="32">IF(A77&gt;J77,IF(NETWORKDAYS(J77,A77,$V$52:$V$436)-1=0,1,NETWORKDAYS(J77,A77,$V$52:$V$436)-1),0)</f>
        <v>44</v>
      </c>
      <c r="L77" s="131">
        <f t="shared" ref="L77:L140" si="33">IF(AND(K77=1,K76=1),1,IF(K77&gt;0,IF(K77=K76,K77+1,K77),0))</f>
        <v>45</v>
      </c>
      <c r="M77" s="132">
        <f t="shared" si="24"/>
        <v>1.0009265949999999</v>
      </c>
      <c r="N77" s="132">
        <f t="shared" ca="1" si="25"/>
        <v>1.0122384769999999</v>
      </c>
      <c r="O77" s="131">
        <f t="shared" si="16"/>
        <v>0</v>
      </c>
      <c r="P77" s="128">
        <f t="shared" ca="1" si="26"/>
        <v>12.238476</v>
      </c>
      <c r="Q77" s="126">
        <f t="shared" ref="Q77:Q140" si="34">IF(O77&gt;0,VLOOKUP(O77,$V$12:$AA$48,6),0)</f>
        <v>0</v>
      </c>
      <c r="R77" s="133" t="str">
        <f t="shared" ref="R77:R140" si="35">IF(O76&gt;0,VLOOKUP(O76,V$12:AF$48,10),R76)</f>
        <v>J=</v>
      </c>
      <c r="S77" s="129">
        <f t="shared" ref="S77:S140" si="36">IF(O76&gt;0,VLOOKUP(O76,V$12:AF$48,11),S76)</f>
        <v>43578</v>
      </c>
      <c r="T77" s="134" t="str">
        <f t="shared" si="27"/>
        <v>-</v>
      </c>
      <c r="U77" s="4"/>
      <c r="V77" s="110">
        <v>39441</v>
      </c>
      <c r="W77" s="111" t="s">
        <v>70</v>
      </c>
      <c r="X77" s="9"/>
      <c r="Y77" s="1"/>
      <c r="Z77" s="18"/>
      <c r="AA77" s="100"/>
      <c r="AB77" s="100"/>
      <c r="AC77" s="100"/>
      <c r="AD77" s="3"/>
      <c r="AE77" s="4"/>
      <c r="AF77" s="5"/>
      <c r="AG77" s="9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</row>
    <row r="78" spans="1:193" x14ac:dyDescent="0.15">
      <c r="A78" s="124">
        <f t="shared" si="28"/>
        <v>43220</v>
      </c>
      <c r="B78" s="125">
        <f t="shared" ref="B78:B141" ca="1" si="37">IF(A78&lt;=TODAY(),C78+P78,IF(AND(A78&gt;TODAY(),A78&lt;=$B$1),IF(VLOOKUP(TODAY(),$A$10:$D$10000,4,FALSE)=0,"n.d",C78+P78),"n.d"))</f>
        <v>1012.238476</v>
      </c>
      <c r="C78" s="126">
        <f t="shared" si="29"/>
        <v>1000</v>
      </c>
      <c r="D78" s="127">
        <f ca="1">IF(A78&lt;$B$1,VLOOKUP(A78,[1]DI!$A$4:$B$15000,2),0)</f>
        <v>6.3899999999999998E-2</v>
      </c>
      <c r="E78" s="128">
        <f t="shared" ca="1" si="22"/>
        <v>1.0002458299999999</v>
      </c>
      <c r="F78" s="128">
        <f ca="1">(TRUNC(PRODUCT($E$12:$E77),16))</f>
        <v>1.0113014099780999</v>
      </c>
      <c r="G78" s="128">
        <f t="shared" si="19"/>
        <v>1</v>
      </c>
      <c r="H78" s="128">
        <f t="shared" ca="1" si="23"/>
        <v>1.01130141</v>
      </c>
      <c r="I78" s="127">
        <f t="shared" si="30"/>
        <v>5.1999999999999998E-3</v>
      </c>
      <c r="J78" s="129">
        <f t="shared" si="31"/>
        <v>43154</v>
      </c>
      <c r="K78" s="130">
        <f t="shared" si="32"/>
        <v>45</v>
      </c>
      <c r="L78" s="131">
        <f t="shared" si="33"/>
        <v>45</v>
      </c>
      <c r="M78" s="132">
        <f t="shared" si="24"/>
        <v>1.0009265949999999</v>
      </c>
      <c r="N78" s="132">
        <f t="shared" ca="1" si="25"/>
        <v>1.0122384769999999</v>
      </c>
      <c r="O78" s="131">
        <f t="shared" ref="O78:O141" si="38">IF(VLOOKUP(A78,W$12:AD$48,8)=VLOOKUP(A77,W$12:AD$48,8),0,VLOOKUP(A78,W$12:AD$48,8))</f>
        <v>0</v>
      </c>
      <c r="P78" s="128">
        <f t="shared" ca="1" si="26"/>
        <v>12.238476</v>
      </c>
      <c r="Q78" s="126">
        <f t="shared" si="34"/>
        <v>0</v>
      </c>
      <c r="R78" s="133" t="str">
        <f t="shared" si="35"/>
        <v>J=</v>
      </c>
      <c r="S78" s="129">
        <f t="shared" si="36"/>
        <v>43578</v>
      </c>
      <c r="T78" s="134" t="str">
        <f t="shared" si="27"/>
        <v>-</v>
      </c>
      <c r="U78" s="4"/>
      <c r="V78" s="110">
        <v>39448</v>
      </c>
      <c r="W78" s="111" t="s">
        <v>71</v>
      </c>
      <c r="X78" s="9"/>
      <c r="Y78" s="1"/>
      <c r="Z78" s="18"/>
      <c r="AA78" s="100"/>
      <c r="AB78" s="100"/>
      <c r="AC78" s="100"/>
      <c r="AD78" s="3"/>
      <c r="AE78" s="4"/>
      <c r="AF78" s="5"/>
      <c r="AG78" s="9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</row>
    <row r="79" spans="1:193" x14ac:dyDescent="0.15">
      <c r="A79" s="124">
        <f t="shared" si="28"/>
        <v>43221</v>
      </c>
      <c r="B79" s="125">
        <f t="shared" ca="1" si="37"/>
        <v>1012.508154</v>
      </c>
      <c r="C79" s="126">
        <f t="shared" si="29"/>
        <v>1000</v>
      </c>
      <c r="D79" s="127">
        <f ca="1">IF(A79&lt;$B$1,VLOOKUP(A79,[1]DI!$A$4:$B$15000,2),0)</f>
        <v>0</v>
      </c>
      <c r="E79" s="128">
        <f t="shared" ca="1" si="22"/>
        <v>1</v>
      </c>
      <c r="F79" s="128">
        <f ca="1">(TRUNC(PRODUCT($E$12:$E78),16))</f>
        <v>1.01155001820371</v>
      </c>
      <c r="G79" s="128">
        <f t="shared" si="19"/>
        <v>1</v>
      </c>
      <c r="H79" s="128">
        <f t="shared" ca="1" si="23"/>
        <v>1.01155002</v>
      </c>
      <c r="I79" s="127">
        <f t="shared" si="30"/>
        <v>5.1999999999999998E-3</v>
      </c>
      <c r="J79" s="129">
        <f t="shared" si="31"/>
        <v>43154</v>
      </c>
      <c r="K79" s="130">
        <f t="shared" si="32"/>
        <v>45</v>
      </c>
      <c r="L79" s="131">
        <f t="shared" si="33"/>
        <v>46</v>
      </c>
      <c r="M79" s="132">
        <f t="shared" si="24"/>
        <v>1.000947195</v>
      </c>
      <c r="N79" s="132">
        <f t="shared" ca="1" si="25"/>
        <v>1.0125081549999999</v>
      </c>
      <c r="O79" s="131">
        <f t="shared" si="38"/>
        <v>0</v>
      </c>
      <c r="P79" s="128">
        <f t="shared" ca="1" si="26"/>
        <v>12.508153999999999</v>
      </c>
      <c r="Q79" s="126">
        <f t="shared" si="34"/>
        <v>0</v>
      </c>
      <c r="R79" s="133" t="str">
        <f t="shared" si="35"/>
        <v>J=</v>
      </c>
      <c r="S79" s="129">
        <f t="shared" si="36"/>
        <v>43578</v>
      </c>
      <c r="T79" s="134" t="str">
        <f t="shared" si="27"/>
        <v>-</v>
      </c>
      <c r="U79" s="4"/>
      <c r="V79" s="110">
        <v>39482</v>
      </c>
      <c r="W79" s="111" t="s">
        <v>65</v>
      </c>
      <c r="X79" s="9"/>
      <c r="Y79" s="1"/>
      <c r="Z79" s="18"/>
      <c r="AA79" s="100"/>
      <c r="AB79" s="100"/>
      <c r="AC79" s="100"/>
      <c r="AD79" s="3"/>
      <c r="AE79" s="4"/>
      <c r="AF79" s="5"/>
      <c r="AG79" s="9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</row>
    <row r="80" spans="1:193" x14ac:dyDescent="0.15">
      <c r="A80" s="124">
        <f t="shared" si="28"/>
        <v>43222</v>
      </c>
      <c r="B80" s="125">
        <f t="shared" ca="1" si="37"/>
        <v>1012.508154</v>
      </c>
      <c r="C80" s="126">
        <f t="shared" si="29"/>
        <v>1000</v>
      </c>
      <c r="D80" s="127">
        <f ca="1">IF(A80&lt;$B$1,VLOOKUP(A80,[1]DI!$A$4:$B$15000,2),0)</f>
        <v>6.3899999999999998E-2</v>
      </c>
      <c r="E80" s="128">
        <f t="shared" ca="1" si="22"/>
        <v>1.0002458299999999</v>
      </c>
      <c r="F80" s="128">
        <f ca="1">(TRUNC(PRODUCT($E$12:$E79),16))</f>
        <v>1.01155001820371</v>
      </c>
      <c r="G80" s="128">
        <f t="shared" si="19"/>
        <v>1</v>
      </c>
      <c r="H80" s="128">
        <f t="shared" ca="1" si="23"/>
        <v>1.01155002</v>
      </c>
      <c r="I80" s="127">
        <f t="shared" si="30"/>
        <v>5.1999999999999998E-3</v>
      </c>
      <c r="J80" s="129">
        <f t="shared" si="31"/>
        <v>43154</v>
      </c>
      <c r="K80" s="130">
        <f t="shared" si="32"/>
        <v>46</v>
      </c>
      <c r="L80" s="131">
        <f t="shared" si="33"/>
        <v>46</v>
      </c>
      <c r="M80" s="132">
        <f t="shared" si="24"/>
        <v>1.000947195</v>
      </c>
      <c r="N80" s="132">
        <f t="shared" ca="1" si="25"/>
        <v>1.0125081549999999</v>
      </c>
      <c r="O80" s="131">
        <f t="shared" si="38"/>
        <v>0</v>
      </c>
      <c r="P80" s="128">
        <f t="shared" ca="1" si="26"/>
        <v>12.508153999999999</v>
      </c>
      <c r="Q80" s="126">
        <f t="shared" si="34"/>
        <v>0</v>
      </c>
      <c r="R80" s="133" t="str">
        <f t="shared" si="35"/>
        <v>J=</v>
      </c>
      <c r="S80" s="129">
        <f t="shared" si="36"/>
        <v>43578</v>
      </c>
      <c r="T80" s="134" t="str">
        <f t="shared" si="27"/>
        <v>-</v>
      </c>
      <c r="U80" s="4"/>
      <c r="V80" s="110">
        <v>39483</v>
      </c>
      <c r="W80" s="111" t="s">
        <v>65</v>
      </c>
      <c r="X80" s="9"/>
      <c r="Y80" s="1"/>
      <c r="Z80" s="18"/>
      <c r="AA80" s="100"/>
      <c r="AB80" s="100"/>
      <c r="AC80" s="100"/>
      <c r="AD80" s="3"/>
      <c r="AE80" s="4"/>
      <c r="AF80" s="5"/>
      <c r="AG80" s="9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</row>
    <row r="81" spans="1:190" x14ac:dyDescent="0.15">
      <c r="A81" s="124">
        <f t="shared" si="28"/>
        <v>43223</v>
      </c>
      <c r="B81" s="125">
        <f t="shared" ca="1" si="37"/>
        <v>1012.777905</v>
      </c>
      <c r="C81" s="126">
        <f t="shared" si="29"/>
        <v>1000</v>
      </c>
      <c r="D81" s="127">
        <f ca="1">IF(A81&lt;$B$1,VLOOKUP(A81,[1]DI!$A$4:$B$15000,2),0)</f>
        <v>6.3899999999999998E-2</v>
      </c>
      <c r="E81" s="128">
        <f t="shared" ca="1" si="22"/>
        <v>1.0002458299999999</v>
      </c>
      <c r="F81" s="128">
        <f ca="1">(TRUNC(PRODUCT($E$12:$E80),16))</f>
        <v>1.01179868754469</v>
      </c>
      <c r="G81" s="128">
        <f t="shared" si="19"/>
        <v>1</v>
      </c>
      <c r="H81" s="128">
        <f t="shared" ca="1" si="23"/>
        <v>1.01179869</v>
      </c>
      <c r="I81" s="127">
        <f t="shared" si="30"/>
        <v>5.1999999999999998E-3</v>
      </c>
      <c r="J81" s="129">
        <f t="shared" si="31"/>
        <v>43154</v>
      </c>
      <c r="K81" s="130">
        <f t="shared" si="32"/>
        <v>47</v>
      </c>
      <c r="L81" s="131">
        <f t="shared" si="33"/>
        <v>47</v>
      </c>
      <c r="M81" s="132">
        <f t="shared" si="24"/>
        <v>1.0009677960000001</v>
      </c>
      <c r="N81" s="132">
        <f t="shared" ca="1" si="25"/>
        <v>1.0127779050000001</v>
      </c>
      <c r="O81" s="131">
        <f t="shared" si="38"/>
        <v>0</v>
      </c>
      <c r="P81" s="128">
        <f t="shared" ca="1" si="26"/>
        <v>12.777905000000001</v>
      </c>
      <c r="Q81" s="126">
        <f t="shared" si="34"/>
        <v>0</v>
      </c>
      <c r="R81" s="133" t="str">
        <f t="shared" si="35"/>
        <v>J=</v>
      </c>
      <c r="S81" s="129">
        <f t="shared" si="36"/>
        <v>43578</v>
      </c>
      <c r="T81" s="134" t="str">
        <f t="shared" si="27"/>
        <v>-</v>
      </c>
      <c r="U81" s="4"/>
      <c r="V81" s="110">
        <v>39528</v>
      </c>
      <c r="W81" s="111" t="s">
        <v>66</v>
      </c>
      <c r="X81" s="9"/>
      <c r="Y81" s="1"/>
      <c r="Z81" s="18"/>
      <c r="AA81" s="100"/>
      <c r="AB81" s="100"/>
      <c r="AC81" s="100"/>
      <c r="AD81" s="3"/>
      <c r="AE81" s="4"/>
      <c r="AF81" s="5"/>
      <c r="AG81" s="9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</row>
    <row r="82" spans="1:190" x14ac:dyDescent="0.15">
      <c r="A82" s="124">
        <f t="shared" si="28"/>
        <v>43224</v>
      </c>
      <c r="B82" s="125">
        <f t="shared" ca="1" si="37"/>
        <v>1013.047725</v>
      </c>
      <c r="C82" s="126">
        <f t="shared" si="29"/>
        <v>1000</v>
      </c>
      <c r="D82" s="127">
        <f ca="1">IF(A82&lt;$B$1,VLOOKUP(A82,[1]DI!$A$4:$B$15000,2),0)</f>
        <v>6.3899999999999998E-2</v>
      </c>
      <c r="E82" s="128">
        <f t="shared" ca="1" si="22"/>
        <v>1.0002458299999999</v>
      </c>
      <c r="F82" s="128">
        <f ca="1">(TRUNC(PRODUCT($E$12:$E81),16))</f>
        <v>1.0120474180160499</v>
      </c>
      <c r="G82" s="128">
        <f t="shared" si="19"/>
        <v>1</v>
      </c>
      <c r="H82" s="128">
        <f t="shared" ca="1" si="23"/>
        <v>1.01204742</v>
      </c>
      <c r="I82" s="127">
        <f t="shared" si="30"/>
        <v>5.1999999999999998E-3</v>
      </c>
      <c r="J82" s="129">
        <f t="shared" si="31"/>
        <v>43154</v>
      </c>
      <c r="K82" s="130">
        <f t="shared" si="32"/>
        <v>48</v>
      </c>
      <c r="L82" s="131">
        <f t="shared" si="33"/>
        <v>48</v>
      </c>
      <c r="M82" s="132">
        <f t="shared" si="24"/>
        <v>1.0009883980000001</v>
      </c>
      <c r="N82" s="132">
        <f t="shared" ca="1" si="25"/>
        <v>1.0130477259999999</v>
      </c>
      <c r="O82" s="131">
        <f t="shared" si="38"/>
        <v>0</v>
      </c>
      <c r="P82" s="128">
        <f t="shared" ca="1" si="26"/>
        <v>13.047725</v>
      </c>
      <c r="Q82" s="126">
        <f t="shared" si="34"/>
        <v>0</v>
      </c>
      <c r="R82" s="133" t="str">
        <f t="shared" si="35"/>
        <v>J=</v>
      </c>
      <c r="S82" s="129">
        <f t="shared" si="36"/>
        <v>43578</v>
      </c>
      <c r="T82" s="134" t="str">
        <f t="shared" si="27"/>
        <v>-</v>
      </c>
      <c r="U82" s="4"/>
      <c r="V82" s="110">
        <v>39559</v>
      </c>
      <c r="W82" s="111" t="s">
        <v>67</v>
      </c>
      <c r="X82" s="9"/>
      <c r="Y82" s="1"/>
      <c r="Z82" s="18"/>
      <c r="AA82" s="100"/>
      <c r="AB82" s="100"/>
      <c r="AC82" s="100"/>
      <c r="AD82" s="3"/>
      <c r="AE82" s="4"/>
      <c r="AF82" s="5"/>
      <c r="AG82" s="9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</row>
    <row r="83" spans="1:190" x14ac:dyDescent="0.15">
      <c r="A83" s="124">
        <f t="shared" si="28"/>
        <v>43225</v>
      </c>
      <c r="B83" s="125">
        <f t="shared" ca="1" si="37"/>
        <v>1013.317617</v>
      </c>
      <c r="C83" s="126">
        <f t="shared" si="29"/>
        <v>1000</v>
      </c>
      <c r="D83" s="127">
        <f ca="1">IF(A83&lt;$B$1,VLOOKUP(A83,[1]DI!$A$4:$B$15000,2),0)</f>
        <v>0</v>
      </c>
      <c r="E83" s="128">
        <f t="shared" ca="1" si="22"/>
        <v>1</v>
      </c>
      <c r="F83" s="128">
        <f ca="1">(TRUNC(PRODUCT($E$12:$E82),16))</f>
        <v>1.0122962096328201</v>
      </c>
      <c r="G83" s="128">
        <f t="shared" si="19"/>
        <v>1</v>
      </c>
      <c r="H83" s="128">
        <f t="shared" ca="1" si="23"/>
        <v>1.0122962099999999</v>
      </c>
      <c r="I83" s="127">
        <f t="shared" si="30"/>
        <v>5.1999999999999998E-3</v>
      </c>
      <c r="J83" s="129">
        <f t="shared" si="31"/>
        <v>43154</v>
      </c>
      <c r="K83" s="130">
        <f t="shared" si="32"/>
        <v>48</v>
      </c>
      <c r="L83" s="131">
        <f t="shared" si="33"/>
        <v>49</v>
      </c>
      <c r="M83" s="132">
        <f t="shared" si="24"/>
        <v>1.001009</v>
      </c>
      <c r="N83" s="132">
        <f t="shared" ca="1" si="25"/>
        <v>1.013317617</v>
      </c>
      <c r="O83" s="131">
        <f t="shared" si="38"/>
        <v>0</v>
      </c>
      <c r="P83" s="128">
        <f t="shared" ca="1" si="26"/>
        <v>13.317617</v>
      </c>
      <c r="Q83" s="126">
        <f t="shared" si="34"/>
        <v>0</v>
      </c>
      <c r="R83" s="133" t="str">
        <f t="shared" si="35"/>
        <v>J=</v>
      </c>
      <c r="S83" s="129">
        <f t="shared" si="36"/>
        <v>43578</v>
      </c>
      <c r="T83" s="134" t="str">
        <f t="shared" si="27"/>
        <v>-</v>
      </c>
      <c r="U83" s="4"/>
      <c r="V83" s="110">
        <v>39569</v>
      </c>
      <c r="W83" s="111" t="s">
        <v>68</v>
      </c>
      <c r="X83" s="9"/>
      <c r="Y83" s="1"/>
      <c r="Z83" s="18"/>
      <c r="AA83" s="100"/>
      <c r="AB83" s="100"/>
      <c r="AC83" s="100"/>
      <c r="AD83" s="3"/>
      <c r="AE83" s="4"/>
      <c r="AF83" s="5"/>
      <c r="AG83" s="9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</row>
    <row r="84" spans="1:190" x14ac:dyDescent="0.15">
      <c r="A84" s="124">
        <f t="shared" si="28"/>
        <v>43226</v>
      </c>
      <c r="B84" s="125">
        <f t="shared" ca="1" si="37"/>
        <v>1013.317617</v>
      </c>
      <c r="C84" s="126">
        <f t="shared" si="29"/>
        <v>1000</v>
      </c>
      <c r="D84" s="127">
        <f ca="1">IF(A84&lt;$B$1,VLOOKUP(A84,[1]DI!$A$4:$B$15000,2),0)</f>
        <v>0</v>
      </c>
      <c r="E84" s="128">
        <f t="shared" ca="1" si="22"/>
        <v>1</v>
      </c>
      <c r="F84" s="128">
        <f ca="1">(TRUNC(PRODUCT($E$12:$E83),16))</f>
        <v>1.0122962096328201</v>
      </c>
      <c r="G84" s="128">
        <f t="shared" si="19"/>
        <v>1</v>
      </c>
      <c r="H84" s="128">
        <f t="shared" ca="1" si="23"/>
        <v>1.0122962099999999</v>
      </c>
      <c r="I84" s="127">
        <f t="shared" si="30"/>
        <v>5.1999999999999998E-3</v>
      </c>
      <c r="J84" s="129">
        <f t="shared" si="31"/>
        <v>43154</v>
      </c>
      <c r="K84" s="130">
        <f t="shared" si="32"/>
        <v>48</v>
      </c>
      <c r="L84" s="131">
        <f t="shared" si="33"/>
        <v>49</v>
      </c>
      <c r="M84" s="132">
        <f t="shared" si="24"/>
        <v>1.001009</v>
      </c>
      <c r="N84" s="132">
        <f t="shared" ca="1" si="25"/>
        <v>1.013317617</v>
      </c>
      <c r="O84" s="131">
        <f t="shared" si="38"/>
        <v>0</v>
      </c>
      <c r="P84" s="128">
        <f t="shared" ca="1" si="26"/>
        <v>13.317617</v>
      </c>
      <c r="Q84" s="126">
        <f t="shared" si="34"/>
        <v>0</v>
      </c>
      <c r="R84" s="133" t="str">
        <f t="shared" si="35"/>
        <v>J=</v>
      </c>
      <c r="S84" s="129">
        <f t="shared" si="36"/>
        <v>43578</v>
      </c>
      <c r="T84" s="134" t="str">
        <f t="shared" si="27"/>
        <v>-</v>
      </c>
      <c r="U84" s="4"/>
      <c r="V84" s="110">
        <v>39590</v>
      </c>
      <c r="W84" s="111" t="s">
        <v>69</v>
      </c>
      <c r="X84" s="9"/>
      <c r="Y84" s="1"/>
      <c r="Z84" s="18"/>
      <c r="AA84" s="5"/>
      <c r="AB84" s="5"/>
      <c r="AC84" s="5"/>
      <c r="AD84" s="3"/>
      <c r="AE84" s="4"/>
      <c r="AF84" s="5"/>
      <c r="AG84" s="9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</row>
    <row r="85" spans="1:190" x14ac:dyDescent="0.15">
      <c r="A85" s="124">
        <f t="shared" si="28"/>
        <v>43227</v>
      </c>
      <c r="B85" s="125">
        <f t="shared" ca="1" si="37"/>
        <v>1013.317617</v>
      </c>
      <c r="C85" s="126">
        <f t="shared" si="29"/>
        <v>1000</v>
      </c>
      <c r="D85" s="127">
        <f ca="1">IF(A85&lt;$B$1,VLOOKUP(A85,[1]DI!$A$4:$B$15000,2),0)</f>
        <v>6.3899999999999998E-2</v>
      </c>
      <c r="E85" s="128">
        <f t="shared" ca="1" si="22"/>
        <v>1.0002458299999999</v>
      </c>
      <c r="F85" s="128">
        <f ca="1">(TRUNC(PRODUCT($E$12:$E84),16))</f>
        <v>1.0122962096328201</v>
      </c>
      <c r="G85" s="128">
        <f t="shared" si="19"/>
        <v>1</v>
      </c>
      <c r="H85" s="128">
        <f t="shared" ca="1" si="23"/>
        <v>1.0122962099999999</v>
      </c>
      <c r="I85" s="127">
        <f t="shared" si="30"/>
        <v>5.1999999999999998E-3</v>
      </c>
      <c r="J85" s="129">
        <f t="shared" si="31"/>
        <v>43154</v>
      </c>
      <c r="K85" s="130">
        <f t="shared" si="32"/>
        <v>49</v>
      </c>
      <c r="L85" s="131">
        <f t="shared" si="33"/>
        <v>49</v>
      </c>
      <c r="M85" s="132">
        <f t="shared" si="24"/>
        <v>1.001009</v>
      </c>
      <c r="N85" s="132">
        <f t="shared" ca="1" si="25"/>
        <v>1.013317617</v>
      </c>
      <c r="O85" s="131">
        <f t="shared" si="38"/>
        <v>0</v>
      </c>
      <c r="P85" s="128">
        <f t="shared" ca="1" si="26"/>
        <v>13.317617</v>
      </c>
      <c r="Q85" s="126">
        <f t="shared" si="34"/>
        <v>0</v>
      </c>
      <c r="R85" s="133" t="str">
        <f t="shared" si="35"/>
        <v>J=</v>
      </c>
      <c r="S85" s="129">
        <f t="shared" si="36"/>
        <v>43578</v>
      </c>
      <c r="T85" s="134" t="str">
        <f t="shared" si="27"/>
        <v>-</v>
      </c>
      <c r="U85" s="4"/>
      <c r="V85" s="110">
        <v>39807</v>
      </c>
      <c r="W85" s="111" t="s">
        <v>70</v>
      </c>
      <c r="X85" s="9"/>
      <c r="Y85" s="1"/>
      <c r="Z85" s="18"/>
      <c r="AA85" s="5"/>
      <c r="AB85" s="5"/>
      <c r="AC85" s="5"/>
      <c r="AD85" s="3"/>
      <c r="AE85" s="4"/>
      <c r="AF85" s="5"/>
      <c r="AG85" s="9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</row>
    <row r="86" spans="1:190" x14ac:dyDescent="0.15">
      <c r="A86" s="124">
        <f t="shared" si="28"/>
        <v>43228</v>
      </c>
      <c r="B86" s="125">
        <f t="shared" ca="1" si="37"/>
        <v>1013.587578</v>
      </c>
      <c r="C86" s="126">
        <f t="shared" si="29"/>
        <v>1000</v>
      </c>
      <c r="D86" s="127">
        <f ca="1">IF(A86&lt;$B$1,VLOOKUP(A86,[1]DI!$A$4:$B$15000,2),0)</f>
        <v>6.3899999999999998E-2</v>
      </c>
      <c r="E86" s="128">
        <f t="shared" ca="1" si="22"/>
        <v>1.0002458299999999</v>
      </c>
      <c r="F86" s="128">
        <f ca="1">(TRUNC(PRODUCT($E$12:$E85),16))</f>
        <v>1.0125450624100301</v>
      </c>
      <c r="G86" s="128">
        <f t="shared" si="19"/>
        <v>1</v>
      </c>
      <c r="H86" s="128">
        <f t="shared" ca="1" si="23"/>
        <v>1.0125450600000001</v>
      </c>
      <c r="I86" s="127">
        <f t="shared" si="30"/>
        <v>5.1999999999999998E-3</v>
      </c>
      <c r="J86" s="129">
        <f t="shared" si="31"/>
        <v>43154</v>
      </c>
      <c r="K86" s="130">
        <f t="shared" si="32"/>
        <v>50</v>
      </c>
      <c r="L86" s="131">
        <f t="shared" si="33"/>
        <v>50</v>
      </c>
      <c r="M86" s="132">
        <f t="shared" si="24"/>
        <v>1.001029602</v>
      </c>
      <c r="N86" s="132">
        <f t="shared" ca="1" si="25"/>
        <v>1.0135875780000001</v>
      </c>
      <c r="O86" s="131">
        <f t="shared" si="38"/>
        <v>0</v>
      </c>
      <c r="P86" s="128">
        <f t="shared" ca="1" si="26"/>
        <v>13.587578000000001</v>
      </c>
      <c r="Q86" s="126">
        <f t="shared" si="34"/>
        <v>0</v>
      </c>
      <c r="R86" s="133" t="str">
        <f t="shared" si="35"/>
        <v>J=</v>
      </c>
      <c r="S86" s="129">
        <f t="shared" si="36"/>
        <v>43578</v>
      </c>
      <c r="T86" s="134" t="str">
        <f t="shared" si="27"/>
        <v>-</v>
      </c>
      <c r="U86" s="4"/>
      <c r="V86" s="110">
        <v>39814</v>
      </c>
      <c r="W86" s="111" t="s">
        <v>71</v>
      </c>
      <c r="X86" s="9"/>
      <c r="Y86" s="1"/>
      <c r="Z86" s="18"/>
      <c r="AA86" s="5"/>
      <c r="AB86" s="5"/>
      <c r="AC86" s="5"/>
      <c r="AD86" s="3"/>
      <c r="AE86" s="4"/>
      <c r="AF86" s="5"/>
      <c r="AG86" s="9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</row>
    <row r="87" spans="1:190" x14ac:dyDescent="0.15">
      <c r="A87" s="124">
        <f t="shared" si="28"/>
        <v>43229</v>
      </c>
      <c r="B87" s="125">
        <f t="shared" ca="1" si="37"/>
        <v>1013.857621</v>
      </c>
      <c r="C87" s="126">
        <f t="shared" si="29"/>
        <v>1000</v>
      </c>
      <c r="D87" s="127">
        <f ca="1">IF(A87&lt;$B$1,VLOOKUP(A87,[1]DI!$A$4:$B$15000,2),0)</f>
        <v>6.3899999999999998E-2</v>
      </c>
      <c r="E87" s="128">
        <f t="shared" ca="1" si="22"/>
        <v>1.0002458299999999</v>
      </c>
      <c r="F87" s="128">
        <f ca="1">(TRUNC(PRODUCT($E$12:$E86),16))</f>
        <v>1.0127939763627201</v>
      </c>
      <c r="G87" s="128">
        <f t="shared" si="19"/>
        <v>1</v>
      </c>
      <c r="H87" s="128">
        <f t="shared" ca="1" si="23"/>
        <v>1.0127939800000001</v>
      </c>
      <c r="I87" s="127">
        <f t="shared" si="30"/>
        <v>5.1999999999999998E-3</v>
      </c>
      <c r="J87" s="129">
        <f t="shared" si="31"/>
        <v>43154</v>
      </c>
      <c r="K87" s="130">
        <f t="shared" si="32"/>
        <v>51</v>
      </c>
      <c r="L87" s="131">
        <f t="shared" si="33"/>
        <v>51</v>
      </c>
      <c r="M87" s="132">
        <f t="shared" si="24"/>
        <v>1.0010502050000001</v>
      </c>
      <c r="N87" s="132">
        <f t="shared" ca="1" si="25"/>
        <v>1.0138576210000001</v>
      </c>
      <c r="O87" s="131">
        <f t="shared" si="38"/>
        <v>0</v>
      </c>
      <c r="P87" s="128">
        <f t="shared" ca="1" si="26"/>
        <v>13.857621</v>
      </c>
      <c r="Q87" s="126">
        <f t="shared" si="34"/>
        <v>0</v>
      </c>
      <c r="R87" s="133" t="str">
        <f t="shared" si="35"/>
        <v>J=</v>
      </c>
      <c r="S87" s="129">
        <f t="shared" si="36"/>
        <v>43578</v>
      </c>
      <c r="T87" s="134" t="str">
        <f t="shared" si="27"/>
        <v>-</v>
      </c>
      <c r="U87" s="4"/>
      <c r="V87" s="110">
        <v>39867</v>
      </c>
      <c r="W87" s="111" t="s">
        <v>65</v>
      </c>
      <c r="X87" s="9"/>
      <c r="Y87" s="1"/>
      <c r="Z87" s="18"/>
      <c r="AA87" s="5"/>
      <c r="AB87" s="5"/>
      <c r="AC87" s="5"/>
      <c r="AD87" s="3"/>
      <c r="AE87" s="4"/>
      <c r="AF87" s="5"/>
      <c r="AG87" s="9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</row>
    <row r="88" spans="1:190" x14ac:dyDescent="0.15">
      <c r="A88" s="124">
        <f t="shared" si="28"/>
        <v>43230</v>
      </c>
      <c r="B88" s="125">
        <f t="shared" ca="1" si="37"/>
        <v>1014.1277250000001</v>
      </c>
      <c r="C88" s="126">
        <f t="shared" si="29"/>
        <v>1000</v>
      </c>
      <c r="D88" s="127">
        <f ca="1">IF(A88&lt;$B$1,VLOOKUP(A88,[1]DI!$A$4:$B$15000,2),0)</f>
        <v>6.3899999999999998E-2</v>
      </c>
      <c r="E88" s="128">
        <f t="shared" ca="1" si="22"/>
        <v>1.0002458299999999</v>
      </c>
      <c r="F88" s="128">
        <f ca="1">(TRUNC(PRODUCT($E$12:$E87),16))</f>
        <v>1.01304295150593</v>
      </c>
      <c r="G88" s="128">
        <f t="shared" si="19"/>
        <v>1</v>
      </c>
      <c r="H88" s="128">
        <f t="shared" ca="1" si="23"/>
        <v>1.01304295</v>
      </c>
      <c r="I88" s="127">
        <f t="shared" si="30"/>
        <v>5.1999999999999998E-3</v>
      </c>
      <c r="J88" s="129">
        <f t="shared" si="31"/>
        <v>43154</v>
      </c>
      <c r="K88" s="130">
        <f t="shared" si="32"/>
        <v>52</v>
      </c>
      <c r="L88" s="131">
        <f t="shared" si="33"/>
        <v>52</v>
      </c>
      <c r="M88" s="132">
        <f t="shared" si="24"/>
        <v>1.001070809</v>
      </c>
      <c r="N88" s="132">
        <f t="shared" ca="1" si="25"/>
        <v>1.0141277259999999</v>
      </c>
      <c r="O88" s="131">
        <f t="shared" si="38"/>
        <v>0</v>
      </c>
      <c r="P88" s="128">
        <f t="shared" ca="1" si="26"/>
        <v>14.127725</v>
      </c>
      <c r="Q88" s="126">
        <f t="shared" si="34"/>
        <v>0</v>
      </c>
      <c r="R88" s="133" t="str">
        <f t="shared" si="35"/>
        <v>J=</v>
      </c>
      <c r="S88" s="129">
        <f t="shared" si="36"/>
        <v>43578</v>
      </c>
      <c r="T88" s="134" t="str">
        <f t="shared" si="27"/>
        <v>-</v>
      </c>
      <c r="U88" s="4"/>
      <c r="V88" s="110">
        <v>39868</v>
      </c>
      <c r="W88" s="111" t="s">
        <v>65</v>
      </c>
      <c r="X88" s="9"/>
      <c r="Y88" s="1"/>
      <c r="Z88" s="18"/>
      <c r="AA88" s="5"/>
      <c r="AB88" s="5"/>
      <c r="AC88" s="5"/>
      <c r="AD88" s="3"/>
      <c r="AE88" s="4"/>
      <c r="AF88" s="5"/>
      <c r="AG88" s="9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</row>
    <row r="89" spans="1:190" x14ac:dyDescent="0.15">
      <c r="A89" s="124">
        <f t="shared" si="28"/>
        <v>43231</v>
      </c>
      <c r="B89" s="125">
        <f t="shared" ca="1" si="37"/>
        <v>1014.397908</v>
      </c>
      <c r="C89" s="126">
        <f t="shared" si="29"/>
        <v>1000</v>
      </c>
      <c r="D89" s="127">
        <f ca="1">IF(A89&lt;$B$1,VLOOKUP(A89,[1]DI!$A$4:$B$15000,2),0)</f>
        <v>6.3899999999999998E-2</v>
      </c>
      <c r="E89" s="128">
        <f t="shared" ca="1" si="22"/>
        <v>1.0002458299999999</v>
      </c>
      <c r="F89" s="128">
        <f ca="1">(TRUNC(PRODUCT($E$12:$E88),16))</f>
        <v>1.0132919878547</v>
      </c>
      <c r="G89" s="128">
        <f t="shared" si="19"/>
        <v>1</v>
      </c>
      <c r="H89" s="128">
        <f t="shared" ca="1" si="23"/>
        <v>1.0132919899999999</v>
      </c>
      <c r="I89" s="127">
        <f t="shared" si="30"/>
        <v>5.1999999999999998E-3</v>
      </c>
      <c r="J89" s="129">
        <f t="shared" si="31"/>
        <v>43154</v>
      </c>
      <c r="K89" s="130">
        <f t="shared" si="32"/>
        <v>53</v>
      </c>
      <c r="L89" s="131">
        <f t="shared" si="33"/>
        <v>53</v>
      </c>
      <c r="M89" s="132">
        <f t="shared" si="24"/>
        <v>1.0010914120000001</v>
      </c>
      <c r="N89" s="132">
        <f t="shared" ca="1" si="25"/>
        <v>1.0143979089999999</v>
      </c>
      <c r="O89" s="131">
        <f t="shared" si="38"/>
        <v>0</v>
      </c>
      <c r="P89" s="128">
        <f t="shared" ca="1" si="26"/>
        <v>14.397907999999999</v>
      </c>
      <c r="Q89" s="126">
        <f t="shared" si="34"/>
        <v>0</v>
      </c>
      <c r="R89" s="133" t="str">
        <f t="shared" si="35"/>
        <v>J=</v>
      </c>
      <c r="S89" s="129">
        <f t="shared" si="36"/>
        <v>43578</v>
      </c>
      <c r="T89" s="134" t="str">
        <f t="shared" si="27"/>
        <v>-</v>
      </c>
      <c r="U89" s="4"/>
      <c r="V89" s="110">
        <v>39913</v>
      </c>
      <c r="W89" s="111" t="s">
        <v>66</v>
      </c>
      <c r="X89" s="9"/>
      <c r="Y89" s="1"/>
      <c r="Z89" s="9"/>
      <c r="AA89" s="9"/>
      <c r="AB89" s="9"/>
      <c r="AC89" s="9"/>
      <c r="AD89" s="3"/>
      <c r="AE89" s="4"/>
      <c r="AF89" s="5"/>
      <c r="AG89" s="9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</row>
    <row r="90" spans="1:190" x14ac:dyDescent="0.15">
      <c r="A90" s="124">
        <f t="shared" si="28"/>
        <v>43232</v>
      </c>
      <c r="B90" s="125">
        <f t="shared" ca="1" si="37"/>
        <v>1014.668163</v>
      </c>
      <c r="C90" s="126">
        <f t="shared" si="29"/>
        <v>1000</v>
      </c>
      <c r="D90" s="127">
        <f ca="1">IF(A90&lt;$B$1,VLOOKUP(A90,[1]DI!$A$4:$B$15000,2),0)</f>
        <v>0</v>
      </c>
      <c r="E90" s="128">
        <f t="shared" ca="1" si="22"/>
        <v>1</v>
      </c>
      <c r="F90" s="128">
        <f ca="1">(TRUNC(PRODUCT($E$12:$E89),16))</f>
        <v>1.0135410854240801</v>
      </c>
      <c r="G90" s="128">
        <f t="shared" si="19"/>
        <v>1</v>
      </c>
      <c r="H90" s="128">
        <f t="shared" ca="1" si="23"/>
        <v>1.0135410899999999</v>
      </c>
      <c r="I90" s="127">
        <f t="shared" si="30"/>
        <v>5.1999999999999998E-3</v>
      </c>
      <c r="J90" s="129">
        <f t="shared" si="31"/>
        <v>43154</v>
      </c>
      <c r="K90" s="130">
        <f t="shared" si="32"/>
        <v>53</v>
      </c>
      <c r="L90" s="131">
        <f t="shared" si="33"/>
        <v>54</v>
      </c>
      <c r="M90" s="132">
        <f t="shared" si="24"/>
        <v>1.001112016</v>
      </c>
      <c r="N90" s="132">
        <f t="shared" ca="1" si="25"/>
        <v>1.0146681639999999</v>
      </c>
      <c r="O90" s="131">
        <f t="shared" si="38"/>
        <v>0</v>
      </c>
      <c r="P90" s="128">
        <f t="shared" ca="1" si="26"/>
        <v>14.668163</v>
      </c>
      <c r="Q90" s="126">
        <f t="shared" si="34"/>
        <v>0</v>
      </c>
      <c r="R90" s="133" t="str">
        <f t="shared" si="35"/>
        <v>J=</v>
      </c>
      <c r="S90" s="129">
        <f t="shared" si="36"/>
        <v>43578</v>
      </c>
      <c r="T90" s="134" t="str">
        <f t="shared" si="27"/>
        <v>-</v>
      </c>
      <c r="U90" s="4"/>
      <c r="V90" s="110">
        <v>39924</v>
      </c>
      <c r="W90" s="111" t="s">
        <v>67</v>
      </c>
      <c r="X90" s="9"/>
      <c r="Y90" s="1"/>
      <c r="Z90" s="9"/>
      <c r="AA90" s="9"/>
      <c r="AB90" s="9"/>
      <c r="AC90" s="9"/>
      <c r="AD90" s="3"/>
      <c r="AE90" s="4"/>
      <c r="AF90" s="5"/>
      <c r="AG90" s="9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</row>
    <row r="91" spans="1:190" x14ac:dyDescent="0.15">
      <c r="A91" s="124">
        <f t="shared" si="28"/>
        <v>43233</v>
      </c>
      <c r="B91" s="125">
        <f t="shared" ca="1" si="37"/>
        <v>1014.668163</v>
      </c>
      <c r="C91" s="126">
        <f t="shared" si="29"/>
        <v>1000</v>
      </c>
      <c r="D91" s="127">
        <f ca="1">IF(A91&lt;$B$1,VLOOKUP(A91,[1]DI!$A$4:$B$15000,2),0)</f>
        <v>0</v>
      </c>
      <c r="E91" s="128">
        <f t="shared" ca="1" si="22"/>
        <v>1</v>
      </c>
      <c r="F91" s="128">
        <f ca="1">(TRUNC(PRODUCT($E$12:$E90),16))</f>
        <v>1.0135410854240801</v>
      </c>
      <c r="G91" s="128">
        <f t="shared" si="19"/>
        <v>1</v>
      </c>
      <c r="H91" s="128">
        <f t="shared" ca="1" si="23"/>
        <v>1.0135410899999999</v>
      </c>
      <c r="I91" s="127">
        <f t="shared" si="30"/>
        <v>5.1999999999999998E-3</v>
      </c>
      <c r="J91" s="129">
        <f t="shared" si="31"/>
        <v>43154</v>
      </c>
      <c r="K91" s="130">
        <f t="shared" si="32"/>
        <v>53</v>
      </c>
      <c r="L91" s="131">
        <f t="shared" si="33"/>
        <v>54</v>
      </c>
      <c r="M91" s="132">
        <f t="shared" si="24"/>
        <v>1.001112016</v>
      </c>
      <c r="N91" s="132">
        <f t="shared" ca="1" si="25"/>
        <v>1.0146681639999999</v>
      </c>
      <c r="O91" s="131">
        <f t="shared" si="38"/>
        <v>0</v>
      </c>
      <c r="P91" s="128">
        <f t="shared" ca="1" si="26"/>
        <v>14.668163</v>
      </c>
      <c r="Q91" s="126">
        <f t="shared" si="34"/>
        <v>0</v>
      </c>
      <c r="R91" s="133" t="str">
        <f t="shared" si="35"/>
        <v>J=</v>
      </c>
      <c r="S91" s="129">
        <f t="shared" si="36"/>
        <v>43578</v>
      </c>
      <c r="T91" s="134" t="str">
        <f t="shared" si="27"/>
        <v>-</v>
      </c>
      <c r="U91" s="4"/>
      <c r="V91" s="110">
        <v>39934</v>
      </c>
      <c r="W91" s="111" t="s">
        <v>68</v>
      </c>
      <c r="X91" s="9"/>
      <c r="Y91" s="1"/>
      <c r="Z91" s="9"/>
      <c r="AA91" s="9"/>
      <c r="AB91" s="9"/>
      <c r="AC91" s="9"/>
      <c r="AD91" s="3"/>
      <c r="AE91" s="4"/>
      <c r="AF91" s="5"/>
      <c r="AG91" s="9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</row>
    <row r="92" spans="1:190" x14ac:dyDescent="0.15">
      <c r="A92" s="124">
        <f t="shared" si="28"/>
        <v>43234</v>
      </c>
      <c r="B92" s="125">
        <f t="shared" ca="1" si="37"/>
        <v>1014.668163</v>
      </c>
      <c r="C92" s="126">
        <f t="shared" si="29"/>
        <v>1000</v>
      </c>
      <c r="D92" s="127">
        <f ca="1">IF(A92&lt;$B$1,VLOOKUP(A92,[1]DI!$A$4:$B$15000,2),0)</f>
        <v>6.3899999999999998E-2</v>
      </c>
      <c r="E92" s="128">
        <f t="shared" ca="1" si="22"/>
        <v>1.0002458299999999</v>
      </c>
      <c r="F92" s="128">
        <f ca="1">(TRUNC(PRODUCT($E$12:$E91),16))</f>
        <v>1.0135410854240801</v>
      </c>
      <c r="G92" s="128">
        <f t="shared" si="19"/>
        <v>1</v>
      </c>
      <c r="H92" s="128">
        <f t="shared" ca="1" si="23"/>
        <v>1.0135410899999999</v>
      </c>
      <c r="I92" s="127">
        <f t="shared" si="30"/>
        <v>5.1999999999999998E-3</v>
      </c>
      <c r="J92" s="129">
        <f t="shared" si="31"/>
        <v>43154</v>
      </c>
      <c r="K92" s="130">
        <f t="shared" si="32"/>
        <v>54</v>
      </c>
      <c r="L92" s="131">
        <f t="shared" si="33"/>
        <v>54</v>
      </c>
      <c r="M92" s="132">
        <f t="shared" si="24"/>
        <v>1.001112016</v>
      </c>
      <c r="N92" s="132">
        <f t="shared" ca="1" si="25"/>
        <v>1.0146681639999999</v>
      </c>
      <c r="O92" s="131">
        <f t="shared" si="38"/>
        <v>0</v>
      </c>
      <c r="P92" s="128">
        <f t="shared" ca="1" si="26"/>
        <v>14.668163</v>
      </c>
      <c r="Q92" s="126">
        <f t="shared" si="34"/>
        <v>0</v>
      </c>
      <c r="R92" s="133" t="str">
        <f t="shared" si="35"/>
        <v>J=</v>
      </c>
      <c r="S92" s="129">
        <f t="shared" si="36"/>
        <v>43578</v>
      </c>
      <c r="T92" s="134" t="str">
        <f t="shared" si="27"/>
        <v>-</v>
      </c>
      <c r="U92" s="4"/>
      <c r="V92" s="110">
        <v>39975</v>
      </c>
      <c r="W92" s="111" t="s">
        <v>69</v>
      </c>
      <c r="X92" s="9"/>
      <c r="Y92" s="1"/>
      <c r="Z92" s="9"/>
      <c r="AA92" s="9"/>
      <c r="AB92" s="9"/>
      <c r="AC92" s="9"/>
      <c r="AD92" s="3"/>
      <c r="AE92" s="4"/>
      <c r="AF92" s="5"/>
      <c r="AG92" s="9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</row>
    <row r="93" spans="1:190" x14ac:dyDescent="0.15">
      <c r="A93" s="124">
        <f t="shared" si="28"/>
        <v>43235</v>
      </c>
      <c r="B93" s="125">
        <f t="shared" ca="1" si="37"/>
        <v>1014.93848</v>
      </c>
      <c r="C93" s="126">
        <f t="shared" si="29"/>
        <v>1000</v>
      </c>
      <c r="D93" s="127">
        <f ca="1">IF(A93&lt;$B$1,VLOOKUP(A93,[1]DI!$A$4:$B$15000,2),0)</f>
        <v>6.3899999999999998E-2</v>
      </c>
      <c r="E93" s="128">
        <f t="shared" ca="1" si="22"/>
        <v>1.0002458299999999</v>
      </c>
      <c r="F93" s="128">
        <f ca="1">(TRUNC(PRODUCT($E$12:$E92),16))</f>
        <v>1.01379024422911</v>
      </c>
      <c r="G93" s="128">
        <f t="shared" si="19"/>
        <v>1</v>
      </c>
      <c r="H93" s="128">
        <f t="shared" ca="1" si="23"/>
        <v>1.0137902400000001</v>
      </c>
      <c r="I93" s="127">
        <f t="shared" si="30"/>
        <v>5.1999999999999998E-3</v>
      </c>
      <c r="J93" s="129">
        <f t="shared" si="31"/>
        <v>43154</v>
      </c>
      <c r="K93" s="130">
        <f t="shared" si="32"/>
        <v>55</v>
      </c>
      <c r="L93" s="131">
        <f t="shared" si="33"/>
        <v>55</v>
      </c>
      <c r="M93" s="132">
        <f t="shared" si="24"/>
        <v>1.001132621</v>
      </c>
      <c r="N93" s="132">
        <f t="shared" ca="1" si="25"/>
        <v>1.0149384800000001</v>
      </c>
      <c r="O93" s="131">
        <f t="shared" si="38"/>
        <v>0</v>
      </c>
      <c r="P93" s="128">
        <f t="shared" ca="1" si="26"/>
        <v>14.93848</v>
      </c>
      <c r="Q93" s="126">
        <f t="shared" si="34"/>
        <v>0</v>
      </c>
      <c r="R93" s="133" t="str">
        <f t="shared" si="35"/>
        <v>J=</v>
      </c>
      <c r="S93" s="129">
        <f t="shared" si="36"/>
        <v>43578</v>
      </c>
      <c r="T93" s="134" t="str">
        <f t="shared" si="27"/>
        <v>-</v>
      </c>
      <c r="U93" s="4"/>
      <c r="V93" s="110">
        <v>40063</v>
      </c>
      <c r="W93" s="111" t="s">
        <v>61</v>
      </c>
      <c r="X93" s="9"/>
      <c r="Y93" s="1"/>
      <c r="Z93" s="9"/>
      <c r="AA93" s="9"/>
      <c r="AB93" s="9"/>
      <c r="AC93" s="9"/>
      <c r="AD93" s="3"/>
      <c r="AE93" s="4"/>
      <c r="AF93" s="5"/>
      <c r="AG93" s="9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</row>
    <row r="94" spans="1:190" x14ac:dyDescent="0.15">
      <c r="A94" s="124">
        <f t="shared" si="28"/>
        <v>43236</v>
      </c>
      <c r="B94" s="125">
        <f t="shared" ca="1" si="37"/>
        <v>1015.208877</v>
      </c>
      <c r="C94" s="126">
        <f t="shared" si="29"/>
        <v>1000</v>
      </c>
      <c r="D94" s="127">
        <f ca="1">IF(A94&lt;$B$1,VLOOKUP(A94,[1]DI!$A$4:$B$15000,2),0)</f>
        <v>6.3899999999999998E-2</v>
      </c>
      <c r="E94" s="128">
        <f t="shared" ca="1" si="22"/>
        <v>1.0002458299999999</v>
      </c>
      <c r="F94" s="128">
        <f ca="1">(TRUNC(PRODUCT($E$12:$E93),16))</f>
        <v>1.01403946428484</v>
      </c>
      <c r="G94" s="128">
        <f t="shared" si="19"/>
        <v>1</v>
      </c>
      <c r="H94" s="128">
        <f t="shared" ca="1" si="23"/>
        <v>1.01403946</v>
      </c>
      <c r="I94" s="127">
        <f t="shared" si="30"/>
        <v>5.1999999999999998E-3</v>
      </c>
      <c r="J94" s="129">
        <f t="shared" si="31"/>
        <v>43154</v>
      </c>
      <c r="K94" s="130">
        <f t="shared" si="32"/>
        <v>56</v>
      </c>
      <c r="L94" s="131">
        <f t="shared" si="33"/>
        <v>56</v>
      </c>
      <c r="M94" s="132">
        <f t="shared" si="24"/>
        <v>1.001153226</v>
      </c>
      <c r="N94" s="132">
        <f t="shared" ca="1" si="25"/>
        <v>1.0152088770000001</v>
      </c>
      <c r="O94" s="131">
        <f t="shared" si="38"/>
        <v>0</v>
      </c>
      <c r="P94" s="128">
        <f t="shared" ca="1" si="26"/>
        <v>15.208876999999999</v>
      </c>
      <c r="Q94" s="126">
        <f t="shared" si="34"/>
        <v>0</v>
      </c>
      <c r="R94" s="133" t="str">
        <f t="shared" si="35"/>
        <v>J=</v>
      </c>
      <c r="S94" s="129">
        <f t="shared" si="36"/>
        <v>43578</v>
      </c>
      <c r="T94" s="134" t="str">
        <f t="shared" si="27"/>
        <v>-</v>
      </c>
      <c r="U94" s="4"/>
      <c r="V94" s="110">
        <v>40098</v>
      </c>
      <c r="W94" s="111" t="s">
        <v>62</v>
      </c>
      <c r="X94" s="9"/>
      <c r="Y94" s="1"/>
      <c r="Z94" s="9"/>
      <c r="AA94" s="9"/>
      <c r="AB94" s="9"/>
      <c r="AC94" s="9"/>
      <c r="AD94" s="3"/>
      <c r="AE94" s="4"/>
      <c r="AF94" s="5"/>
      <c r="AG94" s="9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</row>
    <row r="95" spans="1:190" x14ac:dyDescent="0.15">
      <c r="A95" s="124">
        <f t="shared" si="28"/>
        <v>43237</v>
      </c>
      <c r="B95" s="125">
        <f t="shared" ca="1" si="37"/>
        <v>1015.4793540000001</v>
      </c>
      <c r="C95" s="126">
        <f t="shared" si="29"/>
        <v>1000</v>
      </c>
      <c r="D95" s="127">
        <f ca="1">IF(A95&lt;$B$1,VLOOKUP(A95,[1]DI!$A$4:$B$15000,2),0)</f>
        <v>6.3899999999999998E-2</v>
      </c>
      <c r="E95" s="128">
        <f t="shared" ca="1" si="22"/>
        <v>1.0002458299999999</v>
      </c>
      <c r="F95" s="128">
        <f ca="1">(TRUNC(PRODUCT($E$12:$E94),16))</f>
        <v>1.0142887456063501</v>
      </c>
      <c r="G95" s="128">
        <f t="shared" si="19"/>
        <v>1</v>
      </c>
      <c r="H95" s="128">
        <f t="shared" ca="1" si="23"/>
        <v>1.01428875</v>
      </c>
      <c r="I95" s="127">
        <f t="shared" si="30"/>
        <v>5.1999999999999998E-3</v>
      </c>
      <c r="J95" s="129">
        <f t="shared" si="31"/>
        <v>43154</v>
      </c>
      <c r="K95" s="130">
        <f t="shared" si="32"/>
        <v>57</v>
      </c>
      <c r="L95" s="131">
        <f t="shared" si="33"/>
        <v>57</v>
      </c>
      <c r="M95" s="132">
        <f t="shared" si="24"/>
        <v>1.001173831</v>
      </c>
      <c r="N95" s="132">
        <f t="shared" ca="1" si="25"/>
        <v>1.015479354</v>
      </c>
      <c r="O95" s="131">
        <f t="shared" si="38"/>
        <v>0</v>
      </c>
      <c r="P95" s="128">
        <f t="shared" ca="1" si="26"/>
        <v>15.479354000000001</v>
      </c>
      <c r="Q95" s="126">
        <f t="shared" si="34"/>
        <v>0</v>
      </c>
      <c r="R95" s="133" t="str">
        <f t="shared" si="35"/>
        <v>J=</v>
      </c>
      <c r="S95" s="129">
        <f t="shared" si="36"/>
        <v>43578</v>
      </c>
      <c r="T95" s="134" t="str">
        <f t="shared" si="27"/>
        <v>-</v>
      </c>
      <c r="U95" s="4"/>
      <c r="V95" s="110">
        <v>40119</v>
      </c>
      <c r="W95" s="111" t="s">
        <v>63</v>
      </c>
      <c r="X95" s="9"/>
      <c r="Y95" s="1"/>
      <c r="Z95" s="9"/>
      <c r="AA95" s="9"/>
      <c r="AB95" s="9"/>
      <c r="AC95" s="9"/>
      <c r="AD95" s="3"/>
      <c r="AE95" s="4"/>
      <c r="AF95" s="5"/>
      <c r="AG95" s="9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</row>
    <row r="96" spans="1:190" x14ac:dyDescent="0.15">
      <c r="A96" s="124">
        <f t="shared" si="28"/>
        <v>43238</v>
      </c>
      <c r="B96" s="125">
        <f t="shared" ca="1" si="37"/>
        <v>1015.749892</v>
      </c>
      <c r="C96" s="126">
        <f t="shared" si="29"/>
        <v>1000</v>
      </c>
      <c r="D96" s="127">
        <f ca="1">IF(A96&lt;$B$1,VLOOKUP(A96,[1]DI!$A$4:$B$15000,2),0)</f>
        <v>6.3899999999999998E-2</v>
      </c>
      <c r="E96" s="128">
        <f t="shared" ca="1" si="22"/>
        <v>1.0002458299999999</v>
      </c>
      <c r="F96" s="128">
        <f ca="1">(TRUNC(PRODUCT($E$12:$E95),16))</f>
        <v>1.0145380882086801</v>
      </c>
      <c r="G96" s="128">
        <f t="shared" si="19"/>
        <v>1</v>
      </c>
      <c r="H96" s="128">
        <f t="shared" ca="1" si="23"/>
        <v>1.0145380900000001</v>
      </c>
      <c r="I96" s="127">
        <f t="shared" si="30"/>
        <v>5.1999999999999998E-3</v>
      </c>
      <c r="J96" s="129">
        <f t="shared" si="31"/>
        <v>43154</v>
      </c>
      <c r="K96" s="130">
        <f t="shared" si="32"/>
        <v>58</v>
      </c>
      <c r="L96" s="131">
        <f t="shared" si="33"/>
        <v>58</v>
      </c>
      <c r="M96" s="132">
        <f t="shared" si="24"/>
        <v>1.0011944370000001</v>
      </c>
      <c r="N96" s="132">
        <f t="shared" ca="1" si="25"/>
        <v>1.0157498920000001</v>
      </c>
      <c r="O96" s="131">
        <f t="shared" si="38"/>
        <v>0</v>
      </c>
      <c r="P96" s="128">
        <f t="shared" ca="1" si="26"/>
        <v>15.749891999999999</v>
      </c>
      <c r="Q96" s="126">
        <f t="shared" si="34"/>
        <v>0</v>
      </c>
      <c r="R96" s="133" t="str">
        <f t="shared" si="35"/>
        <v>J=</v>
      </c>
      <c r="S96" s="129">
        <f t="shared" si="36"/>
        <v>43578</v>
      </c>
      <c r="T96" s="134" t="str">
        <f t="shared" si="27"/>
        <v>-</v>
      </c>
      <c r="U96" s="4"/>
      <c r="V96" s="110">
        <v>40172</v>
      </c>
      <c r="W96" s="111" t="s">
        <v>70</v>
      </c>
      <c r="X96" s="9"/>
      <c r="Y96" s="1"/>
      <c r="Z96" s="9"/>
      <c r="AA96" s="9"/>
      <c r="AB96" s="9"/>
      <c r="AC96" s="9"/>
      <c r="AD96" s="3"/>
      <c r="AE96" s="4"/>
      <c r="AF96" s="5"/>
      <c r="AG96" s="9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</row>
    <row r="97" spans="1:193" x14ac:dyDescent="0.15">
      <c r="A97" s="124">
        <f t="shared" si="28"/>
        <v>43239</v>
      </c>
      <c r="B97" s="125">
        <f t="shared" ca="1" si="37"/>
        <v>1016.0205</v>
      </c>
      <c r="C97" s="126">
        <f t="shared" si="29"/>
        <v>1000</v>
      </c>
      <c r="D97" s="127">
        <f ca="1">IF(A97&lt;$B$1,VLOOKUP(A97,[1]DI!$A$4:$B$15000,2),0)</f>
        <v>0</v>
      </c>
      <c r="E97" s="128">
        <f t="shared" ca="1" si="22"/>
        <v>1</v>
      </c>
      <c r="F97" s="128">
        <f ca="1">(TRUNC(PRODUCT($E$12:$E96),16))</f>
        <v>1.01478749210691</v>
      </c>
      <c r="G97" s="128">
        <f t="shared" si="19"/>
        <v>1</v>
      </c>
      <c r="H97" s="128">
        <f t="shared" ca="1" si="23"/>
        <v>1.01478749</v>
      </c>
      <c r="I97" s="127">
        <f t="shared" si="30"/>
        <v>5.1999999999999998E-3</v>
      </c>
      <c r="J97" s="129">
        <f t="shared" si="31"/>
        <v>43154</v>
      </c>
      <c r="K97" s="130">
        <f t="shared" si="32"/>
        <v>58</v>
      </c>
      <c r="L97" s="131">
        <f t="shared" si="33"/>
        <v>59</v>
      </c>
      <c r="M97" s="132">
        <f t="shared" si="24"/>
        <v>1.001215043</v>
      </c>
      <c r="N97" s="132">
        <f t="shared" ca="1" si="25"/>
        <v>1.0160205</v>
      </c>
      <c r="O97" s="131">
        <f t="shared" si="38"/>
        <v>0</v>
      </c>
      <c r="P97" s="128">
        <f t="shared" ca="1" si="26"/>
        <v>16.020499999999998</v>
      </c>
      <c r="Q97" s="126">
        <f t="shared" si="34"/>
        <v>0</v>
      </c>
      <c r="R97" s="133" t="str">
        <f t="shared" si="35"/>
        <v>J=</v>
      </c>
      <c r="S97" s="129">
        <f t="shared" si="36"/>
        <v>43578</v>
      </c>
      <c r="T97" s="134" t="str">
        <f t="shared" si="27"/>
        <v>-</v>
      </c>
      <c r="U97" s="4"/>
      <c r="V97" s="110">
        <v>40179</v>
      </c>
      <c r="W97" s="111" t="s">
        <v>71</v>
      </c>
      <c r="X97" s="9"/>
      <c r="Y97" s="1"/>
      <c r="Z97" s="9"/>
      <c r="AA97" s="9"/>
      <c r="AB97" s="9"/>
      <c r="AC97" s="9"/>
      <c r="AD97" s="3"/>
      <c r="AE97" s="4"/>
      <c r="AF97" s="5"/>
      <c r="AG97" s="9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</row>
    <row r="98" spans="1:193" x14ac:dyDescent="0.15">
      <c r="A98" s="124">
        <f t="shared" si="28"/>
        <v>43240</v>
      </c>
      <c r="B98" s="125">
        <f t="shared" ca="1" si="37"/>
        <v>1016.0205</v>
      </c>
      <c r="C98" s="126">
        <f t="shared" si="29"/>
        <v>1000</v>
      </c>
      <c r="D98" s="127">
        <f ca="1">IF(A98&lt;$B$1,VLOOKUP(A98,[1]DI!$A$4:$B$15000,2),0)</f>
        <v>0</v>
      </c>
      <c r="E98" s="128">
        <f t="shared" ca="1" si="22"/>
        <v>1</v>
      </c>
      <c r="F98" s="128">
        <f ca="1">(TRUNC(PRODUCT($E$12:$E97),16))</f>
        <v>1.01478749210691</v>
      </c>
      <c r="G98" s="128">
        <f t="shared" si="19"/>
        <v>1</v>
      </c>
      <c r="H98" s="128">
        <f t="shared" ca="1" si="23"/>
        <v>1.01478749</v>
      </c>
      <c r="I98" s="127">
        <f t="shared" si="30"/>
        <v>5.1999999999999998E-3</v>
      </c>
      <c r="J98" s="129">
        <f t="shared" si="31"/>
        <v>43154</v>
      </c>
      <c r="K98" s="130">
        <f t="shared" si="32"/>
        <v>58</v>
      </c>
      <c r="L98" s="131">
        <f t="shared" si="33"/>
        <v>59</v>
      </c>
      <c r="M98" s="132">
        <f t="shared" si="24"/>
        <v>1.001215043</v>
      </c>
      <c r="N98" s="132">
        <f t="shared" ca="1" si="25"/>
        <v>1.0160205</v>
      </c>
      <c r="O98" s="131">
        <f t="shared" si="38"/>
        <v>0</v>
      </c>
      <c r="P98" s="128">
        <f t="shared" ca="1" si="26"/>
        <v>16.020499999999998</v>
      </c>
      <c r="Q98" s="126">
        <f t="shared" si="34"/>
        <v>0</v>
      </c>
      <c r="R98" s="133" t="str">
        <f t="shared" si="35"/>
        <v>J=</v>
      </c>
      <c r="S98" s="129">
        <f t="shared" si="36"/>
        <v>43578</v>
      </c>
      <c r="T98" s="134" t="str">
        <f t="shared" si="27"/>
        <v>-</v>
      </c>
      <c r="U98" s="4"/>
      <c r="V98" s="110">
        <v>40224</v>
      </c>
      <c r="W98" s="111" t="s">
        <v>65</v>
      </c>
      <c r="X98" s="9"/>
      <c r="Y98" s="1"/>
      <c r="Z98" s="9"/>
      <c r="AA98" s="9"/>
      <c r="AB98" s="9"/>
      <c r="AC98" s="9"/>
      <c r="AD98" s="3"/>
      <c r="AE98" s="4"/>
      <c r="AF98" s="5"/>
      <c r="AG98" s="9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</row>
    <row r="99" spans="1:193" x14ac:dyDescent="0.15">
      <c r="A99" s="124">
        <f t="shared" si="28"/>
        <v>43241</v>
      </c>
      <c r="B99" s="125">
        <f t="shared" ca="1" si="37"/>
        <v>1016.0205</v>
      </c>
      <c r="C99" s="126">
        <f t="shared" si="29"/>
        <v>1000</v>
      </c>
      <c r="D99" s="127">
        <f ca="1">IF(A99&lt;$B$1,VLOOKUP(A99,[1]DI!$A$4:$B$15000,2),0)</f>
        <v>6.3899999999999998E-2</v>
      </c>
      <c r="E99" s="128">
        <f t="shared" ca="1" si="22"/>
        <v>1.0002458299999999</v>
      </c>
      <c r="F99" s="128">
        <f ca="1">(TRUNC(PRODUCT($E$12:$E98),16))</f>
        <v>1.01478749210691</v>
      </c>
      <c r="G99" s="128">
        <f t="shared" si="19"/>
        <v>1</v>
      </c>
      <c r="H99" s="128">
        <f t="shared" ca="1" si="23"/>
        <v>1.01478749</v>
      </c>
      <c r="I99" s="127">
        <f t="shared" si="30"/>
        <v>5.1999999999999998E-3</v>
      </c>
      <c r="J99" s="129">
        <f t="shared" si="31"/>
        <v>43154</v>
      </c>
      <c r="K99" s="130">
        <f t="shared" si="32"/>
        <v>59</v>
      </c>
      <c r="L99" s="131">
        <f t="shared" si="33"/>
        <v>59</v>
      </c>
      <c r="M99" s="132">
        <f t="shared" si="24"/>
        <v>1.001215043</v>
      </c>
      <c r="N99" s="132">
        <f t="shared" ca="1" si="25"/>
        <v>1.0160205</v>
      </c>
      <c r="O99" s="131">
        <f t="shared" si="38"/>
        <v>0</v>
      </c>
      <c r="P99" s="128">
        <f t="shared" ca="1" si="26"/>
        <v>16.020499999999998</v>
      </c>
      <c r="Q99" s="126">
        <f t="shared" si="34"/>
        <v>0</v>
      </c>
      <c r="R99" s="133" t="str">
        <f t="shared" si="35"/>
        <v>J=</v>
      </c>
      <c r="S99" s="129">
        <f t="shared" si="36"/>
        <v>43578</v>
      </c>
      <c r="T99" s="134" t="str">
        <f t="shared" si="27"/>
        <v>-</v>
      </c>
      <c r="U99" s="4"/>
      <c r="V99" s="110">
        <v>40225</v>
      </c>
      <c r="W99" s="111" t="s">
        <v>65</v>
      </c>
      <c r="X99" s="9"/>
      <c r="Y99" s="1"/>
      <c r="Z99" s="9"/>
      <c r="AA99" s="9"/>
      <c r="AB99" s="9"/>
      <c r="AC99" s="9"/>
      <c r="AD99" s="3"/>
      <c r="AE99" s="4"/>
      <c r="AF99" s="5"/>
      <c r="AG99" s="9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</row>
    <row r="100" spans="1:193" x14ac:dyDescent="0.15">
      <c r="A100" s="124">
        <f t="shared" si="28"/>
        <v>43242</v>
      </c>
      <c r="B100" s="125">
        <f t="shared" ca="1" si="37"/>
        <v>1016.29119</v>
      </c>
      <c r="C100" s="126">
        <f t="shared" si="29"/>
        <v>1000</v>
      </c>
      <c r="D100" s="127">
        <f ca="1">IF(A100&lt;$B$1,VLOOKUP(A100,[1]DI!$A$4:$B$15000,2),0)</f>
        <v>6.3899999999999998E-2</v>
      </c>
      <c r="E100" s="128">
        <f t="shared" ca="1" si="22"/>
        <v>1.0002458299999999</v>
      </c>
      <c r="F100" s="128">
        <f ca="1">(TRUNC(PRODUCT($E$12:$E99),16))</f>
        <v>1.01503695731609</v>
      </c>
      <c r="G100" s="128">
        <f t="shared" si="19"/>
        <v>1</v>
      </c>
      <c r="H100" s="128">
        <f t="shared" ca="1" si="23"/>
        <v>1.01503696</v>
      </c>
      <c r="I100" s="127">
        <f t="shared" si="30"/>
        <v>5.1999999999999998E-3</v>
      </c>
      <c r="J100" s="129">
        <f t="shared" si="31"/>
        <v>43154</v>
      </c>
      <c r="K100" s="130">
        <f t="shared" si="32"/>
        <v>60</v>
      </c>
      <c r="L100" s="131">
        <f t="shared" si="33"/>
        <v>60</v>
      </c>
      <c r="M100" s="132">
        <f t="shared" si="24"/>
        <v>1.0012356499999999</v>
      </c>
      <c r="N100" s="132">
        <f t="shared" ca="1" si="25"/>
        <v>1.01629119</v>
      </c>
      <c r="O100" s="131">
        <f t="shared" si="38"/>
        <v>0</v>
      </c>
      <c r="P100" s="128">
        <f t="shared" ca="1" si="26"/>
        <v>16.29119</v>
      </c>
      <c r="Q100" s="126">
        <f t="shared" si="34"/>
        <v>0</v>
      </c>
      <c r="R100" s="133" t="str">
        <f t="shared" si="35"/>
        <v>J=</v>
      </c>
      <c r="S100" s="129">
        <f t="shared" si="36"/>
        <v>43578</v>
      </c>
      <c r="T100" s="134" t="str">
        <f t="shared" si="27"/>
        <v>-</v>
      </c>
      <c r="U100" s="4"/>
      <c r="V100" s="110">
        <v>40270</v>
      </c>
      <c r="W100" s="111" t="s">
        <v>66</v>
      </c>
      <c r="X100" s="9"/>
      <c r="Y100" s="1"/>
      <c r="Z100" s="9"/>
      <c r="AA100" s="9"/>
      <c r="AB100" s="9"/>
      <c r="AC100" s="9"/>
      <c r="AD100" s="3"/>
      <c r="AE100" s="4"/>
      <c r="AF100" s="5"/>
      <c r="AG100" s="9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</row>
    <row r="101" spans="1:193" x14ac:dyDescent="0.15">
      <c r="A101" s="124">
        <f t="shared" si="28"/>
        <v>43243</v>
      </c>
      <c r="B101" s="125">
        <f t="shared" ca="1" si="37"/>
        <v>1016.561941</v>
      </c>
      <c r="C101" s="126">
        <f t="shared" si="29"/>
        <v>1000</v>
      </c>
      <c r="D101" s="127">
        <f ca="1">IF(A101&lt;$B$1,VLOOKUP(A101,[1]DI!$A$4:$B$15000,2),0)</f>
        <v>6.3899999999999998E-2</v>
      </c>
      <c r="E101" s="128">
        <f t="shared" ca="1" si="22"/>
        <v>1.0002458299999999</v>
      </c>
      <c r="F101" s="128">
        <f ca="1">(TRUNC(PRODUCT($E$12:$E100),16))</f>
        <v>1.01528648385131</v>
      </c>
      <c r="G101" s="128">
        <f t="shared" si="19"/>
        <v>1</v>
      </c>
      <c r="H101" s="128">
        <f t="shared" ca="1" si="23"/>
        <v>1.0152864800000001</v>
      </c>
      <c r="I101" s="127">
        <f t="shared" si="30"/>
        <v>5.1999999999999998E-3</v>
      </c>
      <c r="J101" s="129">
        <f t="shared" si="31"/>
        <v>43154</v>
      </c>
      <c r="K101" s="130">
        <f t="shared" si="32"/>
        <v>61</v>
      </c>
      <c r="L101" s="131">
        <f t="shared" si="33"/>
        <v>61</v>
      </c>
      <c r="M101" s="132">
        <f t="shared" si="24"/>
        <v>1.0012562570000001</v>
      </c>
      <c r="N101" s="132">
        <f t="shared" ca="1" si="25"/>
        <v>1.016561941</v>
      </c>
      <c r="O101" s="131">
        <f t="shared" si="38"/>
        <v>0</v>
      </c>
      <c r="P101" s="128">
        <f t="shared" ca="1" si="26"/>
        <v>16.561941000000001</v>
      </c>
      <c r="Q101" s="126">
        <f t="shared" si="34"/>
        <v>0</v>
      </c>
      <c r="R101" s="133" t="str">
        <f t="shared" si="35"/>
        <v>J=</v>
      </c>
      <c r="S101" s="129">
        <f t="shared" si="36"/>
        <v>43578</v>
      </c>
      <c r="T101" s="134" t="str">
        <f t="shared" si="27"/>
        <v>-</v>
      </c>
      <c r="U101" s="4"/>
      <c r="V101" s="110">
        <v>40289</v>
      </c>
      <c r="W101" s="111" t="s">
        <v>67</v>
      </c>
      <c r="X101" s="9"/>
      <c r="Y101" s="1"/>
      <c r="Z101" s="9"/>
      <c r="AA101" s="9"/>
      <c r="AB101" s="9"/>
      <c r="AC101" s="9"/>
      <c r="AD101" s="3"/>
      <c r="AE101" s="4"/>
      <c r="AF101" s="5"/>
      <c r="AG101" s="9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</row>
    <row r="102" spans="1:193" x14ac:dyDescent="0.15">
      <c r="A102" s="124">
        <f t="shared" si="28"/>
        <v>43244</v>
      </c>
      <c r="B102" s="125">
        <f t="shared" ca="1" si="37"/>
        <v>1016.832772</v>
      </c>
      <c r="C102" s="126">
        <f t="shared" si="29"/>
        <v>1000</v>
      </c>
      <c r="D102" s="127">
        <f ca="1">IF(A102&lt;$B$1,VLOOKUP(A102,[1]DI!$A$4:$B$15000,2),0)</f>
        <v>6.3899999999999998E-2</v>
      </c>
      <c r="E102" s="128">
        <f t="shared" ca="1" si="22"/>
        <v>1.0002458299999999</v>
      </c>
      <c r="F102" s="128">
        <f ca="1">(TRUNC(PRODUCT($E$12:$E101),16))</f>
        <v>1.0155360717276301</v>
      </c>
      <c r="G102" s="128">
        <f t="shared" si="19"/>
        <v>1</v>
      </c>
      <c r="H102" s="128">
        <f t="shared" ca="1" si="23"/>
        <v>1.01553607</v>
      </c>
      <c r="I102" s="127">
        <f t="shared" si="30"/>
        <v>5.1999999999999998E-3</v>
      </c>
      <c r="J102" s="129">
        <f t="shared" si="31"/>
        <v>43154</v>
      </c>
      <c r="K102" s="130">
        <f t="shared" si="32"/>
        <v>62</v>
      </c>
      <c r="L102" s="131">
        <f t="shared" si="33"/>
        <v>62</v>
      </c>
      <c r="M102" s="132">
        <f t="shared" si="24"/>
        <v>1.0012768649999999</v>
      </c>
      <c r="N102" s="132">
        <f t="shared" ca="1" si="25"/>
        <v>1.0168327720000001</v>
      </c>
      <c r="O102" s="131">
        <f t="shared" si="38"/>
        <v>0</v>
      </c>
      <c r="P102" s="128">
        <f t="shared" ca="1" si="26"/>
        <v>16.832771999999999</v>
      </c>
      <c r="Q102" s="126">
        <f t="shared" si="34"/>
        <v>0</v>
      </c>
      <c r="R102" s="133" t="str">
        <f t="shared" si="35"/>
        <v>J=</v>
      </c>
      <c r="S102" s="129">
        <f t="shared" si="36"/>
        <v>43578</v>
      </c>
      <c r="T102" s="134" t="str">
        <f t="shared" si="27"/>
        <v>-</v>
      </c>
      <c r="U102" s="4"/>
      <c r="V102" s="110">
        <v>40332</v>
      </c>
      <c r="W102" s="111" t="s">
        <v>69</v>
      </c>
      <c r="X102" s="3"/>
      <c r="Y102" s="1"/>
      <c r="Z102" s="3"/>
      <c r="AA102" s="3"/>
      <c r="AB102" s="3"/>
      <c r="AC102" s="3"/>
      <c r="AD102" s="3"/>
      <c r="AE102" s="4"/>
      <c r="AF102" s="5"/>
      <c r="AG102" s="9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</row>
    <row r="103" spans="1:193" x14ac:dyDescent="0.15">
      <c r="A103" s="124">
        <f t="shared" si="28"/>
        <v>43245</v>
      </c>
      <c r="B103" s="125">
        <f t="shared" ca="1" si="37"/>
        <v>1017.103675</v>
      </c>
      <c r="C103" s="126">
        <f t="shared" si="29"/>
        <v>1000</v>
      </c>
      <c r="D103" s="127">
        <f ca="1">IF(A103&lt;$B$1,VLOOKUP(A103,[1]DI!$A$4:$B$15000,2),0)</f>
        <v>6.3899999999999998E-2</v>
      </c>
      <c r="E103" s="128">
        <f t="shared" ca="1" si="22"/>
        <v>1.0002458299999999</v>
      </c>
      <c r="F103" s="128">
        <f ca="1">(TRUNC(PRODUCT($E$12:$E102),16))</f>
        <v>1.01578572096015</v>
      </c>
      <c r="G103" s="128">
        <f t="shared" si="19"/>
        <v>1</v>
      </c>
      <c r="H103" s="128">
        <f t="shared" ca="1" si="23"/>
        <v>1.01578572</v>
      </c>
      <c r="I103" s="127">
        <f t="shared" si="30"/>
        <v>5.1999999999999998E-3</v>
      </c>
      <c r="J103" s="129">
        <f t="shared" si="31"/>
        <v>43154</v>
      </c>
      <c r="K103" s="130">
        <f t="shared" si="32"/>
        <v>63</v>
      </c>
      <c r="L103" s="131">
        <f t="shared" si="33"/>
        <v>63</v>
      </c>
      <c r="M103" s="132">
        <f t="shared" si="24"/>
        <v>1.0012974729999999</v>
      </c>
      <c r="N103" s="132">
        <f t="shared" ca="1" si="25"/>
        <v>1.017103675</v>
      </c>
      <c r="O103" s="131">
        <f t="shared" si="38"/>
        <v>0</v>
      </c>
      <c r="P103" s="128">
        <f t="shared" ca="1" si="26"/>
        <v>17.103674999999999</v>
      </c>
      <c r="Q103" s="126">
        <f t="shared" si="34"/>
        <v>0</v>
      </c>
      <c r="R103" s="133" t="str">
        <f t="shared" si="35"/>
        <v>J=</v>
      </c>
      <c r="S103" s="129">
        <f t="shared" si="36"/>
        <v>43578</v>
      </c>
      <c r="T103" s="134" t="str">
        <f t="shared" si="27"/>
        <v>-</v>
      </c>
      <c r="U103" s="4"/>
      <c r="V103" s="110">
        <v>40428</v>
      </c>
      <c r="W103" s="111" t="s">
        <v>61</v>
      </c>
      <c r="X103" s="3"/>
      <c r="Y103" s="1"/>
      <c r="Z103" s="1"/>
      <c r="AA103" s="1"/>
      <c r="AB103" s="1"/>
      <c r="AC103" s="1"/>
      <c r="AD103" s="3"/>
      <c r="AE103" s="4"/>
      <c r="AF103" s="5"/>
      <c r="AG103" s="9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</row>
    <row r="104" spans="1:193" x14ac:dyDescent="0.15">
      <c r="A104" s="124">
        <f t="shared" si="28"/>
        <v>43246</v>
      </c>
      <c r="B104" s="125">
        <f t="shared" ca="1" si="37"/>
        <v>1017.374647</v>
      </c>
      <c r="C104" s="126">
        <f t="shared" si="29"/>
        <v>1000</v>
      </c>
      <c r="D104" s="127">
        <f ca="1">IF(A104&lt;$B$1,VLOOKUP(A104,[1]DI!$A$4:$B$15000,2),0)</f>
        <v>0</v>
      </c>
      <c r="E104" s="128">
        <f t="shared" ca="1" si="22"/>
        <v>1</v>
      </c>
      <c r="F104" s="128">
        <f ca="1">(TRUNC(PRODUCT($E$12:$E103),16))</f>
        <v>1.0160354315639299</v>
      </c>
      <c r="G104" s="128">
        <f t="shared" si="19"/>
        <v>1</v>
      </c>
      <c r="H104" s="128">
        <f t="shared" ca="1" si="23"/>
        <v>1.0160354300000001</v>
      </c>
      <c r="I104" s="127">
        <f t="shared" si="30"/>
        <v>5.1999999999999998E-3</v>
      </c>
      <c r="J104" s="129">
        <f t="shared" si="31"/>
        <v>43154</v>
      </c>
      <c r="K104" s="130">
        <f t="shared" si="32"/>
        <v>63</v>
      </c>
      <c r="L104" s="131">
        <f t="shared" si="33"/>
        <v>64</v>
      </c>
      <c r="M104" s="132">
        <f t="shared" si="24"/>
        <v>1.001318081</v>
      </c>
      <c r="N104" s="132">
        <f t="shared" ca="1" si="25"/>
        <v>1.017374647</v>
      </c>
      <c r="O104" s="131">
        <f t="shared" si="38"/>
        <v>0</v>
      </c>
      <c r="P104" s="128">
        <f t="shared" ca="1" si="26"/>
        <v>17.374647</v>
      </c>
      <c r="Q104" s="126">
        <f t="shared" si="34"/>
        <v>0</v>
      </c>
      <c r="R104" s="133" t="str">
        <f t="shared" si="35"/>
        <v>J=</v>
      </c>
      <c r="S104" s="129">
        <f t="shared" si="36"/>
        <v>43578</v>
      </c>
      <c r="T104" s="134" t="str">
        <f t="shared" si="27"/>
        <v>-</v>
      </c>
      <c r="U104" s="10"/>
      <c r="V104" s="110">
        <v>40463</v>
      </c>
      <c r="W104" s="111" t="s">
        <v>62</v>
      </c>
      <c r="X104" s="9"/>
      <c r="Y104" s="1"/>
      <c r="Z104" s="8"/>
      <c r="AA104" s="8"/>
      <c r="AB104" s="8"/>
      <c r="AC104" s="8"/>
      <c r="AD104" s="3"/>
      <c r="AE104" s="4"/>
      <c r="AF104" s="5"/>
      <c r="AG104" s="9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</row>
    <row r="105" spans="1:193" x14ac:dyDescent="0.15">
      <c r="A105" s="124">
        <f t="shared" si="28"/>
        <v>43247</v>
      </c>
      <c r="B105" s="125">
        <f t="shared" ca="1" si="37"/>
        <v>1017.374647</v>
      </c>
      <c r="C105" s="126">
        <f t="shared" si="29"/>
        <v>1000</v>
      </c>
      <c r="D105" s="127">
        <f ca="1">IF(A105&lt;$B$1,VLOOKUP(A105,[1]DI!$A$4:$B$15000,2),0)</f>
        <v>0</v>
      </c>
      <c r="E105" s="128">
        <f t="shared" ca="1" si="22"/>
        <v>1</v>
      </c>
      <c r="F105" s="128">
        <f ca="1">(TRUNC(PRODUCT($E$12:$E104),16))</f>
        <v>1.0160354315639299</v>
      </c>
      <c r="G105" s="128">
        <f t="shared" si="19"/>
        <v>1</v>
      </c>
      <c r="H105" s="128">
        <f t="shared" ca="1" si="23"/>
        <v>1.0160354300000001</v>
      </c>
      <c r="I105" s="127">
        <f t="shared" si="30"/>
        <v>5.1999999999999998E-3</v>
      </c>
      <c r="J105" s="129">
        <f t="shared" si="31"/>
        <v>43154</v>
      </c>
      <c r="K105" s="130">
        <f t="shared" si="32"/>
        <v>63</v>
      </c>
      <c r="L105" s="131">
        <f t="shared" si="33"/>
        <v>64</v>
      </c>
      <c r="M105" s="132">
        <f t="shared" si="24"/>
        <v>1.001318081</v>
      </c>
      <c r="N105" s="132">
        <f t="shared" ca="1" si="25"/>
        <v>1.017374647</v>
      </c>
      <c r="O105" s="131">
        <f t="shared" si="38"/>
        <v>0</v>
      </c>
      <c r="P105" s="128">
        <f t="shared" ca="1" si="26"/>
        <v>17.374647</v>
      </c>
      <c r="Q105" s="126">
        <f t="shared" si="34"/>
        <v>0</v>
      </c>
      <c r="R105" s="133" t="str">
        <f t="shared" si="35"/>
        <v>J=</v>
      </c>
      <c r="S105" s="129">
        <f t="shared" si="36"/>
        <v>43578</v>
      </c>
      <c r="T105" s="134" t="str">
        <f t="shared" si="27"/>
        <v>-</v>
      </c>
      <c r="U105" s="4"/>
      <c r="V105" s="110">
        <v>40484</v>
      </c>
      <c r="W105" s="111" t="s">
        <v>63</v>
      </c>
      <c r="X105" s="9"/>
      <c r="Y105" s="1"/>
      <c r="Z105" s="8"/>
      <c r="AA105" s="8"/>
      <c r="AB105" s="8"/>
      <c r="AC105" s="8"/>
      <c r="AD105" s="3"/>
      <c r="AE105" s="4"/>
      <c r="AF105" s="5"/>
      <c r="AG105" s="9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</row>
    <row r="106" spans="1:193" x14ac:dyDescent="0.15">
      <c r="A106" s="124">
        <f t="shared" si="28"/>
        <v>43248</v>
      </c>
      <c r="B106" s="125">
        <f t="shared" ca="1" si="37"/>
        <v>1017.374647</v>
      </c>
      <c r="C106" s="126">
        <f t="shared" si="29"/>
        <v>1000</v>
      </c>
      <c r="D106" s="127">
        <f ca="1">IF(A106&lt;$B$1,VLOOKUP(A106,[1]DI!$A$4:$B$15000,2),0)</f>
        <v>6.3899999999999998E-2</v>
      </c>
      <c r="E106" s="128">
        <f t="shared" ca="1" si="22"/>
        <v>1.0002458299999999</v>
      </c>
      <c r="F106" s="128">
        <f ca="1">(TRUNC(PRODUCT($E$12:$E105),16))</f>
        <v>1.0160354315639299</v>
      </c>
      <c r="G106" s="128">
        <f t="shared" si="19"/>
        <v>1</v>
      </c>
      <c r="H106" s="128">
        <f t="shared" ca="1" si="23"/>
        <v>1.0160354300000001</v>
      </c>
      <c r="I106" s="127">
        <f t="shared" si="30"/>
        <v>5.1999999999999998E-3</v>
      </c>
      <c r="J106" s="129">
        <f t="shared" si="31"/>
        <v>43154</v>
      </c>
      <c r="K106" s="130">
        <f t="shared" si="32"/>
        <v>64</v>
      </c>
      <c r="L106" s="131">
        <f t="shared" si="33"/>
        <v>64</v>
      </c>
      <c r="M106" s="132">
        <f t="shared" si="24"/>
        <v>1.001318081</v>
      </c>
      <c r="N106" s="132">
        <f t="shared" ca="1" si="25"/>
        <v>1.017374647</v>
      </c>
      <c r="O106" s="131">
        <f t="shared" si="38"/>
        <v>0</v>
      </c>
      <c r="P106" s="128">
        <f t="shared" ca="1" si="26"/>
        <v>17.374647</v>
      </c>
      <c r="Q106" s="126">
        <f t="shared" si="34"/>
        <v>0</v>
      </c>
      <c r="R106" s="133" t="str">
        <f t="shared" si="35"/>
        <v>J=</v>
      </c>
      <c r="S106" s="129">
        <f t="shared" si="36"/>
        <v>43578</v>
      </c>
      <c r="T106" s="134" t="str">
        <f t="shared" si="27"/>
        <v>-</v>
      </c>
      <c r="U106" s="28"/>
      <c r="V106" s="110">
        <v>40497</v>
      </c>
      <c r="W106" s="111" t="s">
        <v>64</v>
      </c>
      <c r="X106" s="29"/>
      <c r="Y106" s="31"/>
      <c r="Z106" s="109"/>
      <c r="AA106" s="109"/>
      <c r="AB106" s="109"/>
      <c r="AC106" s="109"/>
      <c r="AD106" s="30"/>
      <c r="AE106" s="28"/>
      <c r="AF106" s="14"/>
      <c r="AG106" s="29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  <c r="DB106" s="30"/>
      <c r="DC106" s="30"/>
      <c r="DD106" s="30"/>
      <c r="DE106" s="30"/>
      <c r="DF106" s="30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1"/>
      <c r="FQ106" s="31"/>
      <c r="FR106" s="31"/>
      <c r="FS106" s="31"/>
      <c r="FT106" s="31"/>
      <c r="FU106" s="31"/>
      <c r="FV106" s="31"/>
      <c r="FW106" s="31"/>
      <c r="FX106" s="31"/>
      <c r="FY106" s="31"/>
      <c r="FZ106" s="31"/>
      <c r="GA106" s="31"/>
      <c r="GB106" s="31"/>
      <c r="GC106" s="31"/>
      <c r="GD106" s="31"/>
      <c r="GE106" s="31"/>
      <c r="GF106" s="31"/>
      <c r="GG106" s="31"/>
      <c r="GH106" s="31"/>
      <c r="GI106" s="31"/>
      <c r="GJ106" s="31"/>
      <c r="GK106" s="31"/>
    </row>
    <row r="107" spans="1:193" x14ac:dyDescent="0.15">
      <c r="A107" s="124">
        <f t="shared" si="28"/>
        <v>43249</v>
      </c>
      <c r="B107" s="125">
        <f t="shared" ca="1" si="37"/>
        <v>1017.6456909999999</v>
      </c>
      <c r="C107" s="126">
        <f t="shared" si="29"/>
        <v>1000</v>
      </c>
      <c r="D107" s="127">
        <f ca="1">IF(A107&lt;$B$1,VLOOKUP(A107,[1]DI!$A$4:$B$15000,2),0)</f>
        <v>6.3899999999999998E-2</v>
      </c>
      <c r="E107" s="128">
        <f t="shared" ca="1" si="22"/>
        <v>1.0002458299999999</v>
      </c>
      <c r="F107" s="128">
        <f ca="1">(TRUNC(PRODUCT($E$12:$E106),16))</f>
        <v>1.0162852035540699</v>
      </c>
      <c r="G107" s="128">
        <f t="shared" si="19"/>
        <v>1</v>
      </c>
      <c r="H107" s="128">
        <f t="shared" ca="1" si="23"/>
        <v>1.0162852</v>
      </c>
      <c r="I107" s="127">
        <f t="shared" si="30"/>
        <v>5.1999999999999998E-3</v>
      </c>
      <c r="J107" s="129">
        <f t="shared" si="31"/>
        <v>43154</v>
      </c>
      <c r="K107" s="130">
        <f t="shared" si="32"/>
        <v>65</v>
      </c>
      <c r="L107" s="131">
        <f t="shared" si="33"/>
        <v>65</v>
      </c>
      <c r="M107" s="132">
        <f t="shared" si="24"/>
        <v>1.0013386900000001</v>
      </c>
      <c r="N107" s="132">
        <f t="shared" ca="1" si="25"/>
        <v>1.017645691</v>
      </c>
      <c r="O107" s="131">
        <f t="shared" si="38"/>
        <v>0</v>
      </c>
      <c r="P107" s="128">
        <f t="shared" ca="1" si="26"/>
        <v>17.645690999999999</v>
      </c>
      <c r="Q107" s="126">
        <f t="shared" si="34"/>
        <v>0</v>
      </c>
      <c r="R107" s="133" t="str">
        <f t="shared" si="35"/>
        <v>J=</v>
      </c>
      <c r="S107" s="129">
        <f t="shared" si="36"/>
        <v>43578</v>
      </c>
      <c r="T107" s="134" t="str">
        <f t="shared" si="27"/>
        <v>-</v>
      </c>
      <c r="U107" s="4"/>
      <c r="V107" s="110">
        <v>40609</v>
      </c>
      <c r="W107" s="111" t="s">
        <v>72</v>
      </c>
      <c r="X107" s="9"/>
      <c r="Y107" s="1"/>
      <c r="Z107" s="8"/>
      <c r="AA107" s="8"/>
      <c r="AB107" s="8"/>
      <c r="AC107" s="8"/>
      <c r="AD107" s="3"/>
      <c r="AE107" s="4"/>
      <c r="AF107" s="5"/>
      <c r="AG107" s="9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</row>
    <row r="108" spans="1:193" x14ac:dyDescent="0.15">
      <c r="A108" s="124">
        <f t="shared" si="28"/>
        <v>43250</v>
      </c>
      <c r="B108" s="125">
        <f t="shared" ca="1" si="37"/>
        <v>1017.916815</v>
      </c>
      <c r="C108" s="126">
        <f t="shared" si="29"/>
        <v>1000</v>
      </c>
      <c r="D108" s="127">
        <f ca="1">IF(A108&lt;$B$1,VLOOKUP(A108,[1]DI!$A$4:$B$15000,2),0)</f>
        <v>6.3899999999999998E-2</v>
      </c>
      <c r="E108" s="128">
        <f t="shared" ca="1" si="22"/>
        <v>1.0002458299999999</v>
      </c>
      <c r="F108" s="128">
        <f ca="1">(TRUNC(PRODUCT($E$12:$E107),16))</f>
        <v>1.0165350369456601</v>
      </c>
      <c r="G108" s="128">
        <f t="shared" si="19"/>
        <v>1</v>
      </c>
      <c r="H108" s="128">
        <f t="shared" ca="1" si="23"/>
        <v>1.0165350399999999</v>
      </c>
      <c r="I108" s="127">
        <f t="shared" si="30"/>
        <v>5.1999999999999998E-3</v>
      </c>
      <c r="J108" s="129">
        <f t="shared" si="31"/>
        <v>43154</v>
      </c>
      <c r="K108" s="130">
        <f t="shared" si="32"/>
        <v>66</v>
      </c>
      <c r="L108" s="131">
        <f t="shared" si="33"/>
        <v>66</v>
      </c>
      <c r="M108" s="132">
        <f t="shared" si="24"/>
        <v>1.001359299</v>
      </c>
      <c r="N108" s="132">
        <f t="shared" ca="1" si="25"/>
        <v>1.017916815</v>
      </c>
      <c r="O108" s="131">
        <f t="shared" si="38"/>
        <v>0</v>
      </c>
      <c r="P108" s="128">
        <f t="shared" ca="1" si="26"/>
        <v>17.916815</v>
      </c>
      <c r="Q108" s="126">
        <f t="shared" si="34"/>
        <v>0</v>
      </c>
      <c r="R108" s="133" t="str">
        <f t="shared" si="35"/>
        <v>J=</v>
      </c>
      <c r="S108" s="129">
        <f t="shared" si="36"/>
        <v>43578</v>
      </c>
      <c r="T108" s="134" t="str">
        <f t="shared" si="27"/>
        <v>-</v>
      </c>
      <c r="U108" s="4"/>
      <c r="V108" s="110">
        <v>40610</v>
      </c>
      <c r="W108" s="111" t="s">
        <v>73</v>
      </c>
      <c r="X108" s="9"/>
      <c r="Y108" s="1"/>
      <c r="Z108" s="8"/>
      <c r="AA108" s="8"/>
      <c r="AB108" s="8"/>
      <c r="AC108" s="8"/>
      <c r="AD108" s="3"/>
      <c r="AE108" s="4"/>
      <c r="AF108" s="5"/>
      <c r="AG108" s="9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</row>
    <row r="109" spans="1:193" x14ac:dyDescent="0.15">
      <c r="A109" s="124">
        <f t="shared" si="28"/>
        <v>43251</v>
      </c>
      <c r="B109" s="125">
        <f t="shared" ca="1" si="37"/>
        <v>1018.188001</v>
      </c>
      <c r="C109" s="126">
        <f t="shared" si="29"/>
        <v>1000</v>
      </c>
      <c r="D109" s="127">
        <f ca="1">IF(A109&lt;$B$1,VLOOKUP(A109,[1]DI!$A$4:$B$15000,2),0)</f>
        <v>0</v>
      </c>
      <c r="E109" s="128">
        <f t="shared" ca="1" si="22"/>
        <v>1</v>
      </c>
      <c r="F109" s="128">
        <f ca="1">(TRUNC(PRODUCT($E$12:$E108),16))</f>
        <v>1.01678493175379</v>
      </c>
      <c r="G109" s="128">
        <f t="shared" si="19"/>
        <v>1</v>
      </c>
      <c r="H109" s="128">
        <f t="shared" ca="1" si="23"/>
        <v>1.01678493</v>
      </c>
      <c r="I109" s="127">
        <f t="shared" si="30"/>
        <v>5.1999999999999998E-3</v>
      </c>
      <c r="J109" s="129">
        <f t="shared" si="31"/>
        <v>43154</v>
      </c>
      <c r="K109" s="130">
        <f t="shared" si="32"/>
        <v>66</v>
      </c>
      <c r="L109" s="131">
        <f t="shared" si="33"/>
        <v>67</v>
      </c>
      <c r="M109" s="132">
        <f t="shared" si="24"/>
        <v>1.001379909</v>
      </c>
      <c r="N109" s="132">
        <f t="shared" ca="1" si="25"/>
        <v>1.018188001</v>
      </c>
      <c r="O109" s="131">
        <f t="shared" si="38"/>
        <v>0</v>
      </c>
      <c r="P109" s="128">
        <f t="shared" ca="1" si="26"/>
        <v>18.188001</v>
      </c>
      <c r="Q109" s="126">
        <f t="shared" si="34"/>
        <v>0</v>
      </c>
      <c r="R109" s="133" t="str">
        <f t="shared" si="35"/>
        <v>J=</v>
      </c>
      <c r="S109" s="129">
        <f t="shared" si="36"/>
        <v>43578</v>
      </c>
      <c r="T109" s="134" t="str">
        <f t="shared" si="27"/>
        <v>-</v>
      </c>
      <c r="U109" s="4"/>
      <c r="V109" s="110">
        <v>40654</v>
      </c>
      <c r="W109" s="111" t="s">
        <v>74</v>
      </c>
      <c r="X109" s="9"/>
      <c r="Y109" s="1"/>
      <c r="Z109" s="8"/>
      <c r="AA109" s="8"/>
      <c r="AB109" s="8"/>
      <c r="AC109" s="8"/>
      <c r="AD109" s="3"/>
      <c r="AE109" s="4"/>
      <c r="AF109" s="5"/>
      <c r="AG109" s="9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</row>
    <row r="110" spans="1:193" x14ac:dyDescent="0.15">
      <c r="A110" s="124">
        <f t="shared" si="28"/>
        <v>43252</v>
      </c>
      <c r="B110" s="125">
        <f t="shared" ca="1" si="37"/>
        <v>1018.188001</v>
      </c>
      <c r="C110" s="126">
        <f t="shared" si="29"/>
        <v>1000</v>
      </c>
      <c r="D110" s="127">
        <f ca="1">IF(A110&lt;$B$1,VLOOKUP(A110,[1]DI!$A$4:$B$15000,2),0)</f>
        <v>6.3899999999999998E-2</v>
      </c>
      <c r="E110" s="128">
        <f t="shared" ca="1" si="22"/>
        <v>1.0002458299999999</v>
      </c>
      <c r="F110" s="128">
        <f ca="1">(TRUNC(PRODUCT($E$12:$E109),16))</f>
        <v>1.01678493175379</v>
      </c>
      <c r="G110" s="128">
        <f t="shared" si="19"/>
        <v>1</v>
      </c>
      <c r="H110" s="128">
        <f t="shared" ca="1" si="23"/>
        <v>1.01678493</v>
      </c>
      <c r="I110" s="127">
        <f t="shared" si="30"/>
        <v>5.1999999999999998E-3</v>
      </c>
      <c r="J110" s="129">
        <f t="shared" si="31"/>
        <v>43154</v>
      </c>
      <c r="K110" s="130">
        <f t="shared" si="32"/>
        <v>67</v>
      </c>
      <c r="L110" s="131">
        <f t="shared" si="33"/>
        <v>67</v>
      </c>
      <c r="M110" s="132">
        <f t="shared" si="24"/>
        <v>1.001379909</v>
      </c>
      <c r="N110" s="132">
        <f t="shared" ca="1" si="25"/>
        <v>1.018188001</v>
      </c>
      <c r="O110" s="131">
        <f t="shared" si="38"/>
        <v>0</v>
      </c>
      <c r="P110" s="128">
        <f t="shared" ca="1" si="26"/>
        <v>18.188001</v>
      </c>
      <c r="Q110" s="126">
        <f t="shared" si="34"/>
        <v>0</v>
      </c>
      <c r="R110" s="133" t="str">
        <f t="shared" si="35"/>
        <v>J=</v>
      </c>
      <c r="S110" s="129">
        <f t="shared" si="36"/>
        <v>43578</v>
      </c>
      <c r="T110" s="134" t="str">
        <f t="shared" si="27"/>
        <v>-</v>
      </c>
      <c r="U110" s="4"/>
      <c r="V110" s="110">
        <v>40655</v>
      </c>
      <c r="W110" s="111" t="s">
        <v>75</v>
      </c>
      <c r="X110" s="9"/>
      <c r="Y110" s="1"/>
      <c r="Z110" s="8"/>
      <c r="AA110" s="8"/>
      <c r="AB110" s="8"/>
      <c r="AC110" s="8"/>
      <c r="AD110" s="3"/>
      <c r="AE110" s="4"/>
      <c r="AF110" s="5"/>
      <c r="AG110" s="9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</row>
    <row r="111" spans="1:193" x14ac:dyDescent="0.15">
      <c r="A111" s="124">
        <f t="shared" si="28"/>
        <v>43253</v>
      </c>
      <c r="B111" s="125">
        <f t="shared" ca="1" si="37"/>
        <v>1018.459266</v>
      </c>
      <c r="C111" s="126">
        <f t="shared" si="29"/>
        <v>1000</v>
      </c>
      <c r="D111" s="127">
        <f ca="1">IF(A111&lt;$B$1,VLOOKUP(A111,[1]DI!$A$4:$B$15000,2),0)</f>
        <v>0</v>
      </c>
      <c r="E111" s="128">
        <f t="shared" ca="1" si="22"/>
        <v>1</v>
      </c>
      <c r="F111" s="128">
        <f ca="1">(TRUNC(PRODUCT($E$12:$E110),16))</f>
        <v>1.01703488799356</v>
      </c>
      <c r="G111" s="128">
        <f t="shared" si="19"/>
        <v>1</v>
      </c>
      <c r="H111" s="128">
        <f t="shared" ca="1" si="23"/>
        <v>1.0170348899999999</v>
      </c>
      <c r="I111" s="127">
        <f t="shared" si="30"/>
        <v>5.1999999999999998E-3</v>
      </c>
      <c r="J111" s="129">
        <f t="shared" si="31"/>
        <v>43154</v>
      </c>
      <c r="K111" s="130">
        <f t="shared" si="32"/>
        <v>67</v>
      </c>
      <c r="L111" s="131">
        <f t="shared" si="33"/>
        <v>68</v>
      </c>
      <c r="M111" s="132">
        <f t="shared" si="24"/>
        <v>1.0014005189999999</v>
      </c>
      <c r="N111" s="132">
        <f t="shared" ca="1" si="25"/>
        <v>1.0184592669999999</v>
      </c>
      <c r="O111" s="131">
        <f t="shared" si="38"/>
        <v>0</v>
      </c>
      <c r="P111" s="128">
        <f t="shared" ca="1" si="26"/>
        <v>18.459266</v>
      </c>
      <c r="Q111" s="126">
        <f t="shared" si="34"/>
        <v>0</v>
      </c>
      <c r="R111" s="133" t="str">
        <f t="shared" si="35"/>
        <v>J=</v>
      </c>
      <c r="S111" s="129">
        <f t="shared" si="36"/>
        <v>43578</v>
      </c>
      <c r="T111" s="134" t="str">
        <f t="shared" si="27"/>
        <v>-</v>
      </c>
      <c r="U111" s="4"/>
      <c r="V111" s="110">
        <v>40717</v>
      </c>
      <c r="W111" s="111" t="s">
        <v>69</v>
      </c>
      <c r="X111" s="9"/>
      <c r="Y111" s="1"/>
      <c r="Z111" s="8"/>
      <c r="AA111" s="8"/>
      <c r="AB111" s="8"/>
      <c r="AC111" s="8"/>
      <c r="AD111" s="3"/>
      <c r="AE111" s="4"/>
      <c r="AF111" s="5"/>
      <c r="AG111" s="9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</row>
    <row r="112" spans="1:193" x14ac:dyDescent="0.15">
      <c r="A112" s="124">
        <f t="shared" si="28"/>
        <v>43254</v>
      </c>
      <c r="B112" s="125">
        <f t="shared" ca="1" si="37"/>
        <v>1018.459266</v>
      </c>
      <c r="C112" s="126">
        <f t="shared" si="29"/>
        <v>1000</v>
      </c>
      <c r="D112" s="127">
        <f ca="1">IF(A112&lt;$B$1,VLOOKUP(A112,[1]DI!$A$4:$B$15000,2),0)</f>
        <v>0</v>
      </c>
      <c r="E112" s="128">
        <f t="shared" ca="1" si="22"/>
        <v>1</v>
      </c>
      <c r="F112" s="128">
        <f ca="1">(TRUNC(PRODUCT($E$12:$E111),16))</f>
        <v>1.01703488799356</v>
      </c>
      <c r="G112" s="128">
        <f t="shared" ref="G112:G175" si="39">IF(O111&gt;0,F111,G111)</f>
        <v>1</v>
      </c>
      <c r="H112" s="128">
        <f t="shared" ca="1" si="23"/>
        <v>1.0170348899999999</v>
      </c>
      <c r="I112" s="127">
        <f t="shared" si="30"/>
        <v>5.1999999999999998E-3</v>
      </c>
      <c r="J112" s="129">
        <f t="shared" si="31"/>
        <v>43154</v>
      </c>
      <c r="K112" s="130">
        <f t="shared" si="32"/>
        <v>67</v>
      </c>
      <c r="L112" s="131">
        <f t="shared" si="33"/>
        <v>68</v>
      </c>
      <c r="M112" s="132">
        <f t="shared" si="24"/>
        <v>1.0014005189999999</v>
      </c>
      <c r="N112" s="132">
        <f t="shared" ca="1" si="25"/>
        <v>1.0184592669999999</v>
      </c>
      <c r="O112" s="131">
        <f t="shared" si="38"/>
        <v>0</v>
      </c>
      <c r="P112" s="128">
        <f t="shared" ca="1" si="26"/>
        <v>18.459266</v>
      </c>
      <c r="Q112" s="126">
        <f t="shared" si="34"/>
        <v>0</v>
      </c>
      <c r="R112" s="133" t="str">
        <f t="shared" si="35"/>
        <v>J=</v>
      </c>
      <c r="S112" s="129">
        <f t="shared" si="36"/>
        <v>43578</v>
      </c>
      <c r="T112" s="134" t="str">
        <f t="shared" si="27"/>
        <v>-</v>
      </c>
      <c r="U112" s="4"/>
      <c r="V112" s="110">
        <v>40793</v>
      </c>
      <c r="W112" s="111" t="s">
        <v>76</v>
      </c>
      <c r="X112" s="9"/>
      <c r="Y112" s="1"/>
      <c r="Z112" s="8"/>
      <c r="AA112" s="8"/>
      <c r="AB112" s="8"/>
      <c r="AC112" s="8"/>
      <c r="AD112" s="3"/>
      <c r="AE112" s="4"/>
      <c r="AF112" s="5"/>
      <c r="AG112" s="9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</row>
    <row r="113" spans="1:190" x14ac:dyDescent="0.15">
      <c r="A113" s="124">
        <f t="shared" si="28"/>
        <v>43255</v>
      </c>
      <c r="B113" s="125">
        <f t="shared" ca="1" si="37"/>
        <v>1018.459266</v>
      </c>
      <c r="C113" s="126">
        <f t="shared" si="29"/>
        <v>1000</v>
      </c>
      <c r="D113" s="127">
        <f ca="1">IF(A113&lt;$B$1,VLOOKUP(A113,[1]DI!$A$4:$B$15000,2),0)</f>
        <v>6.3899999999999998E-2</v>
      </c>
      <c r="E113" s="128">
        <f t="shared" ca="1" si="22"/>
        <v>1.0002458299999999</v>
      </c>
      <c r="F113" s="128">
        <f ca="1">(TRUNC(PRODUCT($E$12:$E112),16))</f>
        <v>1.01703488799356</v>
      </c>
      <c r="G113" s="128">
        <f t="shared" si="39"/>
        <v>1</v>
      </c>
      <c r="H113" s="128">
        <f t="shared" ca="1" si="23"/>
        <v>1.0170348899999999</v>
      </c>
      <c r="I113" s="127">
        <f t="shared" si="30"/>
        <v>5.1999999999999998E-3</v>
      </c>
      <c r="J113" s="129">
        <f t="shared" si="31"/>
        <v>43154</v>
      </c>
      <c r="K113" s="130">
        <f t="shared" si="32"/>
        <v>68</v>
      </c>
      <c r="L113" s="131">
        <f t="shared" si="33"/>
        <v>68</v>
      </c>
      <c r="M113" s="132">
        <f t="shared" si="24"/>
        <v>1.0014005189999999</v>
      </c>
      <c r="N113" s="132">
        <f t="shared" ca="1" si="25"/>
        <v>1.0184592669999999</v>
      </c>
      <c r="O113" s="131">
        <f t="shared" si="38"/>
        <v>0</v>
      </c>
      <c r="P113" s="128">
        <f t="shared" ca="1" si="26"/>
        <v>18.459266</v>
      </c>
      <c r="Q113" s="126">
        <f t="shared" si="34"/>
        <v>0</v>
      </c>
      <c r="R113" s="133" t="str">
        <f t="shared" si="35"/>
        <v>J=</v>
      </c>
      <c r="S113" s="129">
        <f t="shared" si="36"/>
        <v>43578</v>
      </c>
      <c r="T113" s="134" t="str">
        <f t="shared" si="27"/>
        <v>-</v>
      </c>
      <c r="U113" s="4"/>
      <c r="V113" s="110">
        <v>40828</v>
      </c>
      <c r="W113" s="111" t="s">
        <v>62</v>
      </c>
      <c r="X113" s="9"/>
      <c r="Y113" s="1"/>
      <c r="Z113" s="8"/>
      <c r="AA113" s="8"/>
      <c r="AB113" s="8"/>
      <c r="AC113" s="8"/>
      <c r="AD113" s="3"/>
      <c r="AE113" s="4"/>
      <c r="AF113" s="5"/>
      <c r="AG113" s="9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</row>
    <row r="114" spans="1:190" x14ac:dyDescent="0.15">
      <c r="A114" s="124">
        <f t="shared" si="28"/>
        <v>43256</v>
      </c>
      <c r="B114" s="125">
        <f t="shared" ca="1" si="37"/>
        <v>1018.730603</v>
      </c>
      <c r="C114" s="126">
        <f t="shared" si="29"/>
        <v>1000</v>
      </c>
      <c r="D114" s="127">
        <f ca="1">IF(A114&lt;$B$1,VLOOKUP(A114,[1]DI!$A$4:$B$15000,2),0)</f>
        <v>6.3899999999999998E-2</v>
      </c>
      <c r="E114" s="128">
        <f t="shared" ca="1" si="22"/>
        <v>1.0002458299999999</v>
      </c>
      <c r="F114" s="128">
        <f ca="1">(TRUNC(PRODUCT($E$12:$E113),16))</f>
        <v>1.0172849056800799</v>
      </c>
      <c r="G114" s="128">
        <f t="shared" si="39"/>
        <v>1</v>
      </c>
      <c r="H114" s="128">
        <f t="shared" ca="1" si="23"/>
        <v>1.0172849100000001</v>
      </c>
      <c r="I114" s="127">
        <f t="shared" si="30"/>
        <v>5.1999999999999998E-3</v>
      </c>
      <c r="J114" s="129">
        <f t="shared" si="31"/>
        <v>43154</v>
      </c>
      <c r="K114" s="130">
        <f t="shared" si="32"/>
        <v>69</v>
      </c>
      <c r="L114" s="131">
        <f t="shared" si="33"/>
        <v>69</v>
      </c>
      <c r="M114" s="132">
        <f t="shared" si="24"/>
        <v>1.0014211289999999</v>
      </c>
      <c r="N114" s="132">
        <f t="shared" ca="1" si="25"/>
        <v>1.0187306030000001</v>
      </c>
      <c r="O114" s="131">
        <f t="shared" si="38"/>
        <v>0</v>
      </c>
      <c r="P114" s="128">
        <f t="shared" ca="1" si="26"/>
        <v>18.730602999999999</v>
      </c>
      <c r="Q114" s="126">
        <f t="shared" si="34"/>
        <v>0</v>
      </c>
      <c r="R114" s="133" t="str">
        <f t="shared" si="35"/>
        <v>J=</v>
      </c>
      <c r="S114" s="129">
        <f t="shared" si="36"/>
        <v>43578</v>
      </c>
      <c r="T114" s="134" t="str">
        <f t="shared" si="27"/>
        <v>-</v>
      </c>
      <c r="U114" s="4"/>
      <c r="V114" s="110">
        <v>40849</v>
      </c>
      <c r="W114" s="111" t="s">
        <v>63</v>
      </c>
      <c r="X114" s="9"/>
      <c r="Y114" s="1"/>
      <c r="Z114" s="8"/>
      <c r="AA114" s="8"/>
      <c r="AB114" s="8"/>
      <c r="AC114" s="8"/>
      <c r="AD114" s="3"/>
      <c r="AE114" s="4"/>
      <c r="AF114" s="5"/>
      <c r="AG114" s="9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</row>
    <row r="115" spans="1:190" x14ac:dyDescent="0.15">
      <c r="A115" s="124">
        <f t="shared" si="28"/>
        <v>43257</v>
      </c>
      <c r="B115" s="125">
        <f t="shared" ca="1" si="37"/>
        <v>1019.002001</v>
      </c>
      <c r="C115" s="126">
        <f t="shared" si="29"/>
        <v>1000</v>
      </c>
      <c r="D115" s="127">
        <f ca="1">IF(A115&lt;$B$1,VLOOKUP(A115,[1]DI!$A$4:$B$15000,2),0)</f>
        <v>6.3899999999999998E-2</v>
      </c>
      <c r="E115" s="128">
        <f t="shared" ca="1" si="22"/>
        <v>1.0002458299999999</v>
      </c>
      <c r="F115" s="128">
        <f ca="1">(TRUNC(PRODUCT($E$12:$E114),16))</f>
        <v>1.0175349848284401</v>
      </c>
      <c r="G115" s="128">
        <f t="shared" si="39"/>
        <v>1</v>
      </c>
      <c r="H115" s="128">
        <f t="shared" ca="1" si="23"/>
        <v>1.01753498</v>
      </c>
      <c r="I115" s="127">
        <f t="shared" si="30"/>
        <v>5.1999999999999998E-3</v>
      </c>
      <c r="J115" s="129">
        <f t="shared" si="31"/>
        <v>43154</v>
      </c>
      <c r="K115" s="130">
        <f t="shared" si="32"/>
        <v>70</v>
      </c>
      <c r="L115" s="131">
        <f t="shared" si="33"/>
        <v>70</v>
      </c>
      <c r="M115" s="132">
        <f t="shared" si="24"/>
        <v>1.00144174</v>
      </c>
      <c r="N115" s="132">
        <f t="shared" ca="1" si="25"/>
        <v>1.019002001</v>
      </c>
      <c r="O115" s="131">
        <f t="shared" si="38"/>
        <v>0</v>
      </c>
      <c r="P115" s="128">
        <f t="shared" ca="1" si="26"/>
        <v>19.002001</v>
      </c>
      <c r="Q115" s="126">
        <f t="shared" si="34"/>
        <v>0</v>
      </c>
      <c r="R115" s="133" t="str">
        <f t="shared" si="35"/>
        <v>J=</v>
      </c>
      <c r="S115" s="129">
        <f t="shared" si="36"/>
        <v>43578</v>
      </c>
      <c r="T115" s="134" t="str">
        <f t="shared" si="27"/>
        <v>-</v>
      </c>
      <c r="U115" s="4"/>
      <c r="V115" s="110">
        <v>40862</v>
      </c>
      <c r="W115" s="111" t="s">
        <v>77</v>
      </c>
      <c r="X115" s="9"/>
      <c r="Y115" s="1"/>
      <c r="Z115" s="8"/>
      <c r="AA115" s="8"/>
      <c r="AB115" s="8"/>
      <c r="AC115" s="8"/>
      <c r="AD115" s="3"/>
      <c r="AE115" s="4"/>
      <c r="AF115" s="5"/>
      <c r="AG115" s="9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</row>
    <row r="116" spans="1:190" x14ac:dyDescent="0.15">
      <c r="A116" s="124">
        <f t="shared" si="28"/>
        <v>43258</v>
      </c>
      <c r="B116" s="125">
        <f t="shared" ca="1" si="37"/>
        <v>1019.27349</v>
      </c>
      <c r="C116" s="126">
        <f t="shared" si="29"/>
        <v>1000</v>
      </c>
      <c r="D116" s="127">
        <f ca="1">IF(A116&lt;$B$1,VLOOKUP(A116,[1]DI!$A$4:$B$15000,2),0)</f>
        <v>6.3899999999999998E-2</v>
      </c>
      <c r="E116" s="128">
        <f t="shared" ca="1" si="22"/>
        <v>1.0002458299999999</v>
      </c>
      <c r="F116" s="128">
        <f ca="1">(TRUNC(PRODUCT($E$12:$E115),16))</f>
        <v>1.01778512545376</v>
      </c>
      <c r="G116" s="128">
        <f t="shared" si="39"/>
        <v>1</v>
      </c>
      <c r="H116" s="128">
        <f t="shared" ca="1" si="23"/>
        <v>1.01778513</v>
      </c>
      <c r="I116" s="127">
        <f t="shared" si="30"/>
        <v>5.1999999999999998E-3</v>
      </c>
      <c r="J116" s="129">
        <f t="shared" si="31"/>
        <v>43154</v>
      </c>
      <c r="K116" s="130">
        <f t="shared" si="32"/>
        <v>71</v>
      </c>
      <c r="L116" s="131">
        <f t="shared" si="33"/>
        <v>71</v>
      </c>
      <c r="M116" s="132">
        <f t="shared" si="24"/>
        <v>1.0014623519999999</v>
      </c>
      <c r="N116" s="132">
        <f t="shared" ca="1" si="25"/>
        <v>1.01927349</v>
      </c>
      <c r="O116" s="131">
        <f t="shared" si="38"/>
        <v>0</v>
      </c>
      <c r="P116" s="128">
        <f t="shared" ca="1" si="26"/>
        <v>19.273489999999999</v>
      </c>
      <c r="Q116" s="126">
        <f t="shared" si="34"/>
        <v>0</v>
      </c>
      <c r="R116" s="133" t="str">
        <f t="shared" si="35"/>
        <v>J=</v>
      </c>
      <c r="S116" s="129">
        <f t="shared" si="36"/>
        <v>43578</v>
      </c>
      <c r="T116" s="134" t="str">
        <f t="shared" si="27"/>
        <v>-</v>
      </c>
      <c r="U116" s="4"/>
      <c r="V116" s="110">
        <v>40959</v>
      </c>
      <c r="W116" s="111" t="s">
        <v>65</v>
      </c>
      <c r="X116" s="9"/>
      <c r="Y116" s="1"/>
      <c r="Z116" s="8"/>
      <c r="AA116" s="8"/>
      <c r="AB116" s="8"/>
      <c r="AC116" s="8"/>
      <c r="AD116" s="3"/>
      <c r="AE116" s="4"/>
      <c r="AF116" s="5"/>
      <c r="AG116" s="9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</row>
    <row r="117" spans="1:190" x14ac:dyDescent="0.15">
      <c r="A117" s="124">
        <f t="shared" si="28"/>
        <v>43259</v>
      </c>
      <c r="B117" s="125">
        <f t="shared" ca="1" si="37"/>
        <v>1019.545039</v>
      </c>
      <c r="C117" s="126">
        <f t="shared" si="29"/>
        <v>1000</v>
      </c>
      <c r="D117" s="127">
        <f ca="1">IF(A117&lt;$B$1,VLOOKUP(A117,[1]DI!$A$4:$B$15000,2),0)</f>
        <v>6.3899999999999998E-2</v>
      </c>
      <c r="E117" s="128">
        <f t="shared" ca="1" si="22"/>
        <v>1.0002458299999999</v>
      </c>
      <c r="F117" s="128">
        <f ca="1">(TRUNC(PRODUCT($E$12:$E116),16))</f>
        <v>1.01803532757115</v>
      </c>
      <c r="G117" s="128">
        <f t="shared" si="39"/>
        <v>1</v>
      </c>
      <c r="H117" s="128">
        <f t="shared" ca="1" si="23"/>
        <v>1.01803533</v>
      </c>
      <c r="I117" s="127">
        <f t="shared" si="30"/>
        <v>5.1999999999999998E-3</v>
      </c>
      <c r="J117" s="129">
        <f t="shared" si="31"/>
        <v>43154</v>
      </c>
      <c r="K117" s="130">
        <f t="shared" si="32"/>
        <v>72</v>
      </c>
      <c r="L117" s="131">
        <f t="shared" si="33"/>
        <v>72</v>
      </c>
      <c r="M117" s="132">
        <f t="shared" si="24"/>
        <v>1.0014829629999999</v>
      </c>
      <c r="N117" s="132">
        <f t="shared" ca="1" si="25"/>
        <v>1.019545039</v>
      </c>
      <c r="O117" s="131">
        <f t="shared" si="38"/>
        <v>0</v>
      </c>
      <c r="P117" s="128">
        <f t="shared" ca="1" si="26"/>
        <v>19.545038999999999</v>
      </c>
      <c r="Q117" s="126">
        <f t="shared" si="34"/>
        <v>0</v>
      </c>
      <c r="R117" s="133" t="str">
        <f t="shared" si="35"/>
        <v>J=</v>
      </c>
      <c r="S117" s="129">
        <f t="shared" si="36"/>
        <v>43578</v>
      </c>
      <c r="T117" s="134" t="str">
        <f t="shared" si="27"/>
        <v>-</v>
      </c>
      <c r="U117" s="4"/>
      <c r="V117" s="110">
        <v>40960</v>
      </c>
      <c r="W117" s="111" t="s">
        <v>65</v>
      </c>
      <c r="X117" s="9"/>
      <c r="Y117" s="1"/>
      <c r="Z117" s="8"/>
      <c r="AA117" s="8"/>
      <c r="AB117" s="8"/>
      <c r="AC117" s="8"/>
      <c r="AD117" s="3"/>
      <c r="AE117" s="4"/>
      <c r="AF117" s="5"/>
      <c r="AG117" s="9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</row>
    <row r="118" spans="1:190" x14ac:dyDescent="0.15">
      <c r="A118" s="124">
        <f t="shared" si="28"/>
        <v>43260</v>
      </c>
      <c r="B118" s="125">
        <f t="shared" ca="1" si="37"/>
        <v>1019.816659</v>
      </c>
      <c r="C118" s="126">
        <f t="shared" si="29"/>
        <v>1000</v>
      </c>
      <c r="D118" s="127">
        <f ca="1">IF(A118&lt;$B$1,VLOOKUP(A118,[1]DI!$A$4:$B$15000,2),0)</f>
        <v>0</v>
      </c>
      <c r="E118" s="128">
        <f t="shared" ca="1" si="22"/>
        <v>1</v>
      </c>
      <c r="F118" s="128">
        <f ca="1">(TRUNC(PRODUCT($E$12:$E117),16))</f>
        <v>1.01828559119573</v>
      </c>
      <c r="G118" s="128">
        <f t="shared" si="39"/>
        <v>1</v>
      </c>
      <c r="H118" s="128">
        <f t="shared" ca="1" si="23"/>
        <v>1.0182855900000001</v>
      </c>
      <c r="I118" s="127">
        <f t="shared" si="30"/>
        <v>5.1999999999999998E-3</v>
      </c>
      <c r="J118" s="129">
        <f t="shared" si="31"/>
        <v>43154</v>
      </c>
      <c r="K118" s="130">
        <f t="shared" si="32"/>
        <v>72</v>
      </c>
      <c r="L118" s="131">
        <f t="shared" si="33"/>
        <v>73</v>
      </c>
      <c r="M118" s="132">
        <f t="shared" si="24"/>
        <v>1.0015035750000001</v>
      </c>
      <c r="N118" s="132">
        <f t="shared" ca="1" si="25"/>
        <v>1.019816659</v>
      </c>
      <c r="O118" s="131">
        <f t="shared" si="38"/>
        <v>0</v>
      </c>
      <c r="P118" s="128">
        <f t="shared" ca="1" si="26"/>
        <v>19.816659000000001</v>
      </c>
      <c r="Q118" s="126">
        <f t="shared" si="34"/>
        <v>0</v>
      </c>
      <c r="R118" s="133" t="str">
        <f t="shared" si="35"/>
        <v>J=</v>
      </c>
      <c r="S118" s="129">
        <f t="shared" si="36"/>
        <v>43578</v>
      </c>
      <c r="T118" s="134" t="str">
        <f t="shared" si="27"/>
        <v>-</v>
      </c>
      <c r="U118" s="4"/>
      <c r="V118" s="110">
        <v>41005</v>
      </c>
      <c r="W118" s="111" t="s">
        <v>66</v>
      </c>
      <c r="X118" s="9"/>
      <c r="Y118" s="1"/>
      <c r="Z118" s="8"/>
      <c r="AA118" s="8"/>
      <c r="AB118" s="8"/>
      <c r="AC118" s="8"/>
      <c r="AD118" s="3"/>
      <c r="AE118" s="4"/>
      <c r="AF118" s="5"/>
      <c r="AG118" s="9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</row>
    <row r="119" spans="1:190" x14ac:dyDescent="0.15">
      <c r="A119" s="124">
        <f t="shared" si="28"/>
        <v>43261</v>
      </c>
      <c r="B119" s="125">
        <f t="shared" ca="1" si="37"/>
        <v>1019.816659</v>
      </c>
      <c r="C119" s="126">
        <f t="shared" si="29"/>
        <v>1000</v>
      </c>
      <c r="D119" s="127">
        <f ca="1">IF(A119&lt;$B$1,VLOOKUP(A119,[1]DI!$A$4:$B$15000,2),0)</f>
        <v>0</v>
      </c>
      <c r="E119" s="128">
        <f t="shared" ca="1" si="22"/>
        <v>1</v>
      </c>
      <c r="F119" s="128">
        <f ca="1">(TRUNC(PRODUCT($E$12:$E118),16))</f>
        <v>1.01828559119573</v>
      </c>
      <c r="G119" s="128">
        <f t="shared" si="39"/>
        <v>1</v>
      </c>
      <c r="H119" s="128">
        <f t="shared" ca="1" si="23"/>
        <v>1.0182855900000001</v>
      </c>
      <c r="I119" s="127">
        <f t="shared" si="30"/>
        <v>5.1999999999999998E-3</v>
      </c>
      <c r="J119" s="129">
        <f t="shared" si="31"/>
        <v>43154</v>
      </c>
      <c r="K119" s="130">
        <f t="shared" si="32"/>
        <v>72</v>
      </c>
      <c r="L119" s="131">
        <f t="shared" si="33"/>
        <v>73</v>
      </c>
      <c r="M119" s="132">
        <f t="shared" si="24"/>
        <v>1.0015035750000001</v>
      </c>
      <c r="N119" s="132">
        <f t="shared" ca="1" si="25"/>
        <v>1.019816659</v>
      </c>
      <c r="O119" s="131">
        <f t="shared" si="38"/>
        <v>0</v>
      </c>
      <c r="P119" s="128">
        <f t="shared" ca="1" si="26"/>
        <v>19.816659000000001</v>
      </c>
      <c r="Q119" s="126">
        <f t="shared" si="34"/>
        <v>0</v>
      </c>
      <c r="R119" s="133" t="str">
        <f t="shared" si="35"/>
        <v>J=</v>
      </c>
      <c r="S119" s="129">
        <f t="shared" si="36"/>
        <v>43578</v>
      </c>
      <c r="T119" s="134" t="str">
        <f t="shared" si="27"/>
        <v>-</v>
      </c>
      <c r="U119" s="4"/>
      <c r="V119" s="110">
        <v>41030</v>
      </c>
      <c r="W119" s="111" t="s">
        <v>68</v>
      </c>
      <c r="X119" s="9"/>
      <c r="Y119" s="1"/>
      <c r="Z119" s="8"/>
      <c r="AA119" s="8"/>
      <c r="AB119" s="8"/>
      <c r="AC119" s="8"/>
      <c r="AD119" s="3"/>
      <c r="AE119" s="4"/>
      <c r="AF119" s="5"/>
      <c r="AG119" s="9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</row>
    <row r="120" spans="1:190" x14ac:dyDescent="0.15">
      <c r="A120" s="124">
        <f t="shared" si="28"/>
        <v>43262</v>
      </c>
      <c r="B120" s="125">
        <f t="shared" ca="1" si="37"/>
        <v>1019.816659</v>
      </c>
      <c r="C120" s="126">
        <f t="shared" si="29"/>
        <v>1000</v>
      </c>
      <c r="D120" s="127">
        <f ca="1">IF(A120&lt;$B$1,VLOOKUP(A120,[1]DI!$A$4:$B$15000,2),0)</f>
        <v>6.3899999999999998E-2</v>
      </c>
      <c r="E120" s="128">
        <f t="shared" ca="1" si="22"/>
        <v>1.0002458299999999</v>
      </c>
      <c r="F120" s="128">
        <f ca="1">(TRUNC(PRODUCT($E$12:$E119),16))</f>
        <v>1.01828559119573</v>
      </c>
      <c r="G120" s="128">
        <f t="shared" si="39"/>
        <v>1</v>
      </c>
      <c r="H120" s="128">
        <f t="shared" ca="1" si="23"/>
        <v>1.0182855900000001</v>
      </c>
      <c r="I120" s="127">
        <f t="shared" si="30"/>
        <v>5.1999999999999998E-3</v>
      </c>
      <c r="J120" s="129">
        <f t="shared" si="31"/>
        <v>43154</v>
      </c>
      <c r="K120" s="130">
        <f t="shared" si="32"/>
        <v>73</v>
      </c>
      <c r="L120" s="131">
        <f t="shared" si="33"/>
        <v>73</v>
      </c>
      <c r="M120" s="132">
        <f t="shared" si="24"/>
        <v>1.0015035750000001</v>
      </c>
      <c r="N120" s="132">
        <f t="shared" ca="1" si="25"/>
        <v>1.019816659</v>
      </c>
      <c r="O120" s="131">
        <f t="shared" si="38"/>
        <v>0</v>
      </c>
      <c r="P120" s="128">
        <f t="shared" ca="1" si="26"/>
        <v>19.816659000000001</v>
      </c>
      <c r="Q120" s="126">
        <f t="shared" si="34"/>
        <v>0</v>
      </c>
      <c r="R120" s="133" t="str">
        <f t="shared" si="35"/>
        <v>J=</v>
      </c>
      <c r="S120" s="129">
        <f t="shared" si="36"/>
        <v>43578</v>
      </c>
      <c r="T120" s="134" t="str">
        <f t="shared" si="27"/>
        <v>-</v>
      </c>
      <c r="U120" s="4"/>
      <c r="V120" s="110">
        <v>41067</v>
      </c>
      <c r="W120" s="111" t="s">
        <v>69</v>
      </c>
      <c r="X120" s="9"/>
      <c r="Y120" s="1"/>
      <c r="Z120" s="8"/>
      <c r="AA120" s="8"/>
      <c r="AB120" s="8"/>
      <c r="AC120" s="8"/>
      <c r="AD120" s="3"/>
      <c r="AE120" s="4"/>
      <c r="AF120" s="5"/>
      <c r="AG120" s="9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</row>
    <row r="121" spans="1:190" x14ac:dyDescent="0.15">
      <c r="A121" s="124">
        <f t="shared" si="28"/>
        <v>43263</v>
      </c>
      <c r="B121" s="125">
        <f t="shared" ca="1" si="37"/>
        <v>1020.088359</v>
      </c>
      <c r="C121" s="126">
        <f t="shared" si="29"/>
        <v>1000</v>
      </c>
      <c r="D121" s="127">
        <f ca="1">IF(A121&lt;$B$1,VLOOKUP(A121,[1]DI!$A$4:$B$15000,2),0)</f>
        <v>6.3899999999999998E-2</v>
      </c>
      <c r="E121" s="128">
        <f t="shared" ca="1" si="22"/>
        <v>1.0002458299999999</v>
      </c>
      <c r="F121" s="128">
        <f ca="1">(TRUNC(PRODUCT($E$12:$E120),16))</f>
        <v>1.01853591634261</v>
      </c>
      <c r="G121" s="128">
        <f t="shared" si="39"/>
        <v>1</v>
      </c>
      <c r="H121" s="128">
        <f t="shared" ca="1" si="23"/>
        <v>1.0185359199999999</v>
      </c>
      <c r="I121" s="127">
        <f t="shared" si="30"/>
        <v>5.1999999999999998E-3</v>
      </c>
      <c r="J121" s="129">
        <f t="shared" si="31"/>
        <v>43154</v>
      </c>
      <c r="K121" s="130">
        <f t="shared" si="32"/>
        <v>74</v>
      </c>
      <c r="L121" s="131">
        <f t="shared" si="33"/>
        <v>74</v>
      </c>
      <c r="M121" s="132">
        <f t="shared" si="24"/>
        <v>1.0015241880000001</v>
      </c>
      <c r="N121" s="132">
        <f t="shared" ca="1" si="25"/>
        <v>1.0200883599999999</v>
      </c>
      <c r="O121" s="131">
        <f t="shared" si="38"/>
        <v>0</v>
      </c>
      <c r="P121" s="128">
        <f t="shared" ca="1" si="26"/>
        <v>20.088359000000001</v>
      </c>
      <c r="Q121" s="126">
        <f t="shared" si="34"/>
        <v>0</v>
      </c>
      <c r="R121" s="133" t="str">
        <f t="shared" si="35"/>
        <v>J=</v>
      </c>
      <c r="S121" s="129">
        <f t="shared" si="36"/>
        <v>43578</v>
      </c>
      <c r="T121" s="134" t="str">
        <f t="shared" si="27"/>
        <v>-</v>
      </c>
      <c r="U121" s="4"/>
      <c r="V121" s="110">
        <v>41159</v>
      </c>
      <c r="W121" s="111" t="s">
        <v>76</v>
      </c>
      <c r="X121" s="9"/>
      <c r="Y121" s="1"/>
      <c r="Z121" s="8"/>
      <c r="AA121" s="8"/>
      <c r="AB121" s="8"/>
      <c r="AC121" s="8"/>
      <c r="AD121" s="3"/>
      <c r="AE121" s="4"/>
      <c r="AF121" s="5"/>
      <c r="AG121" s="9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</row>
    <row r="122" spans="1:190" x14ac:dyDescent="0.15">
      <c r="A122" s="124">
        <f t="shared" si="28"/>
        <v>43264</v>
      </c>
      <c r="B122" s="125">
        <f t="shared" ca="1" si="37"/>
        <v>1020.360122</v>
      </c>
      <c r="C122" s="126">
        <f t="shared" si="29"/>
        <v>1000</v>
      </c>
      <c r="D122" s="127">
        <f ca="1">IF(A122&lt;$B$1,VLOOKUP(A122,[1]DI!$A$4:$B$15000,2),0)</f>
        <v>6.3899999999999998E-2</v>
      </c>
      <c r="E122" s="128">
        <f t="shared" ca="1" si="22"/>
        <v>1.0002458299999999</v>
      </c>
      <c r="F122" s="128">
        <f ca="1">(TRUNC(PRODUCT($E$12:$E121),16))</f>
        <v>1.01878630302693</v>
      </c>
      <c r="G122" s="128">
        <f t="shared" si="39"/>
        <v>1</v>
      </c>
      <c r="H122" s="128">
        <f t="shared" ca="1" si="23"/>
        <v>1.0187862999999999</v>
      </c>
      <c r="I122" s="127">
        <f t="shared" si="30"/>
        <v>5.1999999999999998E-3</v>
      </c>
      <c r="J122" s="129">
        <f t="shared" si="31"/>
        <v>43154</v>
      </c>
      <c r="K122" s="130">
        <f t="shared" si="32"/>
        <v>75</v>
      </c>
      <c r="L122" s="131">
        <f t="shared" si="33"/>
        <v>75</v>
      </c>
      <c r="M122" s="132">
        <f t="shared" si="24"/>
        <v>1.0015448010000001</v>
      </c>
      <c r="N122" s="132">
        <f t="shared" ca="1" si="25"/>
        <v>1.020360122</v>
      </c>
      <c r="O122" s="131">
        <f t="shared" si="38"/>
        <v>0</v>
      </c>
      <c r="P122" s="128">
        <f t="shared" ca="1" si="26"/>
        <v>20.360122</v>
      </c>
      <c r="Q122" s="126">
        <f t="shared" si="34"/>
        <v>0</v>
      </c>
      <c r="R122" s="133" t="str">
        <f t="shared" si="35"/>
        <v>J=</v>
      </c>
      <c r="S122" s="129">
        <f t="shared" si="36"/>
        <v>43578</v>
      </c>
      <c r="T122" s="134" t="str">
        <f t="shared" si="27"/>
        <v>-</v>
      </c>
      <c r="U122" s="4"/>
      <c r="V122" s="110">
        <v>41194</v>
      </c>
      <c r="W122" s="111" t="s">
        <v>78</v>
      </c>
      <c r="X122" s="9"/>
      <c r="Y122" s="1"/>
      <c r="Z122" s="8"/>
      <c r="AA122" s="8"/>
      <c r="AB122" s="8"/>
      <c r="AC122" s="8"/>
      <c r="AD122" s="3"/>
      <c r="AE122" s="4"/>
      <c r="AF122" s="5"/>
      <c r="AG122" s="9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</row>
    <row r="123" spans="1:190" x14ac:dyDescent="0.15">
      <c r="A123" s="124">
        <f t="shared" si="28"/>
        <v>43265</v>
      </c>
      <c r="B123" s="125">
        <f t="shared" ca="1" si="37"/>
        <v>1020.631965</v>
      </c>
      <c r="C123" s="126">
        <f t="shared" si="29"/>
        <v>1000</v>
      </c>
      <c r="D123" s="127">
        <f ca="1">IF(A123&lt;$B$1,VLOOKUP(A123,[1]DI!$A$4:$B$15000,2),0)</f>
        <v>6.3899999999999998E-2</v>
      </c>
      <c r="E123" s="128">
        <f t="shared" ca="1" si="22"/>
        <v>1.0002458299999999</v>
      </c>
      <c r="F123" s="128">
        <f ca="1">(TRUNC(PRODUCT($E$12:$E122),16))</f>
        <v>1.0190367512637999</v>
      </c>
      <c r="G123" s="128">
        <f t="shared" si="39"/>
        <v>1</v>
      </c>
      <c r="H123" s="128">
        <f t="shared" ca="1" si="23"/>
        <v>1.0190367499999999</v>
      </c>
      <c r="I123" s="127">
        <f t="shared" si="30"/>
        <v>5.1999999999999998E-3</v>
      </c>
      <c r="J123" s="129">
        <f t="shared" si="31"/>
        <v>43154</v>
      </c>
      <c r="K123" s="130">
        <f t="shared" si="32"/>
        <v>76</v>
      </c>
      <c r="L123" s="131">
        <f t="shared" si="33"/>
        <v>76</v>
      </c>
      <c r="M123" s="132">
        <f t="shared" si="24"/>
        <v>1.001565415</v>
      </c>
      <c r="N123" s="132">
        <f t="shared" ca="1" si="25"/>
        <v>1.020631965</v>
      </c>
      <c r="O123" s="131">
        <f t="shared" si="38"/>
        <v>0</v>
      </c>
      <c r="P123" s="128">
        <f t="shared" ca="1" si="26"/>
        <v>20.631965000000001</v>
      </c>
      <c r="Q123" s="126">
        <f t="shared" si="34"/>
        <v>0</v>
      </c>
      <c r="R123" s="133" t="str">
        <f t="shared" si="35"/>
        <v>J=</v>
      </c>
      <c r="S123" s="129">
        <f t="shared" si="36"/>
        <v>43578</v>
      </c>
      <c r="T123" s="134" t="str">
        <f t="shared" si="27"/>
        <v>-</v>
      </c>
      <c r="U123" s="4"/>
      <c r="V123" s="110">
        <v>41215</v>
      </c>
      <c r="W123" s="111" t="s">
        <v>63</v>
      </c>
      <c r="X123" s="9"/>
      <c r="Y123" s="1"/>
      <c r="Z123" s="8"/>
      <c r="AA123" s="8"/>
      <c r="AB123" s="8"/>
      <c r="AC123" s="8"/>
      <c r="AD123" s="3"/>
      <c r="AE123" s="4"/>
      <c r="AF123" s="5"/>
      <c r="AG123" s="9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</row>
    <row r="124" spans="1:190" x14ac:dyDescent="0.15">
      <c r="A124" s="124">
        <f t="shared" si="28"/>
        <v>43266</v>
      </c>
      <c r="B124" s="125">
        <f t="shared" ca="1" si="37"/>
        <v>1020.903877</v>
      </c>
      <c r="C124" s="126">
        <f t="shared" si="29"/>
        <v>1000</v>
      </c>
      <c r="D124" s="127">
        <f ca="1">IF(A124&lt;$B$1,VLOOKUP(A124,[1]DI!$A$4:$B$15000,2),0)</f>
        <v>6.3899999999999998E-2</v>
      </c>
      <c r="E124" s="128">
        <f t="shared" ca="1" si="22"/>
        <v>1.0002458299999999</v>
      </c>
      <c r="F124" s="128">
        <f ca="1">(TRUNC(PRODUCT($E$12:$E123),16))</f>
        <v>1.0192872610683601</v>
      </c>
      <c r="G124" s="128">
        <f t="shared" si="39"/>
        <v>1</v>
      </c>
      <c r="H124" s="128">
        <f t="shared" ca="1" si="23"/>
        <v>1.01928726</v>
      </c>
      <c r="I124" s="127">
        <f t="shared" si="30"/>
        <v>5.1999999999999998E-3</v>
      </c>
      <c r="J124" s="129">
        <f t="shared" si="31"/>
        <v>43154</v>
      </c>
      <c r="K124" s="130">
        <f t="shared" si="32"/>
        <v>77</v>
      </c>
      <c r="L124" s="131">
        <f t="shared" si="33"/>
        <v>77</v>
      </c>
      <c r="M124" s="132">
        <f t="shared" si="24"/>
        <v>1.001586028</v>
      </c>
      <c r="N124" s="132">
        <f t="shared" ca="1" si="25"/>
        <v>1.0209038779999999</v>
      </c>
      <c r="O124" s="131">
        <f t="shared" si="38"/>
        <v>0</v>
      </c>
      <c r="P124" s="128">
        <f t="shared" ca="1" si="26"/>
        <v>20.903877000000001</v>
      </c>
      <c r="Q124" s="126">
        <f t="shared" si="34"/>
        <v>0</v>
      </c>
      <c r="R124" s="133" t="str">
        <f t="shared" si="35"/>
        <v>J=</v>
      </c>
      <c r="S124" s="129">
        <f t="shared" si="36"/>
        <v>43578</v>
      </c>
      <c r="T124" s="134" t="str">
        <f t="shared" si="27"/>
        <v>-</v>
      </c>
      <c r="U124" s="4"/>
      <c r="V124" s="110">
        <v>41228</v>
      </c>
      <c r="W124" s="111" t="s">
        <v>64</v>
      </c>
      <c r="X124" s="9"/>
      <c r="Y124" s="1"/>
      <c r="Z124" s="8"/>
      <c r="AA124" s="8"/>
      <c r="AB124" s="8"/>
      <c r="AC124" s="8"/>
      <c r="AD124" s="3"/>
      <c r="AE124" s="4"/>
      <c r="AF124" s="5"/>
      <c r="AG124" s="9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</row>
    <row r="125" spans="1:190" x14ac:dyDescent="0.15">
      <c r="A125" s="124">
        <f t="shared" si="28"/>
        <v>43267</v>
      </c>
      <c r="B125" s="125">
        <f t="shared" ca="1" si="37"/>
        <v>1021.175863</v>
      </c>
      <c r="C125" s="126">
        <f t="shared" si="29"/>
        <v>1000</v>
      </c>
      <c r="D125" s="127">
        <f ca="1">IF(A125&lt;$B$1,VLOOKUP(A125,[1]DI!$A$4:$B$15000,2),0)</f>
        <v>0</v>
      </c>
      <c r="E125" s="128">
        <f t="shared" ca="1" si="22"/>
        <v>1</v>
      </c>
      <c r="F125" s="128">
        <f ca="1">(TRUNC(PRODUCT($E$12:$E124),16))</f>
        <v>1.01953783245575</v>
      </c>
      <c r="G125" s="128">
        <f t="shared" si="39"/>
        <v>1</v>
      </c>
      <c r="H125" s="128">
        <f t="shared" ca="1" si="23"/>
        <v>1.01953783</v>
      </c>
      <c r="I125" s="127">
        <f t="shared" si="30"/>
        <v>5.1999999999999998E-3</v>
      </c>
      <c r="J125" s="129">
        <f t="shared" si="31"/>
        <v>43154</v>
      </c>
      <c r="K125" s="130">
        <f t="shared" si="32"/>
        <v>77</v>
      </c>
      <c r="L125" s="131">
        <f t="shared" si="33"/>
        <v>78</v>
      </c>
      <c r="M125" s="132">
        <f t="shared" si="24"/>
        <v>1.0016066429999999</v>
      </c>
      <c r="N125" s="132">
        <f t="shared" ca="1" si="25"/>
        <v>1.0211758630000001</v>
      </c>
      <c r="O125" s="131">
        <f t="shared" si="38"/>
        <v>0</v>
      </c>
      <c r="P125" s="128">
        <f t="shared" ca="1" si="26"/>
        <v>21.175863</v>
      </c>
      <c r="Q125" s="126">
        <f t="shared" si="34"/>
        <v>0</v>
      </c>
      <c r="R125" s="133" t="str">
        <f t="shared" si="35"/>
        <v>J=</v>
      </c>
      <c r="S125" s="129">
        <f t="shared" si="36"/>
        <v>43578</v>
      </c>
      <c r="T125" s="134" t="str">
        <f t="shared" si="27"/>
        <v>-</v>
      </c>
      <c r="U125" s="4"/>
      <c r="V125" s="110">
        <v>41268</v>
      </c>
      <c r="W125" s="111" t="s">
        <v>70</v>
      </c>
      <c r="X125" s="9"/>
      <c r="Y125" s="1"/>
      <c r="Z125" s="8"/>
      <c r="AA125" s="8"/>
      <c r="AB125" s="8"/>
      <c r="AC125" s="8"/>
      <c r="AD125" s="3"/>
      <c r="AE125" s="4"/>
      <c r="AF125" s="5"/>
      <c r="AG125" s="9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</row>
    <row r="126" spans="1:190" x14ac:dyDescent="0.15">
      <c r="A126" s="124">
        <f t="shared" si="28"/>
        <v>43268</v>
      </c>
      <c r="B126" s="125">
        <f t="shared" ca="1" si="37"/>
        <v>1021.175863</v>
      </c>
      <c r="C126" s="126">
        <f t="shared" si="29"/>
        <v>1000</v>
      </c>
      <c r="D126" s="127">
        <f ca="1">IF(A126&lt;$B$1,VLOOKUP(A126,[1]DI!$A$4:$B$15000,2),0)</f>
        <v>0</v>
      </c>
      <c r="E126" s="128">
        <f t="shared" ca="1" si="22"/>
        <v>1</v>
      </c>
      <c r="F126" s="128">
        <f ca="1">(TRUNC(PRODUCT($E$12:$E125),16))</f>
        <v>1.01953783245575</v>
      </c>
      <c r="G126" s="128">
        <f t="shared" si="39"/>
        <v>1</v>
      </c>
      <c r="H126" s="128">
        <f t="shared" ca="1" si="23"/>
        <v>1.01953783</v>
      </c>
      <c r="I126" s="127">
        <f t="shared" si="30"/>
        <v>5.1999999999999998E-3</v>
      </c>
      <c r="J126" s="129">
        <f t="shared" si="31"/>
        <v>43154</v>
      </c>
      <c r="K126" s="130">
        <f t="shared" si="32"/>
        <v>77</v>
      </c>
      <c r="L126" s="131">
        <f t="shared" si="33"/>
        <v>78</v>
      </c>
      <c r="M126" s="132">
        <f t="shared" si="24"/>
        <v>1.0016066429999999</v>
      </c>
      <c r="N126" s="132">
        <f t="shared" ca="1" si="25"/>
        <v>1.0211758630000001</v>
      </c>
      <c r="O126" s="131">
        <f t="shared" si="38"/>
        <v>0</v>
      </c>
      <c r="P126" s="128">
        <f t="shared" ca="1" si="26"/>
        <v>21.175863</v>
      </c>
      <c r="Q126" s="126">
        <f t="shared" si="34"/>
        <v>0</v>
      </c>
      <c r="R126" s="133" t="str">
        <f t="shared" si="35"/>
        <v>J=</v>
      </c>
      <c r="S126" s="129">
        <f t="shared" si="36"/>
        <v>43578</v>
      </c>
      <c r="T126" s="134" t="str">
        <f t="shared" si="27"/>
        <v>-</v>
      </c>
      <c r="U126" s="4"/>
      <c r="V126" s="110">
        <v>41275</v>
      </c>
      <c r="W126" s="111" t="s">
        <v>71</v>
      </c>
      <c r="X126" s="9"/>
      <c r="Y126" s="1"/>
      <c r="Z126" s="8"/>
      <c r="AA126" s="8"/>
      <c r="AB126" s="8"/>
      <c r="AC126" s="8"/>
      <c r="AD126" s="3"/>
      <c r="AE126" s="4"/>
      <c r="AF126" s="5"/>
      <c r="AG126" s="9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</row>
    <row r="127" spans="1:190" x14ac:dyDescent="0.15">
      <c r="A127" s="124">
        <f t="shared" si="28"/>
        <v>43269</v>
      </c>
      <c r="B127" s="125">
        <f t="shared" ca="1" si="37"/>
        <v>1021.175863</v>
      </c>
      <c r="C127" s="126">
        <f t="shared" si="29"/>
        <v>1000</v>
      </c>
      <c r="D127" s="127">
        <f ca="1">IF(A127&lt;$B$1,VLOOKUP(A127,[1]DI!$A$4:$B$15000,2),0)</f>
        <v>6.3899999999999998E-2</v>
      </c>
      <c r="E127" s="128">
        <f t="shared" ca="1" si="22"/>
        <v>1.0002458299999999</v>
      </c>
      <c r="F127" s="128">
        <f ca="1">(TRUNC(PRODUCT($E$12:$E126),16))</f>
        <v>1.01953783245575</v>
      </c>
      <c r="G127" s="128">
        <f t="shared" si="39"/>
        <v>1</v>
      </c>
      <c r="H127" s="128">
        <f t="shared" ca="1" si="23"/>
        <v>1.01953783</v>
      </c>
      <c r="I127" s="127">
        <f t="shared" si="30"/>
        <v>5.1999999999999998E-3</v>
      </c>
      <c r="J127" s="129">
        <f t="shared" si="31"/>
        <v>43154</v>
      </c>
      <c r="K127" s="130">
        <f t="shared" si="32"/>
        <v>78</v>
      </c>
      <c r="L127" s="131">
        <f t="shared" si="33"/>
        <v>78</v>
      </c>
      <c r="M127" s="132">
        <f t="shared" si="24"/>
        <v>1.0016066429999999</v>
      </c>
      <c r="N127" s="132">
        <f t="shared" ca="1" si="25"/>
        <v>1.0211758630000001</v>
      </c>
      <c r="O127" s="131">
        <f t="shared" si="38"/>
        <v>0</v>
      </c>
      <c r="P127" s="128">
        <f t="shared" ca="1" si="26"/>
        <v>21.175863</v>
      </c>
      <c r="Q127" s="126">
        <f t="shared" si="34"/>
        <v>0</v>
      </c>
      <c r="R127" s="133" t="str">
        <f t="shared" si="35"/>
        <v>J=</v>
      </c>
      <c r="S127" s="129">
        <f t="shared" si="36"/>
        <v>43578</v>
      </c>
      <c r="T127" s="134" t="str">
        <f t="shared" si="27"/>
        <v>-</v>
      </c>
      <c r="U127" s="4"/>
      <c r="V127" s="110">
        <v>41316</v>
      </c>
      <c r="W127" s="111" t="s">
        <v>65</v>
      </c>
      <c r="X127" s="9"/>
      <c r="Y127" s="1"/>
      <c r="Z127" s="8"/>
      <c r="AA127" s="8"/>
      <c r="AB127" s="8"/>
      <c r="AC127" s="8"/>
      <c r="AD127" s="3"/>
      <c r="AE127" s="4"/>
      <c r="AF127" s="5"/>
      <c r="AG127" s="9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</row>
    <row r="128" spans="1:190" x14ac:dyDescent="0.15">
      <c r="A128" s="124">
        <f t="shared" si="28"/>
        <v>43270</v>
      </c>
      <c r="B128" s="125">
        <f t="shared" ca="1" si="37"/>
        <v>1021.447929</v>
      </c>
      <c r="C128" s="126">
        <f t="shared" si="29"/>
        <v>1000</v>
      </c>
      <c r="D128" s="127">
        <f ca="1">IF(A128&lt;$B$1,VLOOKUP(A128,[1]DI!$A$4:$B$15000,2),0)</f>
        <v>6.3899999999999998E-2</v>
      </c>
      <c r="E128" s="128">
        <f t="shared" ca="1" si="22"/>
        <v>1.0002458299999999</v>
      </c>
      <c r="F128" s="128">
        <f ca="1">(TRUNC(PRODUCT($E$12:$E127),16))</f>
        <v>1.01978846544111</v>
      </c>
      <c r="G128" s="128">
        <f t="shared" si="39"/>
        <v>1</v>
      </c>
      <c r="H128" s="128">
        <f t="shared" ca="1" si="23"/>
        <v>1.0197884699999999</v>
      </c>
      <c r="I128" s="127">
        <f t="shared" si="30"/>
        <v>5.1999999999999998E-3</v>
      </c>
      <c r="J128" s="129">
        <f t="shared" si="31"/>
        <v>43154</v>
      </c>
      <c r="K128" s="130">
        <f t="shared" si="32"/>
        <v>79</v>
      </c>
      <c r="L128" s="131">
        <f t="shared" si="33"/>
        <v>79</v>
      </c>
      <c r="M128" s="132">
        <f t="shared" si="24"/>
        <v>1.0016272580000001</v>
      </c>
      <c r="N128" s="132">
        <f t="shared" ca="1" si="25"/>
        <v>1.021447929</v>
      </c>
      <c r="O128" s="131">
        <f t="shared" si="38"/>
        <v>0</v>
      </c>
      <c r="P128" s="128">
        <f t="shared" ca="1" si="26"/>
        <v>21.447928999999998</v>
      </c>
      <c r="Q128" s="126">
        <f t="shared" si="34"/>
        <v>0</v>
      </c>
      <c r="R128" s="133" t="str">
        <f t="shared" si="35"/>
        <v>J=</v>
      </c>
      <c r="S128" s="129">
        <f t="shared" si="36"/>
        <v>43578</v>
      </c>
      <c r="T128" s="134" t="str">
        <f t="shared" si="27"/>
        <v>-</v>
      </c>
      <c r="U128" s="4"/>
      <c r="V128" s="110">
        <v>41317</v>
      </c>
      <c r="W128" s="111" t="s">
        <v>65</v>
      </c>
      <c r="X128" s="9"/>
      <c r="Y128" s="1"/>
      <c r="Z128" s="8"/>
      <c r="AA128" s="8"/>
      <c r="AB128" s="8"/>
      <c r="AC128" s="8"/>
      <c r="AD128" s="3"/>
      <c r="AE128" s="4"/>
      <c r="AF128" s="5"/>
      <c r="AG128" s="9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</row>
    <row r="129" spans="1:193" x14ac:dyDescent="0.15">
      <c r="A129" s="124">
        <f t="shared" si="28"/>
        <v>43271</v>
      </c>
      <c r="B129" s="125">
        <f t="shared" ca="1" si="37"/>
        <v>1021.720055</v>
      </c>
      <c r="C129" s="126">
        <f t="shared" si="29"/>
        <v>1000</v>
      </c>
      <c r="D129" s="127">
        <f ca="1">IF(A129&lt;$B$1,VLOOKUP(A129,[1]DI!$A$4:$B$15000,2),0)</f>
        <v>6.3899999999999998E-2</v>
      </c>
      <c r="E129" s="128">
        <f t="shared" ca="1" si="22"/>
        <v>1.0002458299999999</v>
      </c>
      <c r="F129" s="128">
        <f ca="1">(TRUNC(PRODUCT($E$12:$E128),16))</f>
        <v>1.02003916003956</v>
      </c>
      <c r="G129" s="128">
        <f t="shared" si="39"/>
        <v>1</v>
      </c>
      <c r="H129" s="128">
        <f t="shared" ca="1" si="23"/>
        <v>1.0200391600000001</v>
      </c>
      <c r="I129" s="127">
        <f t="shared" si="30"/>
        <v>5.1999999999999998E-3</v>
      </c>
      <c r="J129" s="129">
        <f t="shared" si="31"/>
        <v>43154</v>
      </c>
      <c r="K129" s="130">
        <f t="shared" si="32"/>
        <v>80</v>
      </c>
      <c r="L129" s="131">
        <f t="shared" si="33"/>
        <v>80</v>
      </c>
      <c r="M129" s="132">
        <f t="shared" si="24"/>
        <v>1.001647873</v>
      </c>
      <c r="N129" s="132">
        <f t="shared" ca="1" si="25"/>
        <v>1.0217200550000001</v>
      </c>
      <c r="O129" s="131">
        <f t="shared" si="38"/>
        <v>0</v>
      </c>
      <c r="P129" s="128">
        <f t="shared" ca="1" si="26"/>
        <v>21.720054999999999</v>
      </c>
      <c r="Q129" s="126">
        <f t="shared" si="34"/>
        <v>0</v>
      </c>
      <c r="R129" s="133" t="str">
        <f t="shared" si="35"/>
        <v>J=</v>
      </c>
      <c r="S129" s="129">
        <f t="shared" si="36"/>
        <v>43578</v>
      </c>
      <c r="T129" s="134" t="str">
        <f t="shared" si="27"/>
        <v>-</v>
      </c>
      <c r="U129" s="4"/>
      <c r="V129" s="110">
        <v>41362</v>
      </c>
      <c r="W129" s="111" t="s">
        <v>66</v>
      </c>
      <c r="X129" s="9"/>
      <c r="Y129" s="1"/>
      <c r="Z129" s="8"/>
      <c r="AA129" s="8"/>
      <c r="AB129" s="8"/>
      <c r="AC129" s="8"/>
      <c r="AD129" s="3"/>
      <c r="AE129" s="4"/>
      <c r="AF129" s="5"/>
      <c r="AG129" s="9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</row>
    <row r="130" spans="1:193" x14ac:dyDescent="0.15">
      <c r="A130" s="124">
        <f t="shared" si="28"/>
        <v>43272</v>
      </c>
      <c r="B130" s="125">
        <f t="shared" ca="1" si="37"/>
        <v>1021.992261</v>
      </c>
      <c r="C130" s="126">
        <f t="shared" si="29"/>
        <v>1000</v>
      </c>
      <c r="D130" s="127">
        <f ca="1">IF(A130&lt;$B$1,VLOOKUP(A130,[1]DI!$A$4:$B$15000,2),0)</f>
        <v>6.3899999999999998E-2</v>
      </c>
      <c r="E130" s="128">
        <f t="shared" ca="1" si="22"/>
        <v>1.0002458299999999</v>
      </c>
      <c r="F130" s="128">
        <f ca="1">(TRUNC(PRODUCT($E$12:$E129),16))</f>
        <v>1.02028991626628</v>
      </c>
      <c r="G130" s="128">
        <f t="shared" si="39"/>
        <v>1</v>
      </c>
      <c r="H130" s="128">
        <f t="shared" ca="1" si="23"/>
        <v>1.02028992</v>
      </c>
      <c r="I130" s="127">
        <f t="shared" si="30"/>
        <v>5.1999999999999998E-3</v>
      </c>
      <c r="J130" s="129">
        <f t="shared" si="31"/>
        <v>43154</v>
      </c>
      <c r="K130" s="130">
        <f t="shared" si="32"/>
        <v>81</v>
      </c>
      <c r="L130" s="131">
        <f t="shared" si="33"/>
        <v>81</v>
      </c>
      <c r="M130" s="132">
        <f t="shared" si="24"/>
        <v>1.001668488</v>
      </c>
      <c r="N130" s="132">
        <f t="shared" ca="1" si="25"/>
        <v>1.0219922610000001</v>
      </c>
      <c r="O130" s="131">
        <f t="shared" si="38"/>
        <v>0</v>
      </c>
      <c r="P130" s="128">
        <f t="shared" ca="1" si="26"/>
        <v>21.992260999999999</v>
      </c>
      <c r="Q130" s="126">
        <f t="shared" si="34"/>
        <v>0</v>
      </c>
      <c r="R130" s="133" t="str">
        <f t="shared" si="35"/>
        <v>J=</v>
      </c>
      <c r="S130" s="129">
        <f t="shared" si="36"/>
        <v>43578</v>
      </c>
      <c r="T130" s="134" t="str">
        <f t="shared" si="27"/>
        <v>-</v>
      </c>
      <c r="U130" s="4"/>
      <c r="V130" s="110">
        <v>41395</v>
      </c>
      <c r="W130" s="111" t="s">
        <v>68</v>
      </c>
      <c r="X130" s="9"/>
      <c r="Y130" s="1"/>
      <c r="Z130" s="8"/>
      <c r="AA130" s="8"/>
      <c r="AB130" s="8"/>
      <c r="AC130" s="8"/>
      <c r="AD130" s="3"/>
      <c r="AE130" s="4"/>
      <c r="AF130" s="5"/>
      <c r="AG130" s="9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</row>
    <row r="131" spans="1:193" x14ac:dyDescent="0.15">
      <c r="A131" s="124">
        <f t="shared" si="28"/>
        <v>43273</v>
      </c>
      <c r="B131" s="125">
        <f t="shared" ca="1" si="37"/>
        <v>1022.264529</v>
      </c>
      <c r="C131" s="126">
        <f t="shared" si="29"/>
        <v>1000</v>
      </c>
      <c r="D131" s="127">
        <f ca="1">IF(A131&lt;$B$1,VLOOKUP(A131,[1]DI!$A$4:$B$15000,2),0)</f>
        <v>6.3899999999999998E-2</v>
      </c>
      <c r="E131" s="128">
        <f t="shared" ca="1" si="22"/>
        <v>1.0002458299999999</v>
      </c>
      <c r="F131" s="128">
        <f ca="1">(TRUNC(PRODUCT($E$12:$E130),16))</f>
        <v>1.0205407341363899</v>
      </c>
      <c r="G131" s="128">
        <f t="shared" si="39"/>
        <v>1</v>
      </c>
      <c r="H131" s="128">
        <f t="shared" ca="1" si="23"/>
        <v>1.02054073</v>
      </c>
      <c r="I131" s="127">
        <f t="shared" si="30"/>
        <v>5.1999999999999998E-3</v>
      </c>
      <c r="J131" s="129">
        <f t="shared" si="31"/>
        <v>43154</v>
      </c>
      <c r="K131" s="130">
        <f t="shared" si="32"/>
        <v>82</v>
      </c>
      <c r="L131" s="131">
        <f t="shared" si="33"/>
        <v>82</v>
      </c>
      <c r="M131" s="132">
        <f t="shared" si="24"/>
        <v>1.001689104</v>
      </c>
      <c r="N131" s="132">
        <f t="shared" ca="1" si="25"/>
        <v>1.0222645290000001</v>
      </c>
      <c r="O131" s="131">
        <f t="shared" si="38"/>
        <v>0</v>
      </c>
      <c r="P131" s="128">
        <f t="shared" ca="1" si="26"/>
        <v>22.264529</v>
      </c>
      <c r="Q131" s="126">
        <f t="shared" si="34"/>
        <v>0</v>
      </c>
      <c r="R131" s="133" t="str">
        <f t="shared" si="35"/>
        <v>J=</v>
      </c>
      <c r="S131" s="129">
        <f t="shared" si="36"/>
        <v>43578</v>
      </c>
      <c r="T131" s="134" t="str">
        <f t="shared" si="27"/>
        <v>-</v>
      </c>
      <c r="U131" s="4"/>
      <c r="V131" s="110">
        <v>41424</v>
      </c>
      <c r="W131" s="111" t="s">
        <v>69</v>
      </c>
      <c r="X131" s="9"/>
      <c r="Y131" s="1"/>
      <c r="Z131" s="8"/>
      <c r="AA131" s="8"/>
      <c r="AB131" s="8"/>
      <c r="AC131" s="8"/>
      <c r="AD131" s="3"/>
      <c r="AE131" s="4"/>
      <c r="AF131" s="5"/>
      <c r="AG131" s="9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</row>
    <row r="132" spans="1:193" x14ac:dyDescent="0.15">
      <c r="A132" s="124">
        <f t="shared" si="28"/>
        <v>43274</v>
      </c>
      <c r="B132" s="125">
        <f t="shared" ca="1" si="37"/>
        <v>1022.536879</v>
      </c>
      <c r="C132" s="126">
        <f t="shared" si="29"/>
        <v>1000</v>
      </c>
      <c r="D132" s="127">
        <f ca="1">IF(A132&lt;$B$1,VLOOKUP(A132,[1]DI!$A$4:$B$15000,2),0)</f>
        <v>0</v>
      </c>
      <c r="E132" s="128">
        <f t="shared" ca="1" si="22"/>
        <v>1</v>
      </c>
      <c r="F132" s="128">
        <f ca="1">(TRUNC(PRODUCT($E$12:$E131),16))</f>
        <v>1.0207916136650701</v>
      </c>
      <c r="G132" s="128">
        <f t="shared" si="39"/>
        <v>1</v>
      </c>
      <c r="H132" s="128">
        <f t="shared" ca="1" si="23"/>
        <v>1.0207916100000001</v>
      </c>
      <c r="I132" s="127">
        <f t="shared" si="30"/>
        <v>5.1999999999999998E-3</v>
      </c>
      <c r="J132" s="129">
        <f t="shared" si="31"/>
        <v>43154</v>
      </c>
      <c r="K132" s="130">
        <f t="shared" si="32"/>
        <v>82</v>
      </c>
      <c r="L132" s="131">
        <f t="shared" si="33"/>
        <v>83</v>
      </c>
      <c r="M132" s="132">
        <f t="shared" si="24"/>
        <v>1.0017097210000001</v>
      </c>
      <c r="N132" s="132">
        <f t="shared" ca="1" si="25"/>
        <v>1.022536879</v>
      </c>
      <c r="O132" s="131">
        <f t="shared" si="38"/>
        <v>0</v>
      </c>
      <c r="P132" s="128">
        <f t="shared" ca="1" si="26"/>
        <v>22.536878999999999</v>
      </c>
      <c r="Q132" s="126">
        <f t="shared" si="34"/>
        <v>0</v>
      </c>
      <c r="R132" s="133" t="str">
        <f t="shared" si="35"/>
        <v>J=</v>
      </c>
      <c r="S132" s="129">
        <f t="shared" si="36"/>
        <v>43578</v>
      </c>
      <c r="T132" s="134" t="str">
        <f t="shared" si="27"/>
        <v>-</v>
      </c>
      <c r="U132" s="4"/>
      <c r="V132" s="110">
        <v>41593</v>
      </c>
      <c r="W132" s="111" t="s">
        <v>64</v>
      </c>
      <c r="X132" s="9"/>
      <c r="Y132" s="1"/>
      <c r="Z132" s="8"/>
      <c r="AA132" s="8"/>
      <c r="AB132" s="8"/>
      <c r="AC132" s="8"/>
      <c r="AD132" s="3"/>
      <c r="AE132" s="4"/>
      <c r="AF132" s="5"/>
      <c r="AG132" s="9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</row>
    <row r="133" spans="1:193" x14ac:dyDescent="0.15">
      <c r="A133" s="124">
        <f t="shared" si="28"/>
        <v>43275</v>
      </c>
      <c r="B133" s="125">
        <f t="shared" ca="1" si="37"/>
        <v>1022.536879</v>
      </c>
      <c r="C133" s="126">
        <f t="shared" si="29"/>
        <v>1000</v>
      </c>
      <c r="D133" s="127">
        <f ca="1">IF(A133&lt;$B$1,VLOOKUP(A133,[1]DI!$A$4:$B$15000,2),0)</f>
        <v>0</v>
      </c>
      <c r="E133" s="128">
        <f t="shared" ca="1" si="22"/>
        <v>1</v>
      </c>
      <c r="F133" s="128">
        <f ca="1">(TRUNC(PRODUCT($E$12:$E132),16))</f>
        <v>1.0207916136650701</v>
      </c>
      <c r="G133" s="128">
        <f t="shared" si="39"/>
        <v>1</v>
      </c>
      <c r="H133" s="128">
        <f t="shared" ca="1" si="23"/>
        <v>1.0207916100000001</v>
      </c>
      <c r="I133" s="127">
        <f t="shared" si="30"/>
        <v>5.1999999999999998E-3</v>
      </c>
      <c r="J133" s="129">
        <f t="shared" si="31"/>
        <v>43154</v>
      </c>
      <c r="K133" s="130">
        <f t="shared" si="32"/>
        <v>82</v>
      </c>
      <c r="L133" s="131">
        <f t="shared" si="33"/>
        <v>83</v>
      </c>
      <c r="M133" s="132">
        <f t="shared" si="24"/>
        <v>1.0017097210000001</v>
      </c>
      <c r="N133" s="132">
        <f t="shared" ca="1" si="25"/>
        <v>1.022536879</v>
      </c>
      <c r="O133" s="131">
        <f t="shared" si="38"/>
        <v>0</v>
      </c>
      <c r="P133" s="128">
        <f t="shared" ca="1" si="26"/>
        <v>22.536878999999999</v>
      </c>
      <c r="Q133" s="126">
        <f t="shared" si="34"/>
        <v>0</v>
      </c>
      <c r="R133" s="133" t="str">
        <f t="shared" si="35"/>
        <v>J=</v>
      </c>
      <c r="S133" s="129">
        <f t="shared" si="36"/>
        <v>43578</v>
      </c>
      <c r="T133" s="134" t="str">
        <f t="shared" si="27"/>
        <v>-</v>
      </c>
      <c r="U133" s="4"/>
      <c r="V133" s="110">
        <v>41633</v>
      </c>
      <c r="W133" s="111" t="s">
        <v>70</v>
      </c>
      <c r="X133" s="9"/>
      <c r="Y133" s="1"/>
      <c r="Z133" s="8"/>
      <c r="AA133" s="8"/>
      <c r="AB133" s="8"/>
      <c r="AC133" s="8"/>
      <c r="AD133" s="1"/>
      <c r="AE133" s="4"/>
      <c r="AF133" s="1"/>
      <c r="AG133" s="9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</row>
    <row r="134" spans="1:193" x14ac:dyDescent="0.15">
      <c r="A134" s="124">
        <f t="shared" si="28"/>
        <v>43276</v>
      </c>
      <c r="B134" s="125">
        <f t="shared" ca="1" si="37"/>
        <v>1022.536879</v>
      </c>
      <c r="C134" s="126">
        <f t="shared" si="29"/>
        <v>1000</v>
      </c>
      <c r="D134" s="127">
        <f ca="1">IF(A134&lt;$B$1,VLOOKUP(A134,[1]DI!$A$4:$B$15000,2),0)</f>
        <v>6.3899999999999998E-2</v>
      </c>
      <c r="E134" s="128">
        <f t="shared" ca="1" si="22"/>
        <v>1.0002458299999999</v>
      </c>
      <c r="F134" s="128">
        <f ca="1">(TRUNC(PRODUCT($E$12:$E133),16))</f>
        <v>1.0207916136650701</v>
      </c>
      <c r="G134" s="128">
        <f t="shared" si="39"/>
        <v>1</v>
      </c>
      <c r="H134" s="128">
        <f t="shared" ca="1" si="23"/>
        <v>1.0207916100000001</v>
      </c>
      <c r="I134" s="127">
        <f t="shared" si="30"/>
        <v>5.1999999999999998E-3</v>
      </c>
      <c r="J134" s="129">
        <f t="shared" si="31"/>
        <v>43154</v>
      </c>
      <c r="K134" s="130">
        <f t="shared" si="32"/>
        <v>83</v>
      </c>
      <c r="L134" s="131">
        <f t="shared" si="33"/>
        <v>83</v>
      </c>
      <c r="M134" s="132">
        <f t="shared" si="24"/>
        <v>1.0017097210000001</v>
      </c>
      <c r="N134" s="132">
        <f t="shared" ca="1" si="25"/>
        <v>1.022536879</v>
      </c>
      <c r="O134" s="131">
        <f t="shared" si="38"/>
        <v>0</v>
      </c>
      <c r="P134" s="128">
        <f t="shared" ca="1" si="26"/>
        <v>22.536878999999999</v>
      </c>
      <c r="Q134" s="126">
        <f t="shared" si="34"/>
        <v>0</v>
      </c>
      <c r="R134" s="133" t="str">
        <f t="shared" si="35"/>
        <v>J=</v>
      </c>
      <c r="S134" s="129">
        <f t="shared" si="36"/>
        <v>43578</v>
      </c>
      <c r="T134" s="134" t="str">
        <f t="shared" si="27"/>
        <v>-</v>
      </c>
      <c r="U134" s="28"/>
      <c r="V134" s="110">
        <v>41640</v>
      </c>
      <c r="W134" s="111" t="s">
        <v>71</v>
      </c>
      <c r="X134" s="29"/>
      <c r="Y134" s="31"/>
      <c r="Z134" s="109"/>
      <c r="AA134" s="109"/>
      <c r="AB134" s="109"/>
      <c r="AC134" s="109"/>
      <c r="AD134" s="31"/>
      <c r="AE134" s="28"/>
      <c r="AF134" s="31"/>
      <c r="AG134" s="29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  <c r="DB134" s="30"/>
      <c r="DC134" s="30"/>
      <c r="DD134" s="30"/>
      <c r="DE134" s="30"/>
      <c r="DF134" s="30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1"/>
      <c r="FQ134" s="31"/>
      <c r="FR134" s="31"/>
      <c r="FS134" s="31"/>
      <c r="FT134" s="31"/>
      <c r="FU134" s="31"/>
      <c r="FV134" s="31"/>
      <c r="FW134" s="31"/>
      <c r="FX134" s="31"/>
      <c r="FY134" s="31"/>
      <c r="FZ134" s="31"/>
      <c r="GA134" s="31"/>
      <c r="GB134" s="31"/>
      <c r="GC134" s="31"/>
      <c r="GD134" s="31"/>
      <c r="GE134" s="31"/>
      <c r="GF134" s="31"/>
      <c r="GG134" s="31"/>
      <c r="GH134" s="31"/>
      <c r="GI134" s="31"/>
      <c r="GJ134" s="31"/>
      <c r="GK134" s="31"/>
    </row>
    <row r="135" spans="1:193" x14ac:dyDescent="0.15">
      <c r="A135" s="124">
        <f t="shared" si="28"/>
        <v>43277</v>
      </c>
      <c r="B135" s="125">
        <f t="shared" ca="1" si="37"/>
        <v>1022.809298</v>
      </c>
      <c r="C135" s="126">
        <f t="shared" si="29"/>
        <v>1000</v>
      </c>
      <c r="D135" s="127">
        <f ca="1">IF(A135&lt;$B$1,VLOOKUP(A135,[1]DI!$A$4:$B$15000,2),0)</f>
        <v>6.3899999999999998E-2</v>
      </c>
      <c r="E135" s="128">
        <f t="shared" ca="1" si="22"/>
        <v>1.0002458299999999</v>
      </c>
      <c r="F135" s="128">
        <f ca="1">(TRUNC(PRODUCT($E$12:$E134),16))</f>
        <v>1.02104255486745</v>
      </c>
      <c r="G135" s="128">
        <f t="shared" si="39"/>
        <v>1</v>
      </c>
      <c r="H135" s="128">
        <f t="shared" ca="1" si="23"/>
        <v>1.02104255</v>
      </c>
      <c r="I135" s="127">
        <f t="shared" si="30"/>
        <v>5.1999999999999998E-3</v>
      </c>
      <c r="J135" s="129">
        <f t="shared" si="31"/>
        <v>43154</v>
      </c>
      <c r="K135" s="130">
        <f t="shared" si="32"/>
        <v>84</v>
      </c>
      <c r="L135" s="131">
        <f t="shared" si="33"/>
        <v>84</v>
      </c>
      <c r="M135" s="132">
        <f t="shared" si="24"/>
        <v>1.001730338</v>
      </c>
      <c r="N135" s="132">
        <f t="shared" ca="1" si="25"/>
        <v>1.0228092989999999</v>
      </c>
      <c r="O135" s="131">
        <f t="shared" si="38"/>
        <v>0</v>
      </c>
      <c r="P135" s="128">
        <f t="shared" ca="1" si="26"/>
        <v>22.809297999999998</v>
      </c>
      <c r="Q135" s="126">
        <f t="shared" si="34"/>
        <v>0</v>
      </c>
      <c r="R135" s="133" t="str">
        <f t="shared" si="35"/>
        <v>J=</v>
      </c>
      <c r="S135" s="129">
        <f t="shared" si="36"/>
        <v>43578</v>
      </c>
      <c r="T135" s="134" t="str">
        <f t="shared" si="27"/>
        <v>-</v>
      </c>
      <c r="U135" s="4"/>
      <c r="V135" s="110">
        <v>41701</v>
      </c>
      <c r="W135" s="111" t="s">
        <v>65</v>
      </c>
      <c r="X135" s="9"/>
      <c r="Y135" s="1"/>
      <c r="Z135" s="8"/>
      <c r="AA135" s="8"/>
      <c r="AB135" s="8"/>
      <c r="AC135" s="8"/>
      <c r="AD135" s="1"/>
      <c r="AE135" s="4"/>
      <c r="AF135" s="1"/>
      <c r="AG135" s="9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</row>
    <row r="136" spans="1:193" x14ac:dyDescent="0.15">
      <c r="A136" s="124">
        <f t="shared" si="28"/>
        <v>43278</v>
      </c>
      <c r="B136" s="125">
        <f t="shared" ca="1" si="37"/>
        <v>1023.081799</v>
      </c>
      <c r="C136" s="126">
        <f t="shared" si="29"/>
        <v>1000</v>
      </c>
      <c r="D136" s="127">
        <f ca="1">IF(A136&lt;$B$1,VLOOKUP(A136,[1]DI!$A$4:$B$15000,2),0)</f>
        <v>6.3899999999999998E-2</v>
      </c>
      <c r="E136" s="128">
        <f t="shared" ca="1" si="22"/>
        <v>1.0002458299999999</v>
      </c>
      <c r="F136" s="128">
        <f ca="1">(TRUNC(PRODUCT($E$12:$E135),16))</f>
        <v>1.0212935577587201</v>
      </c>
      <c r="G136" s="128">
        <f t="shared" si="39"/>
        <v>1</v>
      </c>
      <c r="H136" s="128">
        <f t="shared" ca="1" si="23"/>
        <v>1.0212935599999999</v>
      </c>
      <c r="I136" s="127">
        <f t="shared" si="30"/>
        <v>5.1999999999999998E-3</v>
      </c>
      <c r="J136" s="129">
        <f t="shared" si="31"/>
        <v>43154</v>
      </c>
      <c r="K136" s="130">
        <f t="shared" si="32"/>
        <v>85</v>
      </c>
      <c r="L136" s="131">
        <f t="shared" si="33"/>
        <v>85</v>
      </c>
      <c r="M136" s="132">
        <f t="shared" si="24"/>
        <v>1.0017509550000001</v>
      </c>
      <c r="N136" s="132">
        <f t="shared" ca="1" si="25"/>
        <v>1.0230817990000001</v>
      </c>
      <c r="O136" s="131">
        <f t="shared" si="38"/>
        <v>0</v>
      </c>
      <c r="P136" s="128">
        <f t="shared" ca="1" si="26"/>
        <v>23.081799</v>
      </c>
      <c r="Q136" s="126">
        <f t="shared" si="34"/>
        <v>0</v>
      </c>
      <c r="R136" s="133" t="str">
        <f t="shared" si="35"/>
        <v>J=</v>
      </c>
      <c r="S136" s="129">
        <f t="shared" si="36"/>
        <v>43578</v>
      </c>
      <c r="T136" s="134" t="str">
        <f t="shared" si="27"/>
        <v>-</v>
      </c>
      <c r="U136" s="4"/>
      <c r="V136" s="110">
        <v>41702</v>
      </c>
      <c r="W136" s="111" t="s">
        <v>65</v>
      </c>
      <c r="X136" s="9"/>
      <c r="Y136" s="1"/>
      <c r="Z136" s="8"/>
      <c r="AA136" s="8"/>
      <c r="AB136" s="8"/>
      <c r="AC136" s="8"/>
      <c r="AD136" s="1"/>
      <c r="AE136" s="4"/>
      <c r="AF136" s="1"/>
      <c r="AG136" s="9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</row>
    <row r="137" spans="1:193" x14ac:dyDescent="0.15">
      <c r="A137" s="124">
        <f t="shared" si="28"/>
        <v>43279</v>
      </c>
      <c r="B137" s="125">
        <f t="shared" ca="1" si="37"/>
        <v>1023.354361</v>
      </c>
      <c r="C137" s="126">
        <f t="shared" si="29"/>
        <v>1000</v>
      </c>
      <c r="D137" s="127">
        <f ca="1">IF(A137&lt;$B$1,VLOOKUP(A137,[1]DI!$A$4:$B$15000,2),0)</f>
        <v>6.3899999999999998E-2</v>
      </c>
      <c r="E137" s="128">
        <f t="shared" ca="1" si="22"/>
        <v>1.0002458299999999</v>
      </c>
      <c r="F137" s="128">
        <f ca="1">(TRUNC(PRODUCT($E$12:$E136),16))</f>
        <v>1.0215446223540201</v>
      </c>
      <c r="G137" s="128">
        <f t="shared" si="39"/>
        <v>1</v>
      </c>
      <c r="H137" s="128">
        <f t="shared" ca="1" si="23"/>
        <v>1.02154462</v>
      </c>
      <c r="I137" s="127">
        <f t="shared" si="30"/>
        <v>5.1999999999999998E-3</v>
      </c>
      <c r="J137" s="129">
        <f t="shared" si="31"/>
        <v>43154</v>
      </c>
      <c r="K137" s="130">
        <f t="shared" si="32"/>
        <v>86</v>
      </c>
      <c r="L137" s="131">
        <f t="shared" si="33"/>
        <v>86</v>
      </c>
      <c r="M137" s="132">
        <f t="shared" si="24"/>
        <v>1.0017715730000001</v>
      </c>
      <c r="N137" s="132">
        <f t="shared" ca="1" si="25"/>
        <v>1.023354361</v>
      </c>
      <c r="O137" s="131">
        <f t="shared" si="38"/>
        <v>0</v>
      </c>
      <c r="P137" s="128">
        <f t="shared" ca="1" si="26"/>
        <v>23.354361000000001</v>
      </c>
      <c r="Q137" s="126">
        <f t="shared" si="34"/>
        <v>0</v>
      </c>
      <c r="R137" s="133" t="str">
        <f t="shared" si="35"/>
        <v>J=</v>
      </c>
      <c r="S137" s="129">
        <f t="shared" si="36"/>
        <v>43578</v>
      </c>
      <c r="T137" s="134" t="str">
        <f t="shared" si="27"/>
        <v>-</v>
      </c>
      <c r="U137" s="4"/>
      <c r="V137" s="110">
        <v>41747</v>
      </c>
      <c r="W137" s="111" t="s">
        <v>66</v>
      </c>
      <c r="X137" s="9"/>
      <c r="Y137" s="1"/>
      <c r="Z137" s="8"/>
      <c r="AA137" s="5"/>
      <c r="AB137" s="5"/>
      <c r="AC137" s="3"/>
      <c r="AD137" s="1"/>
      <c r="AE137" s="4"/>
      <c r="AF137" s="1"/>
      <c r="AG137" s="9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</row>
    <row r="138" spans="1:193" x14ac:dyDescent="0.15">
      <c r="A138" s="124">
        <f t="shared" si="28"/>
        <v>43280</v>
      </c>
      <c r="B138" s="125">
        <f t="shared" ca="1" si="37"/>
        <v>1023.6270029999999</v>
      </c>
      <c r="C138" s="126">
        <f t="shared" si="29"/>
        <v>1000</v>
      </c>
      <c r="D138" s="127">
        <f ca="1">IF(A138&lt;$B$1,VLOOKUP(A138,[1]DI!$A$4:$B$15000,2),0)</f>
        <v>6.3899999999999998E-2</v>
      </c>
      <c r="E138" s="128">
        <f t="shared" ca="1" si="22"/>
        <v>1.0002458299999999</v>
      </c>
      <c r="F138" s="128">
        <f ca="1">(TRUNC(PRODUCT($E$12:$E137),16))</f>
        <v>1.0217957486685301</v>
      </c>
      <c r="G138" s="128">
        <f t="shared" si="39"/>
        <v>1</v>
      </c>
      <c r="H138" s="128">
        <f t="shared" ca="1" si="23"/>
        <v>1.0217957499999999</v>
      </c>
      <c r="I138" s="127">
        <f t="shared" si="30"/>
        <v>5.1999999999999998E-3</v>
      </c>
      <c r="J138" s="129">
        <f t="shared" si="31"/>
        <v>43154</v>
      </c>
      <c r="K138" s="130">
        <f t="shared" si="32"/>
        <v>87</v>
      </c>
      <c r="L138" s="131">
        <f t="shared" si="33"/>
        <v>87</v>
      </c>
      <c r="M138" s="132">
        <f t="shared" si="24"/>
        <v>1.0017921910000001</v>
      </c>
      <c r="N138" s="132">
        <f t="shared" ca="1" si="25"/>
        <v>1.0236270030000001</v>
      </c>
      <c r="O138" s="131">
        <f t="shared" si="38"/>
        <v>0</v>
      </c>
      <c r="P138" s="128">
        <f t="shared" ca="1" si="26"/>
        <v>23.627002999999998</v>
      </c>
      <c r="Q138" s="126">
        <f t="shared" si="34"/>
        <v>0</v>
      </c>
      <c r="R138" s="133" t="str">
        <f t="shared" si="35"/>
        <v>J=</v>
      </c>
      <c r="S138" s="129">
        <f t="shared" si="36"/>
        <v>43578</v>
      </c>
      <c r="T138" s="134" t="str">
        <f t="shared" si="27"/>
        <v>-</v>
      </c>
      <c r="U138" s="4"/>
      <c r="V138" s="110">
        <v>41750</v>
      </c>
      <c r="W138" s="111" t="s">
        <v>67</v>
      </c>
      <c r="X138" s="9"/>
      <c r="Y138" s="1"/>
      <c r="Z138" s="8"/>
      <c r="AA138" s="5"/>
      <c r="AB138" s="5"/>
      <c r="AC138" s="3"/>
      <c r="AD138" s="1"/>
      <c r="AE138" s="4"/>
      <c r="AF138" s="1"/>
      <c r="AG138" s="9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</row>
    <row r="139" spans="1:193" x14ac:dyDescent="0.15">
      <c r="A139" s="124">
        <f t="shared" si="28"/>
        <v>43281</v>
      </c>
      <c r="B139" s="125">
        <f t="shared" ca="1" si="37"/>
        <v>1023.899716</v>
      </c>
      <c r="C139" s="126">
        <f t="shared" si="29"/>
        <v>1000</v>
      </c>
      <c r="D139" s="127">
        <f ca="1">IF(A139&lt;$B$1,VLOOKUP(A139,[1]DI!$A$4:$B$15000,2),0)</f>
        <v>0</v>
      </c>
      <c r="E139" s="128">
        <f t="shared" ca="1" si="22"/>
        <v>1</v>
      </c>
      <c r="F139" s="128">
        <f ca="1">(TRUNC(PRODUCT($E$12:$E138),16))</f>
        <v>1.0220469367174301</v>
      </c>
      <c r="G139" s="128">
        <f t="shared" si="39"/>
        <v>1</v>
      </c>
      <c r="H139" s="128">
        <f t="shared" ca="1" si="23"/>
        <v>1.0220469400000001</v>
      </c>
      <c r="I139" s="127">
        <f t="shared" si="30"/>
        <v>5.1999999999999998E-3</v>
      </c>
      <c r="J139" s="129">
        <f t="shared" si="31"/>
        <v>43154</v>
      </c>
      <c r="K139" s="130">
        <f t="shared" si="32"/>
        <v>87</v>
      </c>
      <c r="L139" s="131">
        <f t="shared" si="33"/>
        <v>88</v>
      </c>
      <c r="M139" s="132">
        <f t="shared" si="24"/>
        <v>1.001812809</v>
      </c>
      <c r="N139" s="132">
        <f t="shared" ca="1" si="25"/>
        <v>1.0238997160000001</v>
      </c>
      <c r="O139" s="131">
        <f t="shared" si="38"/>
        <v>0</v>
      </c>
      <c r="P139" s="128">
        <f t="shared" ca="1" si="26"/>
        <v>23.899716000000002</v>
      </c>
      <c r="Q139" s="126">
        <f t="shared" si="34"/>
        <v>0</v>
      </c>
      <c r="R139" s="133" t="str">
        <f t="shared" si="35"/>
        <v>J=</v>
      </c>
      <c r="S139" s="129">
        <f t="shared" si="36"/>
        <v>43578</v>
      </c>
      <c r="T139" s="134" t="str">
        <f t="shared" si="27"/>
        <v>-</v>
      </c>
      <c r="U139" s="4"/>
      <c r="V139" s="110">
        <v>41760</v>
      </c>
      <c r="W139" s="111" t="s">
        <v>68</v>
      </c>
      <c r="X139" s="9"/>
      <c r="Y139" s="1"/>
      <c r="Z139" s="8"/>
      <c r="AA139" s="5"/>
      <c r="AB139" s="5"/>
      <c r="AC139" s="3"/>
      <c r="AD139" s="1"/>
      <c r="AE139" s="4"/>
      <c r="AF139" s="1"/>
      <c r="AG139" s="9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</row>
    <row r="140" spans="1:193" x14ac:dyDescent="0.15">
      <c r="A140" s="124">
        <f t="shared" si="28"/>
        <v>43282</v>
      </c>
      <c r="B140" s="125">
        <f t="shared" ca="1" si="37"/>
        <v>1023.899716</v>
      </c>
      <c r="C140" s="126">
        <f t="shared" si="29"/>
        <v>1000</v>
      </c>
      <c r="D140" s="127">
        <f ca="1">IF(A140&lt;$B$1,VLOOKUP(A140,[1]DI!$A$4:$B$15000,2),0)</f>
        <v>0</v>
      </c>
      <c r="E140" s="128">
        <f t="shared" ref="E140:E203" ca="1" si="40">IF(A140&lt;A$10,1,ROUND(((1+D140)^(1/252)),8))</f>
        <v>1</v>
      </c>
      <c r="F140" s="128">
        <f ca="1">(TRUNC(PRODUCT($E$12:$E139),16))</f>
        <v>1.0220469367174301</v>
      </c>
      <c r="G140" s="128">
        <f t="shared" si="39"/>
        <v>1</v>
      </c>
      <c r="H140" s="128">
        <f t="shared" ref="H140:H203" ca="1" si="41">ROUND(F140/G140,8)</f>
        <v>1.0220469400000001</v>
      </c>
      <c r="I140" s="127">
        <f t="shared" si="30"/>
        <v>5.1999999999999998E-3</v>
      </c>
      <c r="J140" s="129">
        <f t="shared" si="31"/>
        <v>43154</v>
      </c>
      <c r="K140" s="130">
        <f t="shared" si="32"/>
        <v>87</v>
      </c>
      <c r="L140" s="131">
        <f t="shared" si="33"/>
        <v>88</v>
      </c>
      <c r="M140" s="132">
        <f t="shared" ref="M140:M203" si="42">ROUND((I140+1)^(L140/252),9)</f>
        <v>1.001812809</v>
      </c>
      <c r="N140" s="132">
        <f t="shared" ref="N140:N203" ca="1" si="43">ROUND(H140*M140,9)</f>
        <v>1.0238997160000001</v>
      </c>
      <c r="O140" s="131">
        <f t="shared" si="38"/>
        <v>0</v>
      </c>
      <c r="P140" s="128">
        <f t="shared" ref="P140:P203" ca="1" si="44">TRUNC(((N140-1)*C140),6)</f>
        <v>23.899716000000002</v>
      </c>
      <c r="Q140" s="126">
        <f t="shared" si="34"/>
        <v>0</v>
      </c>
      <c r="R140" s="133" t="str">
        <f t="shared" si="35"/>
        <v>J=</v>
      </c>
      <c r="S140" s="129">
        <f t="shared" si="36"/>
        <v>43578</v>
      </c>
      <c r="T140" s="134" t="str">
        <f t="shared" ref="T140:T203" si="45">IF(O140&gt;0,(P140+Q140)*T$9,"-")</f>
        <v>-</v>
      </c>
      <c r="U140" s="4"/>
      <c r="V140" s="110">
        <v>41809</v>
      </c>
      <c r="W140" s="111" t="s">
        <v>69</v>
      </c>
      <c r="X140" s="9"/>
      <c r="Y140" s="1"/>
      <c r="Z140" s="8"/>
      <c r="AA140" s="5"/>
      <c r="AB140" s="5"/>
      <c r="AC140" s="3"/>
      <c r="AD140" s="1"/>
      <c r="AE140" s="4"/>
      <c r="AF140" s="1"/>
      <c r="AG140" s="9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</row>
    <row r="141" spans="1:193" x14ac:dyDescent="0.15">
      <c r="A141" s="124">
        <f t="shared" ref="A141:A204" si="46">(A140+1)</f>
        <v>43283</v>
      </c>
      <c r="B141" s="125">
        <f t="shared" ca="1" si="37"/>
        <v>1023.899716</v>
      </c>
      <c r="C141" s="126">
        <f t="shared" ref="C141:C204" si="47">(C140-Q140)</f>
        <v>1000</v>
      </c>
      <c r="D141" s="127">
        <f ca="1">IF(A141&lt;$B$1,VLOOKUP(A141,[1]DI!$A$4:$B$15000,2),0)</f>
        <v>6.3899999999999998E-2</v>
      </c>
      <c r="E141" s="128">
        <f t="shared" ca="1" si="40"/>
        <v>1.0002458299999999</v>
      </c>
      <c r="F141" s="128">
        <f ca="1">(TRUNC(PRODUCT($E$12:$E140),16))</f>
        <v>1.0220469367174301</v>
      </c>
      <c r="G141" s="128">
        <f t="shared" si="39"/>
        <v>1</v>
      </c>
      <c r="H141" s="128">
        <f t="shared" ca="1" si="41"/>
        <v>1.0220469400000001</v>
      </c>
      <c r="I141" s="127">
        <f t="shared" ref="I141:I204" si="48">I140</f>
        <v>5.1999999999999998E-3</v>
      </c>
      <c r="J141" s="129">
        <f t="shared" ref="J141:J204" si="49">IF(O140&gt;0,VLOOKUP(O140,V$12:AF$48,2),J140)</f>
        <v>43154</v>
      </c>
      <c r="K141" s="130">
        <f t="shared" ref="K141:K204" si="50">IF(A141&gt;J141,IF(NETWORKDAYS(J141,A141,$V$52:$V$436)-1=0,1,NETWORKDAYS(J141,A141,$V$52:$V$436)-1),0)</f>
        <v>88</v>
      </c>
      <c r="L141" s="131">
        <f t="shared" ref="L141:L204" si="51">IF(AND(K141=1,K140=1),1,IF(K141&gt;0,IF(K141=K140,K141+1,K141),0))</f>
        <v>88</v>
      </c>
      <c r="M141" s="132">
        <f t="shared" si="42"/>
        <v>1.001812809</v>
      </c>
      <c r="N141" s="132">
        <f t="shared" ca="1" si="43"/>
        <v>1.0238997160000001</v>
      </c>
      <c r="O141" s="131">
        <f t="shared" si="38"/>
        <v>0</v>
      </c>
      <c r="P141" s="128">
        <f t="shared" ca="1" si="44"/>
        <v>23.899716000000002</v>
      </c>
      <c r="Q141" s="126">
        <f t="shared" ref="Q141:Q204" si="52">IF(O141&gt;0,VLOOKUP(O141,$V$12:$AA$48,6),0)</f>
        <v>0</v>
      </c>
      <c r="R141" s="133" t="str">
        <f t="shared" ref="R141:R204" si="53">IF(O140&gt;0,VLOOKUP(O140,V$12:AF$48,10),R140)</f>
        <v>J=</v>
      </c>
      <c r="S141" s="129">
        <f t="shared" ref="S141:S204" si="54">IF(O140&gt;0,VLOOKUP(O140,V$12:AF$48,11),S140)</f>
        <v>43578</v>
      </c>
      <c r="T141" s="134" t="str">
        <f t="shared" si="45"/>
        <v>-</v>
      </c>
      <c r="U141" s="4"/>
      <c r="V141" s="110">
        <v>41998</v>
      </c>
      <c r="W141" s="111" t="s">
        <v>70</v>
      </c>
      <c r="X141" s="9"/>
      <c r="Y141" s="1"/>
      <c r="Z141" s="8"/>
      <c r="AA141" s="5"/>
      <c r="AB141" s="5"/>
      <c r="AC141" s="3"/>
      <c r="AD141" s="1"/>
      <c r="AE141" s="4"/>
      <c r="AF141" s="1"/>
      <c r="AG141" s="9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</row>
    <row r="142" spans="1:193" x14ac:dyDescent="0.15">
      <c r="A142" s="124">
        <f t="shared" si="46"/>
        <v>43284</v>
      </c>
      <c r="B142" s="125">
        <f t="shared" ref="B142:B205" ca="1" si="55">IF(A142&lt;=TODAY(),C142+P142,IF(AND(A142&gt;TODAY(),A142&lt;=$B$1),IF(VLOOKUP(TODAY(),$A$10:$D$10000,4,FALSE)=0,"n.d",C142+P142),"n.d"))</f>
        <v>1024.172499</v>
      </c>
      <c r="C142" s="126">
        <f t="shared" si="47"/>
        <v>1000</v>
      </c>
      <c r="D142" s="127">
        <f ca="1">IF(A142&lt;$B$1,VLOOKUP(A142,[1]DI!$A$4:$B$15000,2),0)</f>
        <v>6.3899999999999998E-2</v>
      </c>
      <c r="E142" s="128">
        <f t="shared" ca="1" si="40"/>
        <v>1.0002458299999999</v>
      </c>
      <c r="F142" s="128">
        <f ca="1">(TRUNC(PRODUCT($E$12:$E141),16))</f>
        <v>1.02229818651588</v>
      </c>
      <c r="G142" s="128">
        <f t="shared" si="39"/>
        <v>1</v>
      </c>
      <c r="H142" s="128">
        <f t="shared" ca="1" si="41"/>
        <v>1.0222981900000001</v>
      </c>
      <c r="I142" s="127">
        <f t="shared" si="48"/>
        <v>5.1999999999999998E-3</v>
      </c>
      <c r="J142" s="129">
        <f t="shared" si="49"/>
        <v>43154</v>
      </c>
      <c r="K142" s="130">
        <f t="shared" si="50"/>
        <v>89</v>
      </c>
      <c r="L142" s="131">
        <f t="shared" si="51"/>
        <v>89</v>
      </c>
      <c r="M142" s="132">
        <f t="shared" si="42"/>
        <v>1.0018334280000001</v>
      </c>
      <c r="N142" s="132">
        <f t="shared" ca="1" si="43"/>
        <v>1.0241724999999999</v>
      </c>
      <c r="O142" s="131">
        <f t="shared" ref="O142:O205" si="56">IF(VLOOKUP(A142,W$12:AD$48,8)=VLOOKUP(A141,W$12:AD$48,8),0,VLOOKUP(A142,W$12:AD$48,8))</f>
        <v>0</v>
      </c>
      <c r="P142" s="128">
        <f t="shared" ca="1" si="44"/>
        <v>24.172498999999998</v>
      </c>
      <c r="Q142" s="126">
        <f t="shared" si="52"/>
        <v>0</v>
      </c>
      <c r="R142" s="133" t="str">
        <f t="shared" si="53"/>
        <v>J=</v>
      </c>
      <c r="S142" s="129">
        <f t="shared" si="54"/>
        <v>43578</v>
      </c>
      <c r="T142" s="134" t="str">
        <f t="shared" si="45"/>
        <v>-</v>
      </c>
      <c r="U142" s="9"/>
      <c r="V142" s="110">
        <v>42005</v>
      </c>
      <c r="W142" s="111" t="s">
        <v>71</v>
      </c>
      <c r="X142" s="9"/>
      <c r="Y142" s="1"/>
      <c r="Z142" s="8"/>
      <c r="AA142" s="5"/>
      <c r="AB142" s="5"/>
      <c r="AC142" s="9"/>
      <c r="AD142" s="9"/>
      <c r="AE142" s="10"/>
      <c r="AF142" s="9"/>
      <c r="AG142" s="9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</row>
    <row r="143" spans="1:193" x14ac:dyDescent="0.15">
      <c r="A143" s="124">
        <f t="shared" si="46"/>
        <v>43285</v>
      </c>
      <c r="B143" s="125">
        <f t="shared" ca="1" si="55"/>
        <v>1024.4453559999999</v>
      </c>
      <c r="C143" s="126">
        <f t="shared" si="47"/>
        <v>1000</v>
      </c>
      <c r="D143" s="127">
        <f ca="1">IF(A143&lt;$B$1,VLOOKUP(A143,[1]DI!$A$4:$B$15000,2),0)</f>
        <v>6.3899999999999998E-2</v>
      </c>
      <c r="E143" s="128">
        <f t="shared" ca="1" si="40"/>
        <v>1.0002458299999999</v>
      </c>
      <c r="F143" s="128">
        <f ca="1">(TRUNC(PRODUCT($E$12:$E142),16))</f>
        <v>1.0225494980790699</v>
      </c>
      <c r="G143" s="128">
        <f t="shared" si="39"/>
        <v>1</v>
      </c>
      <c r="H143" s="128">
        <f t="shared" ca="1" si="41"/>
        <v>1.0225495</v>
      </c>
      <c r="I143" s="127">
        <f t="shared" si="48"/>
        <v>5.1999999999999998E-3</v>
      </c>
      <c r="J143" s="129">
        <f t="shared" si="49"/>
        <v>43154</v>
      </c>
      <c r="K143" s="130">
        <f t="shared" si="50"/>
        <v>90</v>
      </c>
      <c r="L143" s="131">
        <f t="shared" si="51"/>
        <v>90</v>
      </c>
      <c r="M143" s="132">
        <f t="shared" si="42"/>
        <v>1.001854048</v>
      </c>
      <c r="N143" s="132">
        <f t="shared" ca="1" si="43"/>
        <v>1.024445356</v>
      </c>
      <c r="O143" s="131">
        <f t="shared" si="56"/>
        <v>0</v>
      </c>
      <c r="P143" s="128">
        <f t="shared" ca="1" si="44"/>
        <v>24.445356</v>
      </c>
      <c r="Q143" s="126">
        <f t="shared" si="52"/>
        <v>0</v>
      </c>
      <c r="R143" s="133" t="str">
        <f t="shared" si="53"/>
        <v>J=</v>
      </c>
      <c r="S143" s="129">
        <f t="shared" si="54"/>
        <v>43578</v>
      </c>
      <c r="T143" s="134" t="str">
        <f t="shared" si="45"/>
        <v>-</v>
      </c>
      <c r="U143" s="9"/>
      <c r="V143" s="110">
        <v>42051</v>
      </c>
      <c r="W143" s="111" t="s">
        <v>65</v>
      </c>
      <c r="X143" s="9"/>
      <c r="Y143" s="1"/>
      <c r="Z143" s="8"/>
      <c r="AA143" s="5"/>
      <c r="AB143" s="5"/>
      <c r="AC143" s="9"/>
      <c r="AD143" s="9"/>
      <c r="AE143" s="10"/>
      <c r="AF143" s="9"/>
      <c r="AG143" s="9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</row>
    <row r="144" spans="1:193" x14ac:dyDescent="0.15">
      <c r="A144" s="124">
        <f t="shared" si="46"/>
        <v>43286</v>
      </c>
      <c r="B144" s="125">
        <f t="shared" ca="1" si="55"/>
        <v>1024.7182809999999</v>
      </c>
      <c r="C144" s="126">
        <f t="shared" si="47"/>
        <v>1000</v>
      </c>
      <c r="D144" s="127">
        <f ca="1">IF(A144&lt;$B$1,VLOOKUP(A144,[1]DI!$A$4:$B$15000,2),0)</f>
        <v>6.3899999999999998E-2</v>
      </c>
      <c r="E144" s="128">
        <f t="shared" ca="1" si="40"/>
        <v>1.0002458299999999</v>
      </c>
      <c r="F144" s="128">
        <f ca="1">(TRUNC(PRODUCT($E$12:$E143),16))</f>
        <v>1.0228008714221799</v>
      </c>
      <c r="G144" s="128">
        <f t="shared" si="39"/>
        <v>1</v>
      </c>
      <c r="H144" s="128">
        <f t="shared" ca="1" si="41"/>
        <v>1.02280087</v>
      </c>
      <c r="I144" s="127">
        <f t="shared" si="48"/>
        <v>5.1999999999999998E-3</v>
      </c>
      <c r="J144" s="129">
        <f t="shared" si="49"/>
        <v>43154</v>
      </c>
      <c r="K144" s="130">
        <f t="shared" si="50"/>
        <v>91</v>
      </c>
      <c r="L144" s="131">
        <f t="shared" si="51"/>
        <v>91</v>
      </c>
      <c r="M144" s="132">
        <f t="shared" si="42"/>
        <v>1.0018746670000001</v>
      </c>
      <c r="N144" s="132">
        <f t="shared" ca="1" si="43"/>
        <v>1.024718281</v>
      </c>
      <c r="O144" s="131">
        <f t="shared" si="56"/>
        <v>0</v>
      </c>
      <c r="P144" s="128">
        <f t="shared" ca="1" si="44"/>
        <v>24.718281000000001</v>
      </c>
      <c r="Q144" s="126">
        <f t="shared" si="52"/>
        <v>0</v>
      </c>
      <c r="R144" s="133" t="str">
        <f t="shared" si="53"/>
        <v>J=</v>
      </c>
      <c r="S144" s="129">
        <f t="shared" si="54"/>
        <v>43578</v>
      </c>
      <c r="T144" s="134" t="str">
        <f t="shared" si="45"/>
        <v>-</v>
      </c>
      <c r="U144" s="9"/>
      <c r="V144" s="110">
        <v>42052</v>
      </c>
      <c r="W144" s="111" t="s">
        <v>65</v>
      </c>
      <c r="X144" s="9"/>
      <c r="Y144" s="1"/>
      <c r="Z144" s="8"/>
      <c r="AA144" s="5"/>
      <c r="AB144" s="5"/>
      <c r="AC144" s="9"/>
      <c r="AD144" s="9"/>
      <c r="AE144" s="10"/>
      <c r="AF144" s="9"/>
      <c r="AG144" s="9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</row>
    <row r="145" spans="1:190" x14ac:dyDescent="0.15">
      <c r="A145" s="124">
        <f t="shared" si="46"/>
        <v>43287</v>
      </c>
      <c r="B145" s="125">
        <f t="shared" ca="1" si="55"/>
        <v>1024.9912879999999</v>
      </c>
      <c r="C145" s="126">
        <f t="shared" si="47"/>
        <v>1000</v>
      </c>
      <c r="D145" s="127">
        <f ca="1">IF(A145&lt;$B$1,VLOOKUP(A145,[1]DI!$A$4:$B$15000,2),0)</f>
        <v>6.3899999999999998E-2</v>
      </c>
      <c r="E145" s="128">
        <f t="shared" ca="1" si="40"/>
        <v>1.0002458299999999</v>
      </c>
      <c r="F145" s="128">
        <f ca="1">(TRUNC(PRODUCT($E$12:$E144),16))</f>
        <v>1.02305230656041</v>
      </c>
      <c r="G145" s="128">
        <f t="shared" si="39"/>
        <v>1</v>
      </c>
      <c r="H145" s="128">
        <f t="shared" ca="1" si="41"/>
        <v>1.02305231</v>
      </c>
      <c r="I145" s="127">
        <f t="shared" si="48"/>
        <v>5.1999999999999998E-3</v>
      </c>
      <c r="J145" s="129">
        <f t="shared" si="49"/>
        <v>43154</v>
      </c>
      <c r="K145" s="130">
        <f t="shared" si="50"/>
        <v>92</v>
      </c>
      <c r="L145" s="131">
        <f t="shared" si="51"/>
        <v>92</v>
      </c>
      <c r="M145" s="132">
        <f t="shared" si="42"/>
        <v>1.0018952880000001</v>
      </c>
      <c r="N145" s="132">
        <f t="shared" ca="1" si="43"/>
        <v>1.0249912889999999</v>
      </c>
      <c r="O145" s="131">
        <f t="shared" si="56"/>
        <v>0</v>
      </c>
      <c r="P145" s="128">
        <f t="shared" ca="1" si="44"/>
        <v>24.991288000000001</v>
      </c>
      <c r="Q145" s="126">
        <f t="shared" si="52"/>
        <v>0</v>
      </c>
      <c r="R145" s="133" t="str">
        <f t="shared" si="53"/>
        <v>J=</v>
      </c>
      <c r="S145" s="129">
        <f t="shared" si="54"/>
        <v>43578</v>
      </c>
      <c r="T145" s="134" t="str">
        <f t="shared" si="45"/>
        <v>-</v>
      </c>
      <c r="U145" s="9"/>
      <c r="V145" s="110">
        <v>42097</v>
      </c>
      <c r="W145" s="111" t="s">
        <v>66</v>
      </c>
      <c r="X145" s="9"/>
      <c r="Y145" s="1"/>
      <c r="Z145" s="8"/>
      <c r="AA145" s="5"/>
      <c r="AB145" s="5"/>
      <c r="AC145" s="9"/>
      <c r="AD145" s="9"/>
      <c r="AE145" s="10"/>
      <c r="AF145" s="9"/>
      <c r="AG145" s="9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</row>
    <row r="146" spans="1:190" x14ac:dyDescent="0.15">
      <c r="A146" s="124">
        <f t="shared" si="46"/>
        <v>43288</v>
      </c>
      <c r="B146" s="125">
        <f t="shared" ca="1" si="55"/>
        <v>1025.2643559999999</v>
      </c>
      <c r="C146" s="126">
        <f t="shared" si="47"/>
        <v>1000</v>
      </c>
      <c r="D146" s="127">
        <f ca="1">IF(A146&lt;$B$1,VLOOKUP(A146,[1]DI!$A$4:$B$15000,2),0)</f>
        <v>0</v>
      </c>
      <c r="E146" s="128">
        <f t="shared" ca="1" si="40"/>
        <v>1</v>
      </c>
      <c r="F146" s="128">
        <f ca="1">(TRUNC(PRODUCT($E$12:$E145),16))</f>
        <v>1.0233038035089299</v>
      </c>
      <c r="G146" s="128">
        <f t="shared" si="39"/>
        <v>1</v>
      </c>
      <c r="H146" s="128">
        <f t="shared" ca="1" si="41"/>
        <v>1.0233038000000001</v>
      </c>
      <c r="I146" s="127">
        <f t="shared" si="48"/>
        <v>5.1999999999999998E-3</v>
      </c>
      <c r="J146" s="129">
        <f t="shared" si="49"/>
        <v>43154</v>
      </c>
      <c r="K146" s="130">
        <f t="shared" si="50"/>
        <v>92</v>
      </c>
      <c r="L146" s="131">
        <f t="shared" si="51"/>
        <v>93</v>
      </c>
      <c r="M146" s="132">
        <f t="shared" si="42"/>
        <v>1.001915908</v>
      </c>
      <c r="N146" s="132">
        <f t="shared" ca="1" si="43"/>
        <v>1.0252643560000001</v>
      </c>
      <c r="O146" s="131">
        <f t="shared" si="56"/>
        <v>0</v>
      </c>
      <c r="P146" s="128">
        <f t="shared" ca="1" si="44"/>
        <v>25.264355999999999</v>
      </c>
      <c r="Q146" s="126">
        <f t="shared" si="52"/>
        <v>0</v>
      </c>
      <c r="R146" s="133" t="str">
        <f t="shared" si="53"/>
        <v>J=</v>
      </c>
      <c r="S146" s="129">
        <f t="shared" si="54"/>
        <v>43578</v>
      </c>
      <c r="T146" s="134" t="str">
        <f t="shared" si="45"/>
        <v>-</v>
      </c>
      <c r="U146" s="9"/>
      <c r="V146" s="110">
        <v>42115</v>
      </c>
      <c r="W146" s="111" t="s">
        <v>67</v>
      </c>
      <c r="X146" s="9"/>
      <c r="Y146" s="1"/>
      <c r="Z146" s="8"/>
      <c r="AA146" s="5"/>
      <c r="AB146" s="5"/>
      <c r="AC146" s="9"/>
      <c r="AD146" s="9"/>
      <c r="AE146" s="10"/>
      <c r="AF146" s="9"/>
      <c r="AG146" s="9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</row>
    <row r="147" spans="1:190" x14ac:dyDescent="0.15">
      <c r="A147" s="124">
        <f t="shared" si="46"/>
        <v>43289</v>
      </c>
      <c r="B147" s="125">
        <f t="shared" ca="1" si="55"/>
        <v>1025.2643559999999</v>
      </c>
      <c r="C147" s="126">
        <f t="shared" si="47"/>
        <v>1000</v>
      </c>
      <c r="D147" s="127">
        <f ca="1">IF(A147&lt;$B$1,VLOOKUP(A147,[1]DI!$A$4:$B$15000,2),0)</f>
        <v>0</v>
      </c>
      <c r="E147" s="128">
        <f t="shared" ca="1" si="40"/>
        <v>1</v>
      </c>
      <c r="F147" s="128">
        <f ca="1">(TRUNC(PRODUCT($E$12:$E146),16))</f>
        <v>1.0233038035089299</v>
      </c>
      <c r="G147" s="128">
        <f t="shared" si="39"/>
        <v>1</v>
      </c>
      <c r="H147" s="128">
        <f t="shared" ca="1" si="41"/>
        <v>1.0233038000000001</v>
      </c>
      <c r="I147" s="127">
        <f t="shared" si="48"/>
        <v>5.1999999999999998E-3</v>
      </c>
      <c r="J147" s="129">
        <f t="shared" si="49"/>
        <v>43154</v>
      </c>
      <c r="K147" s="130">
        <f t="shared" si="50"/>
        <v>92</v>
      </c>
      <c r="L147" s="131">
        <f t="shared" si="51"/>
        <v>93</v>
      </c>
      <c r="M147" s="132">
        <f t="shared" si="42"/>
        <v>1.001915908</v>
      </c>
      <c r="N147" s="132">
        <f t="shared" ca="1" si="43"/>
        <v>1.0252643560000001</v>
      </c>
      <c r="O147" s="131">
        <f t="shared" si="56"/>
        <v>0</v>
      </c>
      <c r="P147" s="128">
        <f t="shared" ca="1" si="44"/>
        <v>25.264355999999999</v>
      </c>
      <c r="Q147" s="126">
        <f t="shared" si="52"/>
        <v>0</v>
      </c>
      <c r="R147" s="133" t="str">
        <f t="shared" si="53"/>
        <v>J=</v>
      </c>
      <c r="S147" s="129">
        <f t="shared" si="54"/>
        <v>43578</v>
      </c>
      <c r="T147" s="134" t="str">
        <f t="shared" si="45"/>
        <v>-</v>
      </c>
      <c r="U147" s="9"/>
      <c r="V147" s="110">
        <v>42125</v>
      </c>
      <c r="W147" s="111" t="s">
        <v>68</v>
      </c>
      <c r="X147" s="9"/>
      <c r="Y147" s="1"/>
      <c r="Z147" s="8"/>
      <c r="AA147" s="5"/>
      <c r="AB147" s="5"/>
      <c r="AC147" s="9"/>
      <c r="AD147" s="9"/>
      <c r="AE147" s="10"/>
      <c r="AF147" s="9"/>
      <c r="AG147" s="9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</row>
    <row r="148" spans="1:190" x14ac:dyDescent="0.15">
      <c r="A148" s="124">
        <f t="shared" si="46"/>
        <v>43290</v>
      </c>
      <c r="B148" s="125">
        <f t="shared" ca="1" si="55"/>
        <v>1025.2643559999999</v>
      </c>
      <c r="C148" s="126">
        <f t="shared" si="47"/>
        <v>1000</v>
      </c>
      <c r="D148" s="127">
        <f ca="1">IF(A148&lt;$B$1,VLOOKUP(A148,[1]DI!$A$4:$B$15000,2),0)</f>
        <v>6.3899999999999998E-2</v>
      </c>
      <c r="E148" s="128">
        <f t="shared" ca="1" si="40"/>
        <v>1.0002458299999999</v>
      </c>
      <c r="F148" s="128">
        <f ca="1">(TRUNC(PRODUCT($E$12:$E147),16))</f>
        <v>1.0233038035089299</v>
      </c>
      <c r="G148" s="128">
        <f t="shared" si="39"/>
        <v>1</v>
      </c>
      <c r="H148" s="128">
        <f t="shared" ca="1" si="41"/>
        <v>1.0233038000000001</v>
      </c>
      <c r="I148" s="127">
        <f t="shared" si="48"/>
        <v>5.1999999999999998E-3</v>
      </c>
      <c r="J148" s="129">
        <f t="shared" si="49"/>
        <v>43154</v>
      </c>
      <c r="K148" s="130">
        <f t="shared" si="50"/>
        <v>93</v>
      </c>
      <c r="L148" s="131">
        <f t="shared" si="51"/>
        <v>93</v>
      </c>
      <c r="M148" s="132">
        <f t="shared" si="42"/>
        <v>1.001915908</v>
      </c>
      <c r="N148" s="132">
        <f t="shared" ca="1" si="43"/>
        <v>1.0252643560000001</v>
      </c>
      <c r="O148" s="131">
        <f t="shared" si="56"/>
        <v>0</v>
      </c>
      <c r="P148" s="128">
        <f t="shared" ca="1" si="44"/>
        <v>25.264355999999999</v>
      </c>
      <c r="Q148" s="126">
        <f t="shared" si="52"/>
        <v>0</v>
      </c>
      <c r="R148" s="133" t="str">
        <f t="shared" si="53"/>
        <v>J=</v>
      </c>
      <c r="S148" s="129">
        <f t="shared" si="54"/>
        <v>43578</v>
      </c>
      <c r="T148" s="134" t="str">
        <f t="shared" si="45"/>
        <v>-</v>
      </c>
      <c r="U148" s="9"/>
      <c r="V148" s="110">
        <v>42159</v>
      </c>
      <c r="W148" s="111" t="s">
        <v>69</v>
      </c>
      <c r="X148" s="9"/>
      <c r="Y148" s="1"/>
      <c r="Z148" s="8"/>
      <c r="AA148" s="5"/>
      <c r="AB148" s="5"/>
      <c r="AC148" s="9"/>
      <c r="AD148" s="9"/>
      <c r="AE148" s="10"/>
      <c r="AF148" s="9"/>
      <c r="AG148" s="9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</row>
    <row r="149" spans="1:190" x14ac:dyDescent="0.15">
      <c r="A149" s="124">
        <f t="shared" si="46"/>
        <v>43291</v>
      </c>
      <c r="B149" s="125">
        <f t="shared" ca="1" si="55"/>
        <v>1025.537505</v>
      </c>
      <c r="C149" s="126">
        <f t="shared" si="47"/>
        <v>1000</v>
      </c>
      <c r="D149" s="127">
        <f ca="1">IF(A149&lt;$B$1,VLOOKUP(A149,[1]DI!$A$4:$B$15000,2),0)</f>
        <v>6.3899999999999998E-2</v>
      </c>
      <c r="E149" s="128">
        <f t="shared" ca="1" si="40"/>
        <v>1.0002458299999999</v>
      </c>
      <c r="F149" s="128">
        <f ca="1">(TRUNC(PRODUCT($E$12:$E148),16))</f>
        <v>1.0235553622829401</v>
      </c>
      <c r="G149" s="128">
        <f t="shared" si="39"/>
        <v>1</v>
      </c>
      <c r="H149" s="128">
        <f t="shared" ca="1" si="41"/>
        <v>1.02355536</v>
      </c>
      <c r="I149" s="127">
        <f t="shared" si="48"/>
        <v>5.1999999999999998E-3</v>
      </c>
      <c r="J149" s="129">
        <f t="shared" si="49"/>
        <v>43154</v>
      </c>
      <c r="K149" s="130">
        <f t="shared" si="50"/>
        <v>94</v>
      </c>
      <c r="L149" s="131">
        <f t="shared" si="51"/>
        <v>94</v>
      </c>
      <c r="M149" s="132">
        <f t="shared" si="42"/>
        <v>1.001936529</v>
      </c>
      <c r="N149" s="132">
        <f t="shared" ca="1" si="43"/>
        <v>1.025537505</v>
      </c>
      <c r="O149" s="131">
        <f t="shared" si="56"/>
        <v>0</v>
      </c>
      <c r="P149" s="128">
        <f t="shared" ca="1" si="44"/>
        <v>25.537504999999999</v>
      </c>
      <c r="Q149" s="126">
        <f t="shared" si="52"/>
        <v>0</v>
      </c>
      <c r="R149" s="133" t="str">
        <f t="shared" si="53"/>
        <v>J=</v>
      </c>
      <c r="S149" s="129">
        <f t="shared" si="54"/>
        <v>43578</v>
      </c>
      <c r="T149" s="134" t="str">
        <f t="shared" si="45"/>
        <v>-</v>
      </c>
      <c r="U149" s="9"/>
      <c r="V149" s="110">
        <v>42254</v>
      </c>
      <c r="W149" s="111" t="s">
        <v>79</v>
      </c>
      <c r="X149" s="9"/>
      <c r="Y149" s="1"/>
      <c r="Z149" s="8"/>
      <c r="AA149" s="5"/>
      <c r="AB149" s="5"/>
      <c r="AC149" s="9"/>
      <c r="AD149" s="9"/>
      <c r="AE149" s="10"/>
      <c r="AF149" s="9"/>
      <c r="AG149" s="9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</row>
    <row r="150" spans="1:190" x14ac:dyDescent="0.15">
      <c r="A150" s="124">
        <f t="shared" si="46"/>
        <v>43292</v>
      </c>
      <c r="B150" s="125">
        <f t="shared" ca="1" si="55"/>
        <v>1025.8107239999999</v>
      </c>
      <c r="C150" s="126">
        <f t="shared" si="47"/>
        <v>1000</v>
      </c>
      <c r="D150" s="127">
        <f ca="1">IF(A150&lt;$B$1,VLOOKUP(A150,[1]DI!$A$4:$B$15000,2),0)</f>
        <v>6.3899999999999998E-2</v>
      </c>
      <c r="E150" s="128">
        <f t="shared" ca="1" si="40"/>
        <v>1.0002458299999999</v>
      </c>
      <c r="F150" s="128">
        <f ca="1">(TRUNC(PRODUCT($E$12:$E149),16))</f>
        <v>1.0238069828976499</v>
      </c>
      <c r="G150" s="128">
        <f t="shared" si="39"/>
        <v>1</v>
      </c>
      <c r="H150" s="128">
        <f t="shared" ca="1" si="41"/>
        <v>1.02380698</v>
      </c>
      <c r="I150" s="127">
        <f t="shared" si="48"/>
        <v>5.1999999999999998E-3</v>
      </c>
      <c r="J150" s="129">
        <f t="shared" si="49"/>
        <v>43154</v>
      </c>
      <c r="K150" s="130">
        <f t="shared" si="50"/>
        <v>95</v>
      </c>
      <c r="L150" s="131">
        <f t="shared" si="51"/>
        <v>95</v>
      </c>
      <c r="M150" s="132">
        <f t="shared" si="42"/>
        <v>1.001957151</v>
      </c>
      <c r="N150" s="132">
        <f t="shared" ca="1" si="43"/>
        <v>1.0258107249999999</v>
      </c>
      <c r="O150" s="131">
        <f t="shared" si="56"/>
        <v>0</v>
      </c>
      <c r="P150" s="128">
        <f t="shared" ca="1" si="44"/>
        <v>25.810724</v>
      </c>
      <c r="Q150" s="126">
        <f t="shared" si="52"/>
        <v>0</v>
      </c>
      <c r="R150" s="133" t="str">
        <f t="shared" si="53"/>
        <v>J=</v>
      </c>
      <c r="S150" s="129">
        <f t="shared" si="54"/>
        <v>43578</v>
      </c>
      <c r="T150" s="134" t="str">
        <f t="shared" si="45"/>
        <v>-</v>
      </c>
      <c r="U150" s="9"/>
      <c r="V150" s="110">
        <v>42289</v>
      </c>
      <c r="W150" s="111" t="s">
        <v>78</v>
      </c>
      <c r="X150" s="9"/>
      <c r="Y150" s="1"/>
      <c r="Z150" s="8"/>
      <c r="AA150" s="5"/>
      <c r="AB150" s="5"/>
      <c r="AC150" s="9"/>
      <c r="AD150" s="9"/>
      <c r="AE150" s="10"/>
      <c r="AF150" s="9"/>
      <c r="AG150" s="9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</row>
    <row r="151" spans="1:190" x14ac:dyDescent="0.15">
      <c r="A151" s="124">
        <f t="shared" si="46"/>
        <v>43293</v>
      </c>
      <c r="B151" s="125">
        <f t="shared" ca="1" si="55"/>
        <v>1026.0840250000001</v>
      </c>
      <c r="C151" s="126">
        <f t="shared" si="47"/>
        <v>1000</v>
      </c>
      <c r="D151" s="127">
        <f ca="1">IF(A151&lt;$B$1,VLOOKUP(A151,[1]DI!$A$4:$B$15000,2),0)</f>
        <v>6.3899999999999998E-2</v>
      </c>
      <c r="E151" s="128">
        <f t="shared" ca="1" si="40"/>
        <v>1.0002458299999999</v>
      </c>
      <c r="F151" s="128">
        <f ca="1">(TRUNC(PRODUCT($E$12:$E150),16))</f>
        <v>1.02405866536826</v>
      </c>
      <c r="G151" s="128">
        <f t="shared" si="39"/>
        <v>1</v>
      </c>
      <c r="H151" s="128">
        <f t="shared" ca="1" si="41"/>
        <v>1.0240586700000001</v>
      </c>
      <c r="I151" s="127">
        <f t="shared" si="48"/>
        <v>5.1999999999999998E-3</v>
      </c>
      <c r="J151" s="129">
        <f t="shared" si="49"/>
        <v>43154</v>
      </c>
      <c r="K151" s="130">
        <f t="shared" si="50"/>
        <v>96</v>
      </c>
      <c r="L151" s="131">
        <f t="shared" si="51"/>
        <v>96</v>
      </c>
      <c r="M151" s="132">
        <f t="shared" si="42"/>
        <v>1.0019777729999999</v>
      </c>
      <c r="N151" s="132">
        <f t="shared" ca="1" si="43"/>
        <v>1.0260840259999999</v>
      </c>
      <c r="O151" s="131">
        <f t="shared" si="56"/>
        <v>0</v>
      </c>
      <c r="P151" s="128">
        <f t="shared" ca="1" si="44"/>
        <v>26.084025</v>
      </c>
      <c r="Q151" s="126">
        <f t="shared" si="52"/>
        <v>0</v>
      </c>
      <c r="R151" s="133" t="str">
        <f t="shared" si="53"/>
        <v>J=</v>
      </c>
      <c r="S151" s="129">
        <f t="shared" si="54"/>
        <v>43578</v>
      </c>
      <c r="T151" s="134" t="str">
        <f t="shared" si="45"/>
        <v>-</v>
      </c>
      <c r="U151" s="9"/>
      <c r="V151" s="110">
        <v>42310</v>
      </c>
      <c r="W151" s="111" t="s">
        <v>63</v>
      </c>
      <c r="X151" s="9"/>
      <c r="Y151" s="1"/>
      <c r="Z151" s="8"/>
      <c r="AA151" s="5"/>
      <c r="AB151" s="5"/>
      <c r="AC151" s="9"/>
      <c r="AD151" s="9"/>
      <c r="AE151" s="10"/>
      <c r="AF151" s="9"/>
      <c r="AG151" s="9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</row>
    <row r="152" spans="1:190" x14ac:dyDescent="0.15">
      <c r="A152" s="124">
        <f t="shared" si="46"/>
        <v>43294</v>
      </c>
      <c r="B152" s="125">
        <f t="shared" ca="1" si="55"/>
        <v>1026.357387</v>
      </c>
      <c r="C152" s="126">
        <f t="shared" si="47"/>
        <v>1000</v>
      </c>
      <c r="D152" s="127">
        <f ca="1">IF(A152&lt;$B$1,VLOOKUP(A152,[1]DI!$A$4:$B$15000,2),0)</f>
        <v>6.3899999999999998E-2</v>
      </c>
      <c r="E152" s="128">
        <f t="shared" ca="1" si="40"/>
        <v>1.0002458299999999</v>
      </c>
      <c r="F152" s="128">
        <f ca="1">(TRUNC(PRODUCT($E$12:$E151),16))</f>
        <v>1.02431040970997</v>
      </c>
      <c r="G152" s="128">
        <f t="shared" si="39"/>
        <v>1</v>
      </c>
      <c r="H152" s="128">
        <f t="shared" ca="1" si="41"/>
        <v>1.02431041</v>
      </c>
      <c r="I152" s="127">
        <f t="shared" si="48"/>
        <v>5.1999999999999998E-3</v>
      </c>
      <c r="J152" s="129">
        <f t="shared" si="49"/>
        <v>43154</v>
      </c>
      <c r="K152" s="130">
        <f t="shared" si="50"/>
        <v>97</v>
      </c>
      <c r="L152" s="131">
        <f t="shared" si="51"/>
        <v>97</v>
      </c>
      <c r="M152" s="132">
        <f t="shared" si="42"/>
        <v>1.001998395</v>
      </c>
      <c r="N152" s="132">
        <f t="shared" ca="1" si="43"/>
        <v>1.026357387</v>
      </c>
      <c r="O152" s="131">
        <f t="shared" si="56"/>
        <v>0</v>
      </c>
      <c r="P152" s="128">
        <f t="shared" ca="1" si="44"/>
        <v>26.357386999999999</v>
      </c>
      <c r="Q152" s="126">
        <f t="shared" si="52"/>
        <v>0</v>
      </c>
      <c r="R152" s="133" t="str">
        <f t="shared" si="53"/>
        <v>J=</v>
      </c>
      <c r="S152" s="129">
        <f t="shared" si="54"/>
        <v>43578</v>
      </c>
      <c r="T152" s="134" t="str">
        <f t="shared" si="45"/>
        <v>-</v>
      </c>
      <c r="U152" s="9"/>
      <c r="V152" s="110">
        <v>42363</v>
      </c>
      <c r="W152" s="111" t="s">
        <v>70</v>
      </c>
      <c r="X152" s="9"/>
      <c r="Y152" s="1"/>
      <c r="Z152" s="8"/>
      <c r="AA152" s="5"/>
      <c r="AB152" s="5"/>
      <c r="AC152" s="9"/>
      <c r="AD152" s="9"/>
      <c r="AE152" s="10"/>
      <c r="AF152" s="9"/>
      <c r="AG152" s="9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</row>
    <row r="153" spans="1:190" x14ac:dyDescent="0.15">
      <c r="A153" s="124">
        <f t="shared" si="46"/>
        <v>43295</v>
      </c>
      <c r="B153" s="125">
        <f t="shared" ca="1" si="55"/>
        <v>1026.6308300000001</v>
      </c>
      <c r="C153" s="126">
        <f t="shared" si="47"/>
        <v>1000</v>
      </c>
      <c r="D153" s="127">
        <f ca="1">IF(A153&lt;$B$1,VLOOKUP(A153,[1]DI!$A$4:$B$15000,2),0)</f>
        <v>0</v>
      </c>
      <c r="E153" s="128">
        <f t="shared" ca="1" si="40"/>
        <v>1</v>
      </c>
      <c r="F153" s="128">
        <f ca="1">(TRUNC(PRODUCT($E$12:$E152),16))</f>
        <v>1.0245622159379899</v>
      </c>
      <c r="G153" s="128">
        <f t="shared" si="39"/>
        <v>1</v>
      </c>
      <c r="H153" s="128">
        <f t="shared" ca="1" si="41"/>
        <v>1.02456222</v>
      </c>
      <c r="I153" s="127">
        <f t="shared" si="48"/>
        <v>5.1999999999999998E-3</v>
      </c>
      <c r="J153" s="129">
        <f t="shared" si="49"/>
        <v>43154</v>
      </c>
      <c r="K153" s="130">
        <f t="shared" si="50"/>
        <v>97</v>
      </c>
      <c r="L153" s="131">
        <f t="shared" si="51"/>
        <v>98</v>
      </c>
      <c r="M153" s="132">
        <f t="shared" si="42"/>
        <v>1.0020190179999999</v>
      </c>
      <c r="N153" s="132">
        <f t="shared" ca="1" si="43"/>
        <v>1.02663083</v>
      </c>
      <c r="O153" s="131">
        <f t="shared" si="56"/>
        <v>0</v>
      </c>
      <c r="P153" s="128">
        <f t="shared" ca="1" si="44"/>
        <v>26.63083</v>
      </c>
      <c r="Q153" s="126">
        <f t="shared" si="52"/>
        <v>0</v>
      </c>
      <c r="R153" s="133" t="str">
        <f t="shared" si="53"/>
        <v>J=</v>
      </c>
      <c r="S153" s="129">
        <f t="shared" si="54"/>
        <v>43578</v>
      </c>
      <c r="T153" s="134" t="str">
        <f t="shared" si="45"/>
        <v>-</v>
      </c>
      <c r="U153" s="9"/>
      <c r="V153" s="110">
        <v>42370</v>
      </c>
      <c r="W153" s="111" t="s">
        <v>71</v>
      </c>
      <c r="X153" s="9"/>
      <c r="Y153" s="1"/>
      <c r="Z153" s="8"/>
      <c r="AA153" s="5"/>
      <c r="AB153" s="5"/>
      <c r="AC153" s="9"/>
      <c r="AD153" s="9"/>
      <c r="AE153" s="10"/>
      <c r="AF153" s="9"/>
      <c r="AG153" s="9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</row>
    <row r="154" spans="1:190" x14ac:dyDescent="0.15">
      <c r="A154" s="124">
        <f t="shared" si="46"/>
        <v>43296</v>
      </c>
      <c r="B154" s="125">
        <f t="shared" ca="1" si="55"/>
        <v>1026.6308300000001</v>
      </c>
      <c r="C154" s="126">
        <f t="shared" si="47"/>
        <v>1000</v>
      </c>
      <c r="D154" s="127">
        <f ca="1">IF(A154&lt;$B$1,VLOOKUP(A154,[1]DI!$A$4:$B$15000,2),0)</f>
        <v>0</v>
      </c>
      <c r="E154" s="128">
        <f t="shared" ca="1" si="40"/>
        <v>1</v>
      </c>
      <c r="F154" s="128">
        <f ca="1">(TRUNC(PRODUCT($E$12:$E153),16))</f>
        <v>1.0245622159379899</v>
      </c>
      <c r="G154" s="128">
        <f t="shared" si="39"/>
        <v>1</v>
      </c>
      <c r="H154" s="128">
        <f t="shared" ca="1" si="41"/>
        <v>1.02456222</v>
      </c>
      <c r="I154" s="127">
        <f t="shared" si="48"/>
        <v>5.1999999999999998E-3</v>
      </c>
      <c r="J154" s="129">
        <f t="shared" si="49"/>
        <v>43154</v>
      </c>
      <c r="K154" s="130">
        <f t="shared" si="50"/>
        <v>97</v>
      </c>
      <c r="L154" s="131">
        <f t="shared" si="51"/>
        <v>98</v>
      </c>
      <c r="M154" s="132">
        <f t="shared" si="42"/>
        <v>1.0020190179999999</v>
      </c>
      <c r="N154" s="132">
        <f t="shared" ca="1" si="43"/>
        <v>1.02663083</v>
      </c>
      <c r="O154" s="131">
        <f t="shared" si="56"/>
        <v>0</v>
      </c>
      <c r="P154" s="128">
        <f t="shared" ca="1" si="44"/>
        <v>26.63083</v>
      </c>
      <c r="Q154" s="126">
        <f t="shared" si="52"/>
        <v>0</v>
      </c>
      <c r="R154" s="133" t="str">
        <f t="shared" si="53"/>
        <v>J=</v>
      </c>
      <c r="S154" s="129">
        <f t="shared" si="54"/>
        <v>43578</v>
      </c>
      <c r="T154" s="134" t="str">
        <f t="shared" si="45"/>
        <v>-</v>
      </c>
      <c r="U154" s="9"/>
      <c r="V154" s="110">
        <v>42408</v>
      </c>
      <c r="W154" s="111" t="s">
        <v>65</v>
      </c>
      <c r="X154" s="9"/>
      <c r="Y154" s="1"/>
      <c r="Z154" s="8"/>
      <c r="AA154" s="5"/>
      <c r="AB154" s="5"/>
      <c r="AC154" s="9"/>
      <c r="AD154" s="9"/>
      <c r="AE154" s="10"/>
      <c r="AF154" s="9"/>
      <c r="AG154" s="9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</row>
    <row r="155" spans="1:190" x14ac:dyDescent="0.15">
      <c r="A155" s="124">
        <f t="shared" si="46"/>
        <v>43297</v>
      </c>
      <c r="B155" s="125">
        <f t="shared" ca="1" si="55"/>
        <v>1026.6308300000001</v>
      </c>
      <c r="C155" s="126">
        <f t="shared" si="47"/>
        <v>1000</v>
      </c>
      <c r="D155" s="127">
        <f ca="1">IF(A155&lt;$B$1,VLOOKUP(A155,[1]DI!$A$4:$B$15000,2),0)</f>
        <v>6.3899999999999998E-2</v>
      </c>
      <c r="E155" s="128">
        <f t="shared" ca="1" si="40"/>
        <v>1.0002458299999999</v>
      </c>
      <c r="F155" s="128">
        <f ca="1">(TRUNC(PRODUCT($E$12:$E154),16))</f>
        <v>1.0245622159379899</v>
      </c>
      <c r="G155" s="128">
        <f t="shared" si="39"/>
        <v>1</v>
      </c>
      <c r="H155" s="128">
        <f t="shared" ca="1" si="41"/>
        <v>1.02456222</v>
      </c>
      <c r="I155" s="127">
        <f t="shared" si="48"/>
        <v>5.1999999999999998E-3</v>
      </c>
      <c r="J155" s="129">
        <f t="shared" si="49"/>
        <v>43154</v>
      </c>
      <c r="K155" s="130">
        <f t="shared" si="50"/>
        <v>98</v>
      </c>
      <c r="L155" s="131">
        <f t="shared" si="51"/>
        <v>98</v>
      </c>
      <c r="M155" s="132">
        <f t="shared" si="42"/>
        <v>1.0020190179999999</v>
      </c>
      <c r="N155" s="132">
        <f t="shared" ca="1" si="43"/>
        <v>1.02663083</v>
      </c>
      <c r="O155" s="131">
        <f t="shared" si="56"/>
        <v>0</v>
      </c>
      <c r="P155" s="128">
        <f t="shared" ca="1" si="44"/>
        <v>26.63083</v>
      </c>
      <c r="Q155" s="126">
        <f t="shared" si="52"/>
        <v>0</v>
      </c>
      <c r="R155" s="133" t="str">
        <f t="shared" si="53"/>
        <v>J=</v>
      </c>
      <c r="S155" s="129">
        <f t="shared" si="54"/>
        <v>43578</v>
      </c>
      <c r="T155" s="134" t="str">
        <f t="shared" si="45"/>
        <v>-</v>
      </c>
      <c r="U155" s="9"/>
      <c r="V155" s="110">
        <v>42409</v>
      </c>
      <c r="W155" s="111" t="s">
        <v>65</v>
      </c>
      <c r="X155" s="9"/>
      <c r="Y155" s="1"/>
      <c r="Z155" s="8"/>
      <c r="AA155" s="5"/>
      <c r="AB155" s="5"/>
      <c r="AC155" s="9"/>
      <c r="AD155" s="9"/>
      <c r="AE155" s="10"/>
      <c r="AF155" s="9"/>
      <c r="AG155" s="9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</row>
    <row r="156" spans="1:190" x14ac:dyDescent="0.15">
      <c r="A156" s="124">
        <f t="shared" si="46"/>
        <v>43298</v>
      </c>
      <c r="B156" s="125">
        <f t="shared" ca="1" si="55"/>
        <v>1026.904333</v>
      </c>
      <c r="C156" s="126">
        <f t="shared" si="47"/>
        <v>1000</v>
      </c>
      <c r="D156" s="127">
        <f ca="1">IF(A156&lt;$B$1,VLOOKUP(A156,[1]DI!$A$4:$B$15000,2),0)</f>
        <v>6.3899999999999998E-2</v>
      </c>
      <c r="E156" s="128">
        <f t="shared" ca="1" si="40"/>
        <v>1.0002458299999999</v>
      </c>
      <c r="F156" s="128">
        <f ca="1">(TRUNC(PRODUCT($E$12:$E155),16))</f>
        <v>1.0248140840675299</v>
      </c>
      <c r="G156" s="128">
        <f t="shared" si="39"/>
        <v>1</v>
      </c>
      <c r="H156" s="128">
        <f t="shared" ca="1" si="41"/>
        <v>1.0248140800000001</v>
      </c>
      <c r="I156" s="127">
        <f t="shared" si="48"/>
        <v>5.1999999999999998E-3</v>
      </c>
      <c r="J156" s="129">
        <f t="shared" si="49"/>
        <v>43154</v>
      </c>
      <c r="K156" s="130">
        <f t="shared" si="50"/>
        <v>99</v>
      </c>
      <c r="L156" s="131">
        <f t="shared" si="51"/>
        <v>99</v>
      </c>
      <c r="M156" s="132">
        <f t="shared" si="42"/>
        <v>1.0020396410000001</v>
      </c>
      <c r="N156" s="132">
        <f t="shared" ca="1" si="43"/>
        <v>1.0269043330000001</v>
      </c>
      <c r="O156" s="131">
        <f t="shared" si="56"/>
        <v>0</v>
      </c>
      <c r="P156" s="128">
        <f t="shared" ca="1" si="44"/>
        <v>26.904333000000001</v>
      </c>
      <c r="Q156" s="126">
        <f t="shared" si="52"/>
        <v>0</v>
      </c>
      <c r="R156" s="133" t="str">
        <f t="shared" si="53"/>
        <v>J=</v>
      </c>
      <c r="S156" s="129">
        <f t="shared" si="54"/>
        <v>43578</v>
      </c>
      <c r="T156" s="134" t="str">
        <f t="shared" si="45"/>
        <v>-</v>
      </c>
      <c r="U156" s="9"/>
      <c r="V156" s="110">
        <v>42454</v>
      </c>
      <c r="W156" s="111" t="s">
        <v>66</v>
      </c>
      <c r="X156" s="9"/>
      <c r="Y156" s="1"/>
      <c r="Z156" s="8"/>
      <c r="AA156" s="5"/>
      <c r="AB156" s="5"/>
      <c r="AC156" s="9"/>
      <c r="AD156" s="9"/>
      <c r="AE156" s="10"/>
      <c r="AF156" s="9"/>
      <c r="AG156" s="9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</row>
    <row r="157" spans="1:190" x14ac:dyDescent="0.15">
      <c r="A157" s="124">
        <f t="shared" si="46"/>
        <v>43299</v>
      </c>
      <c r="B157" s="125">
        <f t="shared" ca="1" si="55"/>
        <v>1027.1779180000001</v>
      </c>
      <c r="C157" s="126">
        <f t="shared" si="47"/>
        <v>1000</v>
      </c>
      <c r="D157" s="127">
        <f ca="1">IF(A157&lt;$B$1,VLOOKUP(A157,[1]DI!$A$4:$B$15000,2),0)</f>
        <v>6.3899999999999998E-2</v>
      </c>
      <c r="E157" s="128">
        <f t="shared" ca="1" si="40"/>
        <v>1.0002458299999999</v>
      </c>
      <c r="F157" s="128">
        <f ca="1">(TRUNC(PRODUCT($E$12:$E156),16))</f>
        <v>1.0250660141138199</v>
      </c>
      <c r="G157" s="128">
        <f t="shared" si="39"/>
        <v>1</v>
      </c>
      <c r="H157" s="128">
        <f t="shared" ca="1" si="41"/>
        <v>1.02506601</v>
      </c>
      <c r="I157" s="127">
        <f t="shared" si="48"/>
        <v>5.1999999999999998E-3</v>
      </c>
      <c r="J157" s="129">
        <f t="shared" si="49"/>
        <v>43154</v>
      </c>
      <c r="K157" s="130">
        <f t="shared" si="50"/>
        <v>100</v>
      </c>
      <c r="L157" s="131">
        <f t="shared" si="51"/>
        <v>100</v>
      </c>
      <c r="M157" s="132">
        <f t="shared" si="42"/>
        <v>1.0020602649999999</v>
      </c>
      <c r="N157" s="132">
        <f t="shared" ca="1" si="43"/>
        <v>1.027177918</v>
      </c>
      <c r="O157" s="131">
        <f t="shared" si="56"/>
        <v>0</v>
      </c>
      <c r="P157" s="128">
        <f t="shared" ca="1" si="44"/>
        <v>27.177917999999998</v>
      </c>
      <c r="Q157" s="126">
        <f t="shared" si="52"/>
        <v>0</v>
      </c>
      <c r="R157" s="133" t="str">
        <f t="shared" si="53"/>
        <v>J=</v>
      </c>
      <c r="S157" s="129">
        <f t="shared" si="54"/>
        <v>43578</v>
      </c>
      <c r="T157" s="134" t="str">
        <f t="shared" si="45"/>
        <v>-</v>
      </c>
      <c r="U157" s="9"/>
      <c r="V157" s="110">
        <v>42481</v>
      </c>
      <c r="W157" s="111" t="s">
        <v>67</v>
      </c>
      <c r="X157" s="9"/>
      <c r="Y157" s="1"/>
      <c r="Z157" s="8"/>
      <c r="AA157" s="5"/>
      <c r="AB157" s="5"/>
      <c r="AC157" s="9"/>
      <c r="AD157" s="9"/>
      <c r="AE157" s="10"/>
      <c r="AF157" s="9"/>
      <c r="AG157" s="9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</row>
    <row r="158" spans="1:190" x14ac:dyDescent="0.15">
      <c r="A158" s="124">
        <f t="shared" si="46"/>
        <v>43300</v>
      </c>
      <c r="B158" s="125">
        <f t="shared" ca="1" si="55"/>
        <v>1027.4515819999999</v>
      </c>
      <c r="C158" s="126">
        <f t="shared" si="47"/>
        <v>1000</v>
      </c>
      <c r="D158" s="127">
        <f ca="1">IF(A158&lt;$B$1,VLOOKUP(A158,[1]DI!$A$4:$B$15000,2),0)</f>
        <v>6.3899999999999998E-2</v>
      </c>
      <c r="E158" s="128">
        <f t="shared" ca="1" si="40"/>
        <v>1.0002458299999999</v>
      </c>
      <c r="F158" s="128">
        <f ca="1">(TRUNC(PRODUCT($E$12:$E157),16))</f>
        <v>1.0253180060920699</v>
      </c>
      <c r="G158" s="128">
        <f t="shared" si="39"/>
        <v>1</v>
      </c>
      <c r="H158" s="128">
        <f t="shared" ca="1" si="41"/>
        <v>1.0253180099999999</v>
      </c>
      <c r="I158" s="127">
        <f t="shared" si="48"/>
        <v>5.1999999999999998E-3</v>
      </c>
      <c r="J158" s="129">
        <f t="shared" si="49"/>
        <v>43154</v>
      </c>
      <c r="K158" s="130">
        <f t="shared" si="50"/>
        <v>101</v>
      </c>
      <c r="L158" s="131">
        <f t="shared" si="51"/>
        <v>101</v>
      </c>
      <c r="M158" s="132">
        <f t="shared" si="42"/>
        <v>1.0020808889999999</v>
      </c>
      <c r="N158" s="132">
        <f t="shared" ca="1" si="43"/>
        <v>1.0274515829999999</v>
      </c>
      <c r="O158" s="131">
        <f t="shared" si="56"/>
        <v>0</v>
      </c>
      <c r="P158" s="128">
        <f t="shared" ca="1" si="44"/>
        <v>27.451581999999998</v>
      </c>
      <c r="Q158" s="126">
        <f t="shared" si="52"/>
        <v>0</v>
      </c>
      <c r="R158" s="133" t="str">
        <f t="shared" si="53"/>
        <v>J=</v>
      </c>
      <c r="S158" s="129">
        <f t="shared" si="54"/>
        <v>43578</v>
      </c>
      <c r="T158" s="134" t="str">
        <f t="shared" si="45"/>
        <v>-</v>
      </c>
      <c r="U158" s="9"/>
      <c r="V158" s="110">
        <v>42516</v>
      </c>
      <c r="W158" s="111" t="s">
        <v>69</v>
      </c>
      <c r="X158" s="9"/>
      <c r="Y158" s="1"/>
      <c r="Z158" s="8"/>
      <c r="AA158" s="5"/>
      <c r="AB158" s="5"/>
      <c r="AC158" s="9"/>
      <c r="AD158" s="9"/>
      <c r="AE158" s="10"/>
      <c r="AF158" s="9"/>
      <c r="AG158" s="9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</row>
    <row r="159" spans="1:190" x14ac:dyDescent="0.15">
      <c r="A159" s="124">
        <f t="shared" si="46"/>
        <v>43301</v>
      </c>
      <c r="B159" s="125">
        <f t="shared" ca="1" si="55"/>
        <v>1027.7253089999999</v>
      </c>
      <c r="C159" s="126">
        <f t="shared" si="47"/>
        <v>1000</v>
      </c>
      <c r="D159" s="127">
        <f ca="1">IF(A159&lt;$B$1,VLOOKUP(A159,[1]DI!$A$4:$B$15000,2),0)</f>
        <v>6.3899999999999998E-2</v>
      </c>
      <c r="E159" s="128">
        <f t="shared" ca="1" si="40"/>
        <v>1.0002458299999999</v>
      </c>
      <c r="F159" s="128">
        <f ca="1">(TRUNC(PRODUCT($E$12:$E158),16))</f>
        <v>1.0255700600175</v>
      </c>
      <c r="G159" s="128">
        <f t="shared" si="39"/>
        <v>1</v>
      </c>
      <c r="H159" s="128">
        <f t="shared" ca="1" si="41"/>
        <v>1.02557006</v>
      </c>
      <c r="I159" s="127">
        <f t="shared" si="48"/>
        <v>5.1999999999999998E-3</v>
      </c>
      <c r="J159" s="129">
        <f t="shared" si="49"/>
        <v>43154</v>
      </c>
      <c r="K159" s="130">
        <f t="shared" si="50"/>
        <v>102</v>
      </c>
      <c r="L159" s="131">
        <f t="shared" si="51"/>
        <v>102</v>
      </c>
      <c r="M159" s="132">
        <f t="shared" si="42"/>
        <v>1.002101514</v>
      </c>
      <c r="N159" s="132">
        <f t="shared" ca="1" si="43"/>
        <v>1.0277253099999999</v>
      </c>
      <c r="O159" s="131">
        <f t="shared" si="56"/>
        <v>0</v>
      </c>
      <c r="P159" s="128">
        <f t="shared" ca="1" si="44"/>
        <v>27.725308999999999</v>
      </c>
      <c r="Q159" s="126">
        <f t="shared" si="52"/>
        <v>0</v>
      </c>
      <c r="R159" s="133" t="str">
        <f t="shared" si="53"/>
        <v>J=</v>
      </c>
      <c r="S159" s="129">
        <f t="shared" si="54"/>
        <v>43578</v>
      </c>
      <c r="T159" s="134" t="str">
        <f t="shared" si="45"/>
        <v>-</v>
      </c>
      <c r="U159" s="9"/>
      <c r="V159" s="110">
        <v>42620</v>
      </c>
      <c r="W159" s="111" t="s">
        <v>61</v>
      </c>
      <c r="X159" s="9"/>
      <c r="Y159" s="1"/>
      <c r="Z159" s="8"/>
      <c r="AA159" s="5"/>
      <c r="AB159" s="5"/>
      <c r="AC159" s="9"/>
      <c r="AD159" s="9"/>
      <c r="AE159" s="10"/>
      <c r="AF159" s="9"/>
      <c r="AG159" s="9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</row>
    <row r="160" spans="1:190" x14ac:dyDescent="0.15">
      <c r="A160" s="124">
        <f t="shared" si="46"/>
        <v>43302</v>
      </c>
      <c r="B160" s="125">
        <f t="shared" ca="1" si="55"/>
        <v>1027.9991150000001</v>
      </c>
      <c r="C160" s="126">
        <f t="shared" si="47"/>
        <v>1000</v>
      </c>
      <c r="D160" s="127">
        <f ca="1">IF(A160&lt;$B$1,VLOOKUP(A160,[1]DI!$A$4:$B$15000,2),0)</f>
        <v>0</v>
      </c>
      <c r="E160" s="128">
        <f t="shared" ca="1" si="40"/>
        <v>1</v>
      </c>
      <c r="F160" s="128">
        <f ca="1">(TRUNC(PRODUCT($E$12:$E159),16))</f>
        <v>1.0258221759053601</v>
      </c>
      <c r="G160" s="128">
        <f t="shared" si="39"/>
        <v>1</v>
      </c>
      <c r="H160" s="128">
        <f t="shared" ca="1" si="41"/>
        <v>1.02582218</v>
      </c>
      <c r="I160" s="127">
        <f t="shared" si="48"/>
        <v>5.1999999999999998E-3</v>
      </c>
      <c r="J160" s="129">
        <f t="shared" si="49"/>
        <v>43154</v>
      </c>
      <c r="K160" s="130">
        <f t="shared" si="50"/>
        <v>102</v>
      </c>
      <c r="L160" s="131">
        <f t="shared" si="51"/>
        <v>103</v>
      </c>
      <c r="M160" s="132">
        <f t="shared" si="42"/>
        <v>1.0021221380000001</v>
      </c>
      <c r="N160" s="132">
        <f t="shared" ca="1" si="43"/>
        <v>1.0279991159999999</v>
      </c>
      <c r="O160" s="131">
        <f t="shared" si="56"/>
        <v>0</v>
      </c>
      <c r="P160" s="128">
        <f t="shared" ca="1" si="44"/>
        <v>27.999115</v>
      </c>
      <c r="Q160" s="126">
        <f t="shared" si="52"/>
        <v>0</v>
      </c>
      <c r="R160" s="133" t="str">
        <f t="shared" si="53"/>
        <v>J=</v>
      </c>
      <c r="S160" s="129">
        <f t="shared" si="54"/>
        <v>43578</v>
      </c>
      <c r="T160" s="134" t="str">
        <f t="shared" si="45"/>
        <v>-</v>
      </c>
      <c r="U160" s="9"/>
      <c r="V160" s="110">
        <v>42655</v>
      </c>
      <c r="W160" s="111" t="s">
        <v>78</v>
      </c>
      <c r="X160" s="9"/>
      <c r="Y160" s="1"/>
      <c r="Z160" s="8"/>
      <c r="AA160" s="5"/>
      <c r="AB160" s="5"/>
      <c r="AC160" s="9"/>
      <c r="AD160" s="9"/>
      <c r="AE160" s="10"/>
      <c r="AF160" s="9"/>
      <c r="AG160" s="9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</row>
    <row r="161" spans="1:193" x14ac:dyDescent="0.15">
      <c r="A161" s="124">
        <f t="shared" si="46"/>
        <v>43303</v>
      </c>
      <c r="B161" s="125">
        <f t="shared" ca="1" si="55"/>
        <v>1027.9991150000001</v>
      </c>
      <c r="C161" s="126">
        <f t="shared" si="47"/>
        <v>1000</v>
      </c>
      <c r="D161" s="127">
        <f ca="1">IF(A161&lt;$B$1,VLOOKUP(A161,[1]DI!$A$4:$B$15000,2),0)</f>
        <v>0</v>
      </c>
      <c r="E161" s="128">
        <f t="shared" ca="1" si="40"/>
        <v>1</v>
      </c>
      <c r="F161" s="128">
        <f ca="1">(TRUNC(PRODUCT($E$12:$E160),16))</f>
        <v>1.0258221759053601</v>
      </c>
      <c r="G161" s="128">
        <f t="shared" si="39"/>
        <v>1</v>
      </c>
      <c r="H161" s="128">
        <f t="shared" ca="1" si="41"/>
        <v>1.02582218</v>
      </c>
      <c r="I161" s="127">
        <f t="shared" si="48"/>
        <v>5.1999999999999998E-3</v>
      </c>
      <c r="J161" s="129">
        <f t="shared" si="49"/>
        <v>43154</v>
      </c>
      <c r="K161" s="130">
        <f t="shared" si="50"/>
        <v>102</v>
      </c>
      <c r="L161" s="131">
        <f t="shared" si="51"/>
        <v>103</v>
      </c>
      <c r="M161" s="132">
        <f t="shared" si="42"/>
        <v>1.0021221380000001</v>
      </c>
      <c r="N161" s="132">
        <f t="shared" ca="1" si="43"/>
        <v>1.0279991159999999</v>
      </c>
      <c r="O161" s="131">
        <f t="shared" si="56"/>
        <v>0</v>
      </c>
      <c r="P161" s="128">
        <f t="shared" ca="1" si="44"/>
        <v>27.999115</v>
      </c>
      <c r="Q161" s="126">
        <f t="shared" si="52"/>
        <v>0</v>
      </c>
      <c r="R161" s="133" t="str">
        <f t="shared" si="53"/>
        <v>J=</v>
      </c>
      <c r="S161" s="129">
        <f t="shared" si="54"/>
        <v>43578</v>
      </c>
      <c r="T161" s="134" t="str">
        <f t="shared" si="45"/>
        <v>-</v>
      </c>
      <c r="U161" s="9"/>
      <c r="V161" s="110">
        <v>42676</v>
      </c>
      <c r="W161" s="111" t="s">
        <v>63</v>
      </c>
      <c r="X161" s="9"/>
      <c r="Y161" s="1"/>
      <c r="Z161" s="8"/>
      <c r="AA161" s="5"/>
      <c r="AB161" s="5"/>
      <c r="AC161" s="9"/>
      <c r="AD161" s="9"/>
      <c r="AE161" s="10"/>
      <c r="AF161" s="9"/>
      <c r="AG161" s="9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</row>
    <row r="162" spans="1:193" x14ac:dyDescent="0.15">
      <c r="A162" s="124">
        <f t="shared" si="46"/>
        <v>43304</v>
      </c>
      <c r="B162" s="125">
        <f t="shared" ca="1" si="55"/>
        <v>1027.9991150000001</v>
      </c>
      <c r="C162" s="126">
        <f t="shared" si="47"/>
        <v>1000</v>
      </c>
      <c r="D162" s="127">
        <f ca="1">IF(A162&lt;$B$1,VLOOKUP(A162,[1]DI!$A$4:$B$15000,2),0)</f>
        <v>6.3899999999999998E-2</v>
      </c>
      <c r="E162" s="128">
        <f t="shared" ca="1" si="40"/>
        <v>1.0002458299999999</v>
      </c>
      <c r="F162" s="128">
        <f ca="1">(TRUNC(PRODUCT($E$12:$E161),16))</f>
        <v>1.0258221759053601</v>
      </c>
      <c r="G162" s="128">
        <f t="shared" si="39"/>
        <v>1</v>
      </c>
      <c r="H162" s="128">
        <f t="shared" ca="1" si="41"/>
        <v>1.02582218</v>
      </c>
      <c r="I162" s="127">
        <f t="shared" si="48"/>
        <v>5.1999999999999998E-3</v>
      </c>
      <c r="J162" s="129">
        <f t="shared" si="49"/>
        <v>43154</v>
      </c>
      <c r="K162" s="130">
        <f t="shared" si="50"/>
        <v>103</v>
      </c>
      <c r="L162" s="131">
        <f t="shared" si="51"/>
        <v>103</v>
      </c>
      <c r="M162" s="132">
        <f t="shared" si="42"/>
        <v>1.0021221380000001</v>
      </c>
      <c r="N162" s="132">
        <f t="shared" ca="1" si="43"/>
        <v>1.0279991159999999</v>
      </c>
      <c r="O162" s="131">
        <f t="shared" si="56"/>
        <v>0</v>
      </c>
      <c r="P162" s="128">
        <f t="shared" ca="1" si="44"/>
        <v>27.999115</v>
      </c>
      <c r="Q162" s="126">
        <f t="shared" si="52"/>
        <v>0</v>
      </c>
      <c r="R162" s="133" t="str">
        <f t="shared" si="53"/>
        <v>J=</v>
      </c>
      <c r="S162" s="129">
        <f t="shared" si="54"/>
        <v>43578</v>
      </c>
      <c r="T162" s="134" t="str">
        <f t="shared" si="45"/>
        <v>-</v>
      </c>
      <c r="U162" s="9"/>
      <c r="V162" s="110">
        <v>42689</v>
      </c>
      <c r="W162" s="111" t="s">
        <v>64</v>
      </c>
      <c r="X162" s="9"/>
      <c r="Y162" s="1"/>
      <c r="Z162" s="8"/>
      <c r="AA162" s="5"/>
      <c r="AB162" s="5"/>
      <c r="AC162" s="9"/>
      <c r="AD162" s="9"/>
      <c r="AE162" s="10"/>
      <c r="AF162" s="9"/>
      <c r="AG162" s="9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</row>
    <row r="163" spans="1:193" x14ac:dyDescent="0.15">
      <c r="A163" s="124">
        <f t="shared" si="46"/>
        <v>43305</v>
      </c>
      <c r="B163" s="125">
        <f t="shared" ca="1" si="55"/>
        <v>1028.2729850000001</v>
      </c>
      <c r="C163" s="126">
        <f t="shared" si="47"/>
        <v>1000</v>
      </c>
      <c r="D163" s="127">
        <f ca="1">IF(A163&lt;$B$1,VLOOKUP(A163,[1]DI!$A$4:$B$15000,2),0)</f>
        <v>6.3899999999999998E-2</v>
      </c>
      <c r="E163" s="128">
        <f t="shared" ca="1" si="40"/>
        <v>1.0002458299999999</v>
      </c>
      <c r="F163" s="128">
        <f ca="1">(TRUNC(PRODUCT($E$12:$E162),16))</f>
        <v>1.0260743537708601</v>
      </c>
      <c r="G163" s="128">
        <f t="shared" si="39"/>
        <v>1</v>
      </c>
      <c r="H163" s="128">
        <f t="shared" ca="1" si="41"/>
        <v>1.02607435</v>
      </c>
      <c r="I163" s="127">
        <f t="shared" si="48"/>
        <v>5.1999999999999998E-3</v>
      </c>
      <c r="J163" s="129">
        <f t="shared" si="49"/>
        <v>43154</v>
      </c>
      <c r="K163" s="130">
        <f t="shared" si="50"/>
        <v>104</v>
      </c>
      <c r="L163" s="131">
        <f t="shared" si="51"/>
        <v>104</v>
      </c>
      <c r="M163" s="132">
        <f t="shared" si="42"/>
        <v>1.002142764</v>
      </c>
      <c r="N163" s="132">
        <f t="shared" ca="1" si="43"/>
        <v>1.0282729850000001</v>
      </c>
      <c r="O163" s="131">
        <f t="shared" si="56"/>
        <v>0</v>
      </c>
      <c r="P163" s="128">
        <f t="shared" ca="1" si="44"/>
        <v>28.272984999999998</v>
      </c>
      <c r="Q163" s="126">
        <f t="shared" si="52"/>
        <v>0</v>
      </c>
      <c r="R163" s="133" t="str">
        <f t="shared" si="53"/>
        <v>J=</v>
      </c>
      <c r="S163" s="129">
        <f t="shared" si="54"/>
        <v>43578</v>
      </c>
      <c r="T163" s="134" t="str">
        <f t="shared" si="45"/>
        <v>-</v>
      </c>
      <c r="U163" s="29"/>
      <c r="V163" s="112">
        <v>42793</v>
      </c>
      <c r="W163" s="113" t="s">
        <v>72</v>
      </c>
      <c r="X163" s="29"/>
      <c r="Y163" s="31"/>
      <c r="Z163" s="109"/>
      <c r="AA163" s="14"/>
      <c r="AB163" s="14"/>
      <c r="AC163" s="29"/>
      <c r="AD163" s="29"/>
      <c r="AE163" s="33"/>
      <c r="AF163" s="29"/>
      <c r="AG163" s="29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  <c r="DB163" s="30"/>
      <c r="DC163" s="30"/>
      <c r="DD163" s="30"/>
      <c r="DE163" s="30"/>
      <c r="DF163" s="30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  <c r="FM163" s="30"/>
      <c r="FN163" s="30"/>
      <c r="FO163" s="30"/>
      <c r="FP163" s="31"/>
      <c r="FQ163" s="31"/>
      <c r="FR163" s="31"/>
      <c r="FS163" s="31"/>
      <c r="FT163" s="31"/>
      <c r="FU163" s="31"/>
      <c r="FV163" s="31"/>
      <c r="FW163" s="31"/>
      <c r="FX163" s="31"/>
      <c r="FY163" s="31"/>
      <c r="FZ163" s="31"/>
      <c r="GA163" s="31"/>
      <c r="GB163" s="31"/>
      <c r="GC163" s="31"/>
      <c r="GD163" s="31"/>
      <c r="GE163" s="31"/>
      <c r="GF163" s="31"/>
      <c r="GG163" s="31"/>
      <c r="GH163" s="31"/>
      <c r="GI163" s="31"/>
      <c r="GJ163" s="31"/>
      <c r="GK163" s="31"/>
    </row>
    <row r="164" spans="1:193" x14ac:dyDescent="0.15">
      <c r="A164" s="124">
        <f t="shared" si="46"/>
        <v>43306</v>
      </c>
      <c r="B164" s="125">
        <f t="shared" ca="1" si="55"/>
        <v>1028.5469350000001</v>
      </c>
      <c r="C164" s="126">
        <f t="shared" si="47"/>
        <v>1000</v>
      </c>
      <c r="D164" s="127">
        <f ca="1">IF(A164&lt;$B$1,VLOOKUP(A164,[1]DI!$A$4:$B$15000,2),0)</f>
        <v>6.3899999999999998E-2</v>
      </c>
      <c r="E164" s="128">
        <f t="shared" ca="1" si="40"/>
        <v>1.0002458299999999</v>
      </c>
      <c r="F164" s="128">
        <f ca="1">(TRUNC(PRODUCT($E$12:$E163),16))</f>
        <v>1.0263265936292501</v>
      </c>
      <c r="G164" s="128">
        <f t="shared" si="39"/>
        <v>1</v>
      </c>
      <c r="H164" s="128">
        <f t="shared" ca="1" si="41"/>
        <v>1.02632659</v>
      </c>
      <c r="I164" s="127">
        <f t="shared" si="48"/>
        <v>5.1999999999999998E-3</v>
      </c>
      <c r="J164" s="129">
        <f t="shared" si="49"/>
        <v>43154</v>
      </c>
      <c r="K164" s="130">
        <f t="shared" si="50"/>
        <v>105</v>
      </c>
      <c r="L164" s="131">
        <f t="shared" si="51"/>
        <v>105</v>
      </c>
      <c r="M164" s="132">
        <f t="shared" si="42"/>
        <v>1.00216339</v>
      </c>
      <c r="N164" s="132">
        <f t="shared" ca="1" si="43"/>
        <v>1.0285469350000001</v>
      </c>
      <c r="O164" s="131">
        <f t="shared" si="56"/>
        <v>0</v>
      </c>
      <c r="P164" s="128">
        <f t="shared" ca="1" si="44"/>
        <v>28.546935000000001</v>
      </c>
      <c r="Q164" s="126">
        <f t="shared" si="52"/>
        <v>0</v>
      </c>
      <c r="R164" s="133" t="str">
        <f t="shared" si="53"/>
        <v>J=</v>
      </c>
      <c r="S164" s="129">
        <f t="shared" si="54"/>
        <v>43578</v>
      </c>
      <c r="T164" s="134" t="str">
        <f t="shared" si="45"/>
        <v>-</v>
      </c>
      <c r="U164" s="9"/>
      <c r="V164" s="112">
        <v>42794</v>
      </c>
      <c r="W164" s="113" t="s">
        <v>72</v>
      </c>
      <c r="X164" s="9"/>
      <c r="Y164" s="1"/>
      <c r="Z164" s="8"/>
      <c r="AA164" s="5"/>
      <c r="AB164" s="5"/>
      <c r="AC164" s="9"/>
      <c r="AD164" s="9"/>
      <c r="AE164" s="10"/>
      <c r="AF164" s="9"/>
      <c r="AG164" s="9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</row>
    <row r="165" spans="1:193" x14ac:dyDescent="0.15">
      <c r="A165" s="124">
        <f t="shared" si="46"/>
        <v>43307</v>
      </c>
      <c r="B165" s="125">
        <f t="shared" ca="1" si="55"/>
        <v>1028.8209649999999</v>
      </c>
      <c r="C165" s="126">
        <f t="shared" si="47"/>
        <v>1000</v>
      </c>
      <c r="D165" s="127">
        <f ca="1">IF(A165&lt;$B$1,VLOOKUP(A165,[1]DI!$A$4:$B$15000,2),0)</f>
        <v>6.3899999999999998E-2</v>
      </c>
      <c r="E165" s="128">
        <f t="shared" ca="1" si="40"/>
        <v>1.0002458299999999</v>
      </c>
      <c r="F165" s="128">
        <f ca="1">(TRUNC(PRODUCT($E$12:$E164),16))</f>
        <v>1.02657889549576</v>
      </c>
      <c r="G165" s="128">
        <f t="shared" si="39"/>
        <v>1</v>
      </c>
      <c r="H165" s="128">
        <f t="shared" ca="1" si="41"/>
        <v>1.0265789000000001</v>
      </c>
      <c r="I165" s="127">
        <f t="shared" si="48"/>
        <v>5.1999999999999998E-3</v>
      </c>
      <c r="J165" s="129">
        <f t="shared" si="49"/>
        <v>43154</v>
      </c>
      <c r="K165" s="130">
        <f t="shared" si="50"/>
        <v>106</v>
      </c>
      <c r="L165" s="131">
        <f t="shared" si="51"/>
        <v>106</v>
      </c>
      <c r="M165" s="132">
        <f t="shared" si="42"/>
        <v>1.002184016</v>
      </c>
      <c r="N165" s="132">
        <f t="shared" ca="1" si="43"/>
        <v>1.028820965</v>
      </c>
      <c r="O165" s="131">
        <f t="shared" si="56"/>
        <v>0</v>
      </c>
      <c r="P165" s="128">
        <f t="shared" ca="1" si="44"/>
        <v>28.820965000000001</v>
      </c>
      <c r="Q165" s="126">
        <f t="shared" si="52"/>
        <v>0</v>
      </c>
      <c r="R165" s="133" t="str">
        <f t="shared" si="53"/>
        <v>J=</v>
      </c>
      <c r="S165" s="129">
        <f t="shared" si="54"/>
        <v>43578</v>
      </c>
      <c r="T165" s="134" t="str">
        <f t="shared" si="45"/>
        <v>-</v>
      </c>
      <c r="U165" s="9"/>
      <c r="V165" s="112">
        <v>42839</v>
      </c>
      <c r="W165" s="113" t="s">
        <v>80</v>
      </c>
      <c r="X165" s="9"/>
      <c r="Y165" s="1"/>
      <c r="Z165" s="8"/>
      <c r="AA165" s="5"/>
      <c r="AB165" s="5"/>
      <c r="AC165" s="9"/>
      <c r="AD165" s="9"/>
      <c r="AE165" s="10"/>
      <c r="AF165" s="9"/>
      <c r="AG165" s="9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</row>
    <row r="166" spans="1:193" x14ac:dyDescent="0.15">
      <c r="A166" s="124">
        <f t="shared" si="46"/>
        <v>43308</v>
      </c>
      <c r="B166" s="125">
        <f t="shared" ca="1" si="55"/>
        <v>1029.095055</v>
      </c>
      <c r="C166" s="126">
        <f t="shared" si="47"/>
        <v>1000</v>
      </c>
      <c r="D166" s="127">
        <f ca="1">IF(A166&lt;$B$1,VLOOKUP(A166,[1]DI!$A$4:$B$15000,2),0)</f>
        <v>6.3899999999999998E-2</v>
      </c>
      <c r="E166" s="128">
        <f t="shared" ca="1" si="40"/>
        <v>1.0002458299999999</v>
      </c>
      <c r="F166" s="128">
        <f ca="1">(TRUNC(PRODUCT($E$12:$E165),16))</f>
        <v>1.0268312593856399</v>
      </c>
      <c r="G166" s="128">
        <f t="shared" si="39"/>
        <v>1</v>
      </c>
      <c r="H166" s="128">
        <f t="shared" ca="1" si="41"/>
        <v>1.02683126</v>
      </c>
      <c r="I166" s="127">
        <f t="shared" si="48"/>
        <v>5.1999999999999998E-3</v>
      </c>
      <c r="J166" s="129">
        <f t="shared" si="49"/>
        <v>43154</v>
      </c>
      <c r="K166" s="130">
        <f t="shared" si="50"/>
        <v>107</v>
      </c>
      <c r="L166" s="131">
        <f t="shared" si="51"/>
        <v>107</v>
      </c>
      <c r="M166" s="132">
        <f t="shared" si="42"/>
        <v>1.0022046419999999</v>
      </c>
      <c r="N166" s="132">
        <f t="shared" ca="1" si="43"/>
        <v>1.029095055</v>
      </c>
      <c r="O166" s="131">
        <f t="shared" si="56"/>
        <v>0</v>
      </c>
      <c r="P166" s="128">
        <f t="shared" ca="1" si="44"/>
        <v>29.095054999999999</v>
      </c>
      <c r="Q166" s="126">
        <f t="shared" si="52"/>
        <v>0</v>
      </c>
      <c r="R166" s="133" t="str">
        <f t="shared" si="53"/>
        <v>J=</v>
      </c>
      <c r="S166" s="129">
        <f t="shared" si="54"/>
        <v>43578</v>
      </c>
      <c r="T166" s="134" t="str">
        <f t="shared" si="45"/>
        <v>-</v>
      </c>
      <c r="U166" s="9"/>
      <c r="V166" s="112">
        <v>42846</v>
      </c>
      <c r="W166" s="113" t="s">
        <v>74</v>
      </c>
      <c r="X166" s="9"/>
      <c r="Y166" s="1"/>
      <c r="Z166" s="8"/>
      <c r="AA166" s="5"/>
      <c r="AB166" s="5"/>
      <c r="AC166" s="9"/>
      <c r="AD166" s="9"/>
      <c r="AE166" s="10"/>
      <c r="AF166" s="9"/>
      <c r="AG166" s="9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</row>
    <row r="167" spans="1:193" x14ac:dyDescent="0.15">
      <c r="A167" s="124">
        <f t="shared" si="46"/>
        <v>43309</v>
      </c>
      <c r="B167" s="125">
        <f t="shared" ca="1" si="55"/>
        <v>1029.3692269999999</v>
      </c>
      <c r="C167" s="126">
        <f t="shared" si="47"/>
        <v>1000</v>
      </c>
      <c r="D167" s="127">
        <f ca="1">IF(A167&lt;$B$1,VLOOKUP(A167,[1]DI!$A$4:$B$15000,2),0)</f>
        <v>0</v>
      </c>
      <c r="E167" s="128">
        <f t="shared" ca="1" si="40"/>
        <v>1</v>
      </c>
      <c r="F167" s="128">
        <f ca="1">(TRUNC(PRODUCT($E$12:$E166),16))</f>
        <v>1.0270836853141301</v>
      </c>
      <c r="G167" s="128">
        <f t="shared" si="39"/>
        <v>1</v>
      </c>
      <c r="H167" s="128">
        <f t="shared" ca="1" si="41"/>
        <v>1.02708369</v>
      </c>
      <c r="I167" s="127">
        <f t="shared" si="48"/>
        <v>5.1999999999999998E-3</v>
      </c>
      <c r="J167" s="129">
        <f t="shared" si="49"/>
        <v>43154</v>
      </c>
      <c r="K167" s="130">
        <f t="shared" si="50"/>
        <v>107</v>
      </c>
      <c r="L167" s="131">
        <f t="shared" si="51"/>
        <v>108</v>
      </c>
      <c r="M167" s="132">
        <f t="shared" si="42"/>
        <v>1.002225269</v>
      </c>
      <c r="N167" s="132">
        <f t="shared" ca="1" si="43"/>
        <v>1.0293692270000001</v>
      </c>
      <c r="O167" s="131">
        <f t="shared" si="56"/>
        <v>0</v>
      </c>
      <c r="P167" s="128">
        <f t="shared" ca="1" si="44"/>
        <v>29.369226999999999</v>
      </c>
      <c r="Q167" s="126">
        <f t="shared" si="52"/>
        <v>0</v>
      </c>
      <c r="R167" s="133" t="str">
        <f t="shared" si="53"/>
        <v>J=</v>
      </c>
      <c r="S167" s="129">
        <f t="shared" si="54"/>
        <v>43578</v>
      </c>
      <c r="T167" s="134" t="str">
        <f t="shared" si="45"/>
        <v>-</v>
      </c>
      <c r="U167" s="9"/>
      <c r="V167" s="112">
        <v>42856</v>
      </c>
      <c r="W167" s="113" t="s">
        <v>81</v>
      </c>
      <c r="X167" s="9"/>
      <c r="Y167" s="1"/>
      <c r="Z167" s="8"/>
      <c r="AA167" s="5"/>
      <c r="AB167" s="5"/>
      <c r="AC167" s="9"/>
      <c r="AD167" s="9"/>
      <c r="AE167" s="10"/>
      <c r="AF167" s="9"/>
      <c r="AG167" s="9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</row>
    <row r="168" spans="1:193" x14ac:dyDescent="0.15">
      <c r="A168" s="124">
        <f t="shared" si="46"/>
        <v>43310</v>
      </c>
      <c r="B168" s="125">
        <f t="shared" ca="1" si="55"/>
        <v>1029.3692269999999</v>
      </c>
      <c r="C168" s="126">
        <f t="shared" si="47"/>
        <v>1000</v>
      </c>
      <c r="D168" s="127">
        <f ca="1">IF(A168&lt;$B$1,VLOOKUP(A168,[1]DI!$A$4:$B$15000,2),0)</f>
        <v>0</v>
      </c>
      <c r="E168" s="128">
        <f t="shared" ca="1" si="40"/>
        <v>1</v>
      </c>
      <c r="F168" s="128">
        <f ca="1">(TRUNC(PRODUCT($E$12:$E167),16))</f>
        <v>1.0270836853141301</v>
      </c>
      <c r="G168" s="128">
        <f t="shared" si="39"/>
        <v>1</v>
      </c>
      <c r="H168" s="128">
        <f t="shared" ca="1" si="41"/>
        <v>1.02708369</v>
      </c>
      <c r="I168" s="127">
        <f t="shared" si="48"/>
        <v>5.1999999999999998E-3</v>
      </c>
      <c r="J168" s="129">
        <f t="shared" si="49"/>
        <v>43154</v>
      </c>
      <c r="K168" s="130">
        <f t="shared" si="50"/>
        <v>107</v>
      </c>
      <c r="L168" s="131">
        <f t="shared" si="51"/>
        <v>108</v>
      </c>
      <c r="M168" s="132">
        <f t="shared" si="42"/>
        <v>1.002225269</v>
      </c>
      <c r="N168" s="132">
        <f t="shared" ca="1" si="43"/>
        <v>1.0293692270000001</v>
      </c>
      <c r="O168" s="131">
        <f t="shared" si="56"/>
        <v>0</v>
      </c>
      <c r="P168" s="128">
        <f t="shared" ca="1" si="44"/>
        <v>29.369226999999999</v>
      </c>
      <c r="Q168" s="126">
        <f t="shared" si="52"/>
        <v>0</v>
      </c>
      <c r="R168" s="133" t="str">
        <f t="shared" si="53"/>
        <v>J=</v>
      </c>
      <c r="S168" s="129">
        <f t="shared" si="54"/>
        <v>43578</v>
      </c>
      <c r="T168" s="134" t="str">
        <f t="shared" si="45"/>
        <v>-</v>
      </c>
      <c r="U168" s="9"/>
      <c r="V168" s="112">
        <v>42901</v>
      </c>
      <c r="W168" s="113" t="s">
        <v>82</v>
      </c>
      <c r="X168" s="9"/>
      <c r="Y168" s="1"/>
      <c r="Z168" s="8"/>
      <c r="AA168" s="5"/>
      <c r="AB168" s="5"/>
      <c r="AC168" s="9"/>
      <c r="AD168" s="9"/>
      <c r="AE168" s="10"/>
      <c r="AF168" s="9"/>
      <c r="AG168" s="9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</row>
    <row r="169" spans="1:193" x14ac:dyDescent="0.15">
      <c r="A169" s="124">
        <f t="shared" si="46"/>
        <v>43311</v>
      </c>
      <c r="B169" s="125">
        <f t="shared" ca="1" si="55"/>
        <v>1029.3692269999999</v>
      </c>
      <c r="C169" s="126">
        <f t="shared" si="47"/>
        <v>1000</v>
      </c>
      <c r="D169" s="127">
        <f ca="1">IF(A169&lt;$B$1,VLOOKUP(A169,[1]DI!$A$4:$B$15000,2),0)</f>
        <v>6.3899999999999998E-2</v>
      </c>
      <c r="E169" s="128">
        <f t="shared" ca="1" si="40"/>
        <v>1.0002458299999999</v>
      </c>
      <c r="F169" s="128">
        <f ca="1">(TRUNC(PRODUCT($E$12:$E168),16))</f>
        <v>1.0270836853141301</v>
      </c>
      <c r="G169" s="128">
        <f t="shared" si="39"/>
        <v>1</v>
      </c>
      <c r="H169" s="128">
        <f t="shared" ca="1" si="41"/>
        <v>1.02708369</v>
      </c>
      <c r="I169" s="127">
        <f t="shared" si="48"/>
        <v>5.1999999999999998E-3</v>
      </c>
      <c r="J169" s="129">
        <f t="shared" si="49"/>
        <v>43154</v>
      </c>
      <c r="K169" s="130">
        <f t="shared" si="50"/>
        <v>108</v>
      </c>
      <c r="L169" s="131">
        <f t="shared" si="51"/>
        <v>108</v>
      </c>
      <c r="M169" s="132">
        <f t="shared" si="42"/>
        <v>1.002225269</v>
      </c>
      <c r="N169" s="132">
        <f t="shared" ca="1" si="43"/>
        <v>1.0293692270000001</v>
      </c>
      <c r="O169" s="131">
        <f t="shared" si="56"/>
        <v>0</v>
      </c>
      <c r="P169" s="128">
        <f t="shared" ca="1" si="44"/>
        <v>29.369226999999999</v>
      </c>
      <c r="Q169" s="126">
        <f t="shared" si="52"/>
        <v>0</v>
      </c>
      <c r="R169" s="133" t="str">
        <f t="shared" si="53"/>
        <v>J=</v>
      </c>
      <c r="S169" s="129">
        <f t="shared" si="54"/>
        <v>43578</v>
      </c>
      <c r="T169" s="134" t="str">
        <f t="shared" si="45"/>
        <v>-</v>
      </c>
      <c r="U169" s="9"/>
      <c r="V169" s="112">
        <v>42985</v>
      </c>
      <c r="W169" s="113" t="s">
        <v>83</v>
      </c>
      <c r="X169" s="9"/>
      <c r="Y169" s="1"/>
      <c r="Z169" s="9"/>
      <c r="AA169" s="9"/>
      <c r="AB169" s="9"/>
      <c r="AC169" s="9"/>
      <c r="AD169" s="9"/>
      <c r="AE169" s="10"/>
      <c r="AF169" s="9"/>
      <c r="AG169" s="9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</row>
    <row r="170" spans="1:193" x14ac:dyDescent="0.15">
      <c r="A170" s="124">
        <f t="shared" si="46"/>
        <v>43312</v>
      </c>
      <c r="B170" s="125">
        <f t="shared" ca="1" si="55"/>
        <v>1029.6434609999999</v>
      </c>
      <c r="C170" s="126">
        <f t="shared" si="47"/>
        <v>1000</v>
      </c>
      <c r="D170" s="127">
        <f ca="1">IF(A170&lt;$B$1,VLOOKUP(A170,[1]DI!$A$4:$B$15000,2),0)</f>
        <v>6.3899999999999998E-2</v>
      </c>
      <c r="E170" s="128">
        <f t="shared" ca="1" si="40"/>
        <v>1.0002458299999999</v>
      </c>
      <c r="F170" s="128">
        <f ca="1">(TRUNC(PRODUCT($E$12:$E169),16))</f>
        <v>1.0273361732964901</v>
      </c>
      <c r="G170" s="128">
        <f t="shared" si="39"/>
        <v>1</v>
      </c>
      <c r="H170" s="128">
        <f t="shared" ca="1" si="41"/>
        <v>1.0273361700000001</v>
      </c>
      <c r="I170" s="127">
        <f t="shared" si="48"/>
        <v>5.1999999999999998E-3</v>
      </c>
      <c r="J170" s="129">
        <f t="shared" si="49"/>
        <v>43154</v>
      </c>
      <c r="K170" s="130">
        <f t="shared" si="50"/>
        <v>109</v>
      </c>
      <c r="L170" s="131">
        <f t="shared" si="51"/>
        <v>109</v>
      </c>
      <c r="M170" s="132">
        <f t="shared" si="42"/>
        <v>1.0022458970000001</v>
      </c>
      <c r="N170" s="132">
        <f t="shared" ca="1" si="43"/>
        <v>1.029643461</v>
      </c>
      <c r="O170" s="131">
        <f t="shared" si="56"/>
        <v>0</v>
      </c>
      <c r="P170" s="128">
        <f t="shared" ca="1" si="44"/>
        <v>29.643460999999999</v>
      </c>
      <c r="Q170" s="126">
        <f t="shared" si="52"/>
        <v>0</v>
      </c>
      <c r="R170" s="133" t="str">
        <f t="shared" si="53"/>
        <v>J=</v>
      </c>
      <c r="S170" s="129">
        <f t="shared" si="54"/>
        <v>43578</v>
      </c>
      <c r="T170" s="134" t="str">
        <f t="shared" si="45"/>
        <v>-</v>
      </c>
      <c r="U170" s="9"/>
      <c r="V170" s="112">
        <v>43020</v>
      </c>
      <c r="W170" s="111" t="s">
        <v>78</v>
      </c>
      <c r="X170" s="9"/>
      <c r="Y170" s="1"/>
      <c r="Z170" s="9"/>
      <c r="AA170" s="9"/>
      <c r="AB170" s="9"/>
      <c r="AC170" s="9"/>
      <c r="AD170" s="9"/>
      <c r="AE170" s="10"/>
      <c r="AF170" s="9"/>
      <c r="AG170" s="9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</row>
    <row r="171" spans="1:193" x14ac:dyDescent="0.15">
      <c r="A171" s="124">
        <f t="shared" si="46"/>
        <v>43313</v>
      </c>
      <c r="B171" s="125">
        <f t="shared" ca="1" si="55"/>
        <v>1029.917776</v>
      </c>
      <c r="C171" s="126">
        <f t="shared" si="47"/>
        <v>1000</v>
      </c>
      <c r="D171" s="127">
        <f ca="1">IF(A171&lt;$B$1,VLOOKUP(A171,[1]DI!$A$4:$B$15000,2),0)</f>
        <v>6.3899999999999998E-2</v>
      </c>
      <c r="E171" s="128">
        <f t="shared" ca="1" si="40"/>
        <v>1.0002458299999999</v>
      </c>
      <c r="F171" s="128">
        <f ca="1">(TRUNC(PRODUCT($E$12:$E170),16))</f>
        <v>1.0275887233479799</v>
      </c>
      <c r="G171" s="128">
        <f t="shared" si="39"/>
        <v>1</v>
      </c>
      <c r="H171" s="128">
        <f t="shared" ca="1" si="41"/>
        <v>1.02758872</v>
      </c>
      <c r="I171" s="127">
        <f t="shared" si="48"/>
        <v>5.1999999999999998E-3</v>
      </c>
      <c r="J171" s="129">
        <f t="shared" si="49"/>
        <v>43154</v>
      </c>
      <c r="K171" s="130">
        <f t="shared" si="50"/>
        <v>110</v>
      </c>
      <c r="L171" s="131">
        <f t="shared" si="51"/>
        <v>110</v>
      </c>
      <c r="M171" s="132">
        <f t="shared" si="42"/>
        <v>1.002266525</v>
      </c>
      <c r="N171" s="132">
        <f t="shared" ca="1" si="43"/>
        <v>1.029917776</v>
      </c>
      <c r="O171" s="131">
        <f t="shared" si="56"/>
        <v>0</v>
      </c>
      <c r="P171" s="128">
        <f t="shared" ca="1" si="44"/>
        <v>29.917776</v>
      </c>
      <c r="Q171" s="126">
        <f t="shared" si="52"/>
        <v>0</v>
      </c>
      <c r="R171" s="133" t="str">
        <f t="shared" si="53"/>
        <v>J=</v>
      </c>
      <c r="S171" s="129">
        <f t="shared" si="54"/>
        <v>43578</v>
      </c>
      <c r="T171" s="134" t="str">
        <f t="shared" si="45"/>
        <v>-</v>
      </c>
      <c r="U171" s="9"/>
      <c r="V171" s="112">
        <v>43041</v>
      </c>
      <c r="W171" s="113" t="s">
        <v>84</v>
      </c>
      <c r="X171" s="9"/>
      <c r="Y171" s="1"/>
      <c r="Z171" s="9"/>
      <c r="AA171" s="9"/>
      <c r="AB171" s="9"/>
      <c r="AC171" s="9"/>
      <c r="AD171" s="9"/>
      <c r="AE171" s="10"/>
      <c r="AF171" s="9"/>
      <c r="AG171" s="9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</row>
    <row r="172" spans="1:193" x14ac:dyDescent="0.15">
      <c r="A172" s="124">
        <f t="shared" si="46"/>
        <v>43314</v>
      </c>
      <c r="B172" s="125">
        <f t="shared" ca="1" si="55"/>
        <v>1030.19217</v>
      </c>
      <c r="C172" s="126">
        <f t="shared" si="47"/>
        <v>1000</v>
      </c>
      <c r="D172" s="127">
        <f ca="1">IF(A172&lt;$B$1,VLOOKUP(A172,[1]DI!$A$4:$B$15000,2),0)</f>
        <v>6.3899999999999998E-2</v>
      </c>
      <c r="E172" s="128">
        <f t="shared" ca="1" si="40"/>
        <v>1.0002458299999999</v>
      </c>
      <c r="F172" s="128">
        <f ca="1">(TRUNC(PRODUCT($E$12:$E171),16))</f>
        <v>1.02784133548384</v>
      </c>
      <c r="G172" s="128">
        <f t="shared" si="39"/>
        <v>1</v>
      </c>
      <c r="H172" s="128">
        <f t="shared" ca="1" si="41"/>
        <v>1.0278413399999999</v>
      </c>
      <c r="I172" s="127">
        <f t="shared" si="48"/>
        <v>5.1999999999999998E-3</v>
      </c>
      <c r="J172" s="129">
        <f t="shared" si="49"/>
        <v>43154</v>
      </c>
      <c r="K172" s="130">
        <f t="shared" si="50"/>
        <v>111</v>
      </c>
      <c r="L172" s="131">
        <f t="shared" si="51"/>
        <v>111</v>
      </c>
      <c r="M172" s="132">
        <f t="shared" si="42"/>
        <v>1.0022871529999999</v>
      </c>
      <c r="N172" s="132">
        <f t="shared" ca="1" si="43"/>
        <v>1.0301921700000001</v>
      </c>
      <c r="O172" s="131">
        <f t="shared" si="56"/>
        <v>0</v>
      </c>
      <c r="P172" s="128">
        <f t="shared" ca="1" si="44"/>
        <v>30.192170000000001</v>
      </c>
      <c r="Q172" s="126">
        <f t="shared" si="52"/>
        <v>0</v>
      </c>
      <c r="R172" s="133" t="str">
        <f t="shared" si="53"/>
        <v>J=</v>
      </c>
      <c r="S172" s="129">
        <f t="shared" si="54"/>
        <v>43578</v>
      </c>
      <c r="T172" s="134" t="str">
        <f t="shared" si="45"/>
        <v>-</v>
      </c>
      <c r="U172" s="9"/>
      <c r="V172" s="112">
        <v>43054</v>
      </c>
      <c r="W172" s="113" t="s">
        <v>85</v>
      </c>
      <c r="X172" s="9"/>
      <c r="Y172" s="1"/>
      <c r="Z172" s="9"/>
      <c r="AA172" s="9"/>
      <c r="AB172" s="9"/>
      <c r="AC172" s="9"/>
      <c r="AD172" s="9"/>
      <c r="AE172" s="10"/>
      <c r="AF172" s="9"/>
      <c r="AG172" s="9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</row>
    <row r="173" spans="1:193" x14ac:dyDescent="0.15">
      <c r="A173" s="124">
        <f t="shared" si="46"/>
        <v>43315</v>
      </c>
      <c r="B173" s="125">
        <f t="shared" ca="1" si="55"/>
        <v>1030.466627</v>
      </c>
      <c r="C173" s="126">
        <f t="shared" si="47"/>
        <v>1000</v>
      </c>
      <c r="D173" s="127">
        <f ca="1">IF(A173&lt;$B$1,VLOOKUP(A173,[1]DI!$A$4:$B$15000,2),0)</f>
        <v>6.3899999999999998E-2</v>
      </c>
      <c r="E173" s="128">
        <f t="shared" ca="1" si="40"/>
        <v>1.0002458299999999</v>
      </c>
      <c r="F173" s="128">
        <f ca="1">(TRUNC(PRODUCT($E$12:$E172),16))</f>
        <v>1.0280940097193401</v>
      </c>
      <c r="G173" s="128">
        <f t="shared" si="39"/>
        <v>1</v>
      </c>
      <c r="H173" s="128">
        <f t="shared" ca="1" si="41"/>
        <v>1.02809401</v>
      </c>
      <c r="I173" s="127">
        <f t="shared" si="48"/>
        <v>5.1999999999999998E-3</v>
      </c>
      <c r="J173" s="129">
        <f t="shared" si="49"/>
        <v>43154</v>
      </c>
      <c r="K173" s="130">
        <f t="shared" si="50"/>
        <v>112</v>
      </c>
      <c r="L173" s="131">
        <f t="shared" si="51"/>
        <v>112</v>
      </c>
      <c r="M173" s="132">
        <f t="shared" si="42"/>
        <v>1.0023077819999999</v>
      </c>
      <c r="N173" s="132">
        <f t="shared" ca="1" si="43"/>
        <v>1.030466627</v>
      </c>
      <c r="O173" s="131">
        <f t="shared" si="56"/>
        <v>0</v>
      </c>
      <c r="P173" s="128">
        <f t="shared" ca="1" si="44"/>
        <v>30.466626999999999</v>
      </c>
      <c r="Q173" s="126">
        <f t="shared" si="52"/>
        <v>0</v>
      </c>
      <c r="R173" s="133" t="str">
        <f t="shared" si="53"/>
        <v>J=</v>
      </c>
      <c r="S173" s="129">
        <f t="shared" si="54"/>
        <v>43578</v>
      </c>
      <c r="T173" s="134" t="str">
        <f t="shared" si="45"/>
        <v>-</v>
      </c>
      <c r="U173" s="9"/>
      <c r="V173" s="112">
        <v>43094</v>
      </c>
      <c r="W173" s="113" t="s">
        <v>86</v>
      </c>
      <c r="X173" s="9"/>
      <c r="Y173" s="1"/>
      <c r="Z173" s="9"/>
      <c r="AA173" s="9"/>
      <c r="AB173" s="9"/>
      <c r="AC173" s="9"/>
      <c r="AD173" s="9"/>
      <c r="AE173" s="10"/>
      <c r="AF173" s="9"/>
      <c r="AG173" s="9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</row>
    <row r="174" spans="1:193" x14ac:dyDescent="0.15">
      <c r="A174" s="124">
        <f t="shared" si="46"/>
        <v>43316</v>
      </c>
      <c r="B174" s="125">
        <f t="shared" ca="1" si="55"/>
        <v>1030.7411629999999</v>
      </c>
      <c r="C174" s="126">
        <f t="shared" si="47"/>
        <v>1000</v>
      </c>
      <c r="D174" s="127">
        <f ca="1">IF(A174&lt;$B$1,VLOOKUP(A174,[1]DI!$A$4:$B$15000,2),0)</f>
        <v>0</v>
      </c>
      <c r="E174" s="128">
        <f t="shared" ca="1" si="40"/>
        <v>1</v>
      </c>
      <c r="F174" s="128">
        <f ca="1">(TRUNC(PRODUCT($E$12:$E173),16))</f>
        <v>1.02834674606975</v>
      </c>
      <c r="G174" s="128">
        <f t="shared" si="39"/>
        <v>1</v>
      </c>
      <c r="H174" s="128">
        <f t="shared" ca="1" si="41"/>
        <v>1.0283467500000001</v>
      </c>
      <c r="I174" s="127">
        <f t="shared" si="48"/>
        <v>5.1999999999999998E-3</v>
      </c>
      <c r="J174" s="129">
        <f t="shared" si="49"/>
        <v>43154</v>
      </c>
      <c r="K174" s="130">
        <f t="shared" si="50"/>
        <v>112</v>
      </c>
      <c r="L174" s="131">
        <f t="shared" si="51"/>
        <v>113</v>
      </c>
      <c r="M174" s="132">
        <f t="shared" si="42"/>
        <v>1.0023284109999999</v>
      </c>
      <c r="N174" s="132">
        <f t="shared" ca="1" si="43"/>
        <v>1.0307411639999999</v>
      </c>
      <c r="O174" s="131">
        <f t="shared" si="56"/>
        <v>0</v>
      </c>
      <c r="P174" s="128">
        <f t="shared" ca="1" si="44"/>
        <v>30.741163</v>
      </c>
      <c r="Q174" s="126">
        <f t="shared" si="52"/>
        <v>0</v>
      </c>
      <c r="R174" s="133" t="str">
        <f t="shared" si="53"/>
        <v>J=</v>
      </c>
      <c r="S174" s="129">
        <f t="shared" si="54"/>
        <v>43578</v>
      </c>
      <c r="T174" s="134" t="str">
        <f t="shared" si="45"/>
        <v>-</v>
      </c>
      <c r="U174" s="9"/>
      <c r="V174" s="112">
        <v>43101</v>
      </c>
      <c r="W174" s="113" t="s">
        <v>87</v>
      </c>
      <c r="X174" s="9"/>
      <c r="Y174" s="1"/>
      <c r="Z174" s="9"/>
      <c r="AA174" s="9"/>
      <c r="AB174" s="9"/>
      <c r="AC174" s="9"/>
      <c r="AD174" s="9"/>
      <c r="AE174" s="10"/>
      <c r="AF174" s="9"/>
      <c r="AG174" s="9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</row>
    <row r="175" spans="1:193" x14ac:dyDescent="0.15">
      <c r="A175" s="124">
        <f t="shared" si="46"/>
        <v>43317</v>
      </c>
      <c r="B175" s="125">
        <f t="shared" ca="1" si="55"/>
        <v>1030.7411629999999</v>
      </c>
      <c r="C175" s="126">
        <f t="shared" si="47"/>
        <v>1000</v>
      </c>
      <c r="D175" s="127">
        <f ca="1">IF(A175&lt;$B$1,VLOOKUP(A175,[1]DI!$A$4:$B$15000,2),0)</f>
        <v>0</v>
      </c>
      <c r="E175" s="128">
        <f t="shared" ca="1" si="40"/>
        <v>1</v>
      </c>
      <c r="F175" s="128">
        <f ca="1">(TRUNC(PRODUCT($E$12:$E174),16))</f>
        <v>1.02834674606975</v>
      </c>
      <c r="G175" s="128">
        <f t="shared" si="39"/>
        <v>1</v>
      </c>
      <c r="H175" s="128">
        <f t="shared" ca="1" si="41"/>
        <v>1.0283467500000001</v>
      </c>
      <c r="I175" s="127">
        <f t="shared" si="48"/>
        <v>5.1999999999999998E-3</v>
      </c>
      <c r="J175" s="129">
        <f t="shared" si="49"/>
        <v>43154</v>
      </c>
      <c r="K175" s="130">
        <f t="shared" si="50"/>
        <v>112</v>
      </c>
      <c r="L175" s="131">
        <f t="shared" si="51"/>
        <v>113</v>
      </c>
      <c r="M175" s="132">
        <f t="shared" si="42"/>
        <v>1.0023284109999999</v>
      </c>
      <c r="N175" s="132">
        <f t="shared" ca="1" si="43"/>
        <v>1.0307411639999999</v>
      </c>
      <c r="O175" s="131">
        <f t="shared" si="56"/>
        <v>0</v>
      </c>
      <c r="P175" s="128">
        <f t="shared" ca="1" si="44"/>
        <v>30.741163</v>
      </c>
      <c r="Q175" s="126">
        <f t="shared" si="52"/>
        <v>0</v>
      </c>
      <c r="R175" s="133" t="str">
        <f t="shared" si="53"/>
        <v>J=</v>
      </c>
      <c r="S175" s="129">
        <f t="shared" si="54"/>
        <v>43578</v>
      </c>
      <c r="T175" s="134" t="str">
        <f t="shared" si="45"/>
        <v>-</v>
      </c>
      <c r="U175" s="9"/>
      <c r="V175" s="112">
        <v>43143</v>
      </c>
      <c r="W175" s="113" t="s">
        <v>72</v>
      </c>
      <c r="X175" s="9"/>
      <c r="Y175" s="1"/>
      <c r="Z175" s="9"/>
      <c r="AA175" s="9"/>
      <c r="AB175" s="9"/>
      <c r="AC175" s="9"/>
      <c r="AD175" s="9"/>
      <c r="AE175" s="10"/>
      <c r="AF175" s="9"/>
      <c r="AG175" s="9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</row>
    <row r="176" spans="1:193" x14ac:dyDescent="0.15">
      <c r="A176" s="124">
        <f t="shared" si="46"/>
        <v>43318</v>
      </c>
      <c r="B176" s="125">
        <f t="shared" ca="1" si="55"/>
        <v>1030.7411629999999</v>
      </c>
      <c r="C176" s="126">
        <f t="shared" si="47"/>
        <v>1000</v>
      </c>
      <c r="D176" s="127">
        <f ca="1">IF(A176&lt;$B$1,VLOOKUP(A176,[1]DI!$A$4:$B$15000,2),0)</f>
        <v>6.3899999999999998E-2</v>
      </c>
      <c r="E176" s="128">
        <f t="shared" ca="1" si="40"/>
        <v>1.0002458299999999</v>
      </c>
      <c r="F176" s="128">
        <f ca="1">(TRUNC(PRODUCT($E$12:$E175),16))</f>
        <v>1.02834674606975</v>
      </c>
      <c r="G176" s="128">
        <f t="shared" ref="G176:G239" si="57">IF(O175&gt;0,F175,G175)</f>
        <v>1</v>
      </c>
      <c r="H176" s="128">
        <f t="shared" ca="1" si="41"/>
        <v>1.0283467500000001</v>
      </c>
      <c r="I176" s="127">
        <f t="shared" si="48"/>
        <v>5.1999999999999998E-3</v>
      </c>
      <c r="J176" s="129">
        <f t="shared" si="49"/>
        <v>43154</v>
      </c>
      <c r="K176" s="130">
        <f t="shared" si="50"/>
        <v>113</v>
      </c>
      <c r="L176" s="131">
        <f t="shared" si="51"/>
        <v>113</v>
      </c>
      <c r="M176" s="132">
        <f t="shared" si="42"/>
        <v>1.0023284109999999</v>
      </c>
      <c r="N176" s="132">
        <f t="shared" ca="1" si="43"/>
        <v>1.0307411639999999</v>
      </c>
      <c r="O176" s="131">
        <f t="shared" si="56"/>
        <v>0</v>
      </c>
      <c r="P176" s="128">
        <f t="shared" ca="1" si="44"/>
        <v>30.741163</v>
      </c>
      <c r="Q176" s="126">
        <f t="shared" si="52"/>
        <v>0</v>
      </c>
      <c r="R176" s="133" t="str">
        <f t="shared" si="53"/>
        <v>J=</v>
      </c>
      <c r="S176" s="129">
        <f t="shared" si="54"/>
        <v>43578</v>
      </c>
      <c r="T176" s="134" t="str">
        <f t="shared" si="45"/>
        <v>-</v>
      </c>
      <c r="U176" s="9"/>
      <c r="V176" s="112">
        <v>43144</v>
      </c>
      <c r="W176" s="113" t="s">
        <v>72</v>
      </c>
      <c r="X176" s="9"/>
      <c r="Y176" s="1"/>
      <c r="Z176" s="9"/>
      <c r="AA176" s="9"/>
      <c r="AB176" s="9"/>
      <c r="AC176" s="9"/>
      <c r="AD176" s="9"/>
      <c r="AE176" s="10"/>
      <c r="AF176" s="9"/>
      <c r="AG176" s="9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</row>
    <row r="177" spans="1:190" x14ac:dyDescent="0.15">
      <c r="A177" s="124">
        <f t="shared" si="46"/>
        <v>43319</v>
      </c>
      <c r="B177" s="125">
        <f t="shared" ca="1" si="55"/>
        <v>1031.015762</v>
      </c>
      <c r="C177" s="126">
        <f t="shared" si="47"/>
        <v>1000</v>
      </c>
      <c r="D177" s="127">
        <f ca="1">IF(A177&lt;$B$1,VLOOKUP(A177,[1]DI!$A$4:$B$15000,2),0)</f>
        <v>6.3899999999999998E-2</v>
      </c>
      <c r="E177" s="128">
        <f t="shared" ca="1" si="40"/>
        <v>1.0002458299999999</v>
      </c>
      <c r="F177" s="128">
        <f ca="1">(TRUNC(PRODUCT($E$12:$E176),16))</f>
        <v>1.02859954455033</v>
      </c>
      <c r="G177" s="128">
        <f t="shared" si="57"/>
        <v>1</v>
      </c>
      <c r="H177" s="128">
        <f t="shared" ca="1" si="41"/>
        <v>1.0285995400000001</v>
      </c>
      <c r="I177" s="127">
        <f t="shared" si="48"/>
        <v>5.1999999999999998E-3</v>
      </c>
      <c r="J177" s="129">
        <f t="shared" si="49"/>
        <v>43154</v>
      </c>
      <c r="K177" s="130">
        <f t="shared" si="50"/>
        <v>114</v>
      </c>
      <c r="L177" s="131">
        <f t="shared" si="51"/>
        <v>114</v>
      </c>
      <c r="M177" s="132">
        <f t="shared" si="42"/>
        <v>1.002349041</v>
      </c>
      <c r="N177" s="132">
        <f t="shared" ca="1" si="43"/>
        <v>1.031015762</v>
      </c>
      <c r="O177" s="131">
        <f t="shared" si="56"/>
        <v>0</v>
      </c>
      <c r="P177" s="128">
        <f t="shared" ca="1" si="44"/>
        <v>31.015761999999999</v>
      </c>
      <c r="Q177" s="126">
        <f t="shared" si="52"/>
        <v>0</v>
      </c>
      <c r="R177" s="133" t="str">
        <f t="shared" si="53"/>
        <v>J=</v>
      </c>
      <c r="S177" s="129">
        <f t="shared" si="54"/>
        <v>43578</v>
      </c>
      <c r="T177" s="134" t="str">
        <f t="shared" si="45"/>
        <v>-</v>
      </c>
      <c r="U177" s="9"/>
      <c r="V177" s="112">
        <v>43189</v>
      </c>
      <c r="W177" s="113" t="s">
        <v>80</v>
      </c>
      <c r="X177" s="9"/>
      <c r="Y177" s="1"/>
      <c r="Z177" s="9"/>
      <c r="AA177" s="9"/>
      <c r="AB177" s="9"/>
      <c r="AC177" s="9"/>
      <c r="AD177" s="9"/>
      <c r="AE177" s="10"/>
      <c r="AF177" s="9"/>
      <c r="AG177" s="9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</row>
    <row r="178" spans="1:190" x14ac:dyDescent="0.15">
      <c r="A178" s="124">
        <f t="shared" si="46"/>
        <v>43320</v>
      </c>
      <c r="B178" s="125">
        <f t="shared" ca="1" si="55"/>
        <v>1031.2904510000001</v>
      </c>
      <c r="C178" s="126">
        <f t="shared" si="47"/>
        <v>1000</v>
      </c>
      <c r="D178" s="127">
        <f ca="1">IF(A178&lt;$B$1,VLOOKUP(A178,[1]DI!$A$4:$B$15000,2),0)</f>
        <v>6.3899999999999998E-2</v>
      </c>
      <c r="E178" s="128">
        <f t="shared" ca="1" si="40"/>
        <v>1.0002458299999999</v>
      </c>
      <c r="F178" s="128">
        <f ca="1">(TRUNC(PRODUCT($E$12:$E177),16))</f>
        <v>1.0288524051763701</v>
      </c>
      <c r="G178" s="128">
        <f t="shared" si="57"/>
        <v>1</v>
      </c>
      <c r="H178" s="128">
        <f t="shared" ca="1" si="41"/>
        <v>1.0288524100000001</v>
      </c>
      <c r="I178" s="127">
        <f t="shared" si="48"/>
        <v>5.1999999999999998E-3</v>
      </c>
      <c r="J178" s="129">
        <f t="shared" si="49"/>
        <v>43154</v>
      </c>
      <c r="K178" s="130">
        <f t="shared" si="50"/>
        <v>115</v>
      </c>
      <c r="L178" s="131">
        <f t="shared" si="51"/>
        <v>115</v>
      </c>
      <c r="M178" s="132">
        <f t="shared" si="42"/>
        <v>1.0023696710000001</v>
      </c>
      <c r="N178" s="132">
        <f t="shared" ca="1" si="43"/>
        <v>1.0312904519999999</v>
      </c>
      <c r="O178" s="131">
        <f t="shared" si="56"/>
        <v>0</v>
      </c>
      <c r="P178" s="128">
        <f t="shared" ca="1" si="44"/>
        <v>31.290451000000001</v>
      </c>
      <c r="Q178" s="126">
        <f t="shared" si="52"/>
        <v>0</v>
      </c>
      <c r="R178" s="133" t="str">
        <f t="shared" si="53"/>
        <v>J=</v>
      </c>
      <c r="S178" s="129">
        <f t="shared" si="54"/>
        <v>43578</v>
      </c>
      <c r="T178" s="134" t="str">
        <f t="shared" si="45"/>
        <v>-</v>
      </c>
      <c r="U178" s="9"/>
      <c r="V178" s="112">
        <v>43221</v>
      </c>
      <c r="W178" s="113" t="s">
        <v>81</v>
      </c>
      <c r="X178" s="9"/>
      <c r="Y178" s="1"/>
      <c r="Z178" s="9"/>
      <c r="AA178" s="9"/>
      <c r="AB178" s="9"/>
      <c r="AC178" s="9"/>
      <c r="AD178" s="9"/>
      <c r="AE178" s="10"/>
      <c r="AF178" s="9"/>
      <c r="AG178" s="9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</row>
    <row r="179" spans="1:190" x14ac:dyDescent="0.15">
      <c r="A179" s="124">
        <f t="shared" si="46"/>
        <v>43321</v>
      </c>
      <c r="B179" s="125">
        <f t="shared" ca="1" si="55"/>
        <v>1031.5652009999999</v>
      </c>
      <c r="C179" s="126">
        <f t="shared" si="47"/>
        <v>1000</v>
      </c>
      <c r="D179" s="127">
        <f ca="1">IF(A179&lt;$B$1,VLOOKUP(A179,[1]DI!$A$4:$B$15000,2),0)</f>
        <v>6.3899999999999998E-2</v>
      </c>
      <c r="E179" s="128">
        <f t="shared" ca="1" si="40"/>
        <v>1.0002458299999999</v>
      </c>
      <c r="F179" s="128">
        <f ca="1">(TRUNC(PRODUCT($E$12:$E178),16))</f>
        <v>1.0291053279631299</v>
      </c>
      <c r="G179" s="128">
        <f t="shared" si="57"/>
        <v>1</v>
      </c>
      <c r="H179" s="128">
        <f t="shared" ca="1" si="41"/>
        <v>1.0291053299999999</v>
      </c>
      <c r="I179" s="127">
        <f t="shared" si="48"/>
        <v>5.1999999999999998E-3</v>
      </c>
      <c r="J179" s="129">
        <f t="shared" si="49"/>
        <v>43154</v>
      </c>
      <c r="K179" s="130">
        <f t="shared" si="50"/>
        <v>116</v>
      </c>
      <c r="L179" s="131">
        <f t="shared" si="51"/>
        <v>116</v>
      </c>
      <c r="M179" s="132">
        <f t="shared" si="42"/>
        <v>1.0023903009999999</v>
      </c>
      <c r="N179" s="132">
        <f t="shared" ca="1" si="43"/>
        <v>1.031565201</v>
      </c>
      <c r="O179" s="131">
        <f t="shared" si="56"/>
        <v>0</v>
      </c>
      <c r="P179" s="128">
        <f t="shared" ca="1" si="44"/>
        <v>31.565200999999998</v>
      </c>
      <c r="Q179" s="126">
        <f t="shared" si="52"/>
        <v>0</v>
      </c>
      <c r="R179" s="133" t="str">
        <f t="shared" si="53"/>
        <v>J=</v>
      </c>
      <c r="S179" s="129">
        <f t="shared" si="54"/>
        <v>43578</v>
      </c>
      <c r="T179" s="134" t="str">
        <f t="shared" si="45"/>
        <v>-</v>
      </c>
      <c r="U179" s="9"/>
      <c r="V179" s="112">
        <v>43251</v>
      </c>
      <c r="W179" s="113" t="s">
        <v>82</v>
      </c>
      <c r="X179" s="9"/>
      <c r="Y179" s="1"/>
      <c r="Z179" s="9"/>
      <c r="AA179" s="9"/>
      <c r="AB179" s="9"/>
      <c r="AC179" s="9"/>
      <c r="AD179" s="9"/>
      <c r="AE179" s="10"/>
      <c r="AF179" s="9"/>
      <c r="AG179" s="9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</row>
    <row r="180" spans="1:190" x14ac:dyDescent="0.15">
      <c r="A180" s="124">
        <f t="shared" si="46"/>
        <v>43322</v>
      </c>
      <c r="B180" s="125">
        <f t="shared" ca="1" si="55"/>
        <v>1031.840023</v>
      </c>
      <c r="C180" s="126">
        <f t="shared" si="47"/>
        <v>1000</v>
      </c>
      <c r="D180" s="127">
        <f ca="1">IF(A180&lt;$B$1,VLOOKUP(A180,[1]DI!$A$4:$B$15000,2),0)</f>
        <v>6.3899999999999998E-2</v>
      </c>
      <c r="E180" s="128">
        <f t="shared" ca="1" si="40"/>
        <v>1.0002458299999999</v>
      </c>
      <c r="F180" s="128">
        <f ca="1">(TRUNC(PRODUCT($E$12:$E179),16))</f>
        <v>1.0293583129259101</v>
      </c>
      <c r="G180" s="128">
        <f t="shared" si="57"/>
        <v>1</v>
      </c>
      <c r="H180" s="128">
        <f t="shared" ca="1" si="41"/>
        <v>1.0293583100000001</v>
      </c>
      <c r="I180" s="127">
        <f t="shared" si="48"/>
        <v>5.1999999999999998E-3</v>
      </c>
      <c r="J180" s="129">
        <f t="shared" si="49"/>
        <v>43154</v>
      </c>
      <c r="K180" s="130">
        <f t="shared" si="50"/>
        <v>117</v>
      </c>
      <c r="L180" s="131">
        <f t="shared" si="51"/>
        <v>117</v>
      </c>
      <c r="M180" s="132">
        <f t="shared" si="42"/>
        <v>1.0024109320000001</v>
      </c>
      <c r="N180" s="132">
        <f t="shared" ca="1" si="43"/>
        <v>1.031840023</v>
      </c>
      <c r="O180" s="131">
        <f t="shared" si="56"/>
        <v>0</v>
      </c>
      <c r="P180" s="128">
        <f t="shared" ca="1" si="44"/>
        <v>31.840022999999999</v>
      </c>
      <c r="Q180" s="126">
        <f t="shared" si="52"/>
        <v>0</v>
      </c>
      <c r="R180" s="133" t="str">
        <f t="shared" si="53"/>
        <v>J=</v>
      </c>
      <c r="S180" s="129">
        <f t="shared" si="54"/>
        <v>43578</v>
      </c>
      <c r="T180" s="134" t="str">
        <f t="shared" si="45"/>
        <v>-</v>
      </c>
      <c r="U180" s="9"/>
      <c r="V180" s="112">
        <v>43350</v>
      </c>
      <c r="W180" s="113" t="s">
        <v>83</v>
      </c>
      <c r="X180" s="9"/>
      <c r="Y180" s="1"/>
      <c r="Z180" s="9"/>
      <c r="AA180" s="9"/>
      <c r="AB180" s="9"/>
      <c r="AC180" s="9"/>
      <c r="AD180" s="9"/>
      <c r="AE180" s="10"/>
      <c r="AF180" s="9"/>
      <c r="AG180" s="9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</row>
    <row r="181" spans="1:190" x14ac:dyDescent="0.15">
      <c r="A181" s="124">
        <f t="shared" si="46"/>
        <v>43323</v>
      </c>
      <c r="B181" s="125">
        <f t="shared" ca="1" si="55"/>
        <v>1032.114924</v>
      </c>
      <c r="C181" s="126">
        <f t="shared" si="47"/>
        <v>1000</v>
      </c>
      <c r="D181" s="127">
        <f ca="1">IF(A181&lt;$B$1,VLOOKUP(A181,[1]DI!$A$4:$B$15000,2),0)</f>
        <v>0</v>
      </c>
      <c r="E181" s="128">
        <f t="shared" ca="1" si="40"/>
        <v>1</v>
      </c>
      <c r="F181" s="128">
        <f ca="1">(TRUNC(PRODUCT($E$12:$E180),16))</f>
        <v>1.0296113600799699</v>
      </c>
      <c r="G181" s="128">
        <f t="shared" si="57"/>
        <v>1</v>
      </c>
      <c r="H181" s="128">
        <f t="shared" ca="1" si="41"/>
        <v>1.0296113600000001</v>
      </c>
      <c r="I181" s="127">
        <f t="shared" si="48"/>
        <v>5.1999999999999998E-3</v>
      </c>
      <c r="J181" s="129">
        <f t="shared" si="49"/>
        <v>43154</v>
      </c>
      <c r="K181" s="130">
        <f t="shared" si="50"/>
        <v>117</v>
      </c>
      <c r="L181" s="131">
        <f t="shared" si="51"/>
        <v>118</v>
      </c>
      <c r="M181" s="132">
        <f t="shared" si="42"/>
        <v>1.002431563</v>
      </c>
      <c r="N181" s="132">
        <f t="shared" ca="1" si="43"/>
        <v>1.0321149249999999</v>
      </c>
      <c r="O181" s="131">
        <f t="shared" si="56"/>
        <v>0</v>
      </c>
      <c r="P181" s="128">
        <f t="shared" ca="1" si="44"/>
        <v>32.114924000000002</v>
      </c>
      <c r="Q181" s="126">
        <f t="shared" si="52"/>
        <v>0</v>
      </c>
      <c r="R181" s="133" t="str">
        <f t="shared" si="53"/>
        <v>J=</v>
      </c>
      <c r="S181" s="129">
        <f t="shared" si="54"/>
        <v>43578</v>
      </c>
      <c r="T181" s="134" t="str">
        <f t="shared" si="45"/>
        <v>-</v>
      </c>
      <c r="U181" s="9"/>
      <c r="V181" s="112">
        <v>43385</v>
      </c>
      <c r="W181" s="111" t="s">
        <v>78</v>
      </c>
      <c r="X181" s="9"/>
      <c r="Y181" s="1"/>
      <c r="Z181" s="9"/>
      <c r="AA181" s="9"/>
      <c r="AB181" s="9"/>
      <c r="AC181" s="9"/>
      <c r="AD181" s="9"/>
      <c r="AE181" s="10"/>
      <c r="AF181" s="9"/>
      <c r="AG181" s="9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</row>
    <row r="182" spans="1:190" x14ac:dyDescent="0.15">
      <c r="A182" s="124">
        <f t="shared" si="46"/>
        <v>43324</v>
      </c>
      <c r="B182" s="125">
        <f t="shared" ca="1" si="55"/>
        <v>1032.114924</v>
      </c>
      <c r="C182" s="126">
        <f t="shared" si="47"/>
        <v>1000</v>
      </c>
      <c r="D182" s="127">
        <f ca="1">IF(A182&lt;$B$1,VLOOKUP(A182,[1]DI!$A$4:$B$15000,2),0)</f>
        <v>0</v>
      </c>
      <c r="E182" s="128">
        <f t="shared" ca="1" si="40"/>
        <v>1</v>
      </c>
      <c r="F182" s="128">
        <f ca="1">(TRUNC(PRODUCT($E$12:$E181),16))</f>
        <v>1.0296113600799699</v>
      </c>
      <c r="G182" s="128">
        <f t="shared" si="57"/>
        <v>1</v>
      </c>
      <c r="H182" s="128">
        <f t="shared" ca="1" si="41"/>
        <v>1.0296113600000001</v>
      </c>
      <c r="I182" s="127">
        <f t="shared" si="48"/>
        <v>5.1999999999999998E-3</v>
      </c>
      <c r="J182" s="129">
        <f t="shared" si="49"/>
        <v>43154</v>
      </c>
      <c r="K182" s="130">
        <f t="shared" si="50"/>
        <v>117</v>
      </c>
      <c r="L182" s="131">
        <f t="shared" si="51"/>
        <v>118</v>
      </c>
      <c r="M182" s="132">
        <f t="shared" si="42"/>
        <v>1.002431563</v>
      </c>
      <c r="N182" s="132">
        <f t="shared" ca="1" si="43"/>
        <v>1.0321149249999999</v>
      </c>
      <c r="O182" s="131">
        <f t="shared" si="56"/>
        <v>0</v>
      </c>
      <c r="P182" s="128">
        <f t="shared" ca="1" si="44"/>
        <v>32.114924000000002</v>
      </c>
      <c r="Q182" s="126">
        <f t="shared" si="52"/>
        <v>0</v>
      </c>
      <c r="R182" s="133" t="str">
        <f t="shared" si="53"/>
        <v>J=</v>
      </c>
      <c r="S182" s="129">
        <f t="shared" si="54"/>
        <v>43578</v>
      </c>
      <c r="T182" s="134" t="str">
        <f t="shared" si="45"/>
        <v>-</v>
      </c>
      <c r="U182" s="9"/>
      <c r="V182" s="112">
        <v>43406</v>
      </c>
      <c r="W182" s="113" t="s">
        <v>84</v>
      </c>
      <c r="X182" s="9"/>
      <c r="Y182" s="1"/>
      <c r="Z182" s="9"/>
      <c r="AA182" s="9"/>
      <c r="AB182" s="9"/>
      <c r="AC182" s="9"/>
      <c r="AD182" s="9"/>
      <c r="AE182" s="10"/>
      <c r="AF182" s="9"/>
      <c r="AG182" s="9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</row>
    <row r="183" spans="1:190" x14ac:dyDescent="0.15">
      <c r="A183" s="124">
        <f t="shared" si="46"/>
        <v>43325</v>
      </c>
      <c r="B183" s="125">
        <f t="shared" ca="1" si="55"/>
        <v>1032.114924</v>
      </c>
      <c r="C183" s="126">
        <f t="shared" si="47"/>
        <v>1000</v>
      </c>
      <c r="D183" s="127">
        <f ca="1">IF(A183&lt;$B$1,VLOOKUP(A183,[1]DI!$A$4:$B$15000,2),0)</f>
        <v>6.3899999999999998E-2</v>
      </c>
      <c r="E183" s="128">
        <f t="shared" ca="1" si="40"/>
        <v>1.0002458299999999</v>
      </c>
      <c r="F183" s="128">
        <f ca="1">(TRUNC(PRODUCT($E$12:$E182),16))</f>
        <v>1.0296113600799699</v>
      </c>
      <c r="G183" s="128">
        <f t="shared" si="57"/>
        <v>1</v>
      </c>
      <c r="H183" s="128">
        <f t="shared" ca="1" si="41"/>
        <v>1.0296113600000001</v>
      </c>
      <c r="I183" s="127">
        <f t="shared" si="48"/>
        <v>5.1999999999999998E-3</v>
      </c>
      <c r="J183" s="129">
        <f t="shared" si="49"/>
        <v>43154</v>
      </c>
      <c r="K183" s="130">
        <f t="shared" si="50"/>
        <v>118</v>
      </c>
      <c r="L183" s="131">
        <f t="shared" si="51"/>
        <v>118</v>
      </c>
      <c r="M183" s="132">
        <f t="shared" si="42"/>
        <v>1.002431563</v>
      </c>
      <c r="N183" s="132">
        <f t="shared" ca="1" si="43"/>
        <v>1.0321149249999999</v>
      </c>
      <c r="O183" s="131">
        <f t="shared" si="56"/>
        <v>0</v>
      </c>
      <c r="P183" s="128">
        <f t="shared" ca="1" si="44"/>
        <v>32.114924000000002</v>
      </c>
      <c r="Q183" s="126">
        <f t="shared" si="52"/>
        <v>0</v>
      </c>
      <c r="R183" s="133" t="str">
        <f t="shared" si="53"/>
        <v>J=</v>
      </c>
      <c r="S183" s="129">
        <f t="shared" si="54"/>
        <v>43578</v>
      </c>
      <c r="T183" s="134" t="str">
        <f t="shared" si="45"/>
        <v>-</v>
      </c>
      <c r="U183" s="9"/>
      <c r="V183" s="112">
        <v>43419</v>
      </c>
      <c r="W183" s="113" t="s">
        <v>85</v>
      </c>
      <c r="X183" s="9"/>
      <c r="Y183" s="1"/>
      <c r="Z183" s="9"/>
      <c r="AA183" s="9"/>
      <c r="AB183" s="9"/>
      <c r="AC183" s="9"/>
      <c r="AD183" s="9"/>
      <c r="AE183" s="10"/>
      <c r="AF183" s="9"/>
      <c r="AG183" s="9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</row>
    <row r="184" spans="1:190" x14ac:dyDescent="0.15">
      <c r="A184" s="124">
        <f t="shared" si="46"/>
        <v>43326</v>
      </c>
      <c r="B184" s="125">
        <f t="shared" ca="1" si="55"/>
        <v>1032.389899</v>
      </c>
      <c r="C184" s="126">
        <f t="shared" si="47"/>
        <v>1000</v>
      </c>
      <c r="D184" s="127">
        <f ca="1">IF(A184&lt;$B$1,VLOOKUP(A184,[1]DI!$A$4:$B$15000,2),0)</f>
        <v>6.3899999999999998E-2</v>
      </c>
      <c r="E184" s="128">
        <f t="shared" ca="1" si="40"/>
        <v>1.0002458299999999</v>
      </c>
      <c r="F184" s="128">
        <f ca="1">(TRUNC(PRODUCT($E$12:$E183),16))</f>
        <v>1.02986446944062</v>
      </c>
      <c r="G184" s="128">
        <f t="shared" si="57"/>
        <v>1</v>
      </c>
      <c r="H184" s="128">
        <f t="shared" ca="1" si="41"/>
        <v>1.0298644699999999</v>
      </c>
      <c r="I184" s="127">
        <f t="shared" si="48"/>
        <v>5.1999999999999998E-3</v>
      </c>
      <c r="J184" s="129">
        <f t="shared" si="49"/>
        <v>43154</v>
      </c>
      <c r="K184" s="130">
        <f t="shared" si="50"/>
        <v>119</v>
      </c>
      <c r="L184" s="131">
        <f t="shared" si="51"/>
        <v>119</v>
      </c>
      <c r="M184" s="132">
        <f t="shared" si="42"/>
        <v>1.002452195</v>
      </c>
      <c r="N184" s="132">
        <f t="shared" ca="1" si="43"/>
        <v>1.032389899</v>
      </c>
      <c r="O184" s="131">
        <f t="shared" si="56"/>
        <v>0</v>
      </c>
      <c r="P184" s="128">
        <f t="shared" ca="1" si="44"/>
        <v>32.389899</v>
      </c>
      <c r="Q184" s="126">
        <f t="shared" si="52"/>
        <v>0</v>
      </c>
      <c r="R184" s="133" t="str">
        <f t="shared" si="53"/>
        <v>J=</v>
      </c>
      <c r="S184" s="129">
        <f t="shared" si="54"/>
        <v>43578</v>
      </c>
      <c r="T184" s="134" t="str">
        <f t="shared" si="45"/>
        <v>-</v>
      </c>
      <c r="U184" s="9"/>
      <c r="V184" s="112">
        <v>43459</v>
      </c>
      <c r="W184" s="113" t="s">
        <v>86</v>
      </c>
      <c r="X184" s="9"/>
      <c r="Y184" s="1"/>
      <c r="Z184" s="9"/>
      <c r="AA184" s="9"/>
      <c r="AB184" s="9"/>
      <c r="AC184" s="9"/>
      <c r="AD184" s="9"/>
      <c r="AE184" s="10"/>
      <c r="AF184" s="9"/>
      <c r="AG184" s="9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</row>
    <row r="185" spans="1:190" x14ac:dyDescent="0.15">
      <c r="A185" s="124">
        <f t="shared" si="46"/>
        <v>43327</v>
      </c>
      <c r="B185" s="125">
        <f t="shared" ca="1" si="55"/>
        <v>1032.6649420000001</v>
      </c>
      <c r="C185" s="126">
        <f t="shared" si="47"/>
        <v>1000</v>
      </c>
      <c r="D185" s="127">
        <f ca="1">IF(A185&lt;$B$1,VLOOKUP(A185,[1]DI!$A$4:$B$15000,2),0)</f>
        <v>6.3899999999999998E-2</v>
      </c>
      <c r="E185" s="128">
        <f t="shared" ca="1" si="40"/>
        <v>1.0002458299999999</v>
      </c>
      <c r="F185" s="128">
        <f ca="1">(TRUNC(PRODUCT($E$12:$E184),16))</f>
        <v>1.0301176410231401</v>
      </c>
      <c r="G185" s="128">
        <f t="shared" si="57"/>
        <v>1</v>
      </c>
      <c r="H185" s="128">
        <f t="shared" ca="1" si="41"/>
        <v>1.0301176400000001</v>
      </c>
      <c r="I185" s="127">
        <f t="shared" si="48"/>
        <v>5.1999999999999998E-3</v>
      </c>
      <c r="J185" s="129">
        <f t="shared" si="49"/>
        <v>43154</v>
      </c>
      <c r="K185" s="130">
        <f t="shared" si="50"/>
        <v>120</v>
      </c>
      <c r="L185" s="131">
        <f t="shared" si="51"/>
        <v>120</v>
      </c>
      <c r="M185" s="132">
        <f t="shared" si="42"/>
        <v>1.0024728270000001</v>
      </c>
      <c r="N185" s="132">
        <f t="shared" ca="1" si="43"/>
        <v>1.0326649429999999</v>
      </c>
      <c r="O185" s="131">
        <f t="shared" si="56"/>
        <v>0</v>
      </c>
      <c r="P185" s="128">
        <f t="shared" ca="1" si="44"/>
        <v>32.664942000000003</v>
      </c>
      <c r="Q185" s="126">
        <f t="shared" si="52"/>
        <v>0</v>
      </c>
      <c r="R185" s="133" t="str">
        <f t="shared" si="53"/>
        <v>J=</v>
      </c>
      <c r="S185" s="129">
        <f t="shared" si="54"/>
        <v>43578</v>
      </c>
      <c r="T185" s="134" t="str">
        <f t="shared" si="45"/>
        <v>-</v>
      </c>
      <c r="U185" s="9"/>
      <c r="V185" s="112">
        <v>43466</v>
      </c>
      <c r="W185" s="113" t="s">
        <v>87</v>
      </c>
      <c r="X185" s="9"/>
      <c r="Y185" s="1"/>
      <c r="Z185" s="9"/>
      <c r="AA185" s="9"/>
      <c r="AB185" s="9"/>
      <c r="AC185" s="9"/>
      <c r="AD185" s="9"/>
      <c r="AE185" s="10"/>
      <c r="AF185" s="9"/>
      <c r="AG185" s="9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</row>
    <row r="186" spans="1:190" x14ac:dyDescent="0.15">
      <c r="A186" s="124">
        <f t="shared" si="46"/>
        <v>43328</v>
      </c>
      <c r="B186" s="125">
        <f t="shared" ca="1" si="55"/>
        <v>1032.940059</v>
      </c>
      <c r="C186" s="126">
        <f t="shared" si="47"/>
        <v>1000</v>
      </c>
      <c r="D186" s="127">
        <f ca="1">IF(A186&lt;$B$1,VLOOKUP(A186,[1]DI!$A$4:$B$15000,2),0)</f>
        <v>6.3899999999999998E-2</v>
      </c>
      <c r="E186" s="128">
        <f t="shared" ca="1" si="40"/>
        <v>1.0002458299999999</v>
      </c>
      <c r="F186" s="128">
        <f ca="1">(TRUNC(PRODUCT($E$12:$E185),16))</f>
        <v>1.03037087484284</v>
      </c>
      <c r="G186" s="128">
        <f t="shared" si="57"/>
        <v>1</v>
      </c>
      <c r="H186" s="128">
        <f t="shared" ca="1" si="41"/>
        <v>1.03037087</v>
      </c>
      <c r="I186" s="127">
        <f t="shared" si="48"/>
        <v>5.1999999999999998E-3</v>
      </c>
      <c r="J186" s="129">
        <f t="shared" si="49"/>
        <v>43154</v>
      </c>
      <c r="K186" s="130">
        <f t="shared" si="50"/>
        <v>121</v>
      </c>
      <c r="L186" s="131">
        <f t="shared" si="51"/>
        <v>121</v>
      </c>
      <c r="M186" s="132">
        <f t="shared" si="42"/>
        <v>1.0024934599999999</v>
      </c>
      <c r="N186" s="132">
        <f t="shared" ca="1" si="43"/>
        <v>1.032940059</v>
      </c>
      <c r="O186" s="131">
        <f t="shared" si="56"/>
        <v>0</v>
      </c>
      <c r="P186" s="128">
        <f t="shared" ca="1" si="44"/>
        <v>32.940058999999998</v>
      </c>
      <c r="Q186" s="126">
        <f t="shared" si="52"/>
        <v>0</v>
      </c>
      <c r="R186" s="133" t="str">
        <f t="shared" si="53"/>
        <v>J=</v>
      </c>
      <c r="S186" s="129">
        <f t="shared" si="54"/>
        <v>43578</v>
      </c>
      <c r="T186" s="134" t="str">
        <f t="shared" si="45"/>
        <v>-</v>
      </c>
      <c r="U186" s="9"/>
      <c r="V186" s="112">
        <v>43528</v>
      </c>
      <c r="W186" s="113" t="s">
        <v>72</v>
      </c>
      <c r="X186" s="9"/>
      <c r="Y186" s="1"/>
      <c r="Z186" s="9"/>
      <c r="AA186" s="9"/>
      <c r="AB186" s="9"/>
      <c r="AC186" s="9"/>
      <c r="AD186" s="9"/>
      <c r="AE186" s="10"/>
      <c r="AF186" s="9"/>
      <c r="AG186" s="9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</row>
    <row r="187" spans="1:190" x14ac:dyDescent="0.15">
      <c r="A187" s="124">
        <f t="shared" si="46"/>
        <v>43329</v>
      </c>
      <c r="B187" s="125">
        <f t="shared" ca="1" si="55"/>
        <v>1033.2152550000001</v>
      </c>
      <c r="C187" s="126">
        <f t="shared" si="47"/>
        <v>1000</v>
      </c>
      <c r="D187" s="127">
        <f ca="1">IF(A187&lt;$B$1,VLOOKUP(A187,[1]DI!$A$4:$B$15000,2),0)</f>
        <v>6.3899999999999998E-2</v>
      </c>
      <c r="E187" s="128">
        <f t="shared" ca="1" si="40"/>
        <v>1.0002458299999999</v>
      </c>
      <c r="F187" s="128">
        <f ca="1">(TRUNC(PRODUCT($E$12:$E186),16))</f>
        <v>1.0306241709149999</v>
      </c>
      <c r="G187" s="128">
        <f t="shared" si="57"/>
        <v>1</v>
      </c>
      <c r="H187" s="128">
        <f t="shared" ca="1" si="41"/>
        <v>1.0306241700000001</v>
      </c>
      <c r="I187" s="127">
        <f t="shared" si="48"/>
        <v>5.1999999999999998E-3</v>
      </c>
      <c r="J187" s="129">
        <f t="shared" si="49"/>
        <v>43154</v>
      </c>
      <c r="K187" s="130">
        <f t="shared" si="50"/>
        <v>122</v>
      </c>
      <c r="L187" s="131">
        <f t="shared" si="51"/>
        <v>122</v>
      </c>
      <c r="M187" s="132">
        <f t="shared" si="42"/>
        <v>1.0025140930000001</v>
      </c>
      <c r="N187" s="132">
        <f t="shared" ca="1" si="43"/>
        <v>1.033215255</v>
      </c>
      <c r="O187" s="131">
        <f t="shared" si="56"/>
        <v>0</v>
      </c>
      <c r="P187" s="128">
        <f t="shared" ca="1" si="44"/>
        <v>33.215254999999999</v>
      </c>
      <c r="Q187" s="126">
        <f t="shared" si="52"/>
        <v>0</v>
      </c>
      <c r="R187" s="133" t="str">
        <f t="shared" si="53"/>
        <v>J=</v>
      </c>
      <c r="S187" s="129">
        <f t="shared" si="54"/>
        <v>43578</v>
      </c>
      <c r="T187" s="134" t="str">
        <f t="shared" si="45"/>
        <v>-</v>
      </c>
      <c r="U187" s="9"/>
      <c r="V187" s="112">
        <v>43529</v>
      </c>
      <c r="W187" s="113" t="s">
        <v>72</v>
      </c>
      <c r="X187" s="9"/>
      <c r="Y187" s="1"/>
      <c r="Z187" s="9"/>
      <c r="AA187" s="9"/>
      <c r="AB187" s="9"/>
      <c r="AC187" s="9"/>
      <c r="AD187" s="9"/>
      <c r="AE187" s="10"/>
      <c r="AF187" s="9"/>
      <c r="AG187" s="9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</row>
    <row r="188" spans="1:190" x14ac:dyDescent="0.15">
      <c r="A188" s="124">
        <f t="shared" si="46"/>
        <v>43330</v>
      </c>
      <c r="B188" s="125">
        <f t="shared" ca="1" si="55"/>
        <v>1033.4905209999999</v>
      </c>
      <c r="C188" s="126">
        <f t="shared" si="47"/>
        <v>1000</v>
      </c>
      <c r="D188" s="127">
        <f ca="1">IF(A188&lt;$B$1,VLOOKUP(A188,[1]DI!$A$4:$B$15000,2),0)</f>
        <v>0</v>
      </c>
      <c r="E188" s="128">
        <f t="shared" ca="1" si="40"/>
        <v>1</v>
      </c>
      <c r="F188" s="128">
        <f ca="1">(TRUNC(PRODUCT($E$12:$E187),16))</f>
        <v>1.0308775292549399</v>
      </c>
      <c r="G188" s="128">
        <f t="shared" si="57"/>
        <v>1</v>
      </c>
      <c r="H188" s="128">
        <f t="shared" ca="1" si="41"/>
        <v>1.0308775299999999</v>
      </c>
      <c r="I188" s="127">
        <f t="shared" si="48"/>
        <v>5.1999999999999998E-3</v>
      </c>
      <c r="J188" s="129">
        <f t="shared" si="49"/>
        <v>43154</v>
      </c>
      <c r="K188" s="130">
        <f t="shared" si="50"/>
        <v>122</v>
      </c>
      <c r="L188" s="131">
        <f t="shared" si="51"/>
        <v>123</v>
      </c>
      <c r="M188" s="132">
        <f t="shared" si="42"/>
        <v>1.0025347259999999</v>
      </c>
      <c r="N188" s="132">
        <f t="shared" ca="1" si="43"/>
        <v>1.0334905219999999</v>
      </c>
      <c r="O188" s="131">
        <f t="shared" si="56"/>
        <v>0</v>
      </c>
      <c r="P188" s="128">
        <f t="shared" ca="1" si="44"/>
        <v>33.490521000000001</v>
      </c>
      <c r="Q188" s="126">
        <f t="shared" si="52"/>
        <v>0</v>
      </c>
      <c r="R188" s="133" t="str">
        <f t="shared" si="53"/>
        <v>J=</v>
      </c>
      <c r="S188" s="129">
        <f t="shared" si="54"/>
        <v>43578</v>
      </c>
      <c r="T188" s="134" t="str">
        <f t="shared" si="45"/>
        <v>-</v>
      </c>
      <c r="U188" s="9"/>
      <c r="V188" s="112">
        <v>43574</v>
      </c>
      <c r="W188" s="113" t="s">
        <v>80</v>
      </c>
      <c r="X188" s="9"/>
      <c r="Y188" s="1"/>
      <c r="Z188" s="9"/>
      <c r="AA188" s="9"/>
      <c r="AB188" s="9"/>
      <c r="AC188" s="9"/>
      <c r="AD188" s="9"/>
      <c r="AE188" s="10"/>
      <c r="AF188" s="9"/>
      <c r="AG188" s="9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</row>
    <row r="189" spans="1:190" x14ac:dyDescent="0.15">
      <c r="A189" s="124">
        <f t="shared" si="46"/>
        <v>43331</v>
      </c>
      <c r="B189" s="125">
        <f t="shared" ca="1" si="55"/>
        <v>1033.4905209999999</v>
      </c>
      <c r="C189" s="126">
        <f t="shared" si="47"/>
        <v>1000</v>
      </c>
      <c r="D189" s="127">
        <f ca="1">IF(A189&lt;$B$1,VLOOKUP(A189,[1]DI!$A$4:$B$15000,2),0)</f>
        <v>0</v>
      </c>
      <c r="E189" s="128">
        <f t="shared" ca="1" si="40"/>
        <v>1</v>
      </c>
      <c r="F189" s="128">
        <f ca="1">(TRUNC(PRODUCT($E$12:$E188),16))</f>
        <v>1.0308775292549399</v>
      </c>
      <c r="G189" s="128">
        <f t="shared" si="57"/>
        <v>1</v>
      </c>
      <c r="H189" s="128">
        <f t="shared" ca="1" si="41"/>
        <v>1.0308775299999999</v>
      </c>
      <c r="I189" s="127">
        <f t="shared" si="48"/>
        <v>5.1999999999999998E-3</v>
      </c>
      <c r="J189" s="129">
        <f t="shared" si="49"/>
        <v>43154</v>
      </c>
      <c r="K189" s="130">
        <f t="shared" si="50"/>
        <v>122</v>
      </c>
      <c r="L189" s="131">
        <f t="shared" si="51"/>
        <v>123</v>
      </c>
      <c r="M189" s="132">
        <f t="shared" si="42"/>
        <v>1.0025347259999999</v>
      </c>
      <c r="N189" s="132">
        <f t="shared" ca="1" si="43"/>
        <v>1.0334905219999999</v>
      </c>
      <c r="O189" s="131">
        <f t="shared" si="56"/>
        <v>0</v>
      </c>
      <c r="P189" s="128">
        <f t="shared" ca="1" si="44"/>
        <v>33.490521000000001</v>
      </c>
      <c r="Q189" s="126">
        <f t="shared" si="52"/>
        <v>0</v>
      </c>
      <c r="R189" s="133" t="str">
        <f t="shared" si="53"/>
        <v>J=</v>
      </c>
      <c r="S189" s="129">
        <f t="shared" si="54"/>
        <v>43578</v>
      </c>
      <c r="T189" s="134" t="str">
        <f t="shared" si="45"/>
        <v>-</v>
      </c>
      <c r="U189" s="9"/>
      <c r="V189" s="112">
        <v>43586</v>
      </c>
      <c r="W189" s="113" t="s">
        <v>81</v>
      </c>
      <c r="X189" s="9"/>
      <c r="Y189" s="1"/>
      <c r="Z189" s="9"/>
      <c r="AA189" s="9"/>
      <c r="AB189" s="9"/>
      <c r="AC189" s="9"/>
      <c r="AD189" s="9"/>
      <c r="AE189" s="10"/>
      <c r="AF189" s="9"/>
      <c r="AG189" s="9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</row>
    <row r="190" spans="1:190" x14ac:dyDescent="0.15">
      <c r="A190" s="124">
        <f t="shared" si="46"/>
        <v>43332</v>
      </c>
      <c r="B190" s="125">
        <f t="shared" ca="1" si="55"/>
        <v>1033.4905209999999</v>
      </c>
      <c r="C190" s="126">
        <f t="shared" si="47"/>
        <v>1000</v>
      </c>
      <c r="D190" s="127">
        <f ca="1">IF(A190&lt;$B$1,VLOOKUP(A190,[1]DI!$A$4:$B$15000,2),0)</f>
        <v>6.3899999999999998E-2</v>
      </c>
      <c r="E190" s="128">
        <f t="shared" ca="1" si="40"/>
        <v>1.0002458299999999</v>
      </c>
      <c r="F190" s="128">
        <f ca="1">(TRUNC(PRODUCT($E$12:$E189),16))</f>
        <v>1.0308775292549399</v>
      </c>
      <c r="G190" s="128">
        <f t="shared" si="57"/>
        <v>1</v>
      </c>
      <c r="H190" s="128">
        <f t="shared" ca="1" si="41"/>
        <v>1.0308775299999999</v>
      </c>
      <c r="I190" s="127">
        <f t="shared" si="48"/>
        <v>5.1999999999999998E-3</v>
      </c>
      <c r="J190" s="129">
        <f t="shared" si="49"/>
        <v>43154</v>
      </c>
      <c r="K190" s="130">
        <f t="shared" si="50"/>
        <v>123</v>
      </c>
      <c r="L190" s="131">
        <f t="shared" si="51"/>
        <v>123</v>
      </c>
      <c r="M190" s="132">
        <f t="shared" si="42"/>
        <v>1.0025347259999999</v>
      </c>
      <c r="N190" s="132">
        <f t="shared" ca="1" si="43"/>
        <v>1.0334905219999999</v>
      </c>
      <c r="O190" s="131">
        <f t="shared" si="56"/>
        <v>0</v>
      </c>
      <c r="P190" s="128">
        <f t="shared" ca="1" si="44"/>
        <v>33.490521000000001</v>
      </c>
      <c r="Q190" s="126">
        <f t="shared" si="52"/>
        <v>0</v>
      </c>
      <c r="R190" s="133" t="str">
        <f t="shared" si="53"/>
        <v>J=</v>
      </c>
      <c r="S190" s="129">
        <f t="shared" si="54"/>
        <v>43578</v>
      </c>
      <c r="T190" s="134" t="str">
        <f t="shared" si="45"/>
        <v>-</v>
      </c>
      <c r="U190" s="9"/>
      <c r="V190" s="112">
        <v>43636</v>
      </c>
      <c r="W190" s="113" t="s">
        <v>82</v>
      </c>
      <c r="X190" s="9"/>
      <c r="Y190" s="1"/>
      <c r="Z190" s="9"/>
      <c r="AA190" s="9"/>
      <c r="AB190" s="9"/>
      <c r="AC190" s="9"/>
      <c r="AD190" s="9"/>
      <c r="AE190" s="10"/>
      <c r="AF190" s="9"/>
      <c r="AG190" s="9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</row>
    <row r="191" spans="1:190" x14ac:dyDescent="0.15">
      <c r="A191" s="124">
        <f t="shared" si="46"/>
        <v>43333</v>
      </c>
      <c r="B191" s="125">
        <f t="shared" ca="1" si="55"/>
        <v>1033.7658610000001</v>
      </c>
      <c r="C191" s="126">
        <f t="shared" si="47"/>
        <v>1000</v>
      </c>
      <c r="D191" s="127">
        <f ca="1">IF(A191&lt;$B$1,VLOOKUP(A191,[1]DI!$A$4:$B$15000,2),0)</f>
        <v>6.3899999999999998E-2</v>
      </c>
      <c r="E191" s="128">
        <f t="shared" ca="1" si="40"/>
        <v>1.0002458299999999</v>
      </c>
      <c r="F191" s="128">
        <f ca="1">(TRUNC(PRODUCT($E$12:$E190),16))</f>
        <v>1.03113094987795</v>
      </c>
      <c r="G191" s="128">
        <f t="shared" si="57"/>
        <v>1</v>
      </c>
      <c r="H191" s="128">
        <f t="shared" ca="1" si="41"/>
        <v>1.0311309500000001</v>
      </c>
      <c r="I191" s="127">
        <f t="shared" si="48"/>
        <v>5.1999999999999998E-3</v>
      </c>
      <c r="J191" s="129">
        <f t="shared" si="49"/>
        <v>43154</v>
      </c>
      <c r="K191" s="130">
        <f t="shared" si="50"/>
        <v>124</v>
      </c>
      <c r="L191" s="131">
        <f t="shared" si="51"/>
        <v>124</v>
      </c>
      <c r="M191" s="132">
        <f t="shared" si="42"/>
        <v>1.0025553599999999</v>
      </c>
      <c r="N191" s="132">
        <f t="shared" ca="1" si="43"/>
        <v>1.033765861</v>
      </c>
      <c r="O191" s="131">
        <f t="shared" si="56"/>
        <v>0</v>
      </c>
      <c r="P191" s="128">
        <f t="shared" ca="1" si="44"/>
        <v>33.765861000000001</v>
      </c>
      <c r="Q191" s="126">
        <f t="shared" si="52"/>
        <v>0</v>
      </c>
      <c r="R191" s="133" t="str">
        <f t="shared" si="53"/>
        <v>J=</v>
      </c>
      <c r="S191" s="129">
        <f t="shared" si="54"/>
        <v>43578</v>
      </c>
      <c r="T191" s="134" t="str">
        <f t="shared" si="45"/>
        <v>-</v>
      </c>
      <c r="U191" s="9"/>
      <c r="V191" s="112">
        <v>43784</v>
      </c>
      <c r="W191" s="113" t="s">
        <v>85</v>
      </c>
      <c r="X191" s="9"/>
      <c r="Y191" s="1"/>
      <c r="Z191" s="9"/>
      <c r="AA191" s="9"/>
      <c r="AB191" s="9"/>
      <c r="AC191" s="9"/>
      <c r="AD191" s="9"/>
      <c r="AE191" s="10"/>
      <c r="AF191" s="9"/>
      <c r="AG191" s="9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</row>
    <row r="192" spans="1:190" x14ac:dyDescent="0.15">
      <c r="A192" s="124">
        <f t="shared" si="46"/>
        <v>43334</v>
      </c>
      <c r="B192" s="125">
        <f t="shared" ca="1" si="55"/>
        <v>1034.0412690000001</v>
      </c>
      <c r="C192" s="126">
        <f t="shared" si="47"/>
        <v>1000</v>
      </c>
      <c r="D192" s="127">
        <f ca="1">IF(A192&lt;$B$1,VLOOKUP(A192,[1]DI!$A$4:$B$15000,2),0)</f>
        <v>6.3899999999999998E-2</v>
      </c>
      <c r="E192" s="128">
        <f t="shared" ca="1" si="40"/>
        <v>1.0002458299999999</v>
      </c>
      <c r="F192" s="128">
        <f ca="1">(TRUNC(PRODUCT($E$12:$E191),16))</f>
        <v>1.03138443279936</v>
      </c>
      <c r="G192" s="128">
        <f t="shared" si="57"/>
        <v>1</v>
      </c>
      <c r="H192" s="128">
        <f t="shared" ca="1" si="41"/>
        <v>1.0313844299999999</v>
      </c>
      <c r="I192" s="127">
        <f t="shared" si="48"/>
        <v>5.1999999999999998E-3</v>
      </c>
      <c r="J192" s="129">
        <f t="shared" si="49"/>
        <v>43154</v>
      </c>
      <c r="K192" s="130">
        <f t="shared" si="50"/>
        <v>125</v>
      </c>
      <c r="L192" s="131">
        <f t="shared" si="51"/>
        <v>125</v>
      </c>
      <c r="M192" s="132">
        <f t="shared" si="42"/>
        <v>1.0025759940000001</v>
      </c>
      <c r="N192" s="132">
        <f t="shared" ca="1" si="43"/>
        <v>1.0340412699999999</v>
      </c>
      <c r="O192" s="131">
        <f t="shared" si="56"/>
        <v>0</v>
      </c>
      <c r="P192" s="128">
        <f t="shared" ca="1" si="44"/>
        <v>34.041269</v>
      </c>
      <c r="Q192" s="126">
        <f t="shared" si="52"/>
        <v>0</v>
      </c>
      <c r="R192" s="133" t="str">
        <f t="shared" si="53"/>
        <v>J=</v>
      </c>
      <c r="S192" s="129">
        <f t="shared" si="54"/>
        <v>43578</v>
      </c>
      <c r="T192" s="134" t="str">
        <f t="shared" si="45"/>
        <v>-</v>
      </c>
      <c r="U192" s="9"/>
      <c r="V192" s="112">
        <v>43824</v>
      </c>
      <c r="W192" s="113" t="s">
        <v>86</v>
      </c>
      <c r="X192" s="9"/>
      <c r="Y192" s="1"/>
      <c r="Z192" s="9"/>
      <c r="AA192" s="9"/>
      <c r="AB192" s="9"/>
      <c r="AC192" s="9"/>
      <c r="AD192" s="9"/>
      <c r="AE192" s="10"/>
      <c r="AF192" s="9"/>
      <c r="AG192" s="9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</row>
    <row r="193" spans="1:190" x14ac:dyDescent="0.15">
      <c r="A193" s="124">
        <f t="shared" si="46"/>
        <v>43335</v>
      </c>
      <c r="B193" s="125">
        <f t="shared" ca="1" si="55"/>
        <v>1034.3167599999999</v>
      </c>
      <c r="C193" s="126">
        <f t="shared" si="47"/>
        <v>1000</v>
      </c>
      <c r="D193" s="127">
        <f ca="1">IF(A193&lt;$B$1,VLOOKUP(A193,[1]DI!$A$4:$B$15000,2),0)</f>
        <v>6.3899999999999998E-2</v>
      </c>
      <c r="E193" s="128">
        <f t="shared" ca="1" si="40"/>
        <v>1.0002458299999999</v>
      </c>
      <c r="F193" s="128">
        <f ca="1">(TRUNC(PRODUCT($E$12:$E192),16))</f>
        <v>1.03163797803448</v>
      </c>
      <c r="G193" s="128">
        <f t="shared" si="57"/>
        <v>1</v>
      </c>
      <c r="H193" s="128">
        <f t="shared" ca="1" si="41"/>
        <v>1.03163798</v>
      </c>
      <c r="I193" s="127">
        <f t="shared" si="48"/>
        <v>5.1999999999999998E-3</v>
      </c>
      <c r="J193" s="129">
        <f t="shared" si="49"/>
        <v>43154</v>
      </c>
      <c r="K193" s="130">
        <f t="shared" si="50"/>
        <v>126</v>
      </c>
      <c r="L193" s="131">
        <f t="shared" si="51"/>
        <v>126</v>
      </c>
      <c r="M193" s="132">
        <f t="shared" si="42"/>
        <v>1.0025966289999999</v>
      </c>
      <c r="N193" s="132">
        <f t="shared" ca="1" si="43"/>
        <v>1.0343167609999999</v>
      </c>
      <c r="O193" s="131">
        <f t="shared" si="56"/>
        <v>0</v>
      </c>
      <c r="P193" s="128">
        <f t="shared" ca="1" si="44"/>
        <v>34.316760000000002</v>
      </c>
      <c r="Q193" s="126">
        <f t="shared" si="52"/>
        <v>0</v>
      </c>
      <c r="R193" s="133" t="str">
        <f t="shared" si="53"/>
        <v>J=</v>
      </c>
      <c r="S193" s="129">
        <f t="shared" si="54"/>
        <v>43578</v>
      </c>
      <c r="T193" s="134" t="str">
        <f t="shared" si="45"/>
        <v>-</v>
      </c>
      <c r="U193" s="9"/>
      <c r="V193" s="112">
        <v>43831</v>
      </c>
      <c r="W193" s="113" t="s">
        <v>87</v>
      </c>
      <c r="X193" s="9"/>
      <c r="Y193" s="1"/>
      <c r="Z193" s="9"/>
      <c r="AA193" s="9"/>
      <c r="AB193" s="9"/>
      <c r="AC193" s="9"/>
      <c r="AD193" s="9"/>
      <c r="AE193" s="10"/>
      <c r="AF193" s="9"/>
      <c r="AG193" s="9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</row>
    <row r="194" spans="1:190" x14ac:dyDescent="0.15">
      <c r="A194" s="124">
        <f t="shared" si="46"/>
        <v>43336</v>
      </c>
      <c r="B194" s="125">
        <f t="shared" ca="1" si="55"/>
        <v>1034.5923230000001</v>
      </c>
      <c r="C194" s="126">
        <f t="shared" si="47"/>
        <v>1000</v>
      </c>
      <c r="D194" s="127">
        <f ca="1">IF(A194&lt;$B$1,VLOOKUP(A194,[1]DI!$A$4:$B$15000,2),0)</f>
        <v>6.3899999999999998E-2</v>
      </c>
      <c r="E194" s="128">
        <f t="shared" ca="1" si="40"/>
        <v>1.0002458299999999</v>
      </c>
      <c r="F194" s="128">
        <f ca="1">(TRUNC(PRODUCT($E$12:$E193),16))</f>
        <v>1.0318915855986199</v>
      </c>
      <c r="G194" s="128">
        <f t="shared" si="57"/>
        <v>1</v>
      </c>
      <c r="H194" s="128">
        <f t="shared" ca="1" si="41"/>
        <v>1.0318915900000001</v>
      </c>
      <c r="I194" s="127">
        <f t="shared" si="48"/>
        <v>5.1999999999999998E-3</v>
      </c>
      <c r="J194" s="129">
        <f t="shared" si="49"/>
        <v>43154</v>
      </c>
      <c r="K194" s="130">
        <f t="shared" si="50"/>
        <v>127</v>
      </c>
      <c r="L194" s="131">
        <f t="shared" si="51"/>
        <v>127</v>
      </c>
      <c r="M194" s="132">
        <f t="shared" si="42"/>
        <v>1.002617264</v>
      </c>
      <c r="N194" s="132">
        <f t="shared" ca="1" si="43"/>
        <v>1.034592323</v>
      </c>
      <c r="O194" s="131">
        <f t="shared" si="56"/>
        <v>0</v>
      </c>
      <c r="P194" s="128">
        <f t="shared" ca="1" si="44"/>
        <v>34.592323</v>
      </c>
      <c r="Q194" s="126">
        <f t="shared" si="52"/>
        <v>0</v>
      </c>
      <c r="R194" s="133" t="str">
        <f t="shared" si="53"/>
        <v>J=</v>
      </c>
      <c r="S194" s="129">
        <f t="shared" si="54"/>
        <v>43578</v>
      </c>
      <c r="T194" s="134" t="str">
        <f t="shared" si="45"/>
        <v>-</v>
      </c>
      <c r="U194" s="29"/>
      <c r="V194" s="114">
        <v>43885</v>
      </c>
      <c r="W194" s="115" t="s">
        <v>72</v>
      </c>
      <c r="X194" s="29"/>
      <c r="Y194" s="31"/>
      <c r="Z194" s="29"/>
      <c r="AA194" s="29"/>
      <c r="AB194" s="29"/>
      <c r="AC194" s="29"/>
      <c r="AD194" s="29"/>
      <c r="AE194" s="33"/>
      <c r="AF194" s="29"/>
      <c r="AG194" s="29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  <c r="DB194" s="30"/>
      <c r="DC194" s="30"/>
      <c r="DD194" s="30"/>
      <c r="DE194" s="30"/>
      <c r="DF194" s="30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1"/>
      <c r="FQ194" s="31"/>
      <c r="FR194" s="31"/>
      <c r="FS194" s="31"/>
      <c r="FT194" s="31"/>
      <c r="FU194" s="31"/>
      <c r="FV194" s="31"/>
      <c r="FW194" s="31"/>
      <c r="FX194" s="31"/>
      <c r="FY194" s="31"/>
      <c r="FZ194" s="31"/>
      <c r="GA194" s="31"/>
      <c r="GB194" s="31"/>
      <c r="GC194" s="31"/>
      <c r="GD194" s="31"/>
      <c r="GE194" s="31"/>
      <c r="GF194" s="31"/>
      <c r="GG194" s="31"/>
      <c r="GH194" s="31"/>
    </row>
    <row r="195" spans="1:190" x14ac:dyDescent="0.15">
      <c r="A195" s="124">
        <f t="shared" si="46"/>
        <v>43337</v>
      </c>
      <c r="B195" s="125">
        <f t="shared" ca="1" si="55"/>
        <v>1034.8679549999999</v>
      </c>
      <c r="C195" s="126">
        <f t="shared" si="47"/>
        <v>1000</v>
      </c>
      <c r="D195" s="127">
        <f ca="1">IF(A195&lt;$B$1,VLOOKUP(A195,[1]DI!$A$4:$B$15000,2),0)</f>
        <v>0</v>
      </c>
      <c r="E195" s="128">
        <f t="shared" ca="1" si="40"/>
        <v>1</v>
      </c>
      <c r="F195" s="128">
        <f ca="1">(TRUNC(PRODUCT($E$12:$E194),16))</f>
        <v>1.0321452555071</v>
      </c>
      <c r="G195" s="128">
        <f t="shared" si="57"/>
        <v>1</v>
      </c>
      <c r="H195" s="128">
        <f t="shared" ca="1" si="41"/>
        <v>1.0321452600000001</v>
      </c>
      <c r="I195" s="127">
        <f t="shared" si="48"/>
        <v>5.1999999999999998E-3</v>
      </c>
      <c r="J195" s="129">
        <f t="shared" si="49"/>
        <v>43154</v>
      </c>
      <c r="K195" s="130">
        <f t="shared" si="50"/>
        <v>127</v>
      </c>
      <c r="L195" s="131">
        <f t="shared" si="51"/>
        <v>128</v>
      </c>
      <c r="M195" s="132">
        <f t="shared" si="42"/>
        <v>1.002637899</v>
      </c>
      <c r="N195" s="132">
        <f t="shared" ca="1" si="43"/>
        <v>1.034867955</v>
      </c>
      <c r="O195" s="131">
        <f t="shared" si="56"/>
        <v>0</v>
      </c>
      <c r="P195" s="128">
        <f t="shared" ca="1" si="44"/>
        <v>34.867955000000002</v>
      </c>
      <c r="Q195" s="126">
        <f t="shared" si="52"/>
        <v>0</v>
      </c>
      <c r="R195" s="133" t="str">
        <f t="shared" si="53"/>
        <v>J=</v>
      </c>
      <c r="S195" s="129">
        <f t="shared" si="54"/>
        <v>43578</v>
      </c>
      <c r="T195" s="134" t="str">
        <f t="shared" si="45"/>
        <v>-</v>
      </c>
      <c r="U195" s="9"/>
      <c r="V195" s="112">
        <v>43886</v>
      </c>
      <c r="W195" s="113" t="s">
        <v>72</v>
      </c>
      <c r="X195" s="9"/>
      <c r="Y195" s="1"/>
      <c r="Z195" s="9"/>
      <c r="AA195" s="9"/>
      <c r="AB195" s="9"/>
      <c r="AC195" s="9"/>
      <c r="AD195" s="9"/>
      <c r="AE195" s="10"/>
      <c r="AF195" s="9"/>
      <c r="AG195" s="9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</row>
    <row r="196" spans="1:190" x14ac:dyDescent="0.15">
      <c r="A196" s="124">
        <f t="shared" si="46"/>
        <v>43338</v>
      </c>
      <c r="B196" s="125">
        <f t="shared" ca="1" si="55"/>
        <v>1034.8679549999999</v>
      </c>
      <c r="C196" s="126">
        <f t="shared" si="47"/>
        <v>1000</v>
      </c>
      <c r="D196" s="127">
        <f ca="1">IF(A196&lt;$B$1,VLOOKUP(A196,[1]DI!$A$4:$B$15000,2),0)</f>
        <v>0</v>
      </c>
      <c r="E196" s="128">
        <f t="shared" ca="1" si="40"/>
        <v>1</v>
      </c>
      <c r="F196" s="128">
        <f ca="1">(TRUNC(PRODUCT($E$12:$E195),16))</f>
        <v>1.0321452555071</v>
      </c>
      <c r="G196" s="128">
        <f t="shared" si="57"/>
        <v>1</v>
      </c>
      <c r="H196" s="128">
        <f t="shared" ca="1" si="41"/>
        <v>1.0321452600000001</v>
      </c>
      <c r="I196" s="127">
        <f t="shared" si="48"/>
        <v>5.1999999999999998E-3</v>
      </c>
      <c r="J196" s="129">
        <f t="shared" si="49"/>
        <v>43154</v>
      </c>
      <c r="K196" s="130">
        <f t="shared" si="50"/>
        <v>127</v>
      </c>
      <c r="L196" s="131">
        <f t="shared" si="51"/>
        <v>128</v>
      </c>
      <c r="M196" s="132">
        <f t="shared" si="42"/>
        <v>1.002637899</v>
      </c>
      <c r="N196" s="132">
        <f t="shared" ca="1" si="43"/>
        <v>1.034867955</v>
      </c>
      <c r="O196" s="131">
        <f t="shared" si="56"/>
        <v>0</v>
      </c>
      <c r="P196" s="128">
        <f t="shared" ca="1" si="44"/>
        <v>34.867955000000002</v>
      </c>
      <c r="Q196" s="126">
        <f t="shared" si="52"/>
        <v>0</v>
      </c>
      <c r="R196" s="133" t="str">
        <f t="shared" si="53"/>
        <v>J=</v>
      </c>
      <c r="S196" s="129">
        <f t="shared" si="54"/>
        <v>43578</v>
      </c>
      <c r="T196" s="134" t="str">
        <f t="shared" si="45"/>
        <v>-</v>
      </c>
      <c r="U196" s="9"/>
      <c r="V196" s="112">
        <v>43931</v>
      </c>
      <c r="W196" s="113" t="s">
        <v>80</v>
      </c>
      <c r="X196" s="9"/>
      <c r="Y196" s="1"/>
      <c r="Z196" s="9"/>
      <c r="AA196" s="9"/>
      <c r="AB196" s="9"/>
      <c r="AC196" s="9"/>
      <c r="AD196" s="9"/>
      <c r="AE196" s="10"/>
      <c r="AF196" s="9"/>
      <c r="AG196" s="9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</row>
    <row r="197" spans="1:190" x14ac:dyDescent="0.15">
      <c r="A197" s="124">
        <f t="shared" si="46"/>
        <v>43339</v>
      </c>
      <c r="B197" s="125">
        <f t="shared" ca="1" si="55"/>
        <v>1034.8679549999999</v>
      </c>
      <c r="C197" s="126">
        <f t="shared" si="47"/>
        <v>1000</v>
      </c>
      <c r="D197" s="127">
        <f ca="1">IF(A197&lt;$B$1,VLOOKUP(A197,[1]DI!$A$4:$B$15000,2),0)</f>
        <v>6.3899999999999998E-2</v>
      </c>
      <c r="E197" s="128">
        <f t="shared" ca="1" si="40"/>
        <v>1.0002458299999999</v>
      </c>
      <c r="F197" s="128">
        <f ca="1">(TRUNC(PRODUCT($E$12:$E196),16))</f>
        <v>1.0321452555071</v>
      </c>
      <c r="G197" s="128">
        <f t="shared" si="57"/>
        <v>1</v>
      </c>
      <c r="H197" s="128">
        <f t="shared" ca="1" si="41"/>
        <v>1.0321452600000001</v>
      </c>
      <c r="I197" s="127">
        <f t="shared" si="48"/>
        <v>5.1999999999999998E-3</v>
      </c>
      <c r="J197" s="129">
        <f t="shared" si="49"/>
        <v>43154</v>
      </c>
      <c r="K197" s="130">
        <f t="shared" si="50"/>
        <v>128</v>
      </c>
      <c r="L197" s="131">
        <f t="shared" si="51"/>
        <v>128</v>
      </c>
      <c r="M197" s="132">
        <f t="shared" si="42"/>
        <v>1.002637899</v>
      </c>
      <c r="N197" s="132">
        <f t="shared" ca="1" si="43"/>
        <v>1.034867955</v>
      </c>
      <c r="O197" s="131">
        <f t="shared" si="56"/>
        <v>0</v>
      </c>
      <c r="P197" s="128">
        <f t="shared" ca="1" si="44"/>
        <v>34.867955000000002</v>
      </c>
      <c r="Q197" s="126">
        <f t="shared" si="52"/>
        <v>0</v>
      </c>
      <c r="R197" s="133" t="str">
        <f t="shared" si="53"/>
        <v>J=</v>
      </c>
      <c r="S197" s="129">
        <f t="shared" si="54"/>
        <v>43578</v>
      </c>
      <c r="T197" s="134" t="str">
        <f t="shared" si="45"/>
        <v>-</v>
      </c>
      <c r="U197" s="29"/>
      <c r="V197" s="112">
        <v>43942</v>
      </c>
      <c r="W197" s="113" t="s">
        <v>74</v>
      </c>
      <c r="X197" s="29"/>
      <c r="Y197" s="31"/>
      <c r="Z197" s="29"/>
      <c r="AA197" s="29"/>
      <c r="AB197" s="29"/>
      <c r="AC197" s="29"/>
      <c r="AD197" s="29"/>
      <c r="AE197" s="33"/>
      <c r="AF197" s="29"/>
      <c r="AG197" s="29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  <c r="DB197" s="30"/>
      <c r="DC197" s="30"/>
      <c r="DD197" s="30"/>
      <c r="DE197" s="30"/>
      <c r="DF197" s="30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0"/>
      <c r="EZ197" s="30"/>
      <c r="FA197" s="30"/>
      <c r="FB197" s="30"/>
      <c r="FC197" s="30"/>
      <c r="FD197" s="30"/>
      <c r="FE197" s="30"/>
      <c r="FF197" s="30"/>
      <c r="FG197" s="30"/>
      <c r="FH197" s="30"/>
      <c r="FI197" s="30"/>
      <c r="FJ197" s="30"/>
      <c r="FK197" s="30"/>
      <c r="FL197" s="30"/>
      <c r="FM197" s="30"/>
      <c r="FN197" s="30"/>
      <c r="FO197" s="30"/>
      <c r="FP197" s="31"/>
      <c r="FQ197" s="31"/>
      <c r="FR197" s="31"/>
      <c r="FS197" s="31"/>
      <c r="FT197" s="31"/>
      <c r="FU197" s="31"/>
      <c r="FV197" s="31"/>
      <c r="FW197" s="31"/>
      <c r="FX197" s="31"/>
      <c r="FY197" s="31"/>
      <c r="FZ197" s="31"/>
      <c r="GA197" s="31"/>
      <c r="GB197" s="31"/>
      <c r="GC197" s="31"/>
      <c r="GD197" s="31"/>
      <c r="GE197" s="31"/>
      <c r="GF197" s="31"/>
      <c r="GG197" s="31"/>
      <c r="GH197" s="31"/>
    </row>
    <row r="198" spans="1:190" x14ac:dyDescent="0.15">
      <c r="A198" s="124">
        <f t="shared" si="46"/>
        <v>43340</v>
      </c>
      <c r="B198" s="125">
        <f t="shared" ca="1" si="55"/>
        <v>1035.1436590000001</v>
      </c>
      <c r="C198" s="126">
        <f t="shared" si="47"/>
        <v>1000</v>
      </c>
      <c r="D198" s="127">
        <f ca="1">IF(A198&lt;$B$1,VLOOKUP(A198,[1]DI!$A$4:$B$15000,2),0)</f>
        <v>6.3899999999999998E-2</v>
      </c>
      <c r="E198" s="128">
        <f t="shared" ca="1" si="40"/>
        <v>1.0002458299999999</v>
      </c>
      <c r="F198" s="128">
        <f ca="1">(TRUNC(PRODUCT($E$12:$E197),16))</f>
        <v>1.03239898777526</v>
      </c>
      <c r="G198" s="128">
        <f t="shared" si="57"/>
        <v>1</v>
      </c>
      <c r="H198" s="128">
        <f t="shared" ca="1" si="41"/>
        <v>1.0323989899999999</v>
      </c>
      <c r="I198" s="127">
        <f t="shared" si="48"/>
        <v>5.1999999999999998E-3</v>
      </c>
      <c r="J198" s="129">
        <f t="shared" si="49"/>
        <v>43154</v>
      </c>
      <c r="K198" s="130">
        <f t="shared" si="50"/>
        <v>129</v>
      </c>
      <c r="L198" s="131">
        <f t="shared" si="51"/>
        <v>129</v>
      </c>
      <c r="M198" s="132">
        <f t="shared" si="42"/>
        <v>1.0026585349999999</v>
      </c>
      <c r="N198" s="132">
        <f t="shared" ca="1" si="43"/>
        <v>1.035143659</v>
      </c>
      <c r="O198" s="131">
        <f t="shared" si="56"/>
        <v>0</v>
      </c>
      <c r="P198" s="128">
        <f t="shared" ca="1" si="44"/>
        <v>35.143659</v>
      </c>
      <c r="Q198" s="126">
        <f t="shared" si="52"/>
        <v>0</v>
      </c>
      <c r="R198" s="133" t="str">
        <f t="shared" si="53"/>
        <v>J=</v>
      </c>
      <c r="S198" s="129">
        <f t="shared" si="54"/>
        <v>43578</v>
      </c>
      <c r="T198" s="134" t="str">
        <f t="shared" si="45"/>
        <v>-</v>
      </c>
      <c r="U198" s="9"/>
      <c r="V198" s="112">
        <v>43952</v>
      </c>
      <c r="W198" s="113" t="s">
        <v>81</v>
      </c>
      <c r="X198" s="9"/>
      <c r="Y198" s="1"/>
      <c r="Z198" s="9"/>
      <c r="AA198" s="9"/>
      <c r="AB198" s="9"/>
      <c r="AC198" s="9"/>
      <c r="AD198" s="9"/>
      <c r="AE198" s="10"/>
      <c r="AF198" s="9"/>
      <c r="AG198" s="9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</row>
    <row r="199" spans="1:190" x14ac:dyDescent="0.15">
      <c r="A199" s="124">
        <f t="shared" si="46"/>
        <v>43341</v>
      </c>
      <c r="B199" s="125">
        <f t="shared" ca="1" si="55"/>
        <v>1035.4194339999999</v>
      </c>
      <c r="C199" s="126">
        <f t="shared" si="47"/>
        <v>1000</v>
      </c>
      <c r="D199" s="127">
        <f ca="1">IF(A199&lt;$B$1,VLOOKUP(A199,[1]DI!$A$4:$B$15000,2),0)</f>
        <v>6.3899999999999998E-2</v>
      </c>
      <c r="E199" s="128">
        <f t="shared" ca="1" si="40"/>
        <v>1.0002458299999999</v>
      </c>
      <c r="F199" s="128">
        <f ca="1">(TRUNC(PRODUCT($E$12:$E198),16))</f>
        <v>1.0326527824184299</v>
      </c>
      <c r="G199" s="128">
        <f t="shared" si="57"/>
        <v>1</v>
      </c>
      <c r="H199" s="128">
        <f t="shared" ca="1" si="41"/>
        <v>1.03265278</v>
      </c>
      <c r="I199" s="127">
        <f t="shared" si="48"/>
        <v>5.1999999999999998E-3</v>
      </c>
      <c r="J199" s="129">
        <f t="shared" si="49"/>
        <v>43154</v>
      </c>
      <c r="K199" s="130">
        <f t="shared" si="50"/>
        <v>130</v>
      </c>
      <c r="L199" s="131">
        <f t="shared" si="51"/>
        <v>130</v>
      </c>
      <c r="M199" s="132">
        <f t="shared" si="42"/>
        <v>1.0026791719999999</v>
      </c>
      <c r="N199" s="132">
        <f t="shared" ca="1" si="43"/>
        <v>1.035419434</v>
      </c>
      <c r="O199" s="131">
        <f t="shared" si="56"/>
        <v>0</v>
      </c>
      <c r="P199" s="128">
        <f t="shared" ca="1" si="44"/>
        <v>35.419434000000003</v>
      </c>
      <c r="Q199" s="126">
        <f t="shared" si="52"/>
        <v>0</v>
      </c>
      <c r="R199" s="133" t="str">
        <f t="shared" si="53"/>
        <v>J=</v>
      </c>
      <c r="S199" s="129">
        <f t="shared" si="54"/>
        <v>43578</v>
      </c>
      <c r="T199" s="134" t="str">
        <f t="shared" si="45"/>
        <v>-</v>
      </c>
      <c r="U199" s="9"/>
      <c r="V199" s="112">
        <v>43993</v>
      </c>
      <c r="W199" s="113" t="s">
        <v>82</v>
      </c>
      <c r="X199" s="9"/>
      <c r="Y199" s="1"/>
      <c r="Z199" s="9"/>
      <c r="AA199" s="9"/>
      <c r="AB199" s="9"/>
      <c r="AC199" s="9"/>
      <c r="AD199" s="9"/>
      <c r="AE199" s="10"/>
      <c r="AF199" s="9"/>
      <c r="AG199" s="9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</row>
    <row r="200" spans="1:190" x14ac:dyDescent="0.15">
      <c r="A200" s="124">
        <f t="shared" si="46"/>
        <v>43342</v>
      </c>
      <c r="B200" s="125">
        <f t="shared" ca="1" si="55"/>
        <v>1035.6952900000001</v>
      </c>
      <c r="C200" s="126">
        <f t="shared" si="47"/>
        <v>1000</v>
      </c>
      <c r="D200" s="127">
        <f ca="1">IF(A200&lt;$B$1,VLOOKUP(A200,[1]DI!$A$4:$B$15000,2),0)</f>
        <v>6.3899999999999998E-2</v>
      </c>
      <c r="E200" s="128">
        <f t="shared" ca="1" si="40"/>
        <v>1.0002458299999999</v>
      </c>
      <c r="F200" s="128">
        <f ca="1">(TRUNC(PRODUCT($E$12:$E199),16))</f>
        <v>1.03290663945193</v>
      </c>
      <c r="G200" s="128">
        <f t="shared" si="57"/>
        <v>1</v>
      </c>
      <c r="H200" s="128">
        <f t="shared" ca="1" si="41"/>
        <v>1.03290664</v>
      </c>
      <c r="I200" s="127">
        <f t="shared" si="48"/>
        <v>5.1999999999999998E-3</v>
      </c>
      <c r="J200" s="129">
        <f t="shared" si="49"/>
        <v>43154</v>
      </c>
      <c r="K200" s="130">
        <f t="shared" si="50"/>
        <v>131</v>
      </c>
      <c r="L200" s="131">
        <f t="shared" si="51"/>
        <v>131</v>
      </c>
      <c r="M200" s="132">
        <f t="shared" si="42"/>
        <v>1.0026998090000001</v>
      </c>
      <c r="N200" s="132">
        <f t="shared" ca="1" si="43"/>
        <v>1.0356952909999999</v>
      </c>
      <c r="O200" s="131">
        <f t="shared" si="56"/>
        <v>0</v>
      </c>
      <c r="P200" s="128">
        <f t="shared" ca="1" si="44"/>
        <v>35.69529</v>
      </c>
      <c r="Q200" s="126">
        <f t="shared" si="52"/>
        <v>0</v>
      </c>
      <c r="R200" s="133" t="str">
        <f t="shared" si="53"/>
        <v>J=</v>
      </c>
      <c r="S200" s="129">
        <f t="shared" si="54"/>
        <v>43578</v>
      </c>
      <c r="T200" s="134" t="str">
        <f t="shared" si="45"/>
        <v>-</v>
      </c>
      <c r="U200" s="9"/>
      <c r="V200" s="112">
        <v>44081</v>
      </c>
      <c r="W200" s="113" t="s">
        <v>83</v>
      </c>
      <c r="X200" s="9"/>
      <c r="Y200" s="1"/>
      <c r="Z200" s="9"/>
      <c r="AA200" s="9"/>
      <c r="AB200" s="9"/>
      <c r="AC200" s="9"/>
      <c r="AD200" s="9"/>
      <c r="AE200" s="10"/>
      <c r="AF200" s="9"/>
      <c r="AG200" s="9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</row>
    <row r="201" spans="1:190" x14ac:dyDescent="0.15">
      <c r="A201" s="124">
        <f t="shared" si="46"/>
        <v>43343</v>
      </c>
      <c r="B201" s="125">
        <f t="shared" ca="1" si="55"/>
        <v>1035.9712179999999</v>
      </c>
      <c r="C201" s="126">
        <f t="shared" si="47"/>
        <v>1000</v>
      </c>
      <c r="D201" s="127">
        <f ca="1">IF(A201&lt;$B$1,VLOOKUP(A201,[1]DI!$A$4:$B$15000,2),0)</f>
        <v>6.3899999999999998E-2</v>
      </c>
      <c r="E201" s="128">
        <f t="shared" ca="1" si="40"/>
        <v>1.0002458299999999</v>
      </c>
      <c r="F201" s="128">
        <f ca="1">(TRUNC(PRODUCT($E$12:$E200),16))</f>
        <v>1.0331605588911099</v>
      </c>
      <c r="G201" s="128">
        <f t="shared" si="57"/>
        <v>1</v>
      </c>
      <c r="H201" s="128">
        <f t="shared" ca="1" si="41"/>
        <v>1.03316056</v>
      </c>
      <c r="I201" s="127">
        <f t="shared" si="48"/>
        <v>5.1999999999999998E-3</v>
      </c>
      <c r="J201" s="129">
        <f t="shared" si="49"/>
        <v>43154</v>
      </c>
      <c r="K201" s="130">
        <f t="shared" si="50"/>
        <v>132</v>
      </c>
      <c r="L201" s="131">
        <f t="shared" si="51"/>
        <v>132</v>
      </c>
      <c r="M201" s="132">
        <f t="shared" si="42"/>
        <v>1.0027204460000001</v>
      </c>
      <c r="N201" s="132">
        <f t="shared" ca="1" si="43"/>
        <v>1.035971218</v>
      </c>
      <c r="O201" s="131">
        <f t="shared" si="56"/>
        <v>0</v>
      </c>
      <c r="P201" s="128">
        <f t="shared" ca="1" si="44"/>
        <v>35.971218</v>
      </c>
      <c r="Q201" s="126">
        <f t="shared" si="52"/>
        <v>0</v>
      </c>
      <c r="R201" s="133" t="str">
        <f t="shared" si="53"/>
        <v>J=</v>
      </c>
      <c r="S201" s="129">
        <f t="shared" si="54"/>
        <v>43578</v>
      </c>
      <c r="T201" s="134" t="str">
        <f t="shared" si="45"/>
        <v>-</v>
      </c>
      <c r="U201" s="9"/>
      <c r="V201" s="112">
        <v>44116</v>
      </c>
      <c r="W201" s="111" t="s">
        <v>78</v>
      </c>
      <c r="X201" s="9"/>
      <c r="Y201" s="1"/>
      <c r="Z201" s="9"/>
      <c r="AA201" s="9"/>
      <c r="AB201" s="9"/>
      <c r="AC201" s="9"/>
      <c r="AD201" s="9"/>
      <c r="AE201" s="10"/>
      <c r="AF201" s="9"/>
      <c r="AG201" s="9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</row>
    <row r="202" spans="1:190" x14ac:dyDescent="0.15">
      <c r="A202" s="124">
        <f t="shared" si="46"/>
        <v>43344</v>
      </c>
      <c r="B202" s="125">
        <f t="shared" ca="1" si="55"/>
        <v>1036.247214</v>
      </c>
      <c r="C202" s="126">
        <f t="shared" si="47"/>
        <v>1000</v>
      </c>
      <c r="D202" s="127">
        <f ca="1">IF(A202&lt;$B$1,VLOOKUP(A202,[1]DI!$A$4:$B$15000,2),0)</f>
        <v>0</v>
      </c>
      <c r="E202" s="128">
        <f t="shared" ca="1" si="40"/>
        <v>1</v>
      </c>
      <c r="F202" s="128">
        <f ca="1">(TRUNC(PRODUCT($E$12:$E201),16))</f>
        <v>1.0334145407513</v>
      </c>
      <c r="G202" s="128">
        <f t="shared" si="57"/>
        <v>1</v>
      </c>
      <c r="H202" s="128">
        <f t="shared" ca="1" si="41"/>
        <v>1.0334145400000001</v>
      </c>
      <c r="I202" s="127">
        <f t="shared" si="48"/>
        <v>5.1999999999999998E-3</v>
      </c>
      <c r="J202" s="129">
        <f t="shared" si="49"/>
        <v>43154</v>
      </c>
      <c r="K202" s="130">
        <f t="shared" si="50"/>
        <v>132</v>
      </c>
      <c r="L202" s="131">
        <f t="shared" si="51"/>
        <v>133</v>
      </c>
      <c r="M202" s="132">
        <f t="shared" si="42"/>
        <v>1.0027410830000001</v>
      </c>
      <c r="N202" s="132">
        <f t="shared" ca="1" si="43"/>
        <v>1.0362472149999999</v>
      </c>
      <c r="O202" s="131">
        <f t="shared" si="56"/>
        <v>0</v>
      </c>
      <c r="P202" s="128">
        <f t="shared" ca="1" si="44"/>
        <v>36.247214</v>
      </c>
      <c r="Q202" s="126">
        <f t="shared" si="52"/>
        <v>0</v>
      </c>
      <c r="R202" s="133" t="str">
        <f t="shared" si="53"/>
        <v>J=</v>
      </c>
      <c r="S202" s="129">
        <f t="shared" si="54"/>
        <v>43578</v>
      </c>
      <c r="T202" s="134" t="str">
        <f t="shared" si="45"/>
        <v>-</v>
      </c>
      <c r="U202" s="9"/>
      <c r="V202" s="112">
        <v>44137</v>
      </c>
      <c r="W202" s="113" t="s">
        <v>84</v>
      </c>
      <c r="X202" s="9"/>
      <c r="Y202" s="1"/>
      <c r="Z202" s="9"/>
      <c r="AA202" s="9"/>
      <c r="AB202" s="9"/>
      <c r="AC202" s="9"/>
      <c r="AD202" s="9"/>
      <c r="AE202" s="10"/>
      <c r="AF202" s="9"/>
      <c r="AG202" s="9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</row>
    <row r="203" spans="1:190" x14ac:dyDescent="0.15">
      <c r="A203" s="124">
        <f t="shared" si="46"/>
        <v>43345</v>
      </c>
      <c r="B203" s="125">
        <f t="shared" ca="1" si="55"/>
        <v>1036.247214</v>
      </c>
      <c r="C203" s="126">
        <f t="shared" si="47"/>
        <v>1000</v>
      </c>
      <c r="D203" s="127">
        <f ca="1">IF(A203&lt;$B$1,VLOOKUP(A203,[1]DI!$A$4:$B$15000,2),0)</f>
        <v>0</v>
      </c>
      <c r="E203" s="128">
        <f t="shared" ca="1" si="40"/>
        <v>1</v>
      </c>
      <c r="F203" s="128">
        <f ca="1">(TRUNC(PRODUCT($E$12:$E202),16))</f>
        <v>1.0334145407513</v>
      </c>
      <c r="G203" s="128">
        <f t="shared" si="57"/>
        <v>1</v>
      </c>
      <c r="H203" s="128">
        <f t="shared" ca="1" si="41"/>
        <v>1.0334145400000001</v>
      </c>
      <c r="I203" s="127">
        <f t="shared" si="48"/>
        <v>5.1999999999999998E-3</v>
      </c>
      <c r="J203" s="129">
        <f t="shared" si="49"/>
        <v>43154</v>
      </c>
      <c r="K203" s="130">
        <f t="shared" si="50"/>
        <v>132</v>
      </c>
      <c r="L203" s="131">
        <f t="shared" si="51"/>
        <v>133</v>
      </c>
      <c r="M203" s="132">
        <f t="shared" si="42"/>
        <v>1.0027410830000001</v>
      </c>
      <c r="N203" s="132">
        <f t="shared" ca="1" si="43"/>
        <v>1.0362472149999999</v>
      </c>
      <c r="O203" s="131">
        <f t="shared" si="56"/>
        <v>0</v>
      </c>
      <c r="P203" s="128">
        <f t="shared" ca="1" si="44"/>
        <v>36.247214</v>
      </c>
      <c r="Q203" s="126">
        <f t="shared" si="52"/>
        <v>0</v>
      </c>
      <c r="R203" s="133" t="str">
        <f t="shared" si="53"/>
        <v>J=</v>
      </c>
      <c r="S203" s="129">
        <f t="shared" si="54"/>
        <v>43578</v>
      </c>
      <c r="T203" s="134" t="str">
        <f t="shared" si="45"/>
        <v>-</v>
      </c>
      <c r="U203" s="9"/>
      <c r="V203" s="112">
        <v>44190</v>
      </c>
      <c r="W203" s="113" t="s">
        <v>86</v>
      </c>
      <c r="X203" s="9"/>
      <c r="Y203" s="1"/>
      <c r="Z203" s="9"/>
      <c r="AA203" s="9"/>
      <c r="AB203" s="9"/>
      <c r="AC203" s="9"/>
      <c r="AD203" s="9"/>
      <c r="AE203" s="10"/>
      <c r="AF203" s="9"/>
      <c r="AG203" s="9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</row>
    <row r="204" spans="1:190" x14ac:dyDescent="0.15">
      <c r="A204" s="124">
        <f t="shared" si="46"/>
        <v>43346</v>
      </c>
      <c r="B204" s="125">
        <f t="shared" ca="1" si="55"/>
        <v>1036.247214</v>
      </c>
      <c r="C204" s="126">
        <f t="shared" si="47"/>
        <v>1000</v>
      </c>
      <c r="D204" s="127">
        <f ca="1">IF(A204&lt;$B$1,VLOOKUP(A204,[1]DI!$A$4:$B$15000,2),0)</f>
        <v>6.3899999999999998E-2</v>
      </c>
      <c r="E204" s="128">
        <f t="shared" ref="E204:E267" ca="1" si="58">IF(A204&lt;A$10,1,ROUND(((1+D204)^(1/252)),8))</f>
        <v>1.0002458299999999</v>
      </c>
      <c r="F204" s="128">
        <f ca="1">(TRUNC(PRODUCT($E$12:$E203),16))</f>
        <v>1.0334145407513</v>
      </c>
      <c r="G204" s="128">
        <f t="shared" si="57"/>
        <v>1</v>
      </c>
      <c r="H204" s="128">
        <f t="shared" ref="H204:H267" ca="1" si="59">ROUND(F204/G204,8)</f>
        <v>1.0334145400000001</v>
      </c>
      <c r="I204" s="127">
        <f t="shared" si="48"/>
        <v>5.1999999999999998E-3</v>
      </c>
      <c r="J204" s="129">
        <f t="shared" si="49"/>
        <v>43154</v>
      </c>
      <c r="K204" s="130">
        <f t="shared" si="50"/>
        <v>133</v>
      </c>
      <c r="L204" s="131">
        <f t="shared" si="51"/>
        <v>133</v>
      </c>
      <c r="M204" s="132">
        <f t="shared" ref="M204:M267" si="60">ROUND((I204+1)^(L204/252),9)</f>
        <v>1.0027410830000001</v>
      </c>
      <c r="N204" s="132">
        <f t="shared" ref="N204:N267" ca="1" si="61">ROUND(H204*M204,9)</f>
        <v>1.0362472149999999</v>
      </c>
      <c r="O204" s="131">
        <f t="shared" si="56"/>
        <v>0</v>
      </c>
      <c r="P204" s="128">
        <f t="shared" ref="P204:P267" ca="1" si="62">TRUNC(((N204-1)*C204),6)</f>
        <v>36.247214</v>
      </c>
      <c r="Q204" s="126">
        <f t="shared" si="52"/>
        <v>0</v>
      </c>
      <c r="R204" s="133" t="str">
        <f t="shared" si="53"/>
        <v>J=</v>
      </c>
      <c r="S204" s="129">
        <f t="shared" si="54"/>
        <v>43578</v>
      </c>
      <c r="T204" s="134" t="str">
        <f t="shared" ref="T204:T267" si="63">IF(O204&gt;0,(P204+Q204)*T$9,"-")</f>
        <v>-</v>
      </c>
      <c r="U204" s="9"/>
      <c r="V204" s="112">
        <v>44197</v>
      </c>
      <c r="W204" s="113" t="s">
        <v>87</v>
      </c>
      <c r="X204" s="9"/>
      <c r="Y204" s="1"/>
      <c r="Z204" s="9"/>
      <c r="AA204" s="9"/>
      <c r="AB204" s="9"/>
      <c r="AC204" s="9"/>
      <c r="AD204" s="9"/>
      <c r="AE204" s="10"/>
      <c r="AF204" s="9"/>
      <c r="AG204" s="9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</row>
    <row r="205" spans="1:190" x14ac:dyDescent="0.15">
      <c r="A205" s="124">
        <f t="shared" ref="A205:A268" si="64">(A204+1)</f>
        <v>43347</v>
      </c>
      <c r="B205" s="125">
        <f t="shared" ca="1" si="55"/>
        <v>1036.523295</v>
      </c>
      <c r="C205" s="126">
        <f t="shared" ref="C205:C268" si="65">(C204-Q204)</f>
        <v>1000</v>
      </c>
      <c r="D205" s="127">
        <f ca="1">IF(A205&lt;$B$1,VLOOKUP(A205,[1]DI!$A$4:$B$15000,2),0)</f>
        <v>6.3899999999999998E-2</v>
      </c>
      <c r="E205" s="128">
        <f t="shared" ca="1" si="58"/>
        <v>1.0002458299999999</v>
      </c>
      <c r="F205" s="128">
        <f ca="1">(TRUNC(PRODUCT($E$12:$E204),16))</f>
        <v>1.03366858504785</v>
      </c>
      <c r="G205" s="128">
        <f t="shared" si="57"/>
        <v>1</v>
      </c>
      <c r="H205" s="128">
        <f t="shared" ca="1" si="59"/>
        <v>1.03366859</v>
      </c>
      <c r="I205" s="127">
        <f t="shared" ref="I205:I268" si="66">I204</f>
        <v>5.1999999999999998E-3</v>
      </c>
      <c r="J205" s="129">
        <f t="shared" ref="J205:J268" si="67">IF(O204&gt;0,VLOOKUP(O204,V$12:AF$48,2),J204)</f>
        <v>43154</v>
      </c>
      <c r="K205" s="130">
        <f t="shared" ref="K205:K268" si="68">IF(A205&gt;J205,IF(NETWORKDAYS(J205,A205,$V$52:$V$436)-1=0,1,NETWORKDAYS(J205,A205,$V$52:$V$436)-1),0)</f>
        <v>134</v>
      </c>
      <c r="L205" s="131">
        <f t="shared" ref="L205:L268" si="69">IF(AND(K205=1,K204=1),1,IF(K205&gt;0,IF(K205=K204,K205+1,K205),0))</f>
        <v>134</v>
      </c>
      <c r="M205" s="132">
        <f t="shared" si="60"/>
        <v>1.002761722</v>
      </c>
      <c r="N205" s="132">
        <f t="shared" ca="1" si="61"/>
        <v>1.0365232950000001</v>
      </c>
      <c r="O205" s="131">
        <f t="shared" si="56"/>
        <v>0</v>
      </c>
      <c r="P205" s="128">
        <f t="shared" ca="1" si="62"/>
        <v>36.523294999999997</v>
      </c>
      <c r="Q205" s="126">
        <f t="shared" ref="Q205:Q268" si="70">IF(O205&gt;0,VLOOKUP(O205,$V$12:$AA$48,6),0)</f>
        <v>0</v>
      </c>
      <c r="R205" s="133" t="str">
        <f t="shared" ref="R205:R268" si="71">IF(O204&gt;0,VLOOKUP(O204,V$12:AF$48,10),R204)</f>
        <v>J=</v>
      </c>
      <c r="S205" s="129">
        <f t="shared" ref="S205:S268" si="72">IF(O204&gt;0,VLOOKUP(O204,V$12:AF$48,11),S204)</f>
        <v>43578</v>
      </c>
      <c r="T205" s="134" t="str">
        <f t="shared" si="63"/>
        <v>-</v>
      </c>
      <c r="U205" s="9"/>
      <c r="V205" s="112">
        <v>44242</v>
      </c>
      <c r="W205" s="113" t="s">
        <v>72</v>
      </c>
      <c r="X205" s="9"/>
      <c r="Y205" s="1"/>
      <c r="Z205" s="9"/>
      <c r="AA205" s="9"/>
      <c r="AB205" s="9"/>
      <c r="AC205" s="9"/>
      <c r="AD205" s="9"/>
      <c r="AE205" s="10"/>
      <c r="AF205" s="9"/>
      <c r="AG205" s="9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</row>
    <row r="206" spans="1:190" x14ac:dyDescent="0.15">
      <c r="A206" s="124">
        <f t="shared" si="64"/>
        <v>43348</v>
      </c>
      <c r="B206" s="125">
        <f t="shared" ref="B206:B269" ca="1" si="73">IF(A206&lt;=TODAY(),C206+P206,IF(AND(A206&gt;TODAY(),A206&lt;=$B$1),IF(VLOOKUP(TODAY(),$A$10:$D$10000,4,FALSE)=0,"n.d",C206+P206),"n.d"))</f>
        <v>1036.7994349999999</v>
      </c>
      <c r="C206" s="126">
        <f t="shared" si="65"/>
        <v>1000</v>
      </c>
      <c r="D206" s="127">
        <f ca="1">IF(A206&lt;$B$1,VLOOKUP(A206,[1]DI!$A$4:$B$15000,2),0)</f>
        <v>6.3899999999999998E-2</v>
      </c>
      <c r="E206" s="128">
        <f t="shared" ca="1" si="58"/>
        <v>1.0002458299999999</v>
      </c>
      <c r="F206" s="128">
        <f ca="1">(TRUNC(PRODUCT($E$12:$E205),16))</f>
        <v>1.03392269179611</v>
      </c>
      <c r="G206" s="128">
        <f t="shared" si="57"/>
        <v>1</v>
      </c>
      <c r="H206" s="128">
        <f t="shared" ca="1" si="59"/>
        <v>1.03392269</v>
      </c>
      <c r="I206" s="127">
        <f t="shared" si="66"/>
        <v>5.1999999999999998E-3</v>
      </c>
      <c r="J206" s="129">
        <f t="shared" si="67"/>
        <v>43154</v>
      </c>
      <c r="K206" s="130">
        <f t="shared" si="68"/>
        <v>135</v>
      </c>
      <c r="L206" s="131">
        <f t="shared" si="69"/>
        <v>135</v>
      </c>
      <c r="M206" s="132">
        <f t="shared" si="60"/>
        <v>1.0027823600000001</v>
      </c>
      <c r="N206" s="132">
        <f t="shared" ca="1" si="61"/>
        <v>1.036799435</v>
      </c>
      <c r="O206" s="131">
        <f t="shared" ref="O206:O269" si="74">IF(VLOOKUP(A206,W$12:AD$48,8)=VLOOKUP(A205,W$12:AD$48,8),0,VLOOKUP(A206,W$12:AD$48,8))</f>
        <v>0</v>
      </c>
      <c r="P206" s="128">
        <f t="shared" ca="1" si="62"/>
        <v>36.799435000000003</v>
      </c>
      <c r="Q206" s="126">
        <f t="shared" si="70"/>
        <v>0</v>
      </c>
      <c r="R206" s="133" t="str">
        <f t="shared" si="71"/>
        <v>J=</v>
      </c>
      <c r="S206" s="129">
        <f t="shared" si="72"/>
        <v>43578</v>
      </c>
      <c r="T206" s="134" t="str">
        <f t="shared" si="63"/>
        <v>-</v>
      </c>
      <c r="U206" s="9"/>
      <c r="V206" s="112">
        <v>44243</v>
      </c>
      <c r="W206" s="113" t="s">
        <v>72</v>
      </c>
      <c r="X206" s="9"/>
      <c r="Y206" s="1"/>
      <c r="Z206" s="9"/>
      <c r="AA206" s="9"/>
      <c r="AB206" s="9"/>
      <c r="AC206" s="9"/>
      <c r="AD206" s="9"/>
      <c r="AE206" s="10"/>
      <c r="AF206" s="9"/>
      <c r="AG206" s="9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</row>
    <row r="207" spans="1:190" x14ac:dyDescent="0.15">
      <c r="A207" s="124">
        <f t="shared" si="64"/>
        <v>43349</v>
      </c>
      <c r="B207" s="125">
        <f t="shared" ca="1" si="73"/>
        <v>1037.075656</v>
      </c>
      <c r="C207" s="126">
        <f t="shared" si="65"/>
        <v>1000</v>
      </c>
      <c r="D207" s="127">
        <f ca="1">IF(A207&lt;$B$1,VLOOKUP(A207,[1]DI!$A$4:$B$15000,2),0)</f>
        <v>6.3899999999999998E-2</v>
      </c>
      <c r="E207" s="128">
        <f t="shared" ca="1" si="58"/>
        <v>1.0002458299999999</v>
      </c>
      <c r="F207" s="128">
        <f ca="1">(TRUNC(PRODUCT($E$12:$E206),16))</f>
        <v>1.0341768610114399</v>
      </c>
      <c r="G207" s="128">
        <f t="shared" si="57"/>
        <v>1</v>
      </c>
      <c r="H207" s="128">
        <f t="shared" ca="1" si="59"/>
        <v>1.0341768600000001</v>
      </c>
      <c r="I207" s="127">
        <f t="shared" si="66"/>
        <v>5.1999999999999998E-3</v>
      </c>
      <c r="J207" s="129">
        <f t="shared" si="67"/>
        <v>43154</v>
      </c>
      <c r="K207" s="130">
        <f t="shared" si="68"/>
        <v>136</v>
      </c>
      <c r="L207" s="131">
        <f t="shared" si="69"/>
        <v>136</v>
      </c>
      <c r="M207" s="132">
        <f t="shared" si="60"/>
        <v>1.002802999</v>
      </c>
      <c r="N207" s="132">
        <f t="shared" ca="1" si="61"/>
        <v>1.0370756569999999</v>
      </c>
      <c r="O207" s="131">
        <f t="shared" si="74"/>
        <v>0</v>
      </c>
      <c r="P207" s="128">
        <f t="shared" ca="1" si="62"/>
        <v>37.075656000000002</v>
      </c>
      <c r="Q207" s="126">
        <f t="shared" si="70"/>
        <v>0</v>
      </c>
      <c r="R207" s="133" t="str">
        <f t="shared" si="71"/>
        <v>J=</v>
      </c>
      <c r="S207" s="129">
        <f t="shared" si="72"/>
        <v>43578</v>
      </c>
      <c r="T207" s="134" t="str">
        <f t="shared" si="63"/>
        <v>-</v>
      </c>
      <c r="U207" s="9"/>
      <c r="V207" s="112">
        <v>44288</v>
      </c>
      <c r="W207" s="113" t="s">
        <v>80</v>
      </c>
      <c r="X207" s="9"/>
      <c r="Y207" s="1"/>
      <c r="Z207" s="9"/>
      <c r="AA207" s="9"/>
      <c r="AB207" s="9"/>
      <c r="AC207" s="9"/>
      <c r="AD207" s="9"/>
      <c r="AE207" s="10"/>
      <c r="AF207" s="9"/>
      <c r="AG207" s="9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</row>
    <row r="208" spans="1:190" x14ac:dyDescent="0.15">
      <c r="A208" s="124">
        <f t="shared" si="64"/>
        <v>43350</v>
      </c>
      <c r="B208" s="125">
        <f t="shared" ca="1" si="73"/>
        <v>1037.3519490000001</v>
      </c>
      <c r="C208" s="126">
        <f t="shared" si="65"/>
        <v>1000</v>
      </c>
      <c r="D208" s="127">
        <f ca="1">IF(A208&lt;$B$1,VLOOKUP(A208,[1]DI!$A$4:$B$15000,2),0)</f>
        <v>0</v>
      </c>
      <c r="E208" s="128">
        <f t="shared" ca="1" si="58"/>
        <v>1</v>
      </c>
      <c r="F208" s="128">
        <f ca="1">(TRUNC(PRODUCT($E$12:$E207),16))</f>
        <v>1.03443109270918</v>
      </c>
      <c r="G208" s="128">
        <f t="shared" si="57"/>
        <v>1</v>
      </c>
      <c r="H208" s="128">
        <f t="shared" ca="1" si="59"/>
        <v>1.03443109</v>
      </c>
      <c r="I208" s="127">
        <f t="shared" si="66"/>
        <v>5.1999999999999998E-3</v>
      </c>
      <c r="J208" s="129">
        <f t="shared" si="67"/>
        <v>43154</v>
      </c>
      <c r="K208" s="130">
        <f t="shared" si="68"/>
        <v>136</v>
      </c>
      <c r="L208" s="131">
        <f t="shared" si="69"/>
        <v>137</v>
      </c>
      <c r="M208" s="132">
        <f t="shared" si="60"/>
        <v>1.002823638</v>
      </c>
      <c r="N208" s="132">
        <f t="shared" ca="1" si="61"/>
        <v>1.0373519490000001</v>
      </c>
      <c r="O208" s="131">
        <f t="shared" si="74"/>
        <v>0</v>
      </c>
      <c r="P208" s="128">
        <f t="shared" ca="1" si="62"/>
        <v>37.351948999999998</v>
      </c>
      <c r="Q208" s="126">
        <f t="shared" si="70"/>
        <v>0</v>
      </c>
      <c r="R208" s="133" t="str">
        <f t="shared" si="71"/>
        <v>J=</v>
      </c>
      <c r="S208" s="129">
        <f t="shared" si="72"/>
        <v>43578</v>
      </c>
      <c r="T208" s="134" t="str">
        <f t="shared" si="63"/>
        <v>-</v>
      </c>
      <c r="U208" s="9"/>
      <c r="V208" s="112">
        <v>44307</v>
      </c>
      <c r="W208" s="113" t="s">
        <v>74</v>
      </c>
      <c r="X208" s="9"/>
      <c r="Y208" s="1"/>
      <c r="Z208" s="9"/>
      <c r="AA208" s="9"/>
      <c r="AB208" s="9"/>
      <c r="AC208" s="9"/>
      <c r="AD208" s="9"/>
      <c r="AE208" s="10"/>
      <c r="AF208" s="9"/>
      <c r="AG208" s="9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</row>
    <row r="209" spans="1:190" x14ac:dyDescent="0.15">
      <c r="A209" s="124">
        <f t="shared" si="64"/>
        <v>43351</v>
      </c>
      <c r="B209" s="125">
        <f t="shared" ca="1" si="73"/>
        <v>1037.3519490000001</v>
      </c>
      <c r="C209" s="126">
        <f t="shared" si="65"/>
        <v>1000</v>
      </c>
      <c r="D209" s="127">
        <f ca="1">IF(A209&lt;$B$1,VLOOKUP(A209,[1]DI!$A$4:$B$15000,2),0)</f>
        <v>0</v>
      </c>
      <c r="E209" s="128">
        <f t="shared" ca="1" si="58"/>
        <v>1</v>
      </c>
      <c r="F209" s="128">
        <f ca="1">(TRUNC(PRODUCT($E$12:$E208),16))</f>
        <v>1.03443109270918</v>
      </c>
      <c r="G209" s="128">
        <f t="shared" si="57"/>
        <v>1</v>
      </c>
      <c r="H209" s="128">
        <f t="shared" ca="1" si="59"/>
        <v>1.03443109</v>
      </c>
      <c r="I209" s="127">
        <f t="shared" si="66"/>
        <v>5.1999999999999998E-3</v>
      </c>
      <c r="J209" s="129">
        <f t="shared" si="67"/>
        <v>43154</v>
      </c>
      <c r="K209" s="130">
        <f t="shared" si="68"/>
        <v>136</v>
      </c>
      <c r="L209" s="131">
        <f t="shared" si="69"/>
        <v>137</v>
      </c>
      <c r="M209" s="132">
        <f t="shared" si="60"/>
        <v>1.002823638</v>
      </c>
      <c r="N209" s="132">
        <f t="shared" ca="1" si="61"/>
        <v>1.0373519490000001</v>
      </c>
      <c r="O209" s="131">
        <f t="shared" si="74"/>
        <v>0</v>
      </c>
      <c r="P209" s="128">
        <f t="shared" ca="1" si="62"/>
        <v>37.351948999999998</v>
      </c>
      <c r="Q209" s="126">
        <f t="shared" si="70"/>
        <v>0</v>
      </c>
      <c r="R209" s="133" t="str">
        <f t="shared" si="71"/>
        <v>J=</v>
      </c>
      <c r="S209" s="129">
        <f t="shared" si="72"/>
        <v>43578</v>
      </c>
      <c r="T209" s="134" t="str">
        <f t="shared" si="63"/>
        <v>-</v>
      </c>
      <c r="U209" s="9"/>
      <c r="V209" s="112">
        <v>44350</v>
      </c>
      <c r="W209" s="113" t="s">
        <v>82</v>
      </c>
      <c r="X209" s="9"/>
      <c r="Y209" s="1"/>
      <c r="Z209" s="9"/>
      <c r="AA209" s="9"/>
      <c r="AB209" s="9"/>
      <c r="AC209" s="9"/>
      <c r="AD209" s="9"/>
      <c r="AE209" s="10"/>
      <c r="AF209" s="9"/>
      <c r="AG209" s="9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</row>
    <row r="210" spans="1:190" x14ac:dyDescent="0.15">
      <c r="A210" s="124">
        <f t="shared" si="64"/>
        <v>43352</v>
      </c>
      <c r="B210" s="125">
        <f t="shared" ca="1" si="73"/>
        <v>1037.3519490000001</v>
      </c>
      <c r="C210" s="126">
        <f t="shared" si="65"/>
        <v>1000</v>
      </c>
      <c r="D210" s="127">
        <f ca="1">IF(A210&lt;$B$1,VLOOKUP(A210,[1]DI!$A$4:$B$15000,2),0)</f>
        <v>0</v>
      </c>
      <c r="E210" s="128">
        <f t="shared" ca="1" si="58"/>
        <v>1</v>
      </c>
      <c r="F210" s="128">
        <f ca="1">(TRUNC(PRODUCT($E$12:$E209),16))</f>
        <v>1.03443109270918</v>
      </c>
      <c r="G210" s="128">
        <f t="shared" si="57"/>
        <v>1</v>
      </c>
      <c r="H210" s="128">
        <f t="shared" ca="1" si="59"/>
        <v>1.03443109</v>
      </c>
      <c r="I210" s="127">
        <f t="shared" si="66"/>
        <v>5.1999999999999998E-3</v>
      </c>
      <c r="J210" s="129">
        <f t="shared" si="67"/>
        <v>43154</v>
      </c>
      <c r="K210" s="130">
        <f t="shared" si="68"/>
        <v>136</v>
      </c>
      <c r="L210" s="131">
        <f t="shared" si="69"/>
        <v>137</v>
      </c>
      <c r="M210" s="132">
        <f t="shared" si="60"/>
        <v>1.002823638</v>
      </c>
      <c r="N210" s="132">
        <f t="shared" ca="1" si="61"/>
        <v>1.0373519490000001</v>
      </c>
      <c r="O210" s="131">
        <f t="shared" si="74"/>
        <v>0</v>
      </c>
      <c r="P210" s="128">
        <f t="shared" ca="1" si="62"/>
        <v>37.351948999999998</v>
      </c>
      <c r="Q210" s="126">
        <f t="shared" si="70"/>
        <v>0</v>
      </c>
      <c r="R210" s="133" t="str">
        <f t="shared" si="71"/>
        <v>J=</v>
      </c>
      <c r="S210" s="129">
        <f t="shared" si="72"/>
        <v>43578</v>
      </c>
      <c r="T210" s="134" t="str">
        <f t="shared" si="63"/>
        <v>-</v>
      </c>
      <c r="U210" s="9"/>
      <c r="V210" s="112">
        <v>44446</v>
      </c>
      <c r="W210" s="113" t="s">
        <v>83</v>
      </c>
      <c r="X210" s="9"/>
      <c r="Y210" s="1"/>
      <c r="Z210" s="9"/>
      <c r="AA210" s="9"/>
      <c r="AB210" s="9"/>
      <c r="AC210" s="9"/>
      <c r="AD210" s="9"/>
      <c r="AE210" s="10"/>
      <c r="AF210" s="9"/>
      <c r="AG210" s="9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</row>
    <row r="211" spans="1:190" x14ac:dyDescent="0.15">
      <c r="A211" s="124">
        <f t="shared" si="64"/>
        <v>43353</v>
      </c>
      <c r="B211" s="125">
        <f t="shared" ca="1" si="73"/>
        <v>1037.3519490000001</v>
      </c>
      <c r="C211" s="126">
        <f t="shared" si="65"/>
        <v>1000</v>
      </c>
      <c r="D211" s="127">
        <f ca="1">IF(A211&lt;$B$1,VLOOKUP(A211,[1]DI!$A$4:$B$15000,2),0)</f>
        <v>6.3899999999999998E-2</v>
      </c>
      <c r="E211" s="128">
        <f t="shared" ca="1" si="58"/>
        <v>1.0002458299999999</v>
      </c>
      <c r="F211" s="128">
        <f ca="1">(TRUNC(PRODUCT($E$12:$E210),16))</f>
        <v>1.03443109270918</v>
      </c>
      <c r="G211" s="128">
        <f t="shared" si="57"/>
        <v>1</v>
      </c>
      <c r="H211" s="128">
        <f t="shared" ca="1" si="59"/>
        <v>1.03443109</v>
      </c>
      <c r="I211" s="127">
        <f t="shared" si="66"/>
        <v>5.1999999999999998E-3</v>
      </c>
      <c r="J211" s="129">
        <f t="shared" si="67"/>
        <v>43154</v>
      </c>
      <c r="K211" s="130">
        <f t="shared" si="68"/>
        <v>137</v>
      </c>
      <c r="L211" s="131">
        <f t="shared" si="69"/>
        <v>137</v>
      </c>
      <c r="M211" s="132">
        <f t="shared" si="60"/>
        <v>1.002823638</v>
      </c>
      <c r="N211" s="132">
        <f t="shared" ca="1" si="61"/>
        <v>1.0373519490000001</v>
      </c>
      <c r="O211" s="131">
        <f t="shared" si="74"/>
        <v>0</v>
      </c>
      <c r="P211" s="128">
        <f t="shared" ca="1" si="62"/>
        <v>37.351948999999998</v>
      </c>
      <c r="Q211" s="126">
        <f t="shared" si="70"/>
        <v>0</v>
      </c>
      <c r="R211" s="133" t="str">
        <f t="shared" si="71"/>
        <v>J=</v>
      </c>
      <c r="S211" s="129">
        <f t="shared" si="72"/>
        <v>43578</v>
      </c>
      <c r="T211" s="134" t="str">
        <f t="shared" si="63"/>
        <v>-</v>
      </c>
      <c r="U211" s="9"/>
      <c r="V211" s="112">
        <v>44481</v>
      </c>
      <c r="W211" s="111" t="s">
        <v>78</v>
      </c>
      <c r="X211" s="9"/>
      <c r="Y211" s="1"/>
      <c r="Z211" s="9"/>
      <c r="AA211" s="9"/>
      <c r="AB211" s="9"/>
      <c r="AC211" s="9"/>
      <c r="AD211" s="9"/>
      <c r="AE211" s="10"/>
      <c r="AF211" s="9"/>
      <c r="AG211" s="9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</row>
    <row r="212" spans="1:190" x14ac:dyDescent="0.15">
      <c r="A212" s="124">
        <f t="shared" si="64"/>
        <v>43354</v>
      </c>
      <c r="B212" s="125">
        <f t="shared" ca="1" si="73"/>
        <v>1037.6283229999999</v>
      </c>
      <c r="C212" s="126">
        <f t="shared" si="65"/>
        <v>1000</v>
      </c>
      <c r="D212" s="127">
        <f ca="1">IF(A212&lt;$B$1,VLOOKUP(A212,[1]DI!$A$4:$B$15000,2),0)</f>
        <v>6.3899999999999998E-2</v>
      </c>
      <c r="E212" s="128">
        <f t="shared" ca="1" si="58"/>
        <v>1.0002458299999999</v>
      </c>
      <c r="F212" s="128">
        <f ca="1">(TRUNC(PRODUCT($E$12:$E211),16))</f>
        <v>1.0346853869046999</v>
      </c>
      <c r="G212" s="128">
        <f t="shared" si="57"/>
        <v>1</v>
      </c>
      <c r="H212" s="128">
        <f t="shared" ca="1" si="59"/>
        <v>1.0346853899999999</v>
      </c>
      <c r="I212" s="127">
        <f t="shared" si="66"/>
        <v>5.1999999999999998E-3</v>
      </c>
      <c r="J212" s="129">
        <f t="shared" si="67"/>
        <v>43154</v>
      </c>
      <c r="K212" s="130">
        <f t="shared" si="68"/>
        <v>138</v>
      </c>
      <c r="L212" s="131">
        <f t="shared" si="69"/>
        <v>138</v>
      </c>
      <c r="M212" s="132">
        <f t="shared" si="60"/>
        <v>1.002844278</v>
      </c>
      <c r="N212" s="132">
        <f t="shared" ca="1" si="61"/>
        <v>1.0376283230000001</v>
      </c>
      <c r="O212" s="131">
        <f t="shared" si="74"/>
        <v>0</v>
      </c>
      <c r="P212" s="128">
        <f t="shared" ca="1" si="62"/>
        <v>37.628323000000002</v>
      </c>
      <c r="Q212" s="126">
        <f t="shared" si="70"/>
        <v>0</v>
      </c>
      <c r="R212" s="133" t="str">
        <f t="shared" si="71"/>
        <v>J=</v>
      </c>
      <c r="S212" s="129">
        <f t="shared" si="72"/>
        <v>43578</v>
      </c>
      <c r="T212" s="134" t="str">
        <f t="shared" si="63"/>
        <v>-</v>
      </c>
      <c r="U212" s="9"/>
      <c r="V212" s="112">
        <v>44502</v>
      </c>
      <c r="W212" s="113" t="s">
        <v>84</v>
      </c>
      <c r="X212" s="9"/>
      <c r="Y212" s="1"/>
      <c r="Z212" s="9"/>
      <c r="AA212" s="9"/>
      <c r="AB212" s="9"/>
      <c r="AC212" s="9"/>
      <c r="AD212" s="9"/>
      <c r="AE212" s="10"/>
      <c r="AF212" s="9"/>
      <c r="AG212" s="9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</row>
    <row r="213" spans="1:190" x14ac:dyDescent="0.15">
      <c r="A213" s="124">
        <f t="shared" si="64"/>
        <v>43355</v>
      </c>
      <c r="B213" s="125">
        <f t="shared" ca="1" si="73"/>
        <v>1037.904757</v>
      </c>
      <c r="C213" s="126">
        <f t="shared" si="65"/>
        <v>1000</v>
      </c>
      <c r="D213" s="127">
        <f ca="1">IF(A213&lt;$B$1,VLOOKUP(A213,[1]DI!$A$4:$B$15000,2),0)</f>
        <v>6.3899999999999998E-2</v>
      </c>
      <c r="E213" s="128">
        <f t="shared" ca="1" si="58"/>
        <v>1.0002458299999999</v>
      </c>
      <c r="F213" s="128">
        <f ca="1">(TRUNC(PRODUCT($E$12:$E212),16))</f>
        <v>1.0349397436133601</v>
      </c>
      <c r="G213" s="128">
        <f t="shared" si="57"/>
        <v>1</v>
      </c>
      <c r="H213" s="128">
        <f t="shared" ca="1" si="59"/>
        <v>1.03493974</v>
      </c>
      <c r="I213" s="127">
        <f t="shared" si="66"/>
        <v>5.1999999999999998E-3</v>
      </c>
      <c r="J213" s="129">
        <f t="shared" si="67"/>
        <v>43154</v>
      </c>
      <c r="K213" s="130">
        <f t="shared" si="68"/>
        <v>139</v>
      </c>
      <c r="L213" s="131">
        <f t="shared" si="69"/>
        <v>139</v>
      </c>
      <c r="M213" s="132">
        <f t="shared" si="60"/>
        <v>1.002864918</v>
      </c>
      <c r="N213" s="132">
        <f t="shared" ca="1" si="61"/>
        <v>1.037904757</v>
      </c>
      <c r="O213" s="131">
        <f t="shared" si="74"/>
        <v>0</v>
      </c>
      <c r="P213" s="128">
        <f t="shared" ca="1" si="62"/>
        <v>37.904756999999996</v>
      </c>
      <c r="Q213" s="126">
        <f t="shared" si="70"/>
        <v>0</v>
      </c>
      <c r="R213" s="133" t="str">
        <f t="shared" si="71"/>
        <v>J=</v>
      </c>
      <c r="S213" s="129">
        <f t="shared" si="72"/>
        <v>43578</v>
      </c>
      <c r="T213" s="134" t="str">
        <f t="shared" si="63"/>
        <v>-</v>
      </c>
      <c r="U213" s="9"/>
      <c r="V213" s="112">
        <v>44515</v>
      </c>
      <c r="W213" s="113" t="s">
        <v>85</v>
      </c>
      <c r="X213" s="9"/>
      <c r="Y213" s="1"/>
      <c r="Z213" s="9"/>
      <c r="AA213" s="9"/>
      <c r="AB213" s="9"/>
      <c r="AC213" s="9"/>
      <c r="AD213" s="9"/>
      <c r="AE213" s="10"/>
      <c r="AF213" s="9"/>
      <c r="AG213" s="9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</row>
    <row r="214" spans="1:190" x14ac:dyDescent="0.15">
      <c r="A214" s="124">
        <f t="shared" si="64"/>
        <v>43356</v>
      </c>
      <c r="B214" s="125">
        <f t="shared" ca="1" si="73"/>
        <v>1038.181274</v>
      </c>
      <c r="C214" s="126">
        <f t="shared" si="65"/>
        <v>1000</v>
      </c>
      <c r="D214" s="127">
        <f ca="1">IF(A214&lt;$B$1,VLOOKUP(A214,[1]DI!$A$4:$B$15000,2),0)</f>
        <v>6.3899999999999998E-2</v>
      </c>
      <c r="E214" s="128">
        <f t="shared" ca="1" si="58"/>
        <v>1.0002458299999999</v>
      </c>
      <c r="F214" s="128">
        <f ca="1">(TRUNC(PRODUCT($E$12:$E213),16))</f>
        <v>1.0351941628505399</v>
      </c>
      <c r="G214" s="128">
        <f t="shared" si="57"/>
        <v>1</v>
      </c>
      <c r="H214" s="128">
        <f t="shared" ca="1" si="59"/>
        <v>1.0351941600000001</v>
      </c>
      <c r="I214" s="127">
        <f t="shared" si="66"/>
        <v>5.1999999999999998E-3</v>
      </c>
      <c r="J214" s="129">
        <f t="shared" si="67"/>
        <v>43154</v>
      </c>
      <c r="K214" s="130">
        <f t="shared" si="68"/>
        <v>140</v>
      </c>
      <c r="L214" s="131">
        <f t="shared" si="69"/>
        <v>140</v>
      </c>
      <c r="M214" s="132">
        <f t="shared" si="60"/>
        <v>1.0028855590000001</v>
      </c>
      <c r="N214" s="132">
        <f t="shared" ca="1" si="61"/>
        <v>1.038181274</v>
      </c>
      <c r="O214" s="131">
        <f t="shared" si="74"/>
        <v>0</v>
      </c>
      <c r="P214" s="128">
        <f t="shared" ca="1" si="62"/>
        <v>38.181274000000002</v>
      </c>
      <c r="Q214" s="126">
        <f t="shared" si="70"/>
        <v>0</v>
      </c>
      <c r="R214" s="133" t="str">
        <f t="shared" si="71"/>
        <v>J=</v>
      </c>
      <c r="S214" s="129">
        <f t="shared" si="72"/>
        <v>43578</v>
      </c>
      <c r="T214" s="134" t="str">
        <f t="shared" si="63"/>
        <v>-</v>
      </c>
      <c r="U214" s="9"/>
      <c r="V214" s="112">
        <v>44242</v>
      </c>
      <c r="W214" s="113" t="s">
        <v>72</v>
      </c>
      <c r="X214" s="9"/>
      <c r="Y214" s="1"/>
      <c r="Z214" s="9"/>
      <c r="AA214" s="9"/>
      <c r="AB214" s="9"/>
      <c r="AC214" s="9"/>
      <c r="AD214" s="9"/>
      <c r="AE214" s="10"/>
      <c r="AF214" s="9"/>
      <c r="AG214" s="9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</row>
    <row r="215" spans="1:190" x14ac:dyDescent="0.15">
      <c r="A215" s="124">
        <f t="shared" si="64"/>
        <v>43357</v>
      </c>
      <c r="B215" s="125">
        <f t="shared" ca="1" si="73"/>
        <v>1038.45786</v>
      </c>
      <c r="C215" s="126">
        <f t="shared" si="65"/>
        <v>1000</v>
      </c>
      <c r="D215" s="127">
        <f ca="1">IF(A215&lt;$B$1,VLOOKUP(A215,[1]DI!$A$4:$B$15000,2),0)</f>
        <v>6.3899999999999998E-2</v>
      </c>
      <c r="E215" s="128">
        <f t="shared" ca="1" si="58"/>
        <v>1.0002458299999999</v>
      </c>
      <c r="F215" s="128">
        <f ca="1">(TRUNC(PRODUCT($E$12:$E214),16))</f>
        <v>1.03544864463159</v>
      </c>
      <c r="G215" s="128">
        <f t="shared" si="57"/>
        <v>1</v>
      </c>
      <c r="H215" s="128">
        <f t="shared" ca="1" si="59"/>
        <v>1.03544864</v>
      </c>
      <c r="I215" s="127">
        <f t="shared" si="66"/>
        <v>5.1999999999999998E-3</v>
      </c>
      <c r="J215" s="129">
        <f t="shared" si="67"/>
        <v>43154</v>
      </c>
      <c r="K215" s="130">
        <f t="shared" si="68"/>
        <v>141</v>
      </c>
      <c r="L215" s="131">
        <f t="shared" si="69"/>
        <v>141</v>
      </c>
      <c r="M215" s="132">
        <f t="shared" si="60"/>
        <v>1.0029062</v>
      </c>
      <c r="N215" s="132">
        <f t="shared" ca="1" si="61"/>
        <v>1.0384578609999999</v>
      </c>
      <c r="O215" s="131">
        <f t="shared" si="74"/>
        <v>0</v>
      </c>
      <c r="P215" s="128">
        <f t="shared" ca="1" si="62"/>
        <v>38.457859999999997</v>
      </c>
      <c r="Q215" s="126">
        <f t="shared" si="70"/>
        <v>0</v>
      </c>
      <c r="R215" s="133" t="str">
        <f t="shared" si="71"/>
        <v>J=</v>
      </c>
      <c r="S215" s="129">
        <f t="shared" si="72"/>
        <v>43578</v>
      </c>
      <c r="T215" s="134" t="str">
        <f t="shared" si="63"/>
        <v>-</v>
      </c>
      <c r="U215" s="9"/>
      <c r="V215" s="112">
        <v>44243</v>
      </c>
      <c r="W215" s="113" t="s">
        <v>72</v>
      </c>
      <c r="X215" s="9"/>
      <c r="Y215" s="1"/>
      <c r="Z215" s="9"/>
      <c r="AA215" s="9"/>
      <c r="AB215" s="9"/>
      <c r="AC215" s="9"/>
      <c r="AD215" s="9"/>
      <c r="AE215" s="10"/>
      <c r="AF215" s="9"/>
      <c r="AG215" s="9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</row>
    <row r="216" spans="1:190" x14ac:dyDescent="0.15">
      <c r="A216" s="124">
        <f t="shared" si="64"/>
        <v>43358</v>
      </c>
      <c r="B216" s="125">
        <f t="shared" ca="1" si="73"/>
        <v>1038.7345290000001</v>
      </c>
      <c r="C216" s="126">
        <f t="shared" si="65"/>
        <v>1000</v>
      </c>
      <c r="D216" s="127">
        <f ca="1">IF(A216&lt;$B$1,VLOOKUP(A216,[1]DI!$A$4:$B$15000,2),0)</f>
        <v>0</v>
      </c>
      <c r="E216" s="128">
        <f t="shared" ca="1" si="58"/>
        <v>1</v>
      </c>
      <c r="F216" s="128">
        <f ca="1">(TRUNC(PRODUCT($E$12:$E215),16))</f>
        <v>1.0357031889718999</v>
      </c>
      <c r="G216" s="128">
        <f t="shared" si="57"/>
        <v>1</v>
      </c>
      <c r="H216" s="128">
        <f t="shared" ca="1" si="59"/>
        <v>1.03570319</v>
      </c>
      <c r="I216" s="127">
        <f t="shared" si="66"/>
        <v>5.1999999999999998E-3</v>
      </c>
      <c r="J216" s="129">
        <f t="shared" si="67"/>
        <v>43154</v>
      </c>
      <c r="K216" s="130">
        <f t="shared" si="68"/>
        <v>141</v>
      </c>
      <c r="L216" s="131">
        <f t="shared" si="69"/>
        <v>142</v>
      </c>
      <c r="M216" s="132">
        <f t="shared" si="60"/>
        <v>1.0029268410000001</v>
      </c>
      <c r="N216" s="132">
        <f t="shared" ca="1" si="61"/>
        <v>1.0387345290000001</v>
      </c>
      <c r="O216" s="131">
        <f t="shared" si="74"/>
        <v>0</v>
      </c>
      <c r="P216" s="128">
        <f t="shared" ca="1" si="62"/>
        <v>38.734529000000002</v>
      </c>
      <c r="Q216" s="126">
        <f t="shared" si="70"/>
        <v>0</v>
      </c>
      <c r="R216" s="133" t="str">
        <f t="shared" si="71"/>
        <v>J=</v>
      </c>
      <c r="S216" s="129">
        <f t="shared" si="72"/>
        <v>43578</v>
      </c>
      <c r="T216" s="134" t="str">
        <f t="shared" si="63"/>
        <v>-</v>
      </c>
      <c r="U216" s="9"/>
      <c r="V216" s="112">
        <v>44288</v>
      </c>
      <c r="W216" s="113" t="s">
        <v>80</v>
      </c>
      <c r="X216" s="9"/>
      <c r="Y216" s="1"/>
      <c r="Z216" s="9"/>
      <c r="AA216" s="9"/>
      <c r="AB216" s="9"/>
      <c r="AC216" s="9"/>
      <c r="AD216" s="9"/>
      <c r="AE216" s="10"/>
      <c r="AF216" s="9"/>
      <c r="AG216" s="9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</row>
    <row r="217" spans="1:190" x14ac:dyDescent="0.15">
      <c r="A217" s="124">
        <f t="shared" si="64"/>
        <v>43359</v>
      </c>
      <c r="B217" s="125">
        <f t="shared" ca="1" si="73"/>
        <v>1038.7345290000001</v>
      </c>
      <c r="C217" s="126">
        <f t="shared" si="65"/>
        <v>1000</v>
      </c>
      <c r="D217" s="127">
        <f ca="1">IF(A217&lt;$B$1,VLOOKUP(A217,[1]DI!$A$4:$B$15000,2),0)</f>
        <v>0</v>
      </c>
      <c r="E217" s="128">
        <f t="shared" ca="1" si="58"/>
        <v>1</v>
      </c>
      <c r="F217" s="128">
        <f ca="1">(TRUNC(PRODUCT($E$12:$E216),16))</f>
        <v>1.0357031889718999</v>
      </c>
      <c r="G217" s="128">
        <f t="shared" si="57"/>
        <v>1</v>
      </c>
      <c r="H217" s="128">
        <f t="shared" ca="1" si="59"/>
        <v>1.03570319</v>
      </c>
      <c r="I217" s="127">
        <f t="shared" si="66"/>
        <v>5.1999999999999998E-3</v>
      </c>
      <c r="J217" s="129">
        <f t="shared" si="67"/>
        <v>43154</v>
      </c>
      <c r="K217" s="130">
        <f t="shared" si="68"/>
        <v>141</v>
      </c>
      <c r="L217" s="131">
        <f t="shared" si="69"/>
        <v>142</v>
      </c>
      <c r="M217" s="132">
        <f t="shared" si="60"/>
        <v>1.0029268410000001</v>
      </c>
      <c r="N217" s="132">
        <f t="shared" ca="1" si="61"/>
        <v>1.0387345290000001</v>
      </c>
      <c r="O217" s="131">
        <f t="shared" si="74"/>
        <v>0</v>
      </c>
      <c r="P217" s="128">
        <f t="shared" ca="1" si="62"/>
        <v>38.734529000000002</v>
      </c>
      <c r="Q217" s="126">
        <f t="shared" si="70"/>
        <v>0</v>
      </c>
      <c r="R217" s="133" t="str">
        <f t="shared" si="71"/>
        <v>J=</v>
      </c>
      <c r="S217" s="129">
        <f t="shared" si="72"/>
        <v>43578</v>
      </c>
      <c r="T217" s="134" t="str">
        <f t="shared" si="63"/>
        <v>-</v>
      </c>
      <c r="U217" s="9"/>
      <c r="V217" s="112">
        <v>44307</v>
      </c>
      <c r="W217" s="113" t="s">
        <v>74</v>
      </c>
      <c r="X217" s="9"/>
      <c r="Y217" s="1"/>
      <c r="Z217" s="9"/>
      <c r="AA217" s="9"/>
      <c r="AB217" s="9"/>
      <c r="AC217" s="9"/>
      <c r="AD217" s="9"/>
      <c r="AE217" s="10"/>
      <c r="AF217" s="9"/>
      <c r="AG217" s="9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</row>
    <row r="218" spans="1:190" x14ac:dyDescent="0.15">
      <c r="A218" s="124">
        <f t="shared" si="64"/>
        <v>43360</v>
      </c>
      <c r="B218" s="125">
        <f t="shared" ca="1" si="73"/>
        <v>1038.7345290000001</v>
      </c>
      <c r="C218" s="126">
        <f t="shared" si="65"/>
        <v>1000</v>
      </c>
      <c r="D218" s="127">
        <f ca="1">IF(A218&lt;$B$1,VLOOKUP(A218,[1]DI!$A$4:$B$15000,2),0)</f>
        <v>6.3899999999999998E-2</v>
      </c>
      <c r="E218" s="128">
        <f t="shared" ca="1" si="58"/>
        <v>1.0002458299999999</v>
      </c>
      <c r="F218" s="128">
        <f ca="1">(TRUNC(PRODUCT($E$12:$E217),16))</f>
        <v>1.0357031889718999</v>
      </c>
      <c r="G218" s="128">
        <f t="shared" si="57"/>
        <v>1</v>
      </c>
      <c r="H218" s="128">
        <f t="shared" ca="1" si="59"/>
        <v>1.03570319</v>
      </c>
      <c r="I218" s="127">
        <f t="shared" si="66"/>
        <v>5.1999999999999998E-3</v>
      </c>
      <c r="J218" s="129">
        <f t="shared" si="67"/>
        <v>43154</v>
      </c>
      <c r="K218" s="130">
        <f t="shared" si="68"/>
        <v>142</v>
      </c>
      <c r="L218" s="131">
        <f t="shared" si="69"/>
        <v>142</v>
      </c>
      <c r="M218" s="132">
        <f t="shared" si="60"/>
        <v>1.0029268410000001</v>
      </c>
      <c r="N218" s="132">
        <f t="shared" ca="1" si="61"/>
        <v>1.0387345290000001</v>
      </c>
      <c r="O218" s="131">
        <f t="shared" si="74"/>
        <v>0</v>
      </c>
      <c r="P218" s="128">
        <f t="shared" ca="1" si="62"/>
        <v>38.734529000000002</v>
      </c>
      <c r="Q218" s="126">
        <f t="shared" si="70"/>
        <v>0</v>
      </c>
      <c r="R218" s="133" t="str">
        <f t="shared" si="71"/>
        <v>J=</v>
      </c>
      <c r="S218" s="129">
        <f t="shared" si="72"/>
        <v>43578</v>
      </c>
      <c r="T218" s="134" t="str">
        <f t="shared" si="63"/>
        <v>-</v>
      </c>
      <c r="U218" s="9"/>
      <c r="V218" s="112">
        <v>44350</v>
      </c>
      <c r="W218" s="113" t="s">
        <v>82</v>
      </c>
      <c r="X218" s="9"/>
      <c r="Y218" s="1"/>
      <c r="Z218" s="9"/>
      <c r="AA218" s="9"/>
      <c r="AB218" s="9"/>
      <c r="AC218" s="9"/>
      <c r="AD218" s="9"/>
      <c r="AE218" s="10"/>
      <c r="AF218" s="9"/>
      <c r="AG218" s="9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</row>
    <row r="219" spans="1:190" x14ac:dyDescent="0.15">
      <c r="A219" s="124">
        <f t="shared" si="64"/>
        <v>43361</v>
      </c>
      <c r="B219" s="125">
        <f t="shared" ca="1" si="73"/>
        <v>1039.011268</v>
      </c>
      <c r="C219" s="126">
        <f t="shared" si="65"/>
        <v>1000</v>
      </c>
      <c r="D219" s="127">
        <f ca="1">IF(A219&lt;$B$1,VLOOKUP(A219,[1]DI!$A$4:$B$15000,2),0)</f>
        <v>6.3899999999999998E-2</v>
      </c>
      <c r="E219" s="128">
        <f t="shared" ca="1" si="58"/>
        <v>1.0002458299999999</v>
      </c>
      <c r="F219" s="128">
        <f ca="1">(TRUNC(PRODUCT($E$12:$E218),16))</f>
        <v>1.03595779588684</v>
      </c>
      <c r="G219" s="128">
        <f t="shared" si="57"/>
        <v>1</v>
      </c>
      <c r="H219" s="128">
        <f t="shared" ca="1" si="59"/>
        <v>1.0359578</v>
      </c>
      <c r="I219" s="127">
        <f t="shared" si="66"/>
        <v>5.1999999999999998E-3</v>
      </c>
      <c r="J219" s="129">
        <f t="shared" si="67"/>
        <v>43154</v>
      </c>
      <c r="K219" s="130">
        <f t="shared" si="68"/>
        <v>143</v>
      </c>
      <c r="L219" s="131">
        <f t="shared" si="69"/>
        <v>143</v>
      </c>
      <c r="M219" s="132">
        <f t="shared" si="60"/>
        <v>1.002947483</v>
      </c>
      <c r="N219" s="132">
        <f t="shared" ca="1" si="61"/>
        <v>1.0390112680000001</v>
      </c>
      <c r="O219" s="131">
        <f t="shared" si="74"/>
        <v>0</v>
      </c>
      <c r="P219" s="128">
        <f t="shared" ca="1" si="62"/>
        <v>39.011268000000001</v>
      </c>
      <c r="Q219" s="126">
        <f t="shared" si="70"/>
        <v>0</v>
      </c>
      <c r="R219" s="133" t="str">
        <f t="shared" si="71"/>
        <v>J=</v>
      </c>
      <c r="S219" s="129">
        <f t="shared" si="72"/>
        <v>43578</v>
      </c>
      <c r="T219" s="134" t="str">
        <f t="shared" si="63"/>
        <v>-</v>
      </c>
      <c r="U219" s="9"/>
      <c r="V219" s="112">
        <v>44446</v>
      </c>
      <c r="W219" s="113" t="s">
        <v>83</v>
      </c>
      <c r="X219" s="9"/>
      <c r="Y219" s="1"/>
      <c r="Z219" s="9"/>
      <c r="AA219" s="9"/>
      <c r="AB219" s="9"/>
      <c r="AC219" s="9"/>
      <c r="AD219" s="9"/>
      <c r="AE219" s="10"/>
      <c r="AF219" s="9"/>
      <c r="AG219" s="9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</row>
    <row r="220" spans="1:190" x14ac:dyDescent="0.15">
      <c r="A220" s="124">
        <f t="shared" si="64"/>
        <v>43362</v>
      </c>
      <c r="B220" s="125">
        <f t="shared" ca="1" si="73"/>
        <v>1039.2880789999999</v>
      </c>
      <c r="C220" s="126">
        <f t="shared" si="65"/>
        <v>1000</v>
      </c>
      <c r="D220" s="127">
        <f ca="1">IF(A220&lt;$B$1,VLOOKUP(A220,[1]DI!$A$4:$B$15000,2),0)</f>
        <v>6.3899999999999998E-2</v>
      </c>
      <c r="E220" s="128">
        <f t="shared" ca="1" si="58"/>
        <v>1.0002458299999999</v>
      </c>
      <c r="F220" s="128">
        <f ca="1">(TRUNC(PRODUCT($E$12:$E219),16))</f>
        <v>1.0362124653918099</v>
      </c>
      <c r="G220" s="128">
        <f t="shared" si="57"/>
        <v>1</v>
      </c>
      <c r="H220" s="128">
        <f t="shared" ca="1" si="59"/>
        <v>1.0362124699999999</v>
      </c>
      <c r="I220" s="127">
        <f t="shared" si="66"/>
        <v>5.1999999999999998E-3</v>
      </c>
      <c r="J220" s="129">
        <f t="shared" si="67"/>
        <v>43154</v>
      </c>
      <c r="K220" s="130">
        <f t="shared" si="68"/>
        <v>144</v>
      </c>
      <c r="L220" s="131">
        <f t="shared" si="69"/>
        <v>144</v>
      </c>
      <c r="M220" s="132">
        <f t="shared" si="60"/>
        <v>1.0029681260000001</v>
      </c>
      <c r="N220" s="132">
        <f t="shared" ca="1" si="61"/>
        <v>1.0392880790000001</v>
      </c>
      <c r="O220" s="131">
        <f t="shared" si="74"/>
        <v>0</v>
      </c>
      <c r="P220" s="128">
        <f t="shared" ca="1" si="62"/>
        <v>39.288079000000003</v>
      </c>
      <c r="Q220" s="126">
        <f t="shared" si="70"/>
        <v>0</v>
      </c>
      <c r="R220" s="133" t="str">
        <f t="shared" si="71"/>
        <v>J=</v>
      </c>
      <c r="S220" s="129">
        <f t="shared" si="72"/>
        <v>43578</v>
      </c>
      <c r="T220" s="134" t="str">
        <f t="shared" si="63"/>
        <v>-</v>
      </c>
      <c r="U220" s="9"/>
      <c r="V220" s="112">
        <v>44481</v>
      </c>
      <c r="W220" s="111" t="s">
        <v>78</v>
      </c>
      <c r="X220" s="9"/>
      <c r="Y220" s="1"/>
      <c r="Z220" s="9"/>
      <c r="AA220" s="9"/>
      <c r="AB220" s="9"/>
      <c r="AC220" s="9"/>
      <c r="AD220" s="9"/>
      <c r="AE220" s="10"/>
      <c r="AF220" s="9"/>
      <c r="AG220" s="9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</row>
    <row r="221" spans="1:190" x14ac:dyDescent="0.15">
      <c r="A221" s="124">
        <f t="shared" si="64"/>
        <v>43363</v>
      </c>
      <c r="B221" s="125">
        <f t="shared" ca="1" si="73"/>
        <v>1039.5649599999999</v>
      </c>
      <c r="C221" s="126">
        <f t="shared" si="65"/>
        <v>1000</v>
      </c>
      <c r="D221" s="127">
        <f ca="1">IF(A221&lt;$B$1,VLOOKUP(A221,[1]DI!$A$4:$B$15000,2),0)</f>
        <v>6.3899999999999998E-2</v>
      </c>
      <c r="E221" s="128">
        <f t="shared" ca="1" si="58"/>
        <v>1.0002458299999999</v>
      </c>
      <c r="F221" s="128">
        <f ca="1">(TRUNC(PRODUCT($E$12:$E220),16))</f>
        <v>1.03646719750217</v>
      </c>
      <c r="G221" s="128">
        <f t="shared" si="57"/>
        <v>1</v>
      </c>
      <c r="H221" s="128">
        <f t="shared" ca="1" si="59"/>
        <v>1.0364671999999999</v>
      </c>
      <c r="I221" s="127">
        <f t="shared" si="66"/>
        <v>5.1999999999999998E-3</v>
      </c>
      <c r="J221" s="129">
        <f t="shared" si="67"/>
        <v>43154</v>
      </c>
      <c r="K221" s="130">
        <f t="shared" si="68"/>
        <v>145</v>
      </c>
      <c r="L221" s="131">
        <f t="shared" si="69"/>
        <v>145</v>
      </c>
      <c r="M221" s="132">
        <f t="shared" si="60"/>
        <v>1.002988768</v>
      </c>
      <c r="N221" s="132">
        <f t="shared" ca="1" si="61"/>
        <v>1.0395649600000001</v>
      </c>
      <c r="O221" s="131">
        <f t="shared" si="74"/>
        <v>0</v>
      </c>
      <c r="P221" s="128">
        <f t="shared" ca="1" si="62"/>
        <v>39.564959999999999</v>
      </c>
      <c r="Q221" s="126">
        <f t="shared" si="70"/>
        <v>0</v>
      </c>
      <c r="R221" s="133" t="str">
        <f t="shared" si="71"/>
        <v>J=</v>
      </c>
      <c r="S221" s="129">
        <f t="shared" si="72"/>
        <v>43578</v>
      </c>
      <c r="T221" s="134" t="str">
        <f t="shared" si="63"/>
        <v>-</v>
      </c>
      <c r="U221" s="9"/>
      <c r="V221" s="112">
        <v>44502</v>
      </c>
      <c r="W221" s="113" t="s">
        <v>84</v>
      </c>
      <c r="X221" s="9"/>
      <c r="Y221" s="1"/>
      <c r="Z221" s="9"/>
      <c r="AA221" s="9"/>
      <c r="AB221" s="9"/>
      <c r="AC221" s="9"/>
      <c r="AD221" s="9"/>
      <c r="AE221" s="10"/>
      <c r="AF221" s="9"/>
      <c r="AG221" s="9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</row>
    <row r="222" spans="1:190" x14ac:dyDescent="0.15">
      <c r="A222" s="124">
        <f t="shared" si="64"/>
        <v>43364</v>
      </c>
      <c r="B222" s="125">
        <f t="shared" ca="1" si="73"/>
        <v>1039.841913</v>
      </c>
      <c r="C222" s="126">
        <f t="shared" si="65"/>
        <v>1000</v>
      </c>
      <c r="D222" s="127">
        <f ca="1">IF(A222&lt;$B$1,VLOOKUP(A222,[1]DI!$A$4:$B$15000,2),0)</f>
        <v>6.3899999999999998E-2</v>
      </c>
      <c r="E222" s="128">
        <f t="shared" ca="1" si="58"/>
        <v>1.0002458299999999</v>
      </c>
      <c r="F222" s="128">
        <f ca="1">(TRUNC(PRODUCT($E$12:$E221),16))</f>
        <v>1.0367219922333399</v>
      </c>
      <c r="G222" s="128">
        <f t="shared" si="57"/>
        <v>1</v>
      </c>
      <c r="H222" s="128">
        <f t="shared" ca="1" si="59"/>
        <v>1.03672199</v>
      </c>
      <c r="I222" s="127">
        <f t="shared" si="66"/>
        <v>5.1999999999999998E-3</v>
      </c>
      <c r="J222" s="129">
        <f t="shared" si="67"/>
        <v>43154</v>
      </c>
      <c r="K222" s="130">
        <f t="shared" si="68"/>
        <v>146</v>
      </c>
      <c r="L222" s="131">
        <f t="shared" si="69"/>
        <v>146</v>
      </c>
      <c r="M222" s="132">
        <f t="shared" si="60"/>
        <v>1.0030094119999999</v>
      </c>
      <c r="N222" s="132">
        <f t="shared" ca="1" si="61"/>
        <v>1.0398419139999999</v>
      </c>
      <c r="O222" s="131">
        <f t="shared" si="74"/>
        <v>0</v>
      </c>
      <c r="P222" s="128">
        <f t="shared" ca="1" si="62"/>
        <v>39.841912999999998</v>
      </c>
      <c r="Q222" s="126">
        <f t="shared" si="70"/>
        <v>0</v>
      </c>
      <c r="R222" s="133" t="str">
        <f t="shared" si="71"/>
        <v>J=</v>
      </c>
      <c r="S222" s="129">
        <f t="shared" si="72"/>
        <v>43578</v>
      </c>
      <c r="T222" s="134" t="str">
        <f t="shared" si="63"/>
        <v>-</v>
      </c>
      <c r="U222" s="9"/>
      <c r="V222" s="112">
        <v>44515</v>
      </c>
      <c r="W222" s="113" t="s">
        <v>85</v>
      </c>
      <c r="X222" s="9"/>
      <c r="Y222" s="1"/>
      <c r="Z222" s="9"/>
      <c r="AA222" s="9"/>
      <c r="AB222" s="9"/>
      <c r="AC222" s="9"/>
      <c r="AD222" s="9"/>
      <c r="AE222" s="10"/>
      <c r="AF222" s="9"/>
      <c r="AG222" s="9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</row>
    <row r="223" spans="1:190" x14ac:dyDescent="0.15">
      <c r="A223" s="124">
        <f t="shared" si="64"/>
        <v>43365</v>
      </c>
      <c r="B223" s="125">
        <f t="shared" ca="1" si="73"/>
        <v>1040.1189469999999</v>
      </c>
      <c r="C223" s="126">
        <f t="shared" si="65"/>
        <v>1000</v>
      </c>
      <c r="D223" s="127">
        <f ca="1">IF(A223&lt;$B$1,VLOOKUP(A223,[1]DI!$A$4:$B$15000,2),0)</f>
        <v>0</v>
      </c>
      <c r="E223" s="128">
        <f t="shared" ca="1" si="58"/>
        <v>1</v>
      </c>
      <c r="F223" s="128">
        <f ca="1">(TRUNC(PRODUCT($E$12:$E222),16))</f>
        <v>1.0369768496006899</v>
      </c>
      <c r="G223" s="128">
        <f t="shared" si="57"/>
        <v>1</v>
      </c>
      <c r="H223" s="128">
        <f t="shared" ca="1" si="59"/>
        <v>1.0369768500000001</v>
      </c>
      <c r="I223" s="127">
        <f t="shared" si="66"/>
        <v>5.1999999999999998E-3</v>
      </c>
      <c r="J223" s="129">
        <f t="shared" si="67"/>
        <v>43154</v>
      </c>
      <c r="K223" s="130">
        <f t="shared" si="68"/>
        <v>146</v>
      </c>
      <c r="L223" s="131">
        <f t="shared" si="69"/>
        <v>147</v>
      </c>
      <c r="M223" s="132">
        <f t="shared" si="60"/>
        <v>1.003030055</v>
      </c>
      <c r="N223" s="132">
        <f t="shared" ca="1" si="61"/>
        <v>1.0401189470000001</v>
      </c>
      <c r="O223" s="131">
        <f t="shared" si="74"/>
        <v>0</v>
      </c>
      <c r="P223" s="128">
        <f t="shared" ca="1" si="62"/>
        <v>40.118946999999999</v>
      </c>
      <c r="Q223" s="126">
        <f t="shared" si="70"/>
        <v>0</v>
      </c>
      <c r="R223" s="133" t="str">
        <f t="shared" si="71"/>
        <v>J=</v>
      </c>
      <c r="S223" s="129">
        <f t="shared" si="72"/>
        <v>43578</v>
      </c>
      <c r="T223" s="134" t="str">
        <f t="shared" si="63"/>
        <v>-</v>
      </c>
      <c r="U223" s="9"/>
      <c r="V223" s="112">
        <v>44620</v>
      </c>
      <c r="W223" s="113" t="s">
        <v>72</v>
      </c>
      <c r="X223" s="9"/>
      <c r="Y223" s="1"/>
      <c r="Z223" s="9"/>
      <c r="AA223" s="9"/>
      <c r="AB223" s="9"/>
      <c r="AC223" s="9"/>
      <c r="AD223" s="9"/>
      <c r="AE223" s="10"/>
      <c r="AF223" s="9"/>
      <c r="AG223" s="9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</row>
    <row r="224" spans="1:190" x14ac:dyDescent="0.15">
      <c r="A224" s="124">
        <f t="shared" si="64"/>
        <v>43366</v>
      </c>
      <c r="B224" s="125">
        <f t="shared" ca="1" si="73"/>
        <v>1040.1189469999999</v>
      </c>
      <c r="C224" s="126">
        <f t="shared" si="65"/>
        <v>1000</v>
      </c>
      <c r="D224" s="127">
        <f ca="1">IF(A224&lt;$B$1,VLOOKUP(A224,[1]DI!$A$4:$B$15000,2),0)</f>
        <v>0</v>
      </c>
      <c r="E224" s="128">
        <f t="shared" ca="1" si="58"/>
        <v>1</v>
      </c>
      <c r="F224" s="128">
        <f ca="1">(TRUNC(PRODUCT($E$12:$E223),16))</f>
        <v>1.0369768496006899</v>
      </c>
      <c r="G224" s="128">
        <f t="shared" si="57"/>
        <v>1</v>
      </c>
      <c r="H224" s="128">
        <f t="shared" ca="1" si="59"/>
        <v>1.0369768500000001</v>
      </c>
      <c r="I224" s="127">
        <f t="shared" si="66"/>
        <v>5.1999999999999998E-3</v>
      </c>
      <c r="J224" s="129">
        <f t="shared" si="67"/>
        <v>43154</v>
      </c>
      <c r="K224" s="130">
        <f t="shared" si="68"/>
        <v>146</v>
      </c>
      <c r="L224" s="131">
        <f t="shared" si="69"/>
        <v>147</v>
      </c>
      <c r="M224" s="132">
        <f t="shared" si="60"/>
        <v>1.003030055</v>
      </c>
      <c r="N224" s="132">
        <f t="shared" ca="1" si="61"/>
        <v>1.0401189470000001</v>
      </c>
      <c r="O224" s="131">
        <f t="shared" si="74"/>
        <v>0</v>
      </c>
      <c r="P224" s="128">
        <f t="shared" ca="1" si="62"/>
        <v>40.118946999999999</v>
      </c>
      <c r="Q224" s="126">
        <f t="shared" si="70"/>
        <v>0</v>
      </c>
      <c r="R224" s="133" t="str">
        <f t="shared" si="71"/>
        <v>J=</v>
      </c>
      <c r="S224" s="129">
        <f t="shared" si="72"/>
        <v>43578</v>
      </c>
      <c r="T224" s="134" t="str">
        <f t="shared" si="63"/>
        <v>-</v>
      </c>
      <c r="U224" s="9"/>
      <c r="V224" s="112">
        <v>44621</v>
      </c>
      <c r="W224" s="113" t="s">
        <v>72</v>
      </c>
      <c r="X224" s="9"/>
      <c r="Y224" s="1"/>
      <c r="Z224" s="9"/>
      <c r="AA224" s="9"/>
      <c r="AB224" s="9"/>
      <c r="AC224" s="9"/>
      <c r="AD224" s="9"/>
      <c r="AE224" s="10"/>
      <c r="AF224" s="9"/>
      <c r="AG224" s="9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</row>
    <row r="225" spans="1:193" x14ac:dyDescent="0.15">
      <c r="A225" s="124">
        <f t="shared" si="64"/>
        <v>43367</v>
      </c>
      <c r="B225" s="125">
        <f t="shared" ca="1" si="73"/>
        <v>1040.1189469999999</v>
      </c>
      <c r="C225" s="126">
        <f t="shared" si="65"/>
        <v>1000</v>
      </c>
      <c r="D225" s="127">
        <f ca="1">IF(A225&lt;$B$1,VLOOKUP(A225,[1]DI!$A$4:$B$15000,2),0)</f>
        <v>6.3899999999999998E-2</v>
      </c>
      <c r="E225" s="128">
        <f t="shared" ca="1" si="58"/>
        <v>1.0002458299999999</v>
      </c>
      <c r="F225" s="128">
        <f ca="1">(TRUNC(PRODUCT($E$12:$E224),16))</f>
        <v>1.0369768496006899</v>
      </c>
      <c r="G225" s="128">
        <f t="shared" si="57"/>
        <v>1</v>
      </c>
      <c r="H225" s="128">
        <f t="shared" ca="1" si="59"/>
        <v>1.0369768500000001</v>
      </c>
      <c r="I225" s="127">
        <f t="shared" si="66"/>
        <v>5.1999999999999998E-3</v>
      </c>
      <c r="J225" s="129">
        <f t="shared" si="67"/>
        <v>43154</v>
      </c>
      <c r="K225" s="130">
        <f t="shared" si="68"/>
        <v>147</v>
      </c>
      <c r="L225" s="131">
        <f t="shared" si="69"/>
        <v>147</v>
      </c>
      <c r="M225" s="132">
        <f t="shared" si="60"/>
        <v>1.003030055</v>
      </c>
      <c r="N225" s="132">
        <f t="shared" ca="1" si="61"/>
        <v>1.0401189470000001</v>
      </c>
      <c r="O225" s="131">
        <f t="shared" si="74"/>
        <v>0</v>
      </c>
      <c r="P225" s="128">
        <f t="shared" ca="1" si="62"/>
        <v>40.118946999999999</v>
      </c>
      <c r="Q225" s="126">
        <f t="shared" si="70"/>
        <v>0</v>
      </c>
      <c r="R225" s="133" t="str">
        <f t="shared" si="71"/>
        <v>J=</v>
      </c>
      <c r="S225" s="129">
        <f t="shared" si="72"/>
        <v>43578</v>
      </c>
      <c r="T225" s="134" t="str">
        <f t="shared" si="63"/>
        <v>-</v>
      </c>
      <c r="U225" s="29"/>
      <c r="V225" s="112">
        <v>44666</v>
      </c>
      <c r="W225" s="113" t="s">
        <v>80</v>
      </c>
      <c r="X225" s="29"/>
      <c r="Y225" s="31"/>
      <c r="Z225" s="29"/>
      <c r="AA225" s="29"/>
      <c r="AB225" s="29"/>
      <c r="AC225" s="29"/>
      <c r="AD225" s="29"/>
      <c r="AE225" s="33"/>
      <c r="AF225" s="29"/>
      <c r="AG225" s="29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  <c r="DB225" s="30"/>
      <c r="DC225" s="30"/>
      <c r="DD225" s="30"/>
      <c r="DE225" s="30"/>
      <c r="DF225" s="30"/>
      <c r="DG225" s="30"/>
      <c r="DH225" s="30"/>
      <c r="DI225" s="30"/>
      <c r="DJ225" s="30"/>
      <c r="DK225" s="30"/>
      <c r="DL225" s="30"/>
      <c r="DM225" s="30"/>
      <c r="DN225" s="30"/>
      <c r="DO225" s="30"/>
      <c r="DP225" s="30"/>
      <c r="DQ225" s="30"/>
      <c r="DR225" s="30"/>
      <c r="DS225" s="30"/>
      <c r="DT225" s="30"/>
      <c r="DU225" s="30"/>
      <c r="DV225" s="30"/>
      <c r="DW225" s="30"/>
      <c r="DX225" s="30"/>
      <c r="DY225" s="30"/>
      <c r="DZ225" s="30"/>
      <c r="EA225" s="30"/>
      <c r="EB225" s="30"/>
      <c r="EC225" s="30"/>
      <c r="ED225" s="30"/>
      <c r="EE225" s="30"/>
      <c r="EF225" s="30"/>
      <c r="EG225" s="30"/>
      <c r="EH225" s="30"/>
      <c r="EI225" s="30"/>
      <c r="EJ225" s="30"/>
      <c r="EK225" s="30"/>
      <c r="EL225" s="30"/>
      <c r="EM225" s="30"/>
      <c r="EN225" s="30"/>
      <c r="EO225" s="30"/>
      <c r="EP225" s="30"/>
      <c r="EQ225" s="30"/>
      <c r="ER225" s="30"/>
      <c r="ES225" s="30"/>
      <c r="ET225" s="30"/>
      <c r="EU225" s="30"/>
      <c r="EV225" s="30"/>
      <c r="EW225" s="30"/>
      <c r="EX225" s="30"/>
      <c r="EY225" s="30"/>
      <c r="EZ225" s="30"/>
      <c r="FA225" s="30"/>
      <c r="FB225" s="30"/>
      <c r="FC225" s="30"/>
      <c r="FD225" s="30"/>
      <c r="FE225" s="30"/>
      <c r="FF225" s="30"/>
      <c r="FG225" s="30"/>
      <c r="FH225" s="30"/>
      <c r="FI225" s="30"/>
      <c r="FJ225" s="30"/>
      <c r="FK225" s="30"/>
      <c r="FL225" s="30"/>
      <c r="FM225" s="30"/>
      <c r="FN225" s="30"/>
      <c r="FO225" s="30"/>
      <c r="FP225" s="31"/>
      <c r="FQ225" s="31"/>
      <c r="FR225" s="31"/>
      <c r="FS225" s="31"/>
      <c r="FT225" s="31"/>
      <c r="FU225" s="31"/>
      <c r="FV225" s="31"/>
      <c r="FW225" s="31"/>
      <c r="FX225" s="31"/>
      <c r="FY225" s="31"/>
      <c r="FZ225" s="31"/>
      <c r="GA225" s="31"/>
      <c r="GB225" s="31"/>
      <c r="GC225" s="31"/>
      <c r="GD225" s="31"/>
      <c r="GE225" s="31"/>
      <c r="GF225" s="31"/>
      <c r="GG225" s="31"/>
      <c r="GH225" s="31"/>
      <c r="GI225" s="31"/>
      <c r="GJ225" s="31"/>
      <c r="GK225" s="31"/>
    </row>
    <row r="226" spans="1:193" x14ac:dyDescent="0.15">
      <c r="A226" s="124">
        <f t="shared" si="64"/>
        <v>43368</v>
      </c>
      <c r="B226" s="125">
        <f t="shared" ca="1" si="73"/>
        <v>1040.3960520000001</v>
      </c>
      <c r="C226" s="126">
        <f t="shared" si="65"/>
        <v>1000</v>
      </c>
      <c r="D226" s="127">
        <f ca="1">IF(A226&lt;$B$1,VLOOKUP(A226,[1]DI!$A$4:$B$15000,2),0)</f>
        <v>6.3899999999999998E-2</v>
      </c>
      <c r="E226" s="128">
        <f t="shared" ca="1" si="58"/>
        <v>1.0002458299999999</v>
      </c>
      <c r="F226" s="128">
        <f ca="1">(TRUNC(PRODUCT($E$12:$E225),16))</f>
        <v>1.03723176961962</v>
      </c>
      <c r="G226" s="128">
        <f t="shared" si="57"/>
        <v>1</v>
      </c>
      <c r="H226" s="128">
        <f t="shared" ca="1" si="59"/>
        <v>1.03723177</v>
      </c>
      <c r="I226" s="127">
        <f t="shared" si="66"/>
        <v>5.1999999999999998E-3</v>
      </c>
      <c r="J226" s="129">
        <f t="shared" si="67"/>
        <v>43154</v>
      </c>
      <c r="K226" s="130">
        <f t="shared" si="68"/>
        <v>148</v>
      </c>
      <c r="L226" s="131">
        <f t="shared" si="69"/>
        <v>148</v>
      </c>
      <c r="M226" s="132">
        <f t="shared" si="60"/>
        <v>1.0030506990000001</v>
      </c>
      <c r="N226" s="132">
        <f t="shared" ca="1" si="61"/>
        <v>1.040396052</v>
      </c>
      <c r="O226" s="131">
        <f t="shared" si="74"/>
        <v>0</v>
      </c>
      <c r="P226" s="128">
        <f t="shared" ca="1" si="62"/>
        <v>40.396051999999997</v>
      </c>
      <c r="Q226" s="126">
        <f t="shared" si="70"/>
        <v>0</v>
      </c>
      <c r="R226" s="133" t="str">
        <f t="shared" si="71"/>
        <v>J=</v>
      </c>
      <c r="S226" s="129">
        <f t="shared" si="72"/>
        <v>43578</v>
      </c>
      <c r="T226" s="134" t="str">
        <f t="shared" si="63"/>
        <v>-</v>
      </c>
      <c r="U226" s="9"/>
      <c r="V226" s="112">
        <v>44672</v>
      </c>
      <c r="W226" s="113" t="s">
        <v>74</v>
      </c>
      <c r="X226" s="9"/>
      <c r="Y226" s="1"/>
      <c r="Z226" s="9"/>
      <c r="AA226" s="9"/>
      <c r="AB226" s="9"/>
      <c r="AC226" s="9"/>
      <c r="AD226" s="9"/>
      <c r="AE226" s="10"/>
      <c r="AF226" s="9"/>
      <c r="AG226" s="9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</row>
    <row r="227" spans="1:193" x14ac:dyDescent="0.15">
      <c r="A227" s="124">
        <f t="shared" si="64"/>
        <v>43369</v>
      </c>
      <c r="B227" s="125">
        <f t="shared" ca="1" si="73"/>
        <v>1040.673229</v>
      </c>
      <c r="C227" s="126">
        <f t="shared" si="65"/>
        <v>1000</v>
      </c>
      <c r="D227" s="127">
        <f ca="1">IF(A227&lt;$B$1,VLOOKUP(A227,[1]DI!$A$4:$B$15000,2),0)</f>
        <v>6.3899999999999998E-2</v>
      </c>
      <c r="E227" s="128">
        <f t="shared" ca="1" si="58"/>
        <v>1.0002458299999999</v>
      </c>
      <c r="F227" s="128">
        <f ca="1">(TRUNC(PRODUCT($E$12:$E226),16))</f>
        <v>1.03748675230555</v>
      </c>
      <c r="G227" s="128">
        <f t="shared" si="57"/>
        <v>1</v>
      </c>
      <c r="H227" s="128">
        <f t="shared" ca="1" si="59"/>
        <v>1.03748675</v>
      </c>
      <c r="I227" s="127">
        <f t="shared" si="66"/>
        <v>5.1999999999999998E-3</v>
      </c>
      <c r="J227" s="129">
        <f t="shared" si="67"/>
        <v>43154</v>
      </c>
      <c r="K227" s="130">
        <f t="shared" si="68"/>
        <v>149</v>
      </c>
      <c r="L227" s="131">
        <f t="shared" si="69"/>
        <v>149</v>
      </c>
      <c r="M227" s="132">
        <f t="shared" si="60"/>
        <v>1.0030713440000001</v>
      </c>
      <c r="N227" s="132">
        <f t="shared" ca="1" si="61"/>
        <v>1.040673229</v>
      </c>
      <c r="O227" s="131">
        <f t="shared" si="74"/>
        <v>0</v>
      </c>
      <c r="P227" s="128">
        <f t="shared" ca="1" si="62"/>
        <v>40.673228999999999</v>
      </c>
      <c r="Q227" s="126">
        <f t="shared" si="70"/>
        <v>0</v>
      </c>
      <c r="R227" s="133" t="str">
        <f t="shared" si="71"/>
        <v>J=</v>
      </c>
      <c r="S227" s="129">
        <f t="shared" si="72"/>
        <v>43578</v>
      </c>
      <c r="T227" s="134" t="str">
        <f t="shared" si="63"/>
        <v>-</v>
      </c>
      <c r="U227" s="9"/>
      <c r="V227" s="112">
        <v>44728</v>
      </c>
      <c r="W227" s="113" t="s">
        <v>82</v>
      </c>
      <c r="X227" s="9"/>
      <c r="Y227" s="1"/>
      <c r="Z227" s="9"/>
      <c r="AA227" s="9"/>
      <c r="AB227" s="9"/>
      <c r="AC227" s="9"/>
      <c r="AD227" s="9"/>
      <c r="AE227" s="10"/>
      <c r="AF227" s="9"/>
      <c r="AG227" s="9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</row>
    <row r="228" spans="1:193" x14ac:dyDescent="0.15">
      <c r="A228" s="124">
        <f t="shared" si="64"/>
        <v>43370</v>
      </c>
      <c r="B228" s="125">
        <f t="shared" ca="1" si="73"/>
        <v>1040.950486</v>
      </c>
      <c r="C228" s="126">
        <f t="shared" si="65"/>
        <v>1000</v>
      </c>
      <c r="D228" s="127">
        <f ca="1">IF(A228&lt;$B$1,VLOOKUP(A228,[1]DI!$A$4:$B$15000,2),0)</f>
        <v>6.3899999999999998E-2</v>
      </c>
      <c r="E228" s="128">
        <f t="shared" ca="1" si="58"/>
        <v>1.0002458299999999</v>
      </c>
      <c r="F228" s="128">
        <f ca="1">(TRUNC(PRODUCT($E$12:$E227),16))</f>
        <v>1.0377417976738701</v>
      </c>
      <c r="G228" s="128">
        <f t="shared" si="57"/>
        <v>1</v>
      </c>
      <c r="H228" s="128">
        <f t="shared" ca="1" si="59"/>
        <v>1.0377418</v>
      </c>
      <c r="I228" s="127">
        <f t="shared" si="66"/>
        <v>5.1999999999999998E-3</v>
      </c>
      <c r="J228" s="129">
        <f t="shared" si="67"/>
        <v>43154</v>
      </c>
      <c r="K228" s="130">
        <f t="shared" si="68"/>
        <v>150</v>
      </c>
      <c r="L228" s="131">
        <f t="shared" si="69"/>
        <v>150</v>
      </c>
      <c r="M228" s="132">
        <f t="shared" si="60"/>
        <v>1.0030919890000001</v>
      </c>
      <c r="N228" s="132">
        <f t="shared" ca="1" si="61"/>
        <v>1.0409504860000001</v>
      </c>
      <c r="O228" s="131">
        <f t="shared" si="74"/>
        <v>0</v>
      </c>
      <c r="P228" s="128">
        <f t="shared" ca="1" si="62"/>
        <v>40.950485999999998</v>
      </c>
      <c r="Q228" s="126">
        <f t="shared" si="70"/>
        <v>0</v>
      </c>
      <c r="R228" s="133" t="str">
        <f t="shared" si="71"/>
        <v>J=</v>
      </c>
      <c r="S228" s="129">
        <f t="shared" si="72"/>
        <v>43578</v>
      </c>
      <c r="T228" s="134" t="str">
        <f t="shared" si="63"/>
        <v>-</v>
      </c>
      <c r="U228" s="9"/>
      <c r="V228" s="112">
        <v>44811</v>
      </c>
      <c r="W228" s="113" t="s">
        <v>83</v>
      </c>
      <c r="X228" s="9"/>
      <c r="Y228" s="1"/>
      <c r="Z228" s="9"/>
      <c r="AA228" s="9"/>
      <c r="AB228" s="9"/>
      <c r="AC228" s="9"/>
      <c r="AD228" s="9"/>
      <c r="AE228" s="10"/>
      <c r="AF228" s="9"/>
      <c r="AG228" s="9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</row>
    <row r="229" spans="1:193" x14ac:dyDescent="0.15">
      <c r="A229" s="124">
        <f t="shared" si="64"/>
        <v>43371</v>
      </c>
      <c r="B229" s="125">
        <f t="shared" ca="1" si="73"/>
        <v>1041.2278140000001</v>
      </c>
      <c r="C229" s="126">
        <f t="shared" si="65"/>
        <v>1000</v>
      </c>
      <c r="D229" s="127">
        <f ca="1">IF(A229&lt;$B$1,VLOOKUP(A229,[1]DI!$A$4:$B$15000,2),0)</f>
        <v>6.3899999999999998E-2</v>
      </c>
      <c r="E229" s="128">
        <f t="shared" ca="1" si="58"/>
        <v>1.0002458299999999</v>
      </c>
      <c r="F229" s="128">
        <f ca="1">(TRUNC(PRODUCT($E$12:$E228),16))</f>
        <v>1.03799690573999</v>
      </c>
      <c r="G229" s="128">
        <f t="shared" si="57"/>
        <v>1</v>
      </c>
      <c r="H229" s="128">
        <f t="shared" ca="1" si="59"/>
        <v>1.0379969099999999</v>
      </c>
      <c r="I229" s="127">
        <f t="shared" si="66"/>
        <v>5.1999999999999998E-3</v>
      </c>
      <c r="J229" s="129">
        <f t="shared" si="67"/>
        <v>43154</v>
      </c>
      <c r="K229" s="130">
        <f t="shared" si="68"/>
        <v>151</v>
      </c>
      <c r="L229" s="131">
        <f t="shared" si="69"/>
        <v>151</v>
      </c>
      <c r="M229" s="132">
        <f t="shared" si="60"/>
        <v>1.0031126340000001</v>
      </c>
      <c r="N229" s="132">
        <f t="shared" ca="1" si="61"/>
        <v>1.041227814</v>
      </c>
      <c r="O229" s="131">
        <f t="shared" si="74"/>
        <v>0</v>
      </c>
      <c r="P229" s="128">
        <f t="shared" ca="1" si="62"/>
        <v>41.227814000000002</v>
      </c>
      <c r="Q229" s="126">
        <f t="shared" si="70"/>
        <v>0</v>
      </c>
      <c r="R229" s="133" t="str">
        <f t="shared" si="71"/>
        <v>J=</v>
      </c>
      <c r="S229" s="129">
        <f t="shared" si="72"/>
        <v>43578</v>
      </c>
      <c r="T229" s="134" t="str">
        <f t="shared" si="63"/>
        <v>-</v>
      </c>
      <c r="U229" s="9"/>
      <c r="V229" s="112">
        <v>44846</v>
      </c>
      <c r="W229" s="111" t="s">
        <v>78</v>
      </c>
      <c r="X229" s="9"/>
      <c r="Y229" s="1"/>
      <c r="Z229" s="9"/>
      <c r="AA229" s="9"/>
      <c r="AB229" s="9"/>
      <c r="AC229" s="9"/>
      <c r="AD229" s="9"/>
      <c r="AE229" s="10"/>
      <c r="AF229" s="9"/>
      <c r="AG229" s="9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</row>
    <row r="230" spans="1:193" x14ac:dyDescent="0.15">
      <c r="A230" s="124">
        <f t="shared" si="64"/>
        <v>43372</v>
      </c>
      <c r="B230" s="125">
        <f t="shared" ca="1" si="73"/>
        <v>1041.505214</v>
      </c>
      <c r="C230" s="126">
        <f t="shared" si="65"/>
        <v>1000</v>
      </c>
      <c r="D230" s="127">
        <f ca="1">IF(A230&lt;$B$1,VLOOKUP(A230,[1]DI!$A$4:$B$15000,2),0)</f>
        <v>0</v>
      </c>
      <c r="E230" s="128">
        <f t="shared" ca="1" si="58"/>
        <v>1</v>
      </c>
      <c r="F230" s="128">
        <f ca="1">(TRUNC(PRODUCT($E$12:$E229),16))</f>
        <v>1.0382520765193299</v>
      </c>
      <c r="G230" s="128">
        <f t="shared" si="57"/>
        <v>1</v>
      </c>
      <c r="H230" s="128">
        <f t="shared" ca="1" si="59"/>
        <v>1.0382520799999999</v>
      </c>
      <c r="I230" s="127">
        <f t="shared" si="66"/>
        <v>5.1999999999999998E-3</v>
      </c>
      <c r="J230" s="129">
        <f t="shared" si="67"/>
        <v>43154</v>
      </c>
      <c r="K230" s="130">
        <f t="shared" si="68"/>
        <v>151</v>
      </c>
      <c r="L230" s="131">
        <f t="shared" si="69"/>
        <v>152</v>
      </c>
      <c r="M230" s="132">
        <f t="shared" si="60"/>
        <v>1.0031332799999999</v>
      </c>
      <c r="N230" s="132">
        <f t="shared" ca="1" si="61"/>
        <v>1.0415052140000001</v>
      </c>
      <c r="O230" s="131">
        <f t="shared" si="74"/>
        <v>0</v>
      </c>
      <c r="P230" s="128">
        <f t="shared" ca="1" si="62"/>
        <v>41.505214000000002</v>
      </c>
      <c r="Q230" s="126">
        <f t="shared" si="70"/>
        <v>0</v>
      </c>
      <c r="R230" s="133" t="str">
        <f t="shared" si="71"/>
        <v>J=</v>
      </c>
      <c r="S230" s="129">
        <f t="shared" si="72"/>
        <v>43578</v>
      </c>
      <c r="T230" s="134" t="str">
        <f t="shared" si="63"/>
        <v>-</v>
      </c>
      <c r="U230" s="9"/>
      <c r="V230" s="112">
        <v>44867</v>
      </c>
      <c r="W230" s="113" t="s">
        <v>84</v>
      </c>
      <c r="X230" s="9"/>
      <c r="Y230" s="1"/>
      <c r="Z230" s="9"/>
      <c r="AA230" s="9"/>
      <c r="AB230" s="9"/>
      <c r="AC230" s="9"/>
      <c r="AD230" s="9"/>
      <c r="AE230" s="10"/>
      <c r="AF230" s="9"/>
      <c r="AG230" s="9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</row>
    <row r="231" spans="1:193" x14ac:dyDescent="0.15">
      <c r="A231" s="124">
        <f t="shared" si="64"/>
        <v>43373</v>
      </c>
      <c r="B231" s="125">
        <f t="shared" ca="1" si="73"/>
        <v>1041.505214</v>
      </c>
      <c r="C231" s="126">
        <f t="shared" si="65"/>
        <v>1000</v>
      </c>
      <c r="D231" s="127">
        <f ca="1">IF(A231&lt;$B$1,VLOOKUP(A231,[1]DI!$A$4:$B$15000,2),0)</f>
        <v>0</v>
      </c>
      <c r="E231" s="128">
        <f t="shared" ca="1" si="58"/>
        <v>1</v>
      </c>
      <c r="F231" s="128">
        <f ca="1">(TRUNC(PRODUCT($E$12:$E230),16))</f>
        <v>1.0382520765193299</v>
      </c>
      <c r="G231" s="128">
        <f t="shared" si="57"/>
        <v>1</v>
      </c>
      <c r="H231" s="128">
        <f t="shared" ca="1" si="59"/>
        <v>1.0382520799999999</v>
      </c>
      <c r="I231" s="127">
        <f t="shared" si="66"/>
        <v>5.1999999999999998E-3</v>
      </c>
      <c r="J231" s="129">
        <f t="shared" si="67"/>
        <v>43154</v>
      </c>
      <c r="K231" s="130">
        <f t="shared" si="68"/>
        <v>151</v>
      </c>
      <c r="L231" s="131">
        <f t="shared" si="69"/>
        <v>152</v>
      </c>
      <c r="M231" s="132">
        <f t="shared" si="60"/>
        <v>1.0031332799999999</v>
      </c>
      <c r="N231" s="132">
        <f t="shared" ca="1" si="61"/>
        <v>1.0415052140000001</v>
      </c>
      <c r="O231" s="131">
        <f t="shared" si="74"/>
        <v>0</v>
      </c>
      <c r="P231" s="128">
        <f t="shared" ca="1" si="62"/>
        <v>41.505214000000002</v>
      </c>
      <c r="Q231" s="126">
        <f t="shared" si="70"/>
        <v>0</v>
      </c>
      <c r="R231" s="133" t="str">
        <f t="shared" si="71"/>
        <v>J=</v>
      </c>
      <c r="S231" s="129">
        <f t="shared" si="72"/>
        <v>43578</v>
      </c>
      <c r="T231" s="134" t="str">
        <f t="shared" si="63"/>
        <v>-</v>
      </c>
      <c r="U231" s="9"/>
      <c r="V231" s="112">
        <v>44880</v>
      </c>
      <c r="W231" s="113" t="s">
        <v>85</v>
      </c>
      <c r="X231" s="9"/>
      <c r="Y231" s="1"/>
      <c r="Z231" s="9"/>
      <c r="AA231" s="9"/>
      <c r="AB231" s="9"/>
      <c r="AC231" s="9"/>
      <c r="AD231" s="9"/>
      <c r="AE231" s="10"/>
      <c r="AF231" s="9"/>
      <c r="AG231" s="9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</row>
    <row r="232" spans="1:193" x14ac:dyDescent="0.15">
      <c r="A232" s="124">
        <f t="shared" si="64"/>
        <v>43374</v>
      </c>
      <c r="B232" s="125">
        <f t="shared" ca="1" si="73"/>
        <v>1041.505214</v>
      </c>
      <c r="C232" s="126">
        <f t="shared" si="65"/>
        <v>1000</v>
      </c>
      <c r="D232" s="127">
        <f ca="1">IF(A232&lt;$B$1,VLOOKUP(A232,[1]DI!$A$4:$B$15000,2),0)</f>
        <v>6.4000000000000001E-2</v>
      </c>
      <c r="E232" s="128">
        <f t="shared" ca="1" si="58"/>
        <v>1.0002462000000001</v>
      </c>
      <c r="F232" s="128">
        <f ca="1">(TRUNC(PRODUCT($E$12:$E231),16))</f>
        <v>1.0382520765193299</v>
      </c>
      <c r="G232" s="128">
        <f t="shared" si="57"/>
        <v>1</v>
      </c>
      <c r="H232" s="128">
        <f t="shared" ca="1" si="59"/>
        <v>1.0382520799999999</v>
      </c>
      <c r="I232" s="127">
        <f t="shared" si="66"/>
        <v>5.1999999999999998E-3</v>
      </c>
      <c r="J232" s="129">
        <f t="shared" si="67"/>
        <v>43154</v>
      </c>
      <c r="K232" s="130">
        <f t="shared" si="68"/>
        <v>152</v>
      </c>
      <c r="L232" s="131">
        <f t="shared" si="69"/>
        <v>152</v>
      </c>
      <c r="M232" s="132">
        <f t="shared" si="60"/>
        <v>1.0031332799999999</v>
      </c>
      <c r="N232" s="132">
        <f t="shared" ca="1" si="61"/>
        <v>1.0415052140000001</v>
      </c>
      <c r="O232" s="131">
        <f t="shared" si="74"/>
        <v>0</v>
      </c>
      <c r="P232" s="128">
        <f t="shared" ca="1" si="62"/>
        <v>41.505214000000002</v>
      </c>
      <c r="Q232" s="126">
        <f t="shared" si="70"/>
        <v>0</v>
      </c>
      <c r="R232" s="133" t="str">
        <f t="shared" si="71"/>
        <v>J=</v>
      </c>
      <c r="S232" s="129">
        <f t="shared" si="72"/>
        <v>43578</v>
      </c>
      <c r="T232" s="134" t="str">
        <f t="shared" si="63"/>
        <v>-</v>
      </c>
      <c r="U232" s="9"/>
      <c r="V232" s="112">
        <v>44977</v>
      </c>
      <c r="W232" s="113" t="s">
        <v>72</v>
      </c>
      <c r="X232" s="9"/>
      <c r="Y232" s="1"/>
      <c r="Z232" s="9"/>
      <c r="AA232" s="9"/>
      <c r="AB232" s="9"/>
      <c r="AC232" s="9"/>
      <c r="AD232" s="9"/>
      <c r="AE232" s="10"/>
      <c r="AF232" s="9"/>
      <c r="AG232" s="9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</row>
    <row r="233" spans="1:193" x14ac:dyDescent="0.15">
      <c r="A233" s="124">
        <f t="shared" si="64"/>
        <v>43375</v>
      </c>
      <c r="B233" s="125">
        <f t="shared" ca="1" si="73"/>
        <v>1041.783066</v>
      </c>
      <c r="C233" s="126">
        <f t="shared" si="65"/>
        <v>1000</v>
      </c>
      <c r="D233" s="127">
        <f ca="1">IF(A233&lt;$B$1,VLOOKUP(A233,[1]DI!$A$4:$B$15000,2),0)</f>
        <v>6.4000000000000001E-2</v>
      </c>
      <c r="E233" s="128">
        <f t="shared" ca="1" si="58"/>
        <v>1.0002462000000001</v>
      </c>
      <c r="F233" s="128">
        <f ca="1">(TRUNC(PRODUCT($E$12:$E232),16))</f>
        <v>1.03850769418057</v>
      </c>
      <c r="G233" s="128">
        <f t="shared" si="57"/>
        <v>1</v>
      </c>
      <c r="H233" s="128">
        <f t="shared" ca="1" si="59"/>
        <v>1.0385076900000001</v>
      </c>
      <c r="I233" s="127">
        <f t="shared" si="66"/>
        <v>5.1999999999999998E-3</v>
      </c>
      <c r="J233" s="129">
        <f t="shared" si="67"/>
        <v>43154</v>
      </c>
      <c r="K233" s="130">
        <f t="shared" si="68"/>
        <v>153</v>
      </c>
      <c r="L233" s="131">
        <f t="shared" si="69"/>
        <v>153</v>
      </c>
      <c r="M233" s="132">
        <f t="shared" si="60"/>
        <v>1.003153926</v>
      </c>
      <c r="N233" s="132">
        <f t="shared" ca="1" si="61"/>
        <v>1.041783066</v>
      </c>
      <c r="O233" s="131">
        <f t="shared" si="74"/>
        <v>0</v>
      </c>
      <c r="P233" s="128">
        <f t="shared" ca="1" si="62"/>
        <v>41.783065999999998</v>
      </c>
      <c r="Q233" s="126">
        <f t="shared" si="70"/>
        <v>0</v>
      </c>
      <c r="R233" s="133" t="str">
        <f t="shared" si="71"/>
        <v>J=</v>
      </c>
      <c r="S233" s="129">
        <f t="shared" si="72"/>
        <v>43578</v>
      </c>
      <c r="T233" s="134" t="str">
        <f t="shared" si="63"/>
        <v>-</v>
      </c>
      <c r="U233" s="9"/>
      <c r="V233" s="112">
        <v>44978</v>
      </c>
      <c r="W233" s="113" t="s">
        <v>72</v>
      </c>
      <c r="X233" s="9"/>
      <c r="Y233" s="1"/>
      <c r="Z233" s="9"/>
      <c r="AA233" s="9"/>
      <c r="AB233" s="9"/>
      <c r="AC233" s="9"/>
      <c r="AD233" s="9"/>
      <c r="AE233" s="10"/>
      <c r="AF233" s="9"/>
      <c r="AG233" s="9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</row>
    <row r="234" spans="1:193" x14ac:dyDescent="0.15">
      <c r="A234" s="124">
        <f t="shared" si="64"/>
        <v>43376</v>
      </c>
      <c r="B234" s="125">
        <f t="shared" ca="1" si="73"/>
        <v>1042.060999</v>
      </c>
      <c r="C234" s="126">
        <f t="shared" si="65"/>
        <v>1000</v>
      </c>
      <c r="D234" s="127">
        <f ca="1">IF(A234&lt;$B$1,VLOOKUP(A234,[1]DI!$A$4:$B$15000,2),0)</f>
        <v>6.4000000000000001E-2</v>
      </c>
      <c r="E234" s="128">
        <f t="shared" ca="1" si="58"/>
        <v>1.0002462000000001</v>
      </c>
      <c r="F234" s="128">
        <f ca="1">(TRUNC(PRODUCT($E$12:$E233),16))</f>
        <v>1.0387633747748799</v>
      </c>
      <c r="G234" s="128">
        <f t="shared" si="57"/>
        <v>1</v>
      </c>
      <c r="H234" s="128">
        <f t="shared" ca="1" si="59"/>
        <v>1.0387633700000001</v>
      </c>
      <c r="I234" s="127">
        <f t="shared" si="66"/>
        <v>5.1999999999999998E-3</v>
      </c>
      <c r="J234" s="129">
        <f t="shared" si="67"/>
        <v>43154</v>
      </c>
      <c r="K234" s="130">
        <f t="shared" si="68"/>
        <v>154</v>
      </c>
      <c r="L234" s="131">
        <f t="shared" si="69"/>
        <v>154</v>
      </c>
      <c r="M234" s="132">
        <f t="shared" si="60"/>
        <v>1.003174572</v>
      </c>
      <c r="N234" s="132">
        <f t="shared" ca="1" si="61"/>
        <v>1.042060999</v>
      </c>
      <c r="O234" s="131">
        <f t="shared" si="74"/>
        <v>0</v>
      </c>
      <c r="P234" s="128">
        <f t="shared" ca="1" si="62"/>
        <v>42.060999000000002</v>
      </c>
      <c r="Q234" s="126">
        <f t="shared" si="70"/>
        <v>0</v>
      </c>
      <c r="R234" s="133" t="str">
        <f t="shared" si="71"/>
        <v>J=</v>
      </c>
      <c r="S234" s="129">
        <f t="shared" si="72"/>
        <v>43578</v>
      </c>
      <c r="T234" s="134" t="str">
        <f t="shared" si="63"/>
        <v>-</v>
      </c>
      <c r="U234" s="9"/>
      <c r="V234" s="112">
        <v>45023</v>
      </c>
      <c r="W234" s="113" t="s">
        <v>80</v>
      </c>
      <c r="X234" s="9"/>
      <c r="Y234" s="1"/>
      <c r="Z234" s="9"/>
      <c r="AA234" s="9"/>
      <c r="AB234" s="9"/>
      <c r="AC234" s="9"/>
      <c r="AD234" s="9"/>
      <c r="AE234" s="10"/>
      <c r="AF234" s="9"/>
      <c r="AG234" s="9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</row>
    <row r="235" spans="1:193" x14ac:dyDescent="0.15">
      <c r="A235" s="124">
        <f t="shared" si="64"/>
        <v>43377</v>
      </c>
      <c r="B235" s="125">
        <f t="shared" ca="1" si="73"/>
        <v>1042.339013</v>
      </c>
      <c r="C235" s="126">
        <f t="shared" si="65"/>
        <v>1000</v>
      </c>
      <c r="D235" s="127">
        <f ca="1">IF(A235&lt;$B$1,VLOOKUP(A235,[1]DI!$A$4:$B$15000,2),0)</f>
        <v>6.4000000000000001E-2</v>
      </c>
      <c r="E235" s="128">
        <f t="shared" ca="1" si="58"/>
        <v>1.0002462000000001</v>
      </c>
      <c r="F235" s="128">
        <f ca="1">(TRUNC(PRODUCT($E$12:$E234),16))</f>
        <v>1.03901911831775</v>
      </c>
      <c r="G235" s="128">
        <f t="shared" si="57"/>
        <v>1</v>
      </c>
      <c r="H235" s="128">
        <f t="shared" ca="1" si="59"/>
        <v>1.0390191200000001</v>
      </c>
      <c r="I235" s="127">
        <f t="shared" si="66"/>
        <v>5.1999999999999998E-3</v>
      </c>
      <c r="J235" s="129">
        <f t="shared" si="67"/>
        <v>43154</v>
      </c>
      <c r="K235" s="130">
        <f t="shared" si="68"/>
        <v>155</v>
      </c>
      <c r="L235" s="131">
        <f t="shared" si="69"/>
        <v>155</v>
      </c>
      <c r="M235" s="132">
        <f t="shared" si="60"/>
        <v>1.003195219</v>
      </c>
      <c r="N235" s="132">
        <f t="shared" ca="1" si="61"/>
        <v>1.042339014</v>
      </c>
      <c r="O235" s="131">
        <f t="shared" si="74"/>
        <v>0</v>
      </c>
      <c r="P235" s="128">
        <f t="shared" ca="1" si="62"/>
        <v>42.339013000000001</v>
      </c>
      <c r="Q235" s="126">
        <f t="shared" si="70"/>
        <v>0</v>
      </c>
      <c r="R235" s="133" t="str">
        <f t="shared" si="71"/>
        <v>J=</v>
      </c>
      <c r="S235" s="129">
        <f t="shared" si="72"/>
        <v>43578</v>
      </c>
      <c r="T235" s="134" t="str">
        <f t="shared" si="63"/>
        <v>-</v>
      </c>
      <c r="U235" s="9"/>
      <c r="V235" s="112">
        <v>45037</v>
      </c>
      <c r="W235" s="113" t="s">
        <v>74</v>
      </c>
      <c r="X235" s="9"/>
      <c r="Y235" s="1"/>
      <c r="Z235" s="9"/>
      <c r="AA235" s="9"/>
      <c r="AB235" s="9"/>
      <c r="AC235" s="9"/>
      <c r="AD235" s="9"/>
      <c r="AE235" s="10"/>
      <c r="AF235" s="9"/>
      <c r="AG235" s="9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</row>
    <row r="236" spans="1:193" x14ac:dyDescent="0.15">
      <c r="A236" s="124">
        <f t="shared" si="64"/>
        <v>43378</v>
      </c>
      <c r="B236" s="125">
        <f t="shared" ca="1" si="73"/>
        <v>1042.61709</v>
      </c>
      <c r="C236" s="126">
        <f t="shared" si="65"/>
        <v>1000</v>
      </c>
      <c r="D236" s="127">
        <f ca="1">IF(A236&lt;$B$1,VLOOKUP(A236,[1]DI!$A$4:$B$15000,2),0)</f>
        <v>6.4000000000000001E-2</v>
      </c>
      <c r="E236" s="128">
        <f t="shared" ca="1" si="58"/>
        <v>1.0002462000000001</v>
      </c>
      <c r="F236" s="128">
        <f ca="1">(TRUNC(PRODUCT($E$12:$E235),16))</f>
        <v>1.03927492482468</v>
      </c>
      <c r="G236" s="128">
        <f t="shared" si="57"/>
        <v>1</v>
      </c>
      <c r="H236" s="128">
        <f t="shared" ca="1" si="59"/>
        <v>1.03927492</v>
      </c>
      <c r="I236" s="127">
        <f t="shared" si="66"/>
        <v>5.1999999999999998E-3</v>
      </c>
      <c r="J236" s="129">
        <f t="shared" si="67"/>
        <v>43154</v>
      </c>
      <c r="K236" s="130">
        <f t="shared" si="68"/>
        <v>156</v>
      </c>
      <c r="L236" s="131">
        <f t="shared" si="69"/>
        <v>156</v>
      </c>
      <c r="M236" s="132">
        <f t="shared" si="60"/>
        <v>1.003215867</v>
      </c>
      <c r="N236" s="132">
        <f t="shared" ca="1" si="61"/>
        <v>1.04261709</v>
      </c>
      <c r="O236" s="131">
        <f t="shared" si="74"/>
        <v>0</v>
      </c>
      <c r="P236" s="128">
        <f t="shared" ca="1" si="62"/>
        <v>42.617089999999997</v>
      </c>
      <c r="Q236" s="126">
        <f t="shared" si="70"/>
        <v>0</v>
      </c>
      <c r="R236" s="133" t="str">
        <f t="shared" si="71"/>
        <v>J=</v>
      </c>
      <c r="S236" s="129">
        <f t="shared" si="72"/>
        <v>43578</v>
      </c>
      <c r="T236" s="134" t="str">
        <f t="shared" si="63"/>
        <v>-</v>
      </c>
      <c r="U236" s="9"/>
      <c r="V236" s="112">
        <v>45047</v>
      </c>
      <c r="W236" s="113" t="s">
        <v>81</v>
      </c>
      <c r="X236" s="9"/>
      <c r="Y236" s="1"/>
      <c r="Z236" s="9"/>
      <c r="AA236" s="9"/>
      <c r="AB236" s="9"/>
      <c r="AC236" s="9"/>
      <c r="AD236" s="9"/>
      <c r="AE236" s="10"/>
      <c r="AF236" s="9"/>
      <c r="AG236" s="9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</row>
    <row r="237" spans="1:193" x14ac:dyDescent="0.15">
      <c r="A237" s="124">
        <f t="shared" si="64"/>
        <v>43379</v>
      </c>
      <c r="B237" s="125">
        <f t="shared" ca="1" si="73"/>
        <v>1042.895246</v>
      </c>
      <c r="C237" s="126">
        <f t="shared" si="65"/>
        <v>1000</v>
      </c>
      <c r="D237" s="127">
        <f ca="1">IF(A237&lt;$B$1,VLOOKUP(A237,[1]DI!$A$4:$B$15000,2),0)</f>
        <v>0</v>
      </c>
      <c r="E237" s="128">
        <f t="shared" ca="1" si="58"/>
        <v>1</v>
      </c>
      <c r="F237" s="128">
        <f ca="1">(TRUNC(PRODUCT($E$12:$E236),16))</f>
        <v>1.03953079431117</v>
      </c>
      <c r="G237" s="128">
        <f t="shared" si="57"/>
        <v>1</v>
      </c>
      <c r="H237" s="128">
        <f t="shared" ca="1" si="59"/>
        <v>1.0395307899999999</v>
      </c>
      <c r="I237" s="127">
        <f t="shared" si="66"/>
        <v>5.1999999999999998E-3</v>
      </c>
      <c r="J237" s="129">
        <f t="shared" si="67"/>
        <v>43154</v>
      </c>
      <c r="K237" s="130">
        <f t="shared" si="68"/>
        <v>156</v>
      </c>
      <c r="L237" s="131">
        <f t="shared" si="69"/>
        <v>157</v>
      </c>
      <c r="M237" s="132">
        <f t="shared" si="60"/>
        <v>1.003236515</v>
      </c>
      <c r="N237" s="132">
        <f t="shared" ca="1" si="61"/>
        <v>1.0428952469999999</v>
      </c>
      <c r="O237" s="131">
        <f t="shared" si="74"/>
        <v>0</v>
      </c>
      <c r="P237" s="128">
        <f t="shared" ca="1" si="62"/>
        <v>42.895246</v>
      </c>
      <c r="Q237" s="126">
        <f t="shared" si="70"/>
        <v>0</v>
      </c>
      <c r="R237" s="133" t="str">
        <f t="shared" si="71"/>
        <v>J=</v>
      </c>
      <c r="S237" s="129">
        <f t="shared" si="72"/>
        <v>43578</v>
      </c>
      <c r="T237" s="134" t="str">
        <f t="shared" si="63"/>
        <v>-</v>
      </c>
      <c r="U237" s="9"/>
      <c r="V237" s="112">
        <v>45085</v>
      </c>
      <c r="W237" s="113" t="s">
        <v>82</v>
      </c>
      <c r="X237" s="9"/>
      <c r="Y237" s="1"/>
      <c r="Z237" s="9"/>
      <c r="AA237" s="9"/>
      <c r="AB237" s="9"/>
      <c r="AC237" s="9"/>
      <c r="AD237" s="9"/>
      <c r="AE237" s="10"/>
      <c r="AF237" s="9"/>
      <c r="AG237" s="9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</row>
    <row r="238" spans="1:193" x14ac:dyDescent="0.15">
      <c r="A238" s="124">
        <f t="shared" si="64"/>
        <v>43380</v>
      </c>
      <c r="B238" s="125">
        <f t="shared" ca="1" si="73"/>
        <v>1042.895246</v>
      </c>
      <c r="C238" s="126">
        <f t="shared" si="65"/>
        <v>1000</v>
      </c>
      <c r="D238" s="127">
        <f ca="1">IF(A238&lt;$B$1,VLOOKUP(A238,[1]DI!$A$4:$B$15000,2),0)</f>
        <v>0</v>
      </c>
      <c r="E238" s="128">
        <f t="shared" ca="1" si="58"/>
        <v>1</v>
      </c>
      <c r="F238" s="128">
        <f ca="1">(TRUNC(PRODUCT($E$12:$E237),16))</f>
        <v>1.03953079431117</v>
      </c>
      <c r="G238" s="128">
        <f t="shared" si="57"/>
        <v>1</v>
      </c>
      <c r="H238" s="128">
        <f t="shared" ca="1" si="59"/>
        <v>1.0395307899999999</v>
      </c>
      <c r="I238" s="127">
        <f t="shared" si="66"/>
        <v>5.1999999999999998E-3</v>
      </c>
      <c r="J238" s="129">
        <f t="shared" si="67"/>
        <v>43154</v>
      </c>
      <c r="K238" s="130">
        <f t="shared" si="68"/>
        <v>156</v>
      </c>
      <c r="L238" s="131">
        <f t="shared" si="69"/>
        <v>157</v>
      </c>
      <c r="M238" s="132">
        <f t="shared" si="60"/>
        <v>1.003236515</v>
      </c>
      <c r="N238" s="132">
        <f t="shared" ca="1" si="61"/>
        <v>1.0428952469999999</v>
      </c>
      <c r="O238" s="131">
        <f t="shared" si="74"/>
        <v>0</v>
      </c>
      <c r="P238" s="128">
        <f t="shared" ca="1" si="62"/>
        <v>42.895246</v>
      </c>
      <c r="Q238" s="126">
        <f t="shared" si="70"/>
        <v>0</v>
      </c>
      <c r="R238" s="133" t="str">
        <f t="shared" si="71"/>
        <v>J=</v>
      </c>
      <c r="S238" s="129">
        <f t="shared" si="72"/>
        <v>43578</v>
      </c>
      <c r="T238" s="134" t="str">
        <f t="shared" si="63"/>
        <v>-</v>
      </c>
      <c r="U238" s="9"/>
      <c r="V238" s="112">
        <v>45176</v>
      </c>
      <c r="W238" s="113" t="s">
        <v>83</v>
      </c>
      <c r="X238" s="9"/>
      <c r="Y238" s="1"/>
      <c r="Z238" s="9"/>
      <c r="AA238" s="9"/>
      <c r="AB238" s="9"/>
      <c r="AC238" s="9"/>
      <c r="AD238" s="9"/>
      <c r="AE238" s="10"/>
      <c r="AF238" s="9"/>
      <c r="AG238" s="9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</row>
    <row r="239" spans="1:193" x14ac:dyDescent="0.15">
      <c r="A239" s="124">
        <f t="shared" si="64"/>
        <v>43381</v>
      </c>
      <c r="B239" s="125">
        <f t="shared" ca="1" si="73"/>
        <v>1042.895246</v>
      </c>
      <c r="C239" s="126">
        <f t="shared" si="65"/>
        <v>1000</v>
      </c>
      <c r="D239" s="127">
        <f ca="1">IF(A239&lt;$B$1,VLOOKUP(A239,[1]DI!$A$4:$B$15000,2),0)</f>
        <v>6.4000000000000001E-2</v>
      </c>
      <c r="E239" s="128">
        <f t="shared" ca="1" si="58"/>
        <v>1.0002462000000001</v>
      </c>
      <c r="F239" s="128">
        <f ca="1">(TRUNC(PRODUCT($E$12:$E238),16))</f>
        <v>1.03953079431117</v>
      </c>
      <c r="G239" s="128">
        <f t="shared" si="57"/>
        <v>1</v>
      </c>
      <c r="H239" s="128">
        <f t="shared" ca="1" si="59"/>
        <v>1.0395307899999999</v>
      </c>
      <c r="I239" s="127">
        <f t="shared" si="66"/>
        <v>5.1999999999999998E-3</v>
      </c>
      <c r="J239" s="129">
        <f t="shared" si="67"/>
        <v>43154</v>
      </c>
      <c r="K239" s="130">
        <f t="shared" si="68"/>
        <v>157</v>
      </c>
      <c r="L239" s="131">
        <f t="shared" si="69"/>
        <v>157</v>
      </c>
      <c r="M239" s="132">
        <f t="shared" si="60"/>
        <v>1.003236515</v>
      </c>
      <c r="N239" s="132">
        <f t="shared" ca="1" si="61"/>
        <v>1.0428952469999999</v>
      </c>
      <c r="O239" s="131">
        <f t="shared" si="74"/>
        <v>0</v>
      </c>
      <c r="P239" s="128">
        <f t="shared" ca="1" si="62"/>
        <v>42.895246</v>
      </c>
      <c r="Q239" s="126">
        <f t="shared" si="70"/>
        <v>0</v>
      </c>
      <c r="R239" s="133" t="str">
        <f t="shared" si="71"/>
        <v>J=</v>
      </c>
      <c r="S239" s="129">
        <f t="shared" si="72"/>
        <v>43578</v>
      </c>
      <c r="T239" s="134" t="str">
        <f t="shared" si="63"/>
        <v>-</v>
      </c>
      <c r="U239" s="9"/>
      <c r="V239" s="112">
        <v>45211</v>
      </c>
      <c r="W239" s="111" t="s">
        <v>78</v>
      </c>
      <c r="X239" s="9"/>
      <c r="Y239" s="1"/>
      <c r="Z239" s="9"/>
      <c r="AA239" s="9"/>
      <c r="AB239" s="9"/>
      <c r="AC239" s="9"/>
      <c r="AD239" s="9"/>
      <c r="AE239" s="10"/>
      <c r="AF239" s="9"/>
      <c r="AG239" s="9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</row>
    <row r="240" spans="1:193" x14ac:dyDescent="0.15">
      <c r="A240" s="124">
        <f t="shared" si="64"/>
        <v>43382</v>
      </c>
      <c r="B240" s="125">
        <f t="shared" ca="1" si="73"/>
        <v>1043.173485</v>
      </c>
      <c r="C240" s="126">
        <f t="shared" si="65"/>
        <v>1000</v>
      </c>
      <c r="D240" s="127">
        <f ca="1">IF(A240&lt;$B$1,VLOOKUP(A240,[1]DI!$A$4:$B$15000,2),0)</f>
        <v>6.4000000000000001E-2</v>
      </c>
      <c r="E240" s="128">
        <f t="shared" ca="1" si="58"/>
        <v>1.0002462000000001</v>
      </c>
      <c r="F240" s="128">
        <f ca="1">(TRUNC(PRODUCT($E$12:$E239),16))</f>
        <v>1.0397867267927301</v>
      </c>
      <c r="G240" s="128">
        <f t="shared" ref="G240:G303" si="75">IF(O239&gt;0,F239,G239)</f>
        <v>1</v>
      </c>
      <c r="H240" s="128">
        <f t="shared" ca="1" si="59"/>
        <v>1.0397867300000001</v>
      </c>
      <c r="I240" s="127">
        <f t="shared" si="66"/>
        <v>5.1999999999999998E-3</v>
      </c>
      <c r="J240" s="129">
        <f t="shared" si="67"/>
        <v>43154</v>
      </c>
      <c r="K240" s="130">
        <f t="shared" si="68"/>
        <v>158</v>
      </c>
      <c r="L240" s="131">
        <f t="shared" si="69"/>
        <v>158</v>
      </c>
      <c r="M240" s="132">
        <f t="shared" si="60"/>
        <v>1.003257163</v>
      </c>
      <c r="N240" s="132">
        <f t="shared" ca="1" si="61"/>
        <v>1.0431734850000001</v>
      </c>
      <c r="O240" s="131">
        <f t="shared" si="74"/>
        <v>0</v>
      </c>
      <c r="P240" s="128">
        <f t="shared" ca="1" si="62"/>
        <v>43.173484999999999</v>
      </c>
      <c r="Q240" s="126">
        <f t="shared" si="70"/>
        <v>0</v>
      </c>
      <c r="R240" s="133" t="str">
        <f t="shared" si="71"/>
        <v>J=</v>
      </c>
      <c r="S240" s="129">
        <f t="shared" si="72"/>
        <v>43578</v>
      </c>
      <c r="T240" s="134" t="str">
        <f t="shared" si="63"/>
        <v>-</v>
      </c>
      <c r="U240" s="9"/>
      <c r="V240" s="112">
        <v>45232</v>
      </c>
      <c r="W240" s="113" t="s">
        <v>84</v>
      </c>
      <c r="X240" s="9"/>
      <c r="Y240" s="1"/>
      <c r="Z240" s="9"/>
      <c r="AA240" s="9"/>
      <c r="AB240" s="9"/>
      <c r="AC240" s="9"/>
      <c r="AD240" s="9"/>
      <c r="AE240" s="10"/>
      <c r="AF240" s="9"/>
      <c r="AG240" s="9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</row>
    <row r="241" spans="1:193" x14ac:dyDescent="0.15">
      <c r="A241" s="124">
        <f t="shared" si="64"/>
        <v>43383</v>
      </c>
      <c r="B241" s="125">
        <f t="shared" ca="1" si="73"/>
        <v>1043.451785</v>
      </c>
      <c r="C241" s="126">
        <f t="shared" si="65"/>
        <v>1000</v>
      </c>
      <c r="D241" s="127">
        <f ca="1">IF(A241&lt;$B$1,VLOOKUP(A241,[1]DI!$A$4:$B$15000,2),0)</f>
        <v>6.4000000000000001E-2</v>
      </c>
      <c r="E241" s="128">
        <f t="shared" ca="1" si="58"/>
        <v>1.0002462000000001</v>
      </c>
      <c r="F241" s="128">
        <f ca="1">(TRUNC(PRODUCT($E$12:$E240),16))</f>
        <v>1.0400427222848601</v>
      </c>
      <c r="G241" s="128">
        <f t="shared" si="75"/>
        <v>1</v>
      </c>
      <c r="H241" s="128">
        <f t="shared" ca="1" si="59"/>
        <v>1.04004272</v>
      </c>
      <c r="I241" s="127">
        <f t="shared" si="66"/>
        <v>5.1999999999999998E-3</v>
      </c>
      <c r="J241" s="129">
        <f t="shared" si="67"/>
        <v>43154</v>
      </c>
      <c r="K241" s="130">
        <f t="shared" si="68"/>
        <v>159</v>
      </c>
      <c r="L241" s="131">
        <f t="shared" si="69"/>
        <v>159</v>
      </c>
      <c r="M241" s="132">
        <f t="shared" si="60"/>
        <v>1.0032778120000001</v>
      </c>
      <c r="N241" s="132">
        <f t="shared" ca="1" si="61"/>
        <v>1.043451785</v>
      </c>
      <c r="O241" s="131">
        <f t="shared" si="74"/>
        <v>0</v>
      </c>
      <c r="P241" s="128">
        <f t="shared" ca="1" si="62"/>
        <v>43.451785000000001</v>
      </c>
      <c r="Q241" s="126">
        <f t="shared" si="70"/>
        <v>0</v>
      </c>
      <c r="R241" s="133" t="str">
        <f t="shared" si="71"/>
        <v>J=</v>
      </c>
      <c r="S241" s="129">
        <f t="shared" si="72"/>
        <v>43578</v>
      </c>
      <c r="T241" s="134" t="str">
        <f t="shared" si="63"/>
        <v>-</v>
      </c>
      <c r="U241" s="9"/>
      <c r="V241" s="112">
        <v>45245</v>
      </c>
      <c r="W241" s="113" t="s">
        <v>85</v>
      </c>
      <c r="X241" s="9"/>
      <c r="Y241" s="1"/>
      <c r="Z241" s="9"/>
      <c r="AA241" s="9"/>
      <c r="AB241" s="9"/>
      <c r="AC241" s="9"/>
      <c r="AD241" s="9"/>
      <c r="AE241" s="10"/>
      <c r="AF241" s="9"/>
      <c r="AG241" s="9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</row>
    <row r="242" spans="1:193" x14ac:dyDescent="0.15">
      <c r="A242" s="124">
        <f t="shared" si="64"/>
        <v>43384</v>
      </c>
      <c r="B242" s="125">
        <f t="shared" ca="1" si="73"/>
        <v>1043.7301640000001</v>
      </c>
      <c r="C242" s="126">
        <f t="shared" si="65"/>
        <v>1000</v>
      </c>
      <c r="D242" s="127">
        <f ca="1">IF(A242&lt;$B$1,VLOOKUP(A242,[1]DI!$A$4:$B$15000,2),0)</f>
        <v>6.4000000000000001E-2</v>
      </c>
      <c r="E242" s="128">
        <f t="shared" ca="1" si="58"/>
        <v>1.0002462000000001</v>
      </c>
      <c r="F242" s="128">
        <f ca="1">(TRUNC(PRODUCT($E$12:$E241),16))</f>
        <v>1.0402987808030899</v>
      </c>
      <c r="G242" s="128">
        <f t="shared" si="75"/>
        <v>1</v>
      </c>
      <c r="H242" s="128">
        <f t="shared" ca="1" si="59"/>
        <v>1.0402987800000001</v>
      </c>
      <c r="I242" s="127">
        <f t="shared" si="66"/>
        <v>5.1999999999999998E-3</v>
      </c>
      <c r="J242" s="129">
        <f t="shared" si="67"/>
        <v>43154</v>
      </c>
      <c r="K242" s="130">
        <f t="shared" si="68"/>
        <v>160</v>
      </c>
      <c r="L242" s="131">
        <f t="shared" si="69"/>
        <v>160</v>
      </c>
      <c r="M242" s="132">
        <f t="shared" si="60"/>
        <v>1.003298461</v>
      </c>
      <c r="N242" s="132">
        <f t="shared" ca="1" si="61"/>
        <v>1.0437301649999999</v>
      </c>
      <c r="O242" s="131">
        <f t="shared" si="74"/>
        <v>0</v>
      </c>
      <c r="P242" s="128">
        <f t="shared" ca="1" si="62"/>
        <v>43.730164000000002</v>
      </c>
      <c r="Q242" s="126">
        <f t="shared" si="70"/>
        <v>0</v>
      </c>
      <c r="R242" s="133" t="str">
        <f t="shared" si="71"/>
        <v>J=</v>
      </c>
      <c r="S242" s="129">
        <f t="shared" si="72"/>
        <v>43578</v>
      </c>
      <c r="T242" s="134" t="str">
        <f t="shared" si="63"/>
        <v>-</v>
      </c>
      <c r="U242" s="9"/>
      <c r="V242" s="112">
        <v>45285</v>
      </c>
      <c r="W242" s="113" t="s">
        <v>86</v>
      </c>
      <c r="X242" s="9"/>
      <c r="Y242" s="1"/>
      <c r="Z242" s="9"/>
      <c r="AA242" s="9"/>
      <c r="AB242" s="9"/>
      <c r="AC242" s="9"/>
      <c r="AD242" s="9"/>
      <c r="AE242" s="10"/>
      <c r="AF242" s="9"/>
      <c r="AG242" s="9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</row>
    <row r="243" spans="1:193" x14ac:dyDescent="0.15">
      <c r="A243" s="124">
        <f t="shared" si="64"/>
        <v>43385</v>
      </c>
      <c r="B243" s="125">
        <f t="shared" ca="1" si="73"/>
        <v>1044.008615</v>
      </c>
      <c r="C243" s="126">
        <f t="shared" si="65"/>
        <v>1000</v>
      </c>
      <c r="D243" s="127">
        <f ca="1">IF(A243&lt;$B$1,VLOOKUP(A243,[1]DI!$A$4:$B$15000,2),0)</f>
        <v>0</v>
      </c>
      <c r="E243" s="128">
        <f t="shared" ca="1" si="58"/>
        <v>1</v>
      </c>
      <c r="F243" s="128">
        <f ca="1">(TRUNC(PRODUCT($E$12:$E242),16))</f>
        <v>1.0405549023629199</v>
      </c>
      <c r="G243" s="128">
        <f t="shared" si="75"/>
        <v>1</v>
      </c>
      <c r="H243" s="128">
        <f t="shared" ca="1" si="59"/>
        <v>1.0405549000000001</v>
      </c>
      <c r="I243" s="127">
        <f t="shared" si="66"/>
        <v>5.1999999999999998E-3</v>
      </c>
      <c r="J243" s="129">
        <f t="shared" si="67"/>
        <v>43154</v>
      </c>
      <c r="K243" s="130">
        <f t="shared" si="68"/>
        <v>160</v>
      </c>
      <c r="L243" s="131">
        <f t="shared" si="69"/>
        <v>161</v>
      </c>
      <c r="M243" s="132">
        <f t="shared" si="60"/>
        <v>1.0033191100000001</v>
      </c>
      <c r="N243" s="132">
        <f t="shared" ca="1" si="61"/>
        <v>1.0440086159999999</v>
      </c>
      <c r="O243" s="131">
        <f t="shared" si="74"/>
        <v>0</v>
      </c>
      <c r="P243" s="128">
        <f t="shared" ca="1" si="62"/>
        <v>44.008614999999999</v>
      </c>
      <c r="Q243" s="126">
        <f t="shared" si="70"/>
        <v>0</v>
      </c>
      <c r="R243" s="133" t="str">
        <f t="shared" si="71"/>
        <v>J=</v>
      </c>
      <c r="S243" s="129">
        <f t="shared" si="72"/>
        <v>43578</v>
      </c>
      <c r="T243" s="134" t="str">
        <f t="shared" si="63"/>
        <v>-</v>
      </c>
      <c r="U243" s="9"/>
      <c r="V243" s="112">
        <v>41640</v>
      </c>
      <c r="W243" s="113" t="s">
        <v>88</v>
      </c>
      <c r="X243" s="9"/>
      <c r="Y243" s="1"/>
      <c r="Z243" s="9"/>
      <c r="AA243" s="9"/>
      <c r="AB243" s="9"/>
      <c r="AC243" s="9"/>
      <c r="AD243" s="9"/>
      <c r="AE243" s="10"/>
      <c r="AF243" s="9"/>
      <c r="AG243" s="9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</row>
    <row r="244" spans="1:193" x14ac:dyDescent="0.15">
      <c r="A244" s="124">
        <f t="shared" si="64"/>
        <v>43386</v>
      </c>
      <c r="B244" s="125">
        <f t="shared" ca="1" si="73"/>
        <v>1044.008615</v>
      </c>
      <c r="C244" s="126">
        <f t="shared" si="65"/>
        <v>1000</v>
      </c>
      <c r="D244" s="127">
        <f ca="1">IF(A244&lt;$B$1,VLOOKUP(A244,[1]DI!$A$4:$B$15000,2),0)</f>
        <v>0</v>
      </c>
      <c r="E244" s="128">
        <f t="shared" ca="1" si="58"/>
        <v>1</v>
      </c>
      <c r="F244" s="128">
        <f ca="1">(TRUNC(PRODUCT($E$12:$E243),16))</f>
        <v>1.0405549023629199</v>
      </c>
      <c r="G244" s="128">
        <f t="shared" si="75"/>
        <v>1</v>
      </c>
      <c r="H244" s="128">
        <f t="shared" ca="1" si="59"/>
        <v>1.0405549000000001</v>
      </c>
      <c r="I244" s="127">
        <f t="shared" si="66"/>
        <v>5.1999999999999998E-3</v>
      </c>
      <c r="J244" s="129">
        <f t="shared" si="67"/>
        <v>43154</v>
      </c>
      <c r="K244" s="130">
        <f t="shared" si="68"/>
        <v>160</v>
      </c>
      <c r="L244" s="131">
        <f t="shared" si="69"/>
        <v>161</v>
      </c>
      <c r="M244" s="132">
        <f t="shared" si="60"/>
        <v>1.0033191100000001</v>
      </c>
      <c r="N244" s="132">
        <f t="shared" ca="1" si="61"/>
        <v>1.0440086159999999</v>
      </c>
      <c r="O244" s="131">
        <f t="shared" si="74"/>
        <v>0</v>
      </c>
      <c r="P244" s="128">
        <f t="shared" ca="1" si="62"/>
        <v>44.008614999999999</v>
      </c>
      <c r="Q244" s="126">
        <f t="shared" si="70"/>
        <v>0</v>
      </c>
      <c r="R244" s="133" t="str">
        <f t="shared" si="71"/>
        <v>J=</v>
      </c>
      <c r="S244" s="129">
        <f t="shared" si="72"/>
        <v>43578</v>
      </c>
      <c r="T244" s="134" t="str">
        <f t="shared" si="63"/>
        <v>-</v>
      </c>
      <c r="U244" s="9"/>
      <c r="V244" s="112">
        <v>41701</v>
      </c>
      <c r="W244" s="113" t="s">
        <v>72</v>
      </c>
      <c r="X244" s="9"/>
      <c r="Y244" s="1"/>
      <c r="Z244" s="9"/>
      <c r="AA244" s="9"/>
      <c r="AB244" s="9"/>
      <c r="AC244" s="9"/>
      <c r="AD244" s="9"/>
      <c r="AE244" s="10"/>
      <c r="AF244" s="9"/>
      <c r="AG244" s="9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</row>
    <row r="245" spans="1:193" x14ac:dyDescent="0.15">
      <c r="A245" s="124">
        <f t="shared" si="64"/>
        <v>43387</v>
      </c>
      <c r="B245" s="125">
        <f t="shared" ca="1" si="73"/>
        <v>1044.008615</v>
      </c>
      <c r="C245" s="126">
        <f t="shared" si="65"/>
        <v>1000</v>
      </c>
      <c r="D245" s="127">
        <f ca="1">IF(A245&lt;$B$1,VLOOKUP(A245,[1]DI!$A$4:$B$15000,2),0)</f>
        <v>0</v>
      </c>
      <c r="E245" s="128">
        <f t="shared" ca="1" si="58"/>
        <v>1</v>
      </c>
      <c r="F245" s="128">
        <f ca="1">(TRUNC(PRODUCT($E$12:$E244),16))</f>
        <v>1.0405549023629199</v>
      </c>
      <c r="G245" s="128">
        <f t="shared" si="75"/>
        <v>1</v>
      </c>
      <c r="H245" s="128">
        <f t="shared" ca="1" si="59"/>
        <v>1.0405549000000001</v>
      </c>
      <c r="I245" s="127">
        <f t="shared" si="66"/>
        <v>5.1999999999999998E-3</v>
      </c>
      <c r="J245" s="129">
        <f t="shared" si="67"/>
        <v>43154</v>
      </c>
      <c r="K245" s="130">
        <f t="shared" si="68"/>
        <v>160</v>
      </c>
      <c r="L245" s="131">
        <f t="shared" si="69"/>
        <v>161</v>
      </c>
      <c r="M245" s="132">
        <f t="shared" si="60"/>
        <v>1.0033191100000001</v>
      </c>
      <c r="N245" s="132">
        <f t="shared" ca="1" si="61"/>
        <v>1.0440086159999999</v>
      </c>
      <c r="O245" s="131">
        <f t="shared" si="74"/>
        <v>0</v>
      </c>
      <c r="P245" s="128">
        <f t="shared" ca="1" si="62"/>
        <v>44.008614999999999</v>
      </c>
      <c r="Q245" s="126">
        <f t="shared" si="70"/>
        <v>0</v>
      </c>
      <c r="R245" s="133" t="str">
        <f t="shared" si="71"/>
        <v>J=</v>
      </c>
      <c r="S245" s="129">
        <f t="shared" si="72"/>
        <v>43578</v>
      </c>
      <c r="T245" s="134" t="str">
        <f t="shared" si="63"/>
        <v>-</v>
      </c>
      <c r="U245" s="9"/>
      <c r="V245" s="112">
        <v>41702</v>
      </c>
      <c r="W245" s="113" t="s">
        <v>72</v>
      </c>
      <c r="X245" s="9"/>
      <c r="Y245" s="1"/>
      <c r="Z245" s="9"/>
      <c r="AA245" s="9"/>
      <c r="AB245" s="9"/>
      <c r="AC245" s="9"/>
      <c r="AD245" s="9"/>
      <c r="AE245" s="10"/>
      <c r="AF245" s="9"/>
      <c r="AG245" s="9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</row>
    <row r="246" spans="1:193" x14ac:dyDescent="0.15">
      <c r="A246" s="124">
        <f t="shared" si="64"/>
        <v>43388</v>
      </c>
      <c r="B246" s="125">
        <f t="shared" ca="1" si="73"/>
        <v>1044.008615</v>
      </c>
      <c r="C246" s="126">
        <f t="shared" si="65"/>
        <v>1000</v>
      </c>
      <c r="D246" s="127">
        <f ca="1">IF(A246&lt;$B$1,VLOOKUP(A246,[1]DI!$A$4:$B$15000,2),0)</f>
        <v>6.4000000000000001E-2</v>
      </c>
      <c r="E246" s="128">
        <f t="shared" ca="1" si="58"/>
        <v>1.0002462000000001</v>
      </c>
      <c r="F246" s="128">
        <f ca="1">(TRUNC(PRODUCT($E$12:$E245),16))</f>
        <v>1.0405549023629199</v>
      </c>
      <c r="G246" s="128">
        <f t="shared" si="75"/>
        <v>1</v>
      </c>
      <c r="H246" s="128">
        <f t="shared" ca="1" si="59"/>
        <v>1.0405549000000001</v>
      </c>
      <c r="I246" s="127">
        <f t="shared" si="66"/>
        <v>5.1999999999999998E-3</v>
      </c>
      <c r="J246" s="129">
        <f t="shared" si="67"/>
        <v>43154</v>
      </c>
      <c r="K246" s="130">
        <f t="shared" si="68"/>
        <v>161</v>
      </c>
      <c r="L246" s="131">
        <f t="shared" si="69"/>
        <v>161</v>
      </c>
      <c r="M246" s="132">
        <f t="shared" si="60"/>
        <v>1.0033191100000001</v>
      </c>
      <c r="N246" s="132">
        <f t="shared" ca="1" si="61"/>
        <v>1.0440086159999999</v>
      </c>
      <c r="O246" s="131">
        <f t="shared" si="74"/>
        <v>0</v>
      </c>
      <c r="P246" s="128">
        <f t="shared" ca="1" si="62"/>
        <v>44.008614999999999</v>
      </c>
      <c r="Q246" s="126">
        <f t="shared" si="70"/>
        <v>0</v>
      </c>
      <c r="R246" s="133" t="str">
        <f t="shared" si="71"/>
        <v>J=</v>
      </c>
      <c r="S246" s="129">
        <f t="shared" si="72"/>
        <v>43578</v>
      </c>
      <c r="T246" s="134" t="str">
        <f t="shared" si="63"/>
        <v>-</v>
      </c>
      <c r="U246" s="9"/>
      <c r="V246" s="112">
        <v>41747</v>
      </c>
      <c r="W246" s="113" t="s">
        <v>89</v>
      </c>
      <c r="X246" s="9"/>
      <c r="Y246" s="1"/>
      <c r="Z246" s="9"/>
      <c r="AA246" s="9"/>
      <c r="AB246" s="9"/>
      <c r="AC246" s="9"/>
      <c r="AD246" s="9"/>
      <c r="AE246" s="10"/>
      <c r="AF246" s="9"/>
      <c r="AG246" s="9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</row>
    <row r="247" spans="1:193" x14ac:dyDescent="0.15">
      <c r="A247" s="124">
        <f t="shared" si="64"/>
        <v>43389</v>
      </c>
      <c r="B247" s="125">
        <f t="shared" ca="1" si="73"/>
        <v>1044.287149</v>
      </c>
      <c r="C247" s="126">
        <f t="shared" si="65"/>
        <v>1000</v>
      </c>
      <c r="D247" s="127">
        <f ca="1">IF(A247&lt;$B$1,VLOOKUP(A247,[1]DI!$A$4:$B$15000,2),0)</f>
        <v>6.4000000000000001E-2</v>
      </c>
      <c r="E247" s="128">
        <f t="shared" ca="1" si="58"/>
        <v>1.0002462000000001</v>
      </c>
      <c r="F247" s="128">
        <f ca="1">(TRUNC(PRODUCT($E$12:$E246),16))</f>
        <v>1.0408110869798901</v>
      </c>
      <c r="G247" s="128">
        <f t="shared" si="75"/>
        <v>1</v>
      </c>
      <c r="H247" s="128">
        <f t="shared" ca="1" si="59"/>
        <v>1.04081109</v>
      </c>
      <c r="I247" s="127">
        <f t="shared" si="66"/>
        <v>5.1999999999999998E-3</v>
      </c>
      <c r="J247" s="129">
        <f t="shared" si="67"/>
        <v>43154</v>
      </c>
      <c r="K247" s="130">
        <f t="shared" si="68"/>
        <v>162</v>
      </c>
      <c r="L247" s="131">
        <f t="shared" si="69"/>
        <v>162</v>
      </c>
      <c r="M247" s="132">
        <f t="shared" si="60"/>
        <v>1.00333976</v>
      </c>
      <c r="N247" s="132">
        <f t="shared" ca="1" si="61"/>
        <v>1.0442871490000001</v>
      </c>
      <c r="O247" s="131">
        <f t="shared" si="74"/>
        <v>0</v>
      </c>
      <c r="P247" s="128">
        <f t="shared" ca="1" si="62"/>
        <v>44.287148999999999</v>
      </c>
      <c r="Q247" s="126">
        <f t="shared" si="70"/>
        <v>0</v>
      </c>
      <c r="R247" s="133" t="str">
        <f t="shared" si="71"/>
        <v>J=</v>
      </c>
      <c r="S247" s="129">
        <f t="shared" si="72"/>
        <v>43578</v>
      </c>
      <c r="T247" s="134" t="str">
        <f t="shared" si="63"/>
        <v>-</v>
      </c>
      <c r="U247" s="9"/>
      <c r="V247" s="112">
        <v>41750</v>
      </c>
      <c r="W247" s="113" t="s">
        <v>74</v>
      </c>
      <c r="X247" s="9"/>
      <c r="Y247" s="1"/>
      <c r="Z247" s="9"/>
      <c r="AA247" s="9"/>
      <c r="AB247" s="9"/>
      <c r="AC247" s="9"/>
      <c r="AD247" s="9"/>
      <c r="AE247" s="10"/>
      <c r="AF247" s="9"/>
      <c r="AG247" s="9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</row>
    <row r="248" spans="1:193" x14ac:dyDescent="0.15">
      <c r="A248" s="124">
        <f t="shared" si="64"/>
        <v>43390</v>
      </c>
      <c r="B248" s="125">
        <f t="shared" ca="1" si="73"/>
        <v>1044.565744</v>
      </c>
      <c r="C248" s="126">
        <f t="shared" si="65"/>
        <v>1000</v>
      </c>
      <c r="D248" s="127">
        <f ca="1">IF(A248&lt;$B$1,VLOOKUP(A248,[1]DI!$A$4:$B$15000,2),0)</f>
        <v>6.4000000000000001E-2</v>
      </c>
      <c r="E248" s="128">
        <f t="shared" ca="1" si="58"/>
        <v>1.0002462000000001</v>
      </c>
      <c r="F248" s="128">
        <f ca="1">(TRUNC(PRODUCT($E$12:$E247),16))</f>
        <v>1.0410673346695001</v>
      </c>
      <c r="G248" s="128">
        <f t="shared" si="75"/>
        <v>1</v>
      </c>
      <c r="H248" s="128">
        <f t="shared" ca="1" si="59"/>
        <v>1.04106733</v>
      </c>
      <c r="I248" s="127">
        <f t="shared" si="66"/>
        <v>5.1999999999999998E-3</v>
      </c>
      <c r="J248" s="129">
        <f t="shared" si="67"/>
        <v>43154</v>
      </c>
      <c r="K248" s="130">
        <f t="shared" si="68"/>
        <v>163</v>
      </c>
      <c r="L248" s="131">
        <f t="shared" si="69"/>
        <v>163</v>
      </c>
      <c r="M248" s="132">
        <f t="shared" si="60"/>
        <v>1.0033604110000001</v>
      </c>
      <c r="N248" s="132">
        <f t="shared" ca="1" si="61"/>
        <v>1.044565744</v>
      </c>
      <c r="O248" s="131">
        <f t="shared" si="74"/>
        <v>0</v>
      </c>
      <c r="P248" s="128">
        <f t="shared" ca="1" si="62"/>
        <v>44.565744000000002</v>
      </c>
      <c r="Q248" s="126">
        <f t="shared" si="70"/>
        <v>0</v>
      </c>
      <c r="R248" s="133" t="str">
        <f t="shared" si="71"/>
        <v>J=</v>
      </c>
      <c r="S248" s="129">
        <f t="shared" si="72"/>
        <v>43578</v>
      </c>
      <c r="T248" s="134" t="str">
        <f t="shared" si="63"/>
        <v>-</v>
      </c>
      <c r="U248" s="9"/>
      <c r="V248" s="112">
        <v>41760</v>
      </c>
      <c r="W248" s="113" t="s">
        <v>81</v>
      </c>
      <c r="X248" s="9"/>
      <c r="Y248" s="1"/>
      <c r="Z248" s="9"/>
      <c r="AA248" s="9"/>
      <c r="AB248" s="9"/>
      <c r="AC248" s="9"/>
      <c r="AD248" s="9"/>
      <c r="AE248" s="10"/>
      <c r="AF248" s="9"/>
      <c r="AG248" s="9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</row>
    <row r="249" spans="1:193" x14ac:dyDescent="0.15">
      <c r="A249" s="124">
        <f t="shared" si="64"/>
        <v>43391</v>
      </c>
      <c r="B249" s="125">
        <f t="shared" ca="1" si="73"/>
        <v>1044.844429</v>
      </c>
      <c r="C249" s="126">
        <f t="shared" si="65"/>
        <v>1000</v>
      </c>
      <c r="D249" s="127">
        <f ca="1">IF(A249&lt;$B$1,VLOOKUP(A249,[1]DI!$A$4:$B$15000,2),0)</f>
        <v>6.4000000000000001E-2</v>
      </c>
      <c r="E249" s="128">
        <f t="shared" ca="1" si="58"/>
        <v>1.0002462000000001</v>
      </c>
      <c r="F249" s="128">
        <f ca="1">(TRUNC(PRODUCT($E$12:$E248),16))</f>
        <v>1.0413236454473001</v>
      </c>
      <c r="G249" s="128">
        <f t="shared" si="75"/>
        <v>1</v>
      </c>
      <c r="H249" s="128">
        <f t="shared" ca="1" si="59"/>
        <v>1.04132365</v>
      </c>
      <c r="I249" s="127">
        <f t="shared" si="66"/>
        <v>5.1999999999999998E-3</v>
      </c>
      <c r="J249" s="129">
        <f t="shared" si="67"/>
        <v>43154</v>
      </c>
      <c r="K249" s="130">
        <f t="shared" si="68"/>
        <v>164</v>
      </c>
      <c r="L249" s="131">
        <f t="shared" si="69"/>
        <v>164</v>
      </c>
      <c r="M249" s="132">
        <f t="shared" si="60"/>
        <v>1.0033810620000001</v>
      </c>
      <c r="N249" s="132">
        <f t="shared" ca="1" si="61"/>
        <v>1.0448444299999999</v>
      </c>
      <c r="O249" s="131">
        <f t="shared" si="74"/>
        <v>0</v>
      </c>
      <c r="P249" s="128">
        <f t="shared" ca="1" si="62"/>
        <v>44.844428999999998</v>
      </c>
      <c r="Q249" s="126">
        <f t="shared" si="70"/>
        <v>0</v>
      </c>
      <c r="R249" s="133" t="str">
        <f t="shared" si="71"/>
        <v>J=</v>
      </c>
      <c r="S249" s="129">
        <f t="shared" si="72"/>
        <v>43578</v>
      </c>
      <c r="T249" s="134" t="str">
        <f t="shared" si="63"/>
        <v>-</v>
      </c>
      <c r="U249" s="9"/>
      <c r="V249" s="112">
        <v>41809</v>
      </c>
      <c r="W249" s="113" t="s">
        <v>90</v>
      </c>
      <c r="X249" s="9"/>
      <c r="Y249" s="1"/>
      <c r="Z249" s="9"/>
      <c r="AA249" s="9"/>
      <c r="AB249" s="9"/>
      <c r="AC249" s="9"/>
      <c r="AD249" s="9"/>
      <c r="AE249" s="10"/>
      <c r="AF249" s="9"/>
      <c r="AG249" s="9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</row>
    <row r="250" spans="1:193" x14ac:dyDescent="0.15">
      <c r="A250" s="124">
        <f t="shared" si="64"/>
        <v>43392</v>
      </c>
      <c r="B250" s="125">
        <f t="shared" ca="1" si="73"/>
        <v>1045.1231749999999</v>
      </c>
      <c r="C250" s="126">
        <f t="shared" si="65"/>
        <v>1000</v>
      </c>
      <c r="D250" s="127">
        <f ca="1">IF(A250&lt;$B$1,VLOOKUP(A250,[1]DI!$A$4:$B$15000,2),0)</f>
        <v>6.4000000000000001E-2</v>
      </c>
      <c r="E250" s="128">
        <f t="shared" ca="1" si="58"/>
        <v>1.0002462000000001</v>
      </c>
      <c r="F250" s="128">
        <f ca="1">(TRUNC(PRODUCT($E$12:$E249),16))</f>
        <v>1.0415800193288001</v>
      </c>
      <c r="G250" s="128">
        <f t="shared" si="75"/>
        <v>1</v>
      </c>
      <c r="H250" s="128">
        <f t="shared" ca="1" si="59"/>
        <v>1.0415800200000001</v>
      </c>
      <c r="I250" s="127">
        <f t="shared" si="66"/>
        <v>5.1999999999999998E-3</v>
      </c>
      <c r="J250" s="129">
        <f t="shared" si="67"/>
        <v>43154</v>
      </c>
      <c r="K250" s="130">
        <f t="shared" si="68"/>
        <v>165</v>
      </c>
      <c r="L250" s="131">
        <f t="shared" si="69"/>
        <v>165</v>
      </c>
      <c r="M250" s="132">
        <f t="shared" si="60"/>
        <v>1.0034017129999999</v>
      </c>
      <c r="N250" s="132">
        <f t="shared" ca="1" si="61"/>
        <v>1.0451231759999999</v>
      </c>
      <c r="O250" s="131">
        <f t="shared" si="74"/>
        <v>0</v>
      </c>
      <c r="P250" s="128">
        <f t="shared" ca="1" si="62"/>
        <v>45.123175000000003</v>
      </c>
      <c r="Q250" s="126">
        <f t="shared" si="70"/>
        <v>0</v>
      </c>
      <c r="R250" s="133" t="str">
        <f t="shared" si="71"/>
        <v>J=</v>
      </c>
      <c r="S250" s="129">
        <f t="shared" si="72"/>
        <v>43578</v>
      </c>
      <c r="T250" s="134" t="str">
        <f t="shared" si="63"/>
        <v>-</v>
      </c>
      <c r="U250" s="9"/>
      <c r="V250" s="112">
        <v>41998</v>
      </c>
      <c r="W250" s="113" t="s">
        <v>86</v>
      </c>
      <c r="X250" s="9"/>
      <c r="Y250" s="1"/>
      <c r="Z250" s="9"/>
      <c r="AA250" s="9"/>
      <c r="AB250" s="9"/>
      <c r="AC250" s="9"/>
      <c r="AD250" s="9"/>
      <c r="AE250" s="10"/>
      <c r="AF250" s="9"/>
      <c r="AG250" s="9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</row>
    <row r="251" spans="1:193" x14ac:dyDescent="0.15">
      <c r="A251" s="124">
        <f t="shared" si="64"/>
        <v>43393</v>
      </c>
      <c r="B251" s="125">
        <f t="shared" ca="1" si="73"/>
        <v>1045.402004</v>
      </c>
      <c r="C251" s="126">
        <f t="shared" si="65"/>
        <v>1000</v>
      </c>
      <c r="D251" s="127">
        <f ca="1">IF(A251&lt;$B$1,VLOOKUP(A251,[1]DI!$A$4:$B$15000,2),0)</f>
        <v>0</v>
      </c>
      <c r="E251" s="128">
        <f t="shared" ca="1" si="58"/>
        <v>1</v>
      </c>
      <c r="F251" s="128">
        <f ca="1">(TRUNC(PRODUCT($E$12:$E250),16))</f>
        <v>1.0418364563295599</v>
      </c>
      <c r="G251" s="128">
        <f t="shared" si="75"/>
        <v>1</v>
      </c>
      <c r="H251" s="128">
        <f t="shared" ca="1" si="59"/>
        <v>1.0418364600000001</v>
      </c>
      <c r="I251" s="127">
        <f t="shared" si="66"/>
        <v>5.1999999999999998E-3</v>
      </c>
      <c r="J251" s="129">
        <f t="shared" si="67"/>
        <v>43154</v>
      </c>
      <c r="K251" s="130">
        <f t="shared" si="68"/>
        <v>165</v>
      </c>
      <c r="L251" s="131">
        <f t="shared" si="69"/>
        <v>166</v>
      </c>
      <c r="M251" s="132">
        <f t="shared" si="60"/>
        <v>1.003422365</v>
      </c>
      <c r="N251" s="132">
        <f t="shared" ca="1" si="61"/>
        <v>1.0454020049999999</v>
      </c>
      <c r="O251" s="131">
        <f t="shared" si="74"/>
        <v>0</v>
      </c>
      <c r="P251" s="128">
        <f t="shared" ca="1" si="62"/>
        <v>45.402003999999998</v>
      </c>
      <c r="Q251" s="126">
        <f t="shared" si="70"/>
        <v>0</v>
      </c>
      <c r="R251" s="133" t="str">
        <f t="shared" si="71"/>
        <v>J=</v>
      </c>
      <c r="S251" s="129">
        <f t="shared" si="72"/>
        <v>43578</v>
      </c>
      <c r="T251" s="134" t="str">
        <f t="shared" si="63"/>
        <v>-</v>
      </c>
      <c r="U251" s="9"/>
      <c r="V251" s="112">
        <v>42005</v>
      </c>
      <c r="W251" s="113" t="s">
        <v>88</v>
      </c>
      <c r="X251" s="9"/>
      <c r="Y251" s="1"/>
      <c r="Z251" s="9"/>
      <c r="AA251" s="9"/>
      <c r="AB251" s="9"/>
      <c r="AC251" s="9"/>
      <c r="AD251" s="9"/>
      <c r="AE251" s="10"/>
      <c r="AF251" s="9"/>
      <c r="AG251" s="9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</row>
    <row r="252" spans="1:193" x14ac:dyDescent="0.15">
      <c r="A252" s="124">
        <f t="shared" si="64"/>
        <v>43394</v>
      </c>
      <c r="B252" s="125">
        <f t="shared" ca="1" si="73"/>
        <v>1045.402004</v>
      </c>
      <c r="C252" s="126">
        <f t="shared" si="65"/>
        <v>1000</v>
      </c>
      <c r="D252" s="127">
        <f ca="1">IF(A252&lt;$B$1,VLOOKUP(A252,[1]DI!$A$4:$B$15000,2),0)</f>
        <v>0</v>
      </c>
      <c r="E252" s="128">
        <f t="shared" ca="1" si="58"/>
        <v>1</v>
      </c>
      <c r="F252" s="128">
        <f ca="1">(TRUNC(PRODUCT($E$12:$E251),16))</f>
        <v>1.0418364563295599</v>
      </c>
      <c r="G252" s="128">
        <f t="shared" si="75"/>
        <v>1</v>
      </c>
      <c r="H252" s="128">
        <f t="shared" ca="1" si="59"/>
        <v>1.0418364600000001</v>
      </c>
      <c r="I252" s="127">
        <f t="shared" si="66"/>
        <v>5.1999999999999998E-3</v>
      </c>
      <c r="J252" s="129">
        <f t="shared" si="67"/>
        <v>43154</v>
      </c>
      <c r="K252" s="130">
        <f t="shared" si="68"/>
        <v>165</v>
      </c>
      <c r="L252" s="131">
        <f t="shared" si="69"/>
        <v>166</v>
      </c>
      <c r="M252" s="132">
        <f t="shared" si="60"/>
        <v>1.003422365</v>
      </c>
      <c r="N252" s="132">
        <f t="shared" ca="1" si="61"/>
        <v>1.0454020049999999</v>
      </c>
      <c r="O252" s="131">
        <f t="shared" si="74"/>
        <v>0</v>
      </c>
      <c r="P252" s="128">
        <f t="shared" ca="1" si="62"/>
        <v>45.402003999999998</v>
      </c>
      <c r="Q252" s="126">
        <f t="shared" si="70"/>
        <v>0</v>
      </c>
      <c r="R252" s="133" t="str">
        <f t="shared" si="71"/>
        <v>J=</v>
      </c>
      <c r="S252" s="129">
        <f t="shared" si="72"/>
        <v>43578</v>
      </c>
      <c r="T252" s="134" t="str">
        <f t="shared" si="63"/>
        <v>-</v>
      </c>
      <c r="U252" s="9"/>
      <c r="V252" s="112">
        <v>42051</v>
      </c>
      <c r="W252" s="113" t="s">
        <v>72</v>
      </c>
      <c r="X252" s="9"/>
      <c r="Y252" s="1"/>
      <c r="Z252" s="9"/>
      <c r="AA252" s="9"/>
      <c r="AB252" s="9"/>
      <c r="AC252" s="9"/>
      <c r="AD252" s="9"/>
      <c r="AE252" s="10"/>
      <c r="AF252" s="9"/>
      <c r="AG252" s="9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</row>
    <row r="253" spans="1:193" x14ac:dyDescent="0.15">
      <c r="A253" s="124">
        <f t="shared" si="64"/>
        <v>43395</v>
      </c>
      <c r="B253" s="125">
        <f t="shared" ca="1" si="73"/>
        <v>1045.402004</v>
      </c>
      <c r="C253" s="126">
        <f t="shared" si="65"/>
        <v>1000</v>
      </c>
      <c r="D253" s="127">
        <f ca="1">IF(A253&lt;$B$1,VLOOKUP(A253,[1]DI!$A$4:$B$15000,2),0)</f>
        <v>6.4000000000000001E-2</v>
      </c>
      <c r="E253" s="128">
        <f t="shared" ca="1" si="58"/>
        <v>1.0002462000000001</v>
      </c>
      <c r="F253" s="128">
        <f ca="1">(TRUNC(PRODUCT($E$12:$E252),16))</f>
        <v>1.0418364563295599</v>
      </c>
      <c r="G253" s="128">
        <f t="shared" si="75"/>
        <v>1</v>
      </c>
      <c r="H253" s="128">
        <f t="shared" ca="1" si="59"/>
        <v>1.0418364600000001</v>
      </c>
      <c r="I253" s="127">
        <f t="shared" si="66"/>
        <v>5.1999999999999998E-3</v>
      </c>
      <c r="J253" s="129">
        <f t="shared" si="67"/>
        <v>43154</v>
      </c>
      <c r="K253" s="130">
        <f t="shared" si="68"/>
        <v>166</v>
      </c>
      <c r="L253" s="131">
        <f t="shared" si="69"/>
        <v>166</v>
      </c>
      <c r="M253" s="132">
        <f t="shared" si="60"/>
        <v>1.003422365</v>
      </c>
      <c r="N253" s="132">
        <f t="shared" ca="1" si="61"/>
        <v>1.0454020049999999</v>
      </c>
      <c r="O253" s="131">
        <f t="shared" si="74"/>
        <v>0</v>
      </c>
      <c r="P253" s="128">
        <f t="shared" ca="1" si="62"/>
        <v>45.402003999999998</v>
      </c>
      <c r="Q253" s="126">
        <f t="shared" si="70"/>
        <v>0</v>
      </c>
      <c r="R253" s="133" t="str">
        <f t="shared" si="71"/>
        <v>J=</v>
      </c>
      <c r="S253" s="129">
        <f t="shared" si="72"/>
        <v>43578</v>
      </c>
      <c r="T253" s="134" t="str">
        <f t="shared" si="63"/>
        <v>-</v>
      </c>
      <c r="U253" s="9"/>
      <c r="V253" s="112">
        <v>42052</v>
      </c>
      <c r="W253" s="113" t="s">
        <v>72</v>
      </c>
      <c r="X253" s="9"/>
      <c r="Y253" s="1"/>
      <c r="Z253" s="9"/>
      <c r="AA253" s="9"/>
      <c r="AB253" s="9"/>
      <c r="AC253" s="9"/>
      <c r="AD253" s="9"/>
      <c r="AE253" s="10"/>
      <c r="AF253" s="9"/>
      <c r="AG253" s="9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</row>
    <row r="254" spans="1:193" x14ac:dyDescent="0.15">
      <c r="A254" s="124">
        <f t="shared" si="64"/>
        <v>43396</v>
      </c>
      <c r="B254" s="125">
        <f t="shared" ca="1" si="73"/>
        <v>1045.6809029999999</v>
      </c>
      <c r="C254" s="126">
        <f t="shared" si="65"/>
        <v>1000</v>
      </c>
      <c r="D254" s="127">
        <f ca="1">IF(A254&lt;$B$1,VLOOKUP(A254,[1]DI!$A$4:$B$15000,2),0)</f>
        <v>6.4000000000000001E-2</v>
      </c>
      <c r="E254" s="128">
        <f t="shared" ca="1" si="58"/>
        <v>1.0002462000000001</v>
      </c>
      <c r="F254" s="128">
        <f ca="1">(TRUNC(PRODUCT($E$12:$E253),16))</f>
        <v>1.04209295646511</v>
      </c>
      <c r="G254" s="128">
        <f t="shared" si="75"/>
        <v>1</v>
      </c>
      <c r="H254" s="128">
        <f t="shared" ca="1" si="59"/>
        <v>1.04209296</v>
      </c>
      <c r="I254" s="127">
        <f t="shared" si="66"/>
        <v>5.1999999999999998E-3</v>
      </c>
      <c r="J254" s="129">
        <f t="shared" si="67"/>
        <v>43154</v>
      </c>
      <c r="K254" s="130">
        <f t="shared" si="68"/>
        <v>167</v>
      </c>
      <c r="L254" s="131">
        <f t="shared" si="69"/>
        <v>167</v>
      </c>
      <c r="M254" s="132">
        <f t="shared" si="60"/>
        <v>1.0034430169999999</v>
      </c>
      <c r="N254" s="132">
        <f t="shared" ca="1" si="61"/>
        <v>1.0456809039999999</v>
      </c>
      <c r="O254" s="131">
        <f t="shared" si="74"/>
        <v>0</v>
      </c>
      <c r="P254" s="128">
        <f t="shared" ca="1" si="62"/>
        <v>45.680903000000001</v>
      </c>
      <c r="Q254" s="126">
        <f t="shared" si="70"/>
        <v>0</v>
      </c>
      <c r="R254" s="133" t="str">
        <f t="shared" si="71"/>
        <v>J=</v>
      </c>
      <c r="S254" s="129">
        <f t="shared" si="72"/>
        <v>43578</v>
      </c>
      <c r="T254" s="134" t="str">
        <f t="shared" si="63"/>
        <v>-</v>
      </c>
      <c r="U254" s="29"/>
      <c r="V254" s="112">
        <v>42097</v>
      </c>
      <c r="W254" s="113" t="s">
        <v>89</v>
      </c>
      <c r="X254" s="29"/>
      <c r="Y254" s="31"/>
      <c r="Z254" s="29"/>
      <c r="AA254" s="29"/>
      <c r="AB254" s="29"/>
      <c r="AC254" s="29"/>
      <c r="AD254" s="29"/>
      <c r="AE254" s="33"/>
      <c r="AF254" s="29"/>
      <c r="AG254" s="29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  <c r="DB254" s="30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P254" s="30"/>
      <c r="DQ254" s="30"/>
      <c r="DR254" s="30"/>
      <c r="DS254" s="30"/>
      <c r="DT254" s="30"/>
      <c r="DU254" s="30"/>
      <c r="DV254" s="30"/>
      <c r="DW254" s="30"/>
      <c r="DX254" s="30"/>
      <c r="DY254" s="30"/>
      <c r="DZ254" s="30"/>
      <c r="EA254" s="30"/>
      <c r="EB254" s="30"/>
      <c r="EC254" s="30"/>
      <c r="ED254" s="30"/>
      <c r="EE254" s="30"/>
      <c r="EF254" s="30"/>
      <c r="EG254" s="30"/>
      <c r="EH254" s="30"/>
      <c r="EI254" s="30"/>
      <c r="EJ254" s="30"/>
      <c r="EK254" s="30"/>
      <c r="EL254" s="30"/>
      <c r="EM254" s="30"/>
      <c r="EN254" s="30"/>
      <c r="EO254" s="30"/>
      <c r="EP254" s="30"/>
      <c r="EQ254" s="30"/>
      <c r="ER254" s="30"/>
      <c r="ES254" s="30"/>
      <c r="ET254" s="30"/>
      <c r="EU254" s="30"/>
      <c r="EV254" s="30"/>
      <c r="EW254" s="30"/>
      <c r="EX254" s="30"/>
      <c r="EY254" s="30"/>
      <c r="EZ254" s="30"/>
      <c r="FA254" s="30"/>
      <c r="FB254" s="30"/>
      <c r="FC254" s="30"/>
      <c r="FD254" s="30"/>
      <c r="FE254" s="30"/>
      <c r="FF254" s="30"/>
      <c r="FG254" s="30"/>
      <c r="FH254" s="30"/>
      <c r="FI254" s="30"/>
      <c r="FJ254" s="30"/>
      <c r="FK254" s="30"/>
      <c r="FL254" s="30"/>
      <c r="FM254" s="30"/>
      <c r="FN254" s="30"/>
      <c r="FO254" s="30"/>
      <c r="FP254" s="31"/>
      <c r="FQ254" s="31"/>
      <c r="FR254" s="31"/>
      <c r="FS254" s="31"/>
      <c r="FT254" s="31"/>
      <c r="FU254" s="31"/>
      <c r="FV254" s="31"/>
      <c r="FW254" s="31"/>
      <c r="FX254" s="31"/>
      <c r="FY254" s="31"/>
      <c r="FZ254" s="31"/>
      <c r="GA254" s="31"/>
      <c r="GB254" s="31"/>
      <c r="GC254" s="31"/>
      <c r="GD254" s="31"/>
      <c r="GE254" s="31"/>
      <c r="GF254" s="31"/>
      <c r="GG254" s="31"/>
      <c r="GH254" s="31"/>
      <c r="GI254" s="31"/>
      <c r="GJ254" s="31"/>
      <c r="GK254" s="31"/>
    </row>
    <row r="255" spans="1:193" x14ac:dyDescent="0.15">
      <c r="A255" s="124">
        <f t="shared" si="64"/>
        <v>43397</v>
      </c>
      <c r="B255" s="125">
        <f t="shared" ca="1" si="73"/>
        <v>1045.9598739999999</v>
      </c>
      <c r="C255" s="126">
        <f t="shared" si="65"/>
        <v>1000</v>
      </c>
      <c r="D255" s="127">
        <f ca="1">IF(A255&lt;$B$1,VLOOKUP(A255,[1]DI!$A$4:$B$15000,2),0)</f>
        <v>6.4000000000000001E-2</v>
      </c>
      <c r="E255" s="128">
        <f t="shared" ca="1" si="58"/>
        <v>1.0002462000000001</v>
      </c>
      <c r="F255" s="128">
        <f ca="1">(TRUNC(PRODUCT($E$12:$E254),16))</f>
        <v>1.04234951975099</v>
      </c>
      <c r="G255" s="128">
        <f t="shared" si="75"/>
        <v>1</v>
      </c>
      <c r="H255" s="128">
        <f t="shared" ca="1" si="59"/>
        <v>1.0423495199999999</v>
      </c>
      <c r="I255" s="127">
        <f t="shared" si="66"/>
        <v>5.1999999999999998E-3</v>
      </c>
      <c r="J255" s="129">
        <f t="shared" si="67"/>
        <v>43154</v>
      </c>
      <c r="K255" s="130">
        <f t="shared" si="68"/>
        <v>168</v>
      </c>
      <c r="L255" s="131">
        <f t="shared" si="69"/>
        <v>168</v>
      </c>
      <c r="M255" s="132">
        <f t="shared" si="60"/>
        <v>1.0034636690000001</v>
      </c>
      <c r="N255" s="132">
        <f t="shared" ca="1" si="61"/>
        <v>1.045959874</v>
      </c>
      <c r="O255" s="131">
        <f t="shared" si="74"/>
        <v>0</v>
      </c>
      <c r="P255" s="128">
        <f t="shared" ca="1" si="62"/>
        <v>45.959873999999999</v>
      </c>
      <c r="Q255" s="126">
        <f t="shared" si="70"/>
        <v>0</v>
      </c>
      <c r="R255" s="133" t="str">
        <f t="shared" si="71"/>
        <v>J=</v>
      </c>
      <c r="S255" s="129">
        <f t="shared" si="72"/>
        <v>43578</v>
      </c>
      <c r="T255" s="134" t="str">
        <f t="shared" si="63"/>
        <v>-</v>
      </c>
      <c r="U255" s="9"/>
      <c r="V255" s="112">
        <v>42115</v>
      </c>
      <c r="W255" s="113" t="s">
        <v>74</v>
      </c>
      <c r="X255" s="9"/>
      <c r="Y255" s="1"/>
      <c r="Z255" s="9"/>
      <c r="AA255" s="9"/>
      <c r="AB255" s="9"/>
      <c r="AC255" s="9"/>
      <c r="AD255" s="9"/>
      <c r="AE255" s="10"/>
      <c r="AF255" s="9"/>
      <c r="AG255" s="9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</row>
    <row r="256" spans="1:193" x14ac:dyDescent="0.15">
      <c r="A256" s="124">
        <f t="shared" si="64"/>
        <v>43398</v>
      </c>
      <c r="B256" s="125">
        <f t="shared" ca="1" si="73"/>
        <v>1046.238926</v>
      </c>
      <c r="C256" s="126">
        <f t="shared" si="65"/>
        <v>1000</v>
      </c>
      <c r="D256" s="127">
        <f ca="1">IF(A256&lt;$B$1,VLOOKUP(A256,[1]DI!$A$4:$B$15000,2),0)</f>
        <v>6.4000000000000001E-2</v>
      </c>
      <c r="E256" s="128">
        <f t="shared" ca="1" si="58"/>
        <v>1.0002462000000001</v>
      </c>
      <c r="F256" s="128">
        <f ca="1">(TRUNC(PRODUCT($E$12:$E255),16))</f>
        <v>1.04260614620276</v>
      </c>
      <c r="G256" s="128">
        <f t="shared" si="75"/>
        <v>1</v>
      </c>
      <c r="H256" s="128">
        <f t="shared" ca="1" si="59"/>
        <v>1.0426061499999999</v>
      </c>
      <c r="I256" s="127">
        <f t="shared" si="66"/>
        <v>5.1999999999999998E-3</v>
      </c>
      <c r="J256" s="129">
        <f t="shared" si="67"/>
        <v>43154</v>
      </c>
      <c r="K256" s="130">
        <f t="shared" si="68"/>
        <v>169</v>
      </c>
      <c r="L256" s="131">
        <f t="shared" si="69"/>
        <v>169</v>
      </c>
      <c r="M256" s="132">
        <f t="shared" si="60"/>
        <v>1.003484322</v>
      </c>
      <c r="N256" s="132">
        <f t="shared" ca="1" si="61"/>
        <v>1.046238926</v>
      </c>
      <c r="O256" s="131">
        <f t="shared" si="74"/>
        <v>0</v>
      </c>
      <c r="P256" s="128">
        <f t="shared" ca="1" si="62"/>
        <v>46.238925999999999</v>
      </c>
      <c r="Q256" s="126">
        <f t="shared" si="70"/>
        <v>0</v>
      </c>
      <c r="R256" s="133" t="str">
        <f t="shared" si="71"/>
        <v>J=</v>
      </c>
      <c r="S256" s="129">
        <f t="shared" si="72"/>
        <v>43578</v>
      </c>
      <c r="T256" s="134" t="str">
        <f t="shared" si="63"/>
        <v>-</v>
      </c>
      <c r="U256" s="9"/>
      <c r="V256" s="112">
        <v>42125</v>
      </c>
      <c r="W256" s="113" t="s">
        <v>91</v>
      </c>
      <c r="X256" s="9"/>
      <c r="Y256" s="1"/>
      <c r="Z256" s="9"/>
      <c r="AA256" s="9"/>
      <c r="AB256" s="9"/>
      <c r="AC256" s="9"/>
      <c r="AD256" s="9"/>
      <c r="AE256" s="10"/>
      <c r="AF256" s="9"/>
      <c r="AG256" s="9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</row>
    <row r="257" spans="1:190" x14ac:dyDescent="0.15">
      <c r="A257" s="124">
        <f t="shared" si="64"/>
        <v>43399</v>
      </c>
      <c r="B257" s="125">
        <f t="shared" ca="1" si="73"/>
        <v>1046.5180479999999</v>
      </c>
      <c r="C257" s="126">
        <f t="shared" si="65"/>
        <v>1000</v>
      </c>
      <c r="D257" s="127">
        <f ca="1">IF(A257&lt;$B$1,VLOOKUP(A257,[1]DI!$A$4:$B$15000,2),0)</f>
        <v>6.4000000000000001E-2</v>
      </c>
      <c r="E257" s="128">
        <f t="shared" ca="1" si="58"/>
        <v>1.0002462000000001</v>
      </c>
      <c r="F257" s="128">
        <f ca="1">(TRUNC(PRODUCT($E$12:$E256),16))</f>
        <v>1.04286283583595</v>
      </c>
      <c r="G257" s="128">
        <f t="shared" si="75"/>
        <v>1</v>
      </c>
      <c r="H257" s="128">
        <f t="shared" ca="1" si="59"/>
        <v>1.04286284</v>
      </c>
      <c r="I257" s="127">
        <f t="shared" si="66"/>
        <v>5.1999999999999998E-3</v>
      </c>
      <c r="J257" s="129">
        <f t="shared" si="67"/>
        <v>43154</v>
      </c>
      <c r="K257" s="130">
        <f t="shared" si="68"/>
        <v>170</v>
      </c>
      <c r="L257" s="131">
        <f t="shared" si="69"/>
        <v>170</v>
      </c>
      <c r="M257" s="132">
        <f t="shared" si="60"/>
        <v>1.003504975</v>
      </c>
      <c r="N257" s="132">
        <f t="shared" ca="1" si="61"/>
        <v>1.046518048</v>
      </c>
      <c r="O257" s="131">
        <f t="shared" si="74"/>
        <v>0</v>
      </c>
      <c r="P257" s="128">
        <f t="shared" ca="1" si="62"/>
        <v>46.518048</v>
      </c>
      <c r="Q257" s="126">
        <f t="shared" si="70"/>
        <v>0</v>
      </c>
      <c r="R257" s="133" t="str">
        <f t="shared" si="71"/>
        <v>J=</v>
      </c>
      <c r="S257" s="129">
        <f t="shared" si="72"/>
        <v>43578</v>
      </c>
      <c r="T257" s="134" t="str">
        <f t="shared" si="63"/>
        <v>-</v>
      </c>
      <c r="U257" s="9"/>
      <c r="V257" s="112">
        <v>42159</v>
      </c>
      <c r="W257" s="113" t="s">
        <v>90</v>
      </c>
      <c r="X257" s="9"/>
      <c r="Y257" s="1"/>
      <c r="Z257" s="9"/>
      <c r="AA257" s="9"/>
      <c r="AB257" s="9"/>
      <c r="AC257" s="9"/>
      <c r="AD257" s="9"/>
      <c r="AE257" s="10"/>
      <c r="AF257" s="9"/>
      <c r="AG257" s="9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</row>
    <row r="258" spans="1:190" x14ac:dyDescent="0.15">
      <c r="A258" s="124">
        <f t="shared" si="64"/>
        <v>43400</v>
      </c>
      <c r="B258" s="125">
        <f t="shared" ca="1" si="73"/>
        <v>1046.797243</v>
      </c>
      <c r="C258" s="126">
        <f t="shared" si="65"/>
        <v>1000</v>
      </c>
      <c r="D258" s="127">
        <f ca="1">IF(A258&lt;$B$1,VLOOKUP(A258,[1]DI!$A$4:$B$15000,2),0)</f>
        <v>0</v>
      </c>
      <c r="E258" s="128">
        <f t="shared" ca="1" si="58"/>
        <v>1</v>
      </c>
      <c r="F258" s="128">
        <f ca="1">(TRUNC(PRODUCT($E$12:$E257),16))</f>
        <v>1.04311958866613</v>
      </c>
      <c r="G258" s="128">
        <f t="shared" si="75"/>
        <v>1</v>
      </c>
      <c r="H258" s="128">
        <f t="shared" ca="1" si="59"/>
        <v>1.0431195900000001</v>
      </c>
      <c r="I258" s="127">
        <f t="shared" si="66"/>
        <v>5.1999999999999998E-3</v>
      </c>
      <c r="J258" s="129">
        <f t="shared" si="67"/>
        <v>43154</v>
      </c>
      <c r="K258" s="130">
        <f t="shared" si="68"/>
        <v>170</v>
      </c>
      <c r="L258" s="131">
        <f t="shared" si="69"/>
        <v>171</v>
      </c>
      <c r="M258" s="132">
        <f t="shared" si="60"/>
        <v>1.0035256290000001</v>
      </c>
      <c r="N258" s="132">
        <f t="shared" ca="1" si="61"/>
        <v>1.0467972430000001</v>
      </c>
      <c r="O258" s="131">
        <f t="shared" si="74"/>
        <v>0</v>
      </c>
      <c r="P258" s="128">
        <f t="shared" ca="1" si="62"/>
        <v>46.797243000000002</v>
      </c>
      <c r="Q258" s="126">
        <f t="shared" si="70"/>
        <v>0</v>
      </c>
      <c r="R258" s="133" t="str">
        <f t="shared" si="71"/>
        <v>J=</v>
      </c>
      <c r="S258" s="129">
        <f t="shared" si="72"/>
        <v>43578</v>
      </c>
      <c r="T258" s="134" t="str">
        <f t="shared" si="63"/>
        <v>-</v>
      </c>
      <c r="U258" s="9"/>
      <c r="V258" s="112">
        <v>42254</v>
      </c>
      <c r="W258" s="113" t="s">
        <v>92</v>
      </c>
      <c r="X258" s="9"/>
      <c r="Y258" s="1"/>
      <c r="Z258" s="9"/>
      <c r="AA258" s="9"/>
      <c r="AB258" s="9"/>
      <c r="AC258" s="9"/>
      <c r="AD258" s="9"/>
      <c r="AE258" s="10"/>
      <c r="AF258" s="9"/>
      <c r="AG258" s="9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</row>
    <row r="259" spans="1:190" x14ac:dyDescent="0.15">
      <c r="A259" s="124">
        <f t="shared" si="64"/>
        <v>43401</v>
      </c>
      <c r="B259" s="125">
        <f t="shared" ca="1" si="73"/>
        <v>1046.797243</v>
      </c>
      <c r="C259" s="126">
        <f t="shared" si="65"/>
        <v>1000</v>
      </c>
      <c r="D259" s="127">
        <f ca="1">IF(A259&lt;$B$1,VLOOKUP(A259,[1]DI!$A$4:$B$15000,2),0)</f>
        <v>0</v>
      </c>
      <c r="E259" s="128">
        <f t="shared" ca="1" si="58"/>
        <v>1</v>
      </c>
      <c r="F259" s="128">
        <f ca="1">(TRUNC(PRODUCT($E$12:$E258),16))</f>
        <v>1.04311958866613</v>
      </c>
      <c r="G259" s="128">
        <f t="shared" si="75"/>
        <v>1</v>
      </c>
      <c r="H259" s="128">
        <f t="shared" ca="1" si="59"/>
        <v>1.0431195900000001</v>
      </c>
      <c r="I259" s="127">
        <f t="shared" si="66"/>
        <v>5.1999999999999998E-3</v>
      </c>
      <c r="J259" s="129">
        <f t="shared" si="67"/>
        <v>43154</v>
      </c>
      <c r="K259" s="130">
        <f t="shared" si="68"/>
        <v>170</v>
      </c>
      <c r="L259" s="131">
        <f t="shared" si="69"/>
        <v>171</v>
      </c>
      <c r="M259" s="132">
        <f t="shared" si="60"/>
        <v>1.0035256290000001</v>
      </c>
      <c r="N259" s="132">
        <f t="shared" ca="1" si="61"/>
        <v>1.0467972430000001</v>
      </c>
      <c r="O259" s="131">
        <f t="shared" si="74"/>
        <v>0</v>
      </c>
      <c r="P259" s="128">
        <f t="shared" ca="1" si="62"/>
        <v>46.797243000000002</v>
      </c>
      <c r="Q259" s="126">
        <f t="shared" si="70"/>
        <v>0</v>
      </c>
      <c r="R259" s="133" t="str">
        <f t="shared" si="71"/>
        <v>J=</v>
      </c>
      <c r="S259" s="129">
        <f t="shared" si="72"/>
        <v>43578</v>
      </c>
      <c r="T259" s="134" t="str">
        <f t="shared" si="63"/>
        <v>-</v>
      </c>
      <c r="U259" s="9"/>
      <c r="V259" s="112">
        <v>42289</v>
      </c>
      <c r="W259" s="111" t="s">
        <v>78</v>
      </c>
      <c r="X259" s="9"/>
      <c r="Y259" s="1"/>
      <c r="Z259" s="9"/>
      <c r="AA259" s="9"/>
      <c r="AB259" s="9"/>
      <c r="AC259" s="9"/>
      <c r="AD259" s="9"/>
      <c r="AE259" s="10"/>
      <c r="AF259" s="9"/>
      <c r="AG259" s="9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</row>
    <row r="260" spans="1:190" x14ac:dyDescent="0.15">
      <c r="A260" s="124">
        <f t="shared" si="64"/>
        <v>43402</v>
      </c>
      <c r="B260" s="125">
        <f t="shared" ca="1" si="73"/>
        <v>1046.797243</v>
      </c>
      <c r="C260" s="126">
        <f t="shared" si="65"/>
        <v>1000</v>
      </c>
      <c r="D260" s="127">
        <f ca="1">IF(A260&lt;$B$1,VLOOKUP(A260,[1]DI!$A$4:$B$15000,2),0)</f>
        <v>6.4000000000000001E-2</v>
      </c>
      <c r="E260" s="128">
        <f t="shared" ca="1" si="58"/>
        <v>1.0002462000000001</v>
      </c>
      <c r="F260" s="128">
        <f ca="1">(TRUNC(PRODUCT($E$12:$E259),16))</f>
        <v>1.04311958866613</v>
      </c>
      <c r="G260" s="128">
        <f t="shared" si="75"/>
        <v>1</v>
      </c>
      <c r="H260" s="128">
        <f t="shared" ca="1" si="59"/>
        <v>1.0431195900000001</v>
      </c>
      <c r="I260" s="127">
        <f t="shared" si="66"/>
        <v>5.1999999999999998E-3</v>
      </c>
      <c r="J260" s="129">
        <f t="shared" si="67"/>
        <v>43154</v>
      </c>
      <c r="K260" s="130">
        <f t="shared" si="68"/>
        <v>171</v>
      </c>
      <c r="L260" s="131">
        <f t="shared" si="69"/>
        <v>171</v>
      </c>
      <c r="M260" s="132">
        <f t="shared" si="60"/>
        <v>1.0035256290000001</v>
      </c>
      <c r="N260" s="132">
        <f t="shared" ca="1" si="61"/>
        <v>1.0467972430000001</v>
      </c>
      <c r="O260" s="131">
        <f t="shared" si="74"/>
        <v>0</v>
      </c>
      <c r="P260" s="128">
        <f t="shared" ca="1" si="62"/>
        <v>46.797243000000002</v>
      </c>
      <c r="Q260" s="126">
        <f t="shared" si="70"/>
        <v>0</v>
      </c>
      <c r="R260" s="133" t="str">
        <f t="shared" si="71"/>
        <v>J=</v>
      </c>
      <c r="S260" s="129">
        <f t="shared" si="72"/>
        <v>43578</v>
      </c>
      <c r="T260" s="134" t="str">
        <f t="shared" si="63"/>
        <v>-</v>
      </c>
      <c r="U260" s="9"/>
      <c r="V260" s="112">
        <v>42310</v>
      </c>
      <c r="W260" s="113" t="s">
        <v>84</v>
      </c>
      <c r="X260" s="9"/>
      <c r="Y260" s="1"/>
      <c r="Z260" s="9"/>
      <c r="AA260" s="9"/>
      <c r="AB260" s="9"/>
      <c r="AC260" s="9"/>
      <c r="AD260" s="9"/>
      <c r="AE260" s="10"/>
      <c r="AF260" s="9"/>
      <c r="AG260" s="9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</row>
    <row r="261" spans="1:190" x14ac:dyDescent="0.15">
      <c r="A261" s="124">
        <f t="shared" si="64"/>
        <v>43403</v>
      </c>
      <c r="B261" s="125">
        <f t="shared" ca="1" si="73"/>
        <v>1047.076509</v>
      </c>
      <c r="C261" s="126">
        <f t="shared" si="65"/>
        <v>1000</v>
      </c>
      <c r="D261" s="127">
        <f ca="1">IF(A261&lt;$B$1,VLOOKUP(A261,[1]DI!$A$4:$B$15000,2),0)</f>
        <v>6.4000000000000001E-2</v>
      </c>
      <c r="E261" s="128">
        <f t="shared" ca="1" si="58"/>
        <v>1.0002462000000001</v>
      </c>
      <c r="F261" s="128">
        <f ca="1">(TRUNC(PRODUCT($E$12:$E260),16))</f>
        <v>1.0433764047088601</v>
      </c>
      <c r="G261" s="128">
        <f t="shared" si="75"/>
        <v>1</v>
      </c>
      <c r="H261" s="128">
        <f t="shared" ca="1" si="59"/>
        <v>1.0433764000000001</v>
      </c>
      <c r="I261" s="127">
        <f t="shared" si="66"/>
        <v>5.1999999999999998E-3</v>
      </c>
      <c r="J261" s="129">
        <f t="shared" si="67"/>
        <v>43154</v>
      </c>
      <c r="K261" s="130">
        <f t="shared" si="68"/>
        <v>172</v>
      </c>
      <c r="L261" s="131">
        <f t="shared" si="69"/>
        <v>172</v>
      </c>
      <c r="M261" s="132">
        <f t="shared" si="60"/>
        <v>1.003546284</v>
      </c>
      <c r="N261" s="132">
        <f t="shared" ca="1" si="61"/>
        <v>1.047076509</v>
      </c>
      <c r="O261" s="131">
        <f t="shared" si="74"/>
        <v>0</v>
      </c>
      <c r="P261" s="128">
        <f t="shared" ca="1" si="62"/>
        <v>47.076509000000001</v>
      </c>
      <c r="Q261" s="126">
        <f t="shared" si="70"/>
        <v>0</v>
      </c>
      <c r="R261" s="133" t="str">
        <f t="shared" si="71"/>
        <v>J=</v>
      </c>
      <c r="S261" s="129">
        <f t="shared" si="72"/>
        <v>43578</v>
      </c>
      <c r="T261" s="134" t="str">
        <f t="shared" si="63"/>
        <v>-</v>
      </c>
      <c r="U261" s="9"/>
      <c r="V261" s="112">
        <v>42363</v>
      </c>
      <c r="W261" s="113" t="s">
        <v>86</v>
      </c>
      <c r="X261" s="9"/>
      <c r="Y261" s="1"/>
      <c r="Z261" s="9"/>
      <c r="AA261" s="9"/>
      <c r="AB261" s="9"/>
      <c r="AC261" s="9"/>
      <c r="AD261" s="9"/>
      <c r="AE261" s="10"/>
      <c r="AF261" s="9"/>
      <c r="AG261" s="9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</row>
    <row r="262" spans="1:190" x14ac:dyDescent="0.15">
      <c r="A262" s="124">
        <f t="shared" si="64"/>
        <v>43404</v>
      </c>
      <c r="B262" s="125">
        <f t="shared" ca="1" si="73"/>
        <v>1047.3558539999999</v>
      </c>
      <c r="C262" s="126">
        <f t="shared" si="65"/>
        <v>1000</v>
      </c>
      <c r="D262" s="127">
        <f ca="1">IF(A262&lt;$B$1,VLOOKUP(A262,[1]DI!$A$4:$B$15000,2),0)</f>
        <v>6.4000000000000001E-2</v>
      </c>
      <c r="E262" s="128">
        <f t="shared" ca="1" si="58"/>
        <v>1.0002462000000001</v>
      </c>
      <c r="F262" s="128">
        <f ca="1">(TRUNC(PRODUCT($E$12:$E261),16))</f>
        <v>1.0436332839797</v>
      </c>
      <c r="G262" s="128">
        <f t="shared" si="75"/>
        <v>1</v>
      </c>
      <c r="H262" s="128">
        <f t="shared" ca="1" si="59"/>
        <v>1.0436332800000001</v>
      </c>
      <c r="I262" s="127">
        <f t="shared" si="66"/>
        <v>5.1999999999999998E-3</v>
      </c>
      <c r="J262" s="129">
        <f t="shared" si="67"/>
        <v>43154</v>
      </c>
      <c r="K262" s="130">
        <f t="shared" si="68"/>
        <v>173</v>
      </c>
      <c r="L262" s="131">
        <f t="shared" si="69"/>
        <v>173</v>
      </c>
      <c r="M262" s="132">
        <f t="shared" si="60"/>
        <v>1.0035669380000001</v>
      </c>
      <c r="N262" s="132">
        <f t="shared" ca="1" si="61"/>
        <v>1.0473558549999999</v>
      </c>
      <c r="O262" s="131">
        <f t="shared" si="74"/>
        <v>0</v>
      </c>
      <c r="P262" s="128">
        <f t="shared" ca="1" si="62"/>
        <v>47.355854000000001</v>
      </c>
      <c r="Q262" s="126">
        <f t="shared" si="70"/>
        <v>0</v>
      </c>
      <c r="R262" s="133" t="str">
        <f t="shared" si="71"/>
        <v>J=</v>
      </c>
      <c r="S262" s="129">
        <f t="shared" si="72"/>
        <v>43578</v>
      </c>
      <c r="T262" s="134" t="str">
        <f t="shared" si="63"/>
        <v>-</v>
      </c>
      <c r="U262" s="9"/>
      <c r="V262" s="112">
        <v>42370</v>
      </c>
      <c r="W262" s="113" t="s">
        <v>88</v>
      </c>
      <c r="X262" s="9"/>
      <c r="Y262" s="1"/>
      <c r="Z262" s="9"/>
      <c r="AA262" s="9"/>
      <c r="AB262" s="9"/>
      <c r="AC262" s="9"/>
      <c r="AD262" s="9"/>
      <c r="AE262" s="10"/>
      <c r="AF262" s="9"/>
      <c r="AG262" s="9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</row>
    <row r="263" spans="1:190" x14ac:dyDescent="0.15">
      <c r="A263" s="124">
        <f t="shared" si="64"/>
        <v>43405</v>
      </c>
      <c r="B263" s="125">
        <f t="shared" ca="1" si="73"/>
        <v>1047.6352830000001</v>
      </c>
      <c r="C263" s="126">
        <f t="shared" si="65"/>
        <v>1000</v>
      </c>
      <c r="D263" s="127">
        <f ca="1">IF(A263&lt;$B$1,VLOOKUP(A263,[1]DI!$A$4:$B$15000,2),0)</f>
        <v>6.4000000000000001E-2</v>
      </c>
      <c r="E263" s="128">
        <f t="shared" ca="1" si="58"/>
        <v>1.0002462000000001</v>
      </c>
      <c r="F263" s="128">
        <f ca="1">(TRUNC(PRODUCT($E$12:$E262),16))</f>
        <v>1.04389022649422</v>
      </c>
      <c r="G263" s="128">
        <f t="shared" si="75"/>
        <v>1</v>
      </c>
      <c r="H263" s="128">
        <f t="shared" ca="1" si="59"/>
        <v>1.0438902299999999</v>
      </c>
      <c r="I263" s="127">
        <f t="shared" si="66"/>
        <v>5.1999999999999998E-3</v>
      </c>
      <c r="J263" s="129">
        <f t="shared" si="67"/>
        <v>43154</v>
      </c>
      <c r="K263" s="130">
        <f t="shared" si="68"/>
        <v>174</v>
      </c>
      <c r="L263" s="131">
        <f t="shared" si="69"/>
        <v>174</v>
      </c>
      <c r="M263" s="132">
        <f t="shared" si="60"/>
        <v>1.003587593</v>
      </c>
      <c r="N263" s="132">
        <f t="shared" ca="1" si="61"/>
        <v>1.047635283</v>
      </c>
      <c r="O263" s="131">
        <f t="shared" si="74"/>
        <v>0</v>
      </c>
      <c r="P263" s="128">
        <f t="shared" ca="1" si="62"/>
        <v>47.635283000000001</v>
      </c>
      <c r="Q263" s="126">
        <f t="shared" si="70"/>
        <v>0</v>
      </c>
      <c r="R263" s="133" t="str">
        <f t="shared" si="71"/>
        <v>J=</v>
      </c>
      <c r="S263" s="129">
        <f t="shared" si="72"/>
        <v>43578</v>
      </c>
      <c r="T263" s="134" t="str">
        <f t="shared" si="63"/>
        <v>-</v>
      </c>
      <c r="U263" s="9"/>
      <c r="V263" s="112">
        <v>42408</v>
      </c>
      <c r="W263" s="113" t="s">
        <v>72</v>
      </c>
      <c r="X263" s="9"/>
      <c r="Y263" s="1"/>
      <c r="Z263" s="9"/>
      <c r="AA263" s="9"/>
      <c r="AB263" s="9"/>
      <c r="AC263" s="9"/>
      <c r="AD263" s="9"/>
      <c r="AE263" s="10"/>
      <c r="AF263" s="9"/>
      <c r="AG263" s="9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</row>
    <row r="264" spans="1:190" x14ac:dyDescent="0.15">
      <c r="A264" s="124">
        <f t="shared" si="64"/>
        <v>43406</v>
      </c>
      <c r="B264" s="125">
        <f t="shared" ca="1" si="73"/>
        <v>1047.914773</v>
      </c>
      <c r="C264" s="126">
        <f t="shared" si="65"/>
        <v>1000</v>
      </c>
      <c r="D264" s="127">
        <f ca="1">IF(A264&lt;$B$1,VLOOKUP(A264,[1]DI!$A$4:$B$15000,2),0)</f>
        <v>0</v>
      </c>
      <c r="E264" s="128">
        <f t="shared" ca="1" si="58"/>
        <v>1</v>
      </c>
      <c r="F264" s="128">
        <f ca="1">(TRUNC(PRODUCT($E$12:$E263),16))</f>
        <v>1.0441472322679799</v>
      </c>
      <c r="G264" s="128">
        <f t="shared" si="75"/>
        <v>1</v>
      </c>
      <c r="H264" s="128">
        <f t="shared" ca="1" si="59"/>
        <v>1.0441472300000001</v>
      </c>
      <c r="I264" s="127">
        <f t="shared" si="66"/>
        <v>5.1999999999999998E-3</v>
      </c>
      <c r="J264" s="129">
        <f t="shared" si="67"/>
        <v>43154</v>
      </c>
      <c r="K264" s="130">
        <f t="shared" si="68"/>
        <v>174</v>
      </c>
      <c r="L264" s="131">
        <f t="shared" si="69"/>
        <v>175</v>
      </c>
      <c r="M264" s="132">
        <f t="shared" si="60"/>
        <v>1.003608249</v>
      </c>
      <c r="N264" s="132">
        <f t="shared" ca="1" si="61"/>
        <v>1.047914773</v>
      </c>
      <c r="O264" s="131">
        <f t="shared" si="74"/>
        <v>0</v>
      </c>
      <c r="P264" s="128">
        <f t="shared" ca="1" si="62"/>
        <v>47.914772999999997</v>
      </c>
      <c r="Q264" s="126">
        <f t="shared" si="70"/>
        <v>0</v>
      </c>
      <c r="R264" s="133" t="str">
        <f t="shared" si="71"/>
        <v>J=</v>
      </c>
      <c r="S264" s="129">
        <f t="shared" si="72"/>
        <v>43578</v>
      </c>
      <c r="T264" s="134" t="str">
        <f t="shared" si="63"/>
        <v>-</v>
      </c>
      <c r="U264" s="9"/>
      <c r="V264" s="112">
        <v>42409</v>
      </c>
      <c r="W264" s="113" t="s">
        <v>72</v>
      </c>
      <c r="X264" s="9"/>
      <c r="Y264" s="1"/>
      <c r="Z264" s="9"/>
      <c r="AA264" s="9"/>
      <c r="AB264" s="9"/>
      <c r="AC264" s="9"/>
      <c r="AD264" s="9"/>
      <c r="AE264" s="10"/>
      <c r="AF264" s="9"/>
      <c r="AG264" s="9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</row>
    <row r="265" spans="1:190" x14ac:dyDescent="0.15">
      <c r="A265" s="124">
        <f t="shared" si="64"/>
        <v>43407</v>
      </c>
      <c r="B265" s="125">
        <f t="shared" ca="1" si="73"/>
        <v>1047.914773</v>
      </c>
      <c r="C265" s="126">
        <f t="shared" si="65"/>
        <v>1000</v>
      </c>
      <c r="D265" s="127">
        <f ca="1">IF(A265&lt;$B$1,VLOOKUP(A265,[1]DI!$A$4:$B$15000,2),0)</f>
        <v>0</v>
      </c>
      <c r="E265" s="128">
        <f t="shared" ca="1" si="58"/>
        <v>1</v>
      </c>
      <c r="F265" s="128">
        <f ca="1">(TRUNC(PRODUCT($E$12:$E264),16))</f>
        <v>1.0441472322679799</v>
      </c>
      <c r="G265" s="128">
        <f t="shared" si="75"/>
        <v>1</v>
      </c>
      <c r="H265" s="128">
        <f t="shared" ca="1" si="59"/>
        <v>1.0441472300000001</v>
      </c>
      <c r="I265" s="127">
        <f t="shared" si="66"/>
        <v>5.1999999999999998E-3</v>
      </c>
      <c r="J265" s="129">
        <f t="shared" si="67"/>
        <v>43154</v>
      </c>
      <c r="K265" s="130">
        <f t="shared" si="68"/>
        <v>174</v>
      </c>
      <c r="L265" s="131">
        <f t="shared" si="69"/>
        <v>175</v>
      </c>
      <c r="M265" s="132">
        <f t="shared" si="60"/>
        <v>1.003608249</v>
      </c>
      <c r="N265" s="132">
        <f t="shared" ca="1" si="61"/>
        <v>1.047914773</v>
      </c>
      <c r="O265" s="131">
        <f t="shared" si="74"/>
        <v>0</v>
      </c>
      <c r="P265" s="128">
        <f t="shared" ca="1" si="62"/>
        <v>47.914772999999997</v>
      </c>
      <c r="Q265" s="126">
        <f t="shared" si="70"/>
        <v>0</v>
      </c>
      <c r="R265" s="133" t="str">
        <f t="shared" si="71"/>
        <v>J=</v>
      </c>
      <c r="S265" s="129">
        <f t="shared" si="72"/>
        <v>43578</v>
      </c>
      <c r="T265" s="134" t="str">
        <f t="shared" si="63"/>
        <v>-</v>
      </c>
      <c r="U265" s="9"/>
      <c r="V265" s="112">
        <v>42454</v>
      </c>
      <c r="W265" s="113" t="s">
        <v>89</v>
      </c>
      <c r="X265" s="9"/>
      <c r="Y265" s="1"/>
      <c r="Z265" s="9"/>
      <c r="AA265" s="9"/>
      <c r="AB265" s="9"/>
      <c r="AC265" s="9"/>
      <c r="AD265" s="9"/>
      <c r="AE265" s="10"/>
      <c r="AF265" s="9"/>
      <c r="AG265" s="9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</row>
    <row r="266" spans="1:190" x14ac:dyDescent="0.15">
      <c r="A266" s="124">
        <f t="shared" si="64"/>
        <v>43408</v>
      </c>
      <c r="B266" s="125">
        <f t="shared" ca="1" si="73"/>
        <v>1047.914773</v>
      </c>
      <c r="C266" s="126">
        <f t="shared" si="65"/>
        <v>1000</v>
      </c>
      <c r="D266" s="127">
        <f ca="1">IF(A266&lt;$B$1,VLOOKUP(A266,[1]DI!$A$4:$B$15000,2),0)</f>
        <v>0</v>
      </c>
      <c r="E266" s="128">
        <f t="shared" ca="1" si="58"/>
        <v>1</v>
      </c>
      <c r="F266" s="128">
        <f ca="1">(TRUNC(PRODUCT($E$12:$E265),16))</f>
        <v>1.0441472322679799</v>
      </c>
      <c r="G266" s="128">
        <f t="shared" si="75"/>
        <v>1</v>
      </c>
      <c r="H266" s="128">
        <f t="shared" ca="1" si="59"/>
        <v>1.0441472300000001</v>
      </c>
      <c r="I266" s="127">
        <f t="shared" si="66"/>
        <v>5.1999999999999998E-3</v>
      </c>
      <c r="J266" s="129">
        <f t="shared" si="67"/>
        <v>43154</v>
      </c>
      <c r="K266" s="130">
        <f t="shared" si="68"/>
        <v>174</v>
      </c>
      <c r="L266" s="131">
        <f t="shared" si="69"/>
        <v>175</v>
      </c>
      <c r="M266" s="132">
        <f t="shared" si="60"/>
        <v>1.003608249</v>
      </c>
      <c r="N266" s="132">
        <f t="shared" ca="1" si="61"/>
        <v>1.047914773</v>
      </c>
      <c r="O266" s="131">
        <f t="shared" si="74"/>
        <v>0</v>
      </c>
      <c r="P266" s="128">
        <f t="shared" ca="1" si="62"/>
        <v>47.914772999999997</v>
      </c>
      <c r="Q266" s="126">
        <f t="shared" si="70"/>
        <v>0</v>
      </c>
      <c r="R266" s="133" t="str">
        <f t="shared" si="71"/>
        <v>J=</v>
      </c>
      <c r="S266" s="129">
        <f t="shared" si="72"/>
        <v>43578</v>
      </c>
      <c r="T266" s="134" t="str">
        <f t="shared" si="63"/>
        <v>-</v>
      </c>
      <c r="U266" s="9"/>
      <c r="V266" s="112">
        <v>42481</v>
      </c>
      <c r="W266" s="113" t="s">
        <v>74</v>
      </c>
      <c r="X266" s="9"/>
      <c r="Y266" s="1"/>
      <c r="Z266" s="9"/>
      <c r="AA266" s="9"/>
      <c r="AB266" s="9"/>
      <c r="AC266" s="9"/>
      <c r="AD266" s="9"/>
      <c r="AE266" s="10"/>
      <c r="AF266" s="9"/>
      <c r="AG266" s="9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</row>
    <row r="267" spans="1:190" x14ac:dyDescent="0.15">
      <c r="A267" s="124">
        <f t="shared" si="64"/>
        <v>43409</v>
      </c>
      <c r="B267" s="125">
        <f t="shared" ca="1" si="73"/>
        <v>1047.914773</v>
      </c>
      <c r="C267" s="126">
        <f t="shared" si="65"/>
        <v>1000</v>
      </c>
      <c r="D267" s="127">
        <f ca="1">IF(A267&lt;$B$1,VLOOKUP(A267,[1]DI!$A$4:$B$15000,2),0)</f>
        <v>6.4000000000000001E-2</v>
      </c>
      <c r="E267" s="128">
        <f t="shared" ca="1" si="58"/>
        <v>1.0002462000000001</v>
      </c>
      <c r="F267" s="128">
        <f ca="1">(TRUNC(PRODUCT($E$12:$E266),16))</f>
        <v>1.0441472322679799</v>
      </c>
      <c r="G267" s="128">
        <f t="shared" si="75"/>
        <v>1</v>
      </c>
      <c r="H267" s="128">
        <f t="shared" ca="1" si="59"/>
        <v>1.0441472300000001</v>
      </c>
      <c r="I267" s="127">
        <f t="shared" si="66"/>
        <v>5.1999999999999998E-3</v>
      </c>
      <c r="J267" s="129">
        <f t="shared" si="67"/>
        <v>43154</v>
      </c>
      <c r="K267" s="130">
        <f t="shared" si="68"/>
        <v>175</v>
      </c>
      <c r="L267" s="131">
        <f t="shared" si="69"/>
        <v>175</v>
      </c>
      <c r="M267" s="132">
        <f t="shared" si="60"/>
        <v>1.003608249</v>
      </c>
      <c r="N267" s="132">
        <f t="shared" ca="1" si="61"/>
        <v>1.047914773</v>
      </c>
      <c r="O267" s="131">
        <f t="shared" si="74"/>
        <v>0</v>
      </c>
      <c r="P267" s="128">
        <f t="shared" ca="1" si="62"/>
        <v>47.914772999999997</v>
      </c>
      <c r="Q267" s="126">
        <f t="shared" si="70"/>
        <v>0</v>
      </c>
      <c r="R267" s="133" t="str">
        <f t="shared" si="71"/>
        <v>J=</v>
      </c>
      <c r="S267" s="129">
        <f t="shared" si="72"/>
        <v>43578</v>
      </c>
      <c r="T267" s="134" t="str">
        <f t="shared" si="63"/>
        <v>-</v>
      </c>
      <c r="U267" s="9"/>
      <c r="V267" s="112">
        <v>42516</v>
      </c>
      <c r="W267" s="113" t="s">
        <v>90</v>
      </c>
      <c r="X267" s="9"/>
      <c r="Y267" s="1"/>
      <c r="Z267" s="9"/>
      <c r="AA267" s="9"/>
      <c r="AB267" s="9"/>
      <c r="AC267" s="9"/>
      <c r="AD267" s="9"/>
      <c r="AE267" s="10"/>
      <c r="AF267" s="9"/>
      <c r="AG267" s="9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</row>
    <row r="268" spans="1:190" x14ac:dyDescent="0.15">
      <c r="A268" s="124">
        <f t="shared" si="64"/>
        <v>43410</v>
      </c>
      <c r="B268" s="125">
        <f t="shared" ca="1" si="73"/>
        <v>1048.1943430000001</v>
      </c>
      <c r="C268" s="126">
        <f t="shared" si="65"/>
        <v>1000</v>
      </c>
      <c r="D268" s="127">
        <f ca="1">IF(A268&lt;$B$1,VLOOKUP(A268,[1]DI!$A$4:$B$15000,2),0)</f>
        <v>6.4000000000000001E-2</v>
      </c>
      <c r="E268" s="128">
        <f t="shared" ref="E268:E331" ca="1" si="76">IF(A268&lt;A$10,1,ROUND(((1+D268)^(1/252)),8))</f>
        <v>1.0002462000000001</v>
      </c>
      <c r="F268" s="128">
        <f ca="1">(TRUNC(PRODUCT($E$12:$E267),16))</f>
        <v>1.04440430131657</v>
      </c>
      <c r="G268" s="128">
        <f t="shared" si="75"/>
        <v>1</v>
      </c>
      <c r="H268" s="128">
        <f t="shared" ref="H268:H331" ca="1" si="77">ROUND(F268/G268,8)</f>
        <v>1.0444043000000001</v>
      </c>
      <c r="I268" s="127">
        <f t="shared" si="66"/>
        <v>5.1999999999999998E-3</v>
      </c>
      <c r="J268" s="129">
        <f t="shared" si="67"/>
        <v>43154</v>
      </c>
      <c r="K268" s="130">
        <f t="shared" si="68"/>
        <v>176</v>
      </c>
      <c r="L268" s="131">
        <f t="shared" si="69"/>
        <v>176</v>
      </c>
      <c r="M268" s="132">
        <f t="shared" ref="M268:M331" si="78">ROUND((I268+1)^(L268/252),9)</f>
        <v>1.003628905</v>
      </c>
      <c r="N268" s="132">
        <f t="shared" ref="N268:N331" ca="1" si="79">ROUND(H268*M268,9)</f>
        <v>1.0481943439999999</v>
      </c>
      <c r="O268" s="131">
        <f t="shared" si="74"/>
        <v>0</v>
      </c>
      <c r="P268" s="128">
        <f t="shared" ref="P268:P331" ca="1" si="80">TRUNC(((N268-1)*C268),6)</f>
        <v>48.194343000000003</v>
      </c>
      <c r="Q268" s="126">
        <f t="shared" si="70"/>
        <v>0</v>
      </c>
      <c r="R268" s="133" t="str">
        <f t="shared" si="71"/>
        <v>J=</v>
      </c>
      <c r="S268" s="129">
        <f t="shared" si="72"/>
        <v>43578</v>
      </c>
      <c r="T268" s="134" t="str">
        <f t="shared" ref="T268:T331" si="81">IF(O268&gt;0,(P268+Q268)*T$9,"-")</f>
        <v>-</v>
      </c>
      <c r="U268" s="9"/>
      <c r="V268" s="112">
        <v>42620</v>
      </c>
      <c r="W268" s="113" t="s">
        <v>92</v>
      </c>
      <c r="X268" s="9"/>
      <c r="Y268" s="1"/>
      <c r="Z268" s="9"/>
      <c r="AA268" s="9"/>
      <c r="AB268" s="9"/>
      <c r="AC268" s="9"/>
      <c r="AD268" s="9"/>
      <c r="AE268" s="10"/>
      <c r="AF268" s="9"/>
      <c r="AG268" s="9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</row>
    <row r="269" spans="1:190" x14ac:dyDescent="0.15">
      <c r="A269" s="124">
        <f t="shared" ref="A269:A332" si="82">(A268+1)</f>
        <v>43411</v>
      </c>
      <c r="B269" s="125">
        <f t="shared" ca="1" si="73"/>
        <v>1048.473986</v>
      </c>
      <c r="C269" s="126">
        <f t="shared" ref="C269:C332" si="83">(C268-Q268)</f>
        <v>1000</v>
      </c>
      <c r="D269" s="127">
        <f ca="1">IF(A269&lt;$B$1,VLOOKUP(A269,[1]DI!$A$4:$B$15000,2),0)</f>
        <v>6.4000000000000001E-2</v>
      </c>
      <c r="E269" s="128">
        <f t="shared" ca="1" si="76"/>
        <v>1.0002462000000001</v>
      </c>
      <c r="F269" s="128">
        <f ca="1">(TRUNC(PRODUCT($E$12:$E268),16))</f>
        <v>1.04466143365555</v>
      </c>
      <c r="G269" s="128">
        <f t="shared" si="75"/>
        <v>1</v>
      </c>
      <c r="H269" s="128">
        <f t="shared" ca="1" si="77"/>
        <v>1.0446614299999999</v>
      </c>
      <c r="I269" s="127">
        <f t="shared" ref="I269:I332" si="84">I268</f>
        <v>5.1999999999999998E-3</v>
      </c>
      <c r="J269" s="129">
        <f t="shared" ref="J269:J332" si="85">IF(O268&gt;0,VLOOKUP(O268,V$12:AF$48,2),J268)</f>
        <v>43154</v>
      </c>
      <c r="K269" s="130">
        <f t="shared" ref="K269:K332" si="86">IF(A269&gt;J269,IF(NETWORKDAYS(J269,A269,$V$52:$V$436)-1=0,1,NETWORKDAYS(J269,A269,$V$52:$V$436)-1),0)</f>
        <v>177</v>
      </c>
      <c r="L269" s="131">
        <f t="shared" ref="L269:L332" si="87">IF(AND(K269=1,K268=1),1,IF(K269&gt;0,IF(K269=K268,K269+1,K269),0))</f>
        <v>177</v>
      </c>
      <c r="M269" s="132">
        <f t="shared" si="78"/>
        <v>1.003649561</v>
      </c>
      <c r="N269" s="132">
        <f t="shared" ca="1" si="79"/>
        <v>1.0484739860000001</v>
      </c>
      <c r="O269" s="131">
        <f t="shared" si="74"/>
        <v>0</v>
      </c>
      <c r="P269" s="128">
        <f t="shared" ca="1" si="80"/>
        <v>48.473985999999996</v>
      </c>
      <c r="Q269" s="126">
        <f t="shared" ref="Q269:Q332" si="88">IF(O269&gt;0,VLOOKUP(O269,$V$12:$AA$48,6),0)</f>
        <v>0</v>
      </c>
      <c r="R269" s="133" t="str">
        <f t="shared" ref="R269:R332" si="89">IF(O268&gt;0,VLOOKUP(O268,V$12:AF$48,10),R268)</f>
        <v>J=</v>
      </c>
      <c r="S269" s="129">
        <f t="shared" ref="S269:S332" si="90">IF(O268&gt;0,VLOOKUP(O268,V$12:AF$48,11),S268)</f>
        <v>43578</v>
      </c>
      <c r="T269" s="134" t="str">
        <f t="shared" si="81"/>
        <v>-</v>
      </c>
      <c r="U269" s="9"/>
      <c r="V269" s="112">
        <v>42655</v>
      </c>
      <c r="W269" s="111" t="s">
        <v>78</v>
      </c>
      <c r="X269" s="9"/>
      <c r="Y269" s="1"/>
      <c r="Z269" s="9"/>
      <c r="AA269" s="9"/>
      <c r="AB269" s="9"/>
      <c r="AC269" s="9"/>
      <c r="AD269" s="9"/>
      <c r="AE269" s="10"/>
      <c r="AF269" s="9"/>
      <c r="AG269" s="9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</row>
    <row r="270" spans="1:190" x14ac:dyDescent="0.15">
      <c r="A270" s="124">
        <f t="shared" si="82"/>
        <v>43412</v>
      </c>
      <c r="B270" s="125">
        <f t="shared" ref="B270:B333" ca="1" si="91">IF(A270&lt;=TODAY(),C270+P270,IF(AND(A270&gt;TODAY(),A270&lt;=$B$1),IF(VLOOKUP(TODAY(),$A$10:$D$10000,4,FALSE)=0,"n.d",C270+P270),"n.d"))</f>
        <v>1048.7537090000001</v>
      </c>
      <c r="C270" s="126">
        <f t="shared" si="83"/>
        <v>1000</v>
      </c>
      <c r="D270" s="127">
        <f ca="1">IF(A270&lt;$B$1,VLOOKUP(A270,[1]DI!$A$4:$B$15000,2),0)</f>
        <v>6.4000000000000001E-2</v>
      </c>
      <c r="E270" s="128">
        <f t="shared" ca="1" si="76"/>
        <v>1.0002462000000001</v>
      </c>
      <c r="F270" s="128">
        <f ca="1">(TRUNC(PRODUCT($E$12:$E269),16))</f>
        <v>1.0449186293005199</v>
      </c>
      <c r="G270" s="128">
        <f t="shared" si="75"/>
        <v>1</v>
      </c>
      <c r="H270" s="128">
        <f t="shared" ca="1" si="77"/>
        <v>1.04491863</v>
      </c>
      <c r="I270" s="127">
        <f t="shared" si="84"/>
        <v>5.1999999999999998E-3</v>
      </c>
      <c r="J270" s="129">
        <f t="shared" si="85"/>
        <v>43154</v>
      </c>
      <c r="K270" s="130">
        <f t="shared" si="86"/>
        <v>178</v>
      </c>
      <c r="L270" s="131">
        <f t="shared" si="87"/>
        <v>178</v>
      </c>
      <c r="M270" s="132">
        <f t="shared" si="78"/>
        <v>1.0036702179999999</v>
      </c>
      <c r="N270" s="132">
        <f t="shared" ca="1" si="79"/>
        <v>1.0487537090000001</v>
      </c>
      <c r="O270" s="131">
        <f t="shared" ref="O270:O333" si="92">IF(VLOOKUP(A270,W$12:AD$48,8)=VLOOKUP(A269,W$12:AD$48,8),0,VLOOKUP(A270,W$12:AD$48,8))</f>
        <v>0</v>
      </c>
      <c r="P270" s="128">
        <f t="shared" ca="1" si="80"/>
        <v>48.753709000000001</v>
      </c>
      <c r="Q270" s="126">
        <f t="shared" si="88"/>
        <v>0</v>
      </c>
      <c r="R270" s="133" t="str">
        <f t="shared" si="89"/>
        <v>J=</v>
      </c>
      <c r="S270" s="129">
        <f t="shared" si="90"/>
        <v>43578</v>
      </c>
      <c r="T270" s="134" t="str">
        <f t="shared" si="81"/>
        <v>-</v>
      </c>
      <c r="U270" s="9"/>
      <c r="V270" s="112">
        <v>42676</v>
      </c>
      <c r="W270" s="113" t="s">
        <v>84</v>
      </c>
      <c r="X270" s="9"/>
      <c r="Y270" s="1"/>
      <c r="Z270" s="9"/>
      <c r="AA270" s="9"/>
      <c r="AB270" s="9"/>
      <c r="AC270" s="9"/>
      <c r="AD270" s="9"/>
      <c r="AE270" s="10"/>
      <c r="AF270" s="9"/>
      <c r="AG270" s="9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</row>
    <row r="271" spans="1:190" x14ac:dyDescent="0.15">
      <c r="A271" s="124">
        <f t="shared" si="82"/>
        <v>43413</v>
      </c>
      <c r="B271" s="125">
        <f t="shared" ca="1" si="91"/>
        <v>1049.033504</v>
      </c>
      <c r="C271" s="126">
        <f t="shared" si="83"/>
        <v>1000</v>
      </c>
      <c r="D271" s="127">
        <f ca="1">IF(A271&lt;$B$1,VLOOKUP(A271,[1]DI!$A$4:$B$15000,2),0)</f>
        <v>6.4000000000000001E-2</v>
      </c>
      <c r="E271" s="128">
        <f t="shared" ca="1" si="76"/>
        <v>1.0002462000000001</v>
      </c>
      <c r="F271" s="128">
        <f ca="1">(TRUNC(PRODUCT($E$12:$E270),16))</f>
        <v>1.0451758882670501</v>
      </c>
      <c r="G271" s="128">
        <f t="shared" si="75"/>
        <v>1</v>
      </c>
      <c r="H271" s="128">
        <f t="shared" ca="1" si="77"/>
        <v>1.0451758900000001</v>
      </c>
      <c r="I271" s="127">
        <f t="shared" si="84"/>
        <v>5.1999999999999998E-3</v>
      </c>
      <c r="J271" s="129">
        <f t="shared" si="85"/>
        <v>43154</v>
      </c>
      <c r="K271" s="130">
        <f t="shared" si="86"/>
        <v>179</v>
      </c>
      <c r="L271" s="131">
        <f t="shared" si="87"/>
        <v>179</v>
      </c>
      <c r="M271" s="132">
        <f t="shared" si="78"/>
        <v>1.003690875</v>
      </c>
      <c r="N271" s="132">
        <f t="shared" ca="1" si="79"/>
        <v>1.0490335040000001</v>
      </c>
      <c r="O271" s="131">
        <f t="shared" si="92"/>
        <v>0</v>
      </c>
      <c r="P271" s="128">
        <f t="shared" ca="1" si="80"/>
        <v>49.033504000000001</v>
      </c>
      <c r="Q271" s="126">
        <f t="shared" si="88"/>
        <v>0</v>
      </c>
      <c r="R271" s="133" t="str">
        <f t="shared" si="89"/>
        <v>J=</v>
      </c>
      <c r="S271" s="129">
        <f t="shared" si="90"/>
        <v>43578</v>
      </c>
      <c r="T271" s="134" t="str">
        <f t="shared" si="81"/>
        <v>-</v>
      </c>
      <c r="U271" s="9"/>
      <c r="V271" s="112">
        <v>42689</v>
      </c>
      <c r="W271" s="113" t="s">
        <v>93</v>
      </c>
      <c r="X271" s="9"/>
      <c r="Y271" s="1"/>
      <c r="Z271" s="9"/>
      <c r="AA271" s="9"/>
      <c r="AB271" s="9"/>
      <c r="AC271" s="9"/>
      <c r="AD271" s="9"/>
      <c r="AE271" s="10"/>
      <c r="AF271" s="9"/>
      <c r="AG271" s="9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</row>
    <row r="272" spans="1:190" x14ac:dyDescent="0.15">
      <c r="A272" s="124">
        <f t="shared" si="82"/>
        <v>43414</v>
      </c>
      <c r="B272" s="125">
        <f t="shared" ca="1" si="91"/>
        <v>1049.313369</v>
      </c>
      <c r="C272" s="126">
        <f t="shared" si="83"/>
        <v>1000</v>
      </c>
      <c r="D272" s="127">
        <f ca="1">IF(A272&lt;$B$1,VLOOKUP(A272,[1]DI!$A$4:$B$15000,2),0)</f>
        <v>0</v>
      </c>
      <c r="E272" s="128">
        <f t="shared" ca="1" si="76"/>
        <v>1</v>
      </c>
      <c r="F272" s="128">
        <f ca="1">(TRUNC(PRODUCT($E$12:$E271),16))</f>
        <v>1.04543321057074</v>
      </c>
      <c r="G272" s="128">
        <f t="shared" si="75"/>
        <v>1</v>
      </c>
      <c r="H272" s="128">
        <f t="shared" ca="1" si="77"/>
        <v>1.0454332099999999</v>
      </c>
      <c r="I272" s="127">
        <f t="shared" si="84"/>
        <v>5.1999999999999998E-3</v>
      </c>
      <c r="J272" s="129">
        <f t="shared" si="85"/>
        <v>43154</v>
      </c>
      <c r="K272" s="130">
        <f t="shared" si="86"/>
        <v>179</v>
      </c>
      <c r="L272" s="131">
        <f t="shared" si="87"/>
        <v>180</v>
      </c>
      <c r="M272" s="132">
        <f t="shared" si="78"/>
        <v>1.0037115329999999</v>
      </c>
      <c r="N272" s="132">
        <f t="shared" ca="1" si="79"/>
        <v>1.0493133699999999</v>
      </c>
      <c r="O272" s="131">
        <f t="shared" si="92"/>
        <v>0</v>
      </c>
      <c r="P272" s="128">
        <f t="shared" ca="1" si="80"/>
        <v>49.313369000000002</v>
      </c>
      <c r="Q272" s="126">
        <f t="shared" si="88"/>
        <v>0</v>
      </c>
      <c r="R272" s="133" t="str">
        <f t="shared" si="89"/>
        <v>J=</v>
      </c>
      <c r="S272" s="129">
        <f t="shared" si="90"/>
        <v>43578</v>
      </c>
      <c r="T272" s="134" t="str">
        <f t="shared" si="81"/>
        <v>-</v>
      </c>
      <c r="U272" s="9"/>
      <c r="V272" s="112">
        <v>42793</v>
      </c>
      <c r="W272" s="113" t="s">
        <v>72</v>
      </c>
      <c r="X272" s="9"/>
      <c r="Y272" s="1"/>
      <c r="Z272" s="9"/>
      <c r="AA272" s="9"/>
      <c r="AB272" s="9"/>
      <c r="AC272" s="9"/>
      <c r="AD272" s="9"/>
      <c r="AE272" s="10"/>
      <c r="AF272" s="9"/>
      <c r="AG272" s="9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</row>
    <row r="273" spans="1:193" x14ac:dyDescent="0.15">
      <c r="A273" s="124">
        <f t="shared" si="82"/>
        <v>43415</v>
      </c>
      <c r="B273" s="125">
        <f t="shared" ca="1" si="91"/>
        <v>1049.313369</v>
      </c>
      <c r="C273" s="126">
        <f t="shared" si="83"/>
        <v>1000</v>
      </c>
      <c r="D273" s="127">
        <f ca="1">IF(A273&lt;$B$1,VLOOKUP(A273,[1]DI!$A$4:$B$15000,2),0)</f>
        <v>0</v>
      </c>
      <c r="E273" s="128">
        <f t="shared" ca="1" si="76"/>
        <v>1</v>
      </c>
      <c r="F273" s="128">
        <f ca="1">(TRUNC(PRODUCT($E$12:$E272),16))</f>
        <v>1.04543321057074</v>
      </c>
      <c r="G273" s="128">
        <f t="shared" si="75"/>
        <v>1</v>
      </c>
      <c r="H273" s="128">
        <f t="shared" ca="1" si="77"/>
        <v>1.0454332099999999</v>
      </c>
      <c r="I273" s="127">
        <f t="shared" si="84"/>
        <v>5.1999999999999998E-3</v>
      </c>
      <c r="J273" s="129">
        <f t="shared" si="85"/>
        <v>43154</v>
      </c>
      <c r="K273" s="130">
        <f t="shared" si="86"/>
        <v>179</v>
      </c>
      <c r="L273" s="131">
        <f t="shared" si="87"/>
        <v>180</v>
      </c>
      <c r="M273" s="132">
        <f t="shared" si="78"/>
        <v>1.0037115329999999</v>
      </c>
      <c r="N273" s="132">
        <f t="shared" ca="1" si="79"/>
        <v>1.0493133699999999</v>
      </c>
      <c r="O273" s="131">
        <f t="shared" si="92"/>
        <v>0</v>
      </c>
      <c r="P273" s="128">
        <f t="shared" ca="1" si="80"/>
        <v>49.313369000000002</v>
      </c>
      <c r="Q273" s="126">
        <f t="shared" si="88"/>
        <v>0</v>
      </c>
      <c r="R273" s="133" t="str">
        <f t="shared" si="89"/>
        <v>J=</v>
      </c>
      <c r="S273" s="129">
        <f t="shared" si="90"/>
        <v>43578</v>
      </c>
      <c r="T273" s="134" t="str">
        <f t="shared" si="81"/>
        <v>-</v>
      </c>
      <c r="U273" s="9"/>
      <c r="V273" s="112">
        <v>42794</v>
      </c>
      <c r="W273" s="113" t="s">
        <v>72</v>
      </c>
      <c r="X273" s="9"/>
      <c r="Y273" s="1"/>
      <c r="Z273" s="9"/>
      <c r="AA273" s="9"/>
      <c r="AB273" s="9"/>
      <c r="AC273" s="9"/>
      <c r="AD273" s="9"/>
      <c r="AE273" s="10"/>
      <c r="AF273" s="9"/>
      <c r="AG273" s="9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</row>
    <row r="274" spans="1:193" x14ac:dyDescent="0.15">
      <c r="A274" s="124">
        <f t="shared" si="82"/>
        <v>43416</v>
      </c>
      <c r="B274" s="125">
        <f t="shared" ca="1" si="91"/>
        <v>1049.313369</v>
      </c>
      <c r="C274" s="126">
        <f t="shared" si="83"/>
        <v>1000</v>
      </c>
      <c r="D274" s="127">
        <f ca="1">IF(A274&lt;$B$1,VLOOKUP(A274,[1]DI!$A$4:$B$15000,2),0)</f>
        <v>6.4000000000000001E-2</v>
      </c>
      <c r="E274" s="128">
        <f t="shared" ca="1" si="76"/>
        <v>1.0002462000000001</v>
      </c>
      <c r="F274" s="128">
        <f ca="1">(TRUNC(PRODUCT($E$12:$E273),16))</f>
        <v>1.04543321057074</v>
      </c>
      <c r="G274" s="128">
        <f t="shared" si="75"/>
        <v>1</v>
      </c>
      <c r="H274" s="128">
        <f t="shared" ca="1" si="77"/>
        <v>1.0454332099999999</v>
      </c>
      <c r="I274" s="127">
        <f t="shared" si="84"/>
        <v>5.1999999999999998E-3</v>
      </c>
      <c r="J274" s="129">
        <f t="shared" si="85"/>
        <v>43154</v>
      </c>
      <c r="K274" s="130">
        <f t="shared" si="86"/>
        <v>180</v>
      </c>
      <c r="L274" s="131">
        <f t="shared" si="87"/>
        <v>180</v>
      </c>
      <c r="M274" s="132">
        <f t="shared" si="78"/>
        <v>1.0037115329999999</v>
      </c>
      <c r="N274" s="132">
        <f t="shared" ca="1" si="79"/>
        <v>1.0493133699999999</v>
      </c>
      <c r="O274" s="131">
        <f t="shared" si="92"/>
        <v>0</v>
      </c>
      <c r="P274" s="128">
        <f t="shared" ca="1" si="80"/>
        <v>49.313369000000002</v>
      </c>
      <c r="Q274" s="126">
        <f t="shared" si="88"/>
        <v>0</v>
      </c>
      <c r="R274" s="133" t="str">
        <f t="shared" si="89"/>
        <v>J=</v>
      </c>
      <c r="S274" s="129">
        <f t="shared" si="90"/>
        <v>43578</v>
      </c>
      <c r="T274" s="134" t="str">
        <f t="shared" si="81"/>
        <v>-</v>
      </c>
      <c r="U274" s="9"/>
      <c r="V274" s="112">
        <v>42839</v>
      </c>
      <c r="W274" s="113" t="s">
        <v>89</v>
      </c>
      <c r="X274" s="9"/>
      <c r="Y274" s="1"/>
      <c r="Z274" s="9"/>
      <c r="AA274" s="9"/>
      <c r="AB274" s="9"/>
      <c r="AC274" s="9"/>
      <c r="AD274" s="9"/>
      <c r="AE274" s="10"/>
      <c r="AF274" s="9"/>
      <c r="AG274" s="9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</row>
    <row r="275" spans="1:193" x14ac:dyDescent="0.15">
      <c r="A275" s="124">
        <f t="shared" si="82"/>
        <v>43417</v>
      </c>
      <c r="B275" s="125">
        <f t="shared" ca="1" si="91"/>
        <v>1049.5933170000001</v>
      </c>
      <c r="C275" s="126">
        <f t="shared" si="83"/>
        <v>1000</v>
      </c>
      <c r="D275" s="127">
        <f ca="1">IF(A275&lt;$B$1,VLOOKUP(A275,[1]DI!$A$4:$B$15000,2),0)</f>
        <v>6.4000000000000001E-2</v>
      </c>
      <c r="E275" s="128">
        <f t="shared" ca="1" si="76"/>
        <v>1.0002462000000001</v>
      </c>
      <c r="F275" s="128">
        <f ca="1">(TRUNC(PRODUCT($E$12:$E274),16))</f>
        <v>1.0456905962271801</v>
      </c>
      <c r="G275" s="128">
        <f t="shared" si="75"/>
        <v>1</v>
      </c>
      <c r="H275" s="128">
        <f t="shared" ca="1" si="77"/>
        <v>1.0456905999999999</v>
      </c>
      <c r="I275" s="127">
        <f t="shared" si="84"/>
        <v>5.1999999999999998E-3</v>
      </c>
      <c r="J275" s="129">
        <f t="shared" si="85"/>
        <v>43154</v>
      </c>
      <c r="K275" s="130">
        <f t="shared" si="86"/>
        <v>181</v>
      </c>
      <c r="L275" s="131">
        <f t="shared" si="87"/>
        <v>181</v>
      </c>
      <c r="M275" s="132">
        <f t="shared" si="78"/>
        <v>1.0037321910000001</v>
      </c>
      <c r="N275" s="132">
        <f t="shared" ca="1" si="79"/>
        <v>1.049593317</v>
      </c>
      <c r="O275" s="131">
        <f t="shared" si="92"/>
        <v>0</v>
      </c>
      <c r="P275" s="128">
        <f t="shared" ca="1" si="80"/>
        <v>49.593316999999999</v>
      </c>
      <c r="Q275" s="126">
        <f t="shared" si="88"/>
        <v>0</v>
      </c>
      <c r="R275" s="133" t="str">
        <f t="shared" si="89"/>
        <v>J=</v>
      </c>
      <c r="S275" s="129">
        <f t="shared" si="90"/>
        <v>43578</v>
      </c>
      <c r="T275" s="134" t="str">
        <f t="shared" si="81"/>
        <v>-</v>
      </c>
      <c r="U275" s="9"/>
      <c r="V275" s="112">
        <v>42846</v>
      </c>
      <c r="W275" s="113" t="s">
        <v>74</v>
      </c>
      <c r="X275" s="9"/>
      <c r="Y275" s="1"/>
      <c r="Z275" s="9"/>
      <c r="AA275" s="9"/>
      <c r="AB275" s="9"/>
      <c r="AC275" s="9"/>
      <c r="AD275" s="9"/>
      <c r="AE275" s="10"/>
      <c r="AF275" s="9"/>
      <c r="AG275" s="9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</row>
    <row r="276" spans="1:193" x14ac:dyDescent="0.15">
      <c r="A276" s="124">
        <f t="shared" si="82"/>
        <v>43418</v>
      </c>
      <c r="B276" s="125">
        <f t="shared" ca="1" si="91"/>
        <v>1049.873335</v>
      </c>
      <c r="C276" s="126">
        <f t="shared" si="83"/>
        <v>1000</v>
      </c>
      <c r="D276" s="127">
        <f ca="1">IF(A276&lt;$B$1,VLOOKUP(A276,[1]DI!$A$4:$B$15000,2),0)</f>
        <v>6.4000000000000001E-2</v>
      </c>
      <c r="E276" s="128">
        <f t="shared" ca="1" si="76"/>
        <v>1.0002462000000001</v>
      </c>
      <c r="F276" s="128">
        <f ca="1">(TRUNC(PRODUCT($E$12:$E275),16))</f>
        <v>1.04594804525198</v>
      </c>
      <c r="G276" s="128">
        <f t="shared" si="75"/>
        <v>1</v>
      </c>
      <c r="H276" s="128">
        <f t="shared" ca="1" si="77"/>
        <v>1.04594805</v>
      </c>
      <c r="I276" s="127">
        <f t="shared" si="84"/>
        <v>5.1999999999999998E-3</v>
      </c>
      <c r="J276" s="129">
        <f t="shared" si="85"/>
        <v>43154</v>
      </c>
      <c r="K276" s="130">
        <f t="shared" si="86"/>
        <v>182</v>
      </c>
      <c r="L276" s="131">
        <f t="shared" si="87"/>
        <v>182</v>
      </c>
      <c r="M276" s="132">
        <f t="shared" si="78"/>
        <v>1.0037528490000001</v>
      </c>
      <c r="N276" s="132">
        <f t="shared" ca="1" si="79"/>
        <v>1.049873335</v>
      </c>
      <c r="O276" s="131">
        <f t="shared" si="92"/>
        <v>0</v>
      </c>
      <c r="P276" s="128">
        <f t="shared" ca="1" si="80"/>
        <v>49.873334999999997</v>
      </c>
      <c r="Q276" s="126">
        <f t="shared" si="88"/>
        <v>0</v>
      </c>
      <c r="R276" s="133" t="str">
        <f t="shared" si="89"/>
        <v>J=</v>
      </c>
      <c r="S276" s="129">
        <f t="shared" si="90"/>
        <v>43578</v>
      </c>
      <c r="T276" s="134" t="str">
        <f t="shared" si="81"/>
        <v>-</v>
      </c>
      <c r="U276" s="9"/>
      <c r="V276" s="112">
        <v>42856</v>
      </c>
      <c r="W276" s="113" t="s">
        <v>91</v>
      </c>
      <c r="X276" s="9"/>
      <c r="Y276" s="1"/>
      <c r="Z276" s="9"/>
      <c r="AA276" s="9"/>
      <c r="AB276" s="9"/>
      <c r="AC276" s="9"/>
      <c r="AD276" s="9"/>
      <c r="AE276" s="10"/>
      <c r="AF276" s="9"/>
      <c r="AG276" s="9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</row>
    <row r="277" spans="1:193" x14ac:dyDescent="0.15">
      <c r="A277" s="124">
        <f t="shared" si="82"/>
        <v>43419</v>
      </c>
      <c r="B277" s="125">
        <f t="shared" ca="1" si="91"/>
        <v>1050.153425</v>
      </c>
      <c r="C277" s="126">
        <f t="shared" si="83"/>
        <v>1000</v>
      </c>
      <c r="D277" s="127">
        <f ca="1">IF(A277&lt;$B$1,VLOOKUP(A277,[1]DI!$A$4:$B$15000,2),0)</f>
        <v>0</v>
      </c>
      <c r="E277" s="128">
        <f t="shared" ca="1" si="76"/>
        <v>1</v>
      </c>
      <c r="F277" s="128">
        <f ca="1">(TRUNC(PRODUCT($E$12:$E276),16))</f>
        <v>1.0462055576607201</v>
      </c>
      <c r="G277" s="128">
        <f t="shared" si="75"/>
        <v>1</v>
      </c>
      <c r="H277" s="128">
        <f t="shared" ca="1" si="77"/>
        <v>1.04620556</v>
      </c>
      <c r="I277" s="127">
        <f t="shared" si="84"/>
        <v>5.1999999999999998E-3</v>
      </c>
      <c r="J277" s="129">
        <f t="shared" si="85"/>
        <v>43154</v>
      </c>
      <c r="K277" s="130">
        <f t="shared" si="86"/>
        <v>182</v>
      </c>
      <c r="L277" s="131">
        <f t="shared" si="87"/>
        <v>183</v>
      </c>
      <c r="M277" s="132">
        <f t="shared" si="78"/>
        <v>1.0037735080000001</v>
      </c>
      <c r="N277" s="132">
        <f t="shared" ca="1" si="79"/>
        <v>1.050153425</v>
      </c>
      <c r="O277" s="131">
        <f t="shared" si="92"/>
        <v>0</v>
      </c>
      <c r="P277" s="128">
        <f t="shared" ca="1" si="80"/>
        <v>50.153424999999999</v>
      </c>
      <c r="Q277" s="126">
        <f t="shared" si="88"/>
        <v>0</v>
      </c>
      <c r="R277" s="133" t="str">
        <f t="shared" si="89"/>
        <v>J=</v>
      </c>
      <c r="S277" s="129">
        <f t="shared" si="90"/>
        <v>43578</v>
      </c>
      <c r="T277" s="134" t="str">
        <f t="shared" si="81"/>
        <v>-</v>
      </c>
      <c r="U277" s="9"/>
      <c r="V277" s="112">
        <v>42901</v>
      </c>
      <c r="W277" s="113" t="s">
        <v>90</v>
      </c>
      <c r="X277" s="9"/>
      <c r="Y277" s="1"/>
      <c r="Z277" s="9"/>
      <c r="AA277" s="9"/>
      <c r="AB277" s="9"/>
      <c r="AC277" s="9"/>
      <c r="AD277" s="9"/>
      <c r="AE277" s="10"/>
      <c r="AF277" s="9"/>
      <c r="AG277" s="9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</row>
    <row r="278" spans="1:193" x14ac:dyDescent="0.15">
      <c r="A278" s="124">
        <f t="shared" si="82"/>
        <v>43420</v>
      </c>
      <c r="B278" s="125">
        <f t="shared" ca="1" si="91"/>
        <v>1050.153425</v>
      </c>
      <c r="C278" s="126">
        <f t="shared" si="83"/>
        <v>1000</v>
      </c>
      <c r="D278" s="127">
        <f ca="1">IF(A278&lt;$B$1,VLOOKUP(A278,[1]DI!$A$4:$B$15000,2),0)</f>
        <v>6.4000000000000001E-2</v>
      </c>
      <c r="E278" s="128">
        <f t="shared" ca="1" si="76"/>
        <v>1.0002462000000001</v>
      </c>
      <c r="F278" s="128">
        <f ca="1">(TRUNC(PRODUCT($E$12:$E277),16))</f>
        <v>1.0462055576607201</v>
      </c>
      <c r="G278" s="128">
        <f t="shared" si="75"/>
        <v>1</v>
      </c>
      <c r="H278" s="128">
        <f t="shared" ca="1" si="77"/>
        <v>1.04620556</v>
      </c>
      <c r="I278" s="127">
        <f t="shared" si="84"/>
        <v>5.1999999999999998E-3</v>
      </c>
      <c r="J278" s="129">
        <f t="shared" si="85"/>
        <v>43154</v>
      </c>
      <c r="K278" s="130">
        <f t="shared" si="86"/>
        <v>183</v>
      </c>
      <c r="L278" s="131">
        <f t="shared" si="87"/>
        <v>183</v>
      </c>
      <c r="M278" s="132">
        <f t="shared" si="78"/>
        <v>1.0037735080000001</v>
      </c>
      <c r="N278" s="132">
        <f t="shared" ca="1" si="79"/>
        <v>1.050153425</v>
      </c>
      <c r="O278" s="131">
        <f t="shared" si="92"/>
        <v>0</v>
      </c>
      <c r="P278" s="128">
        <f t="shared" ca="1" si="80"/>
        <v>50.153424999999999</v>
      </c>
      <c r="Q278" s="126">
        <f t="shared" si="88"/>
        <v>0</v>
      </c>
      <c r="R278" s="133" t="str">
        <f t="shared" si="89"/>
        <v>J=</v>
      </c>
      <c r="S278" s="129">
        <f t="shared" si="90"/>
        <v>43578</v>
      </c>
      <c r="T278" s="134" t="str">
        <f t="shared" si="81"/>
        <v>-</v>
      </c>
      <c r="U278" s="9"/>
      <c r="V278" s="112">
        <v>42985</v>
      </c>
      <c r="W278" s="113" t="s">
        <v>92</v>
      </c>
      <c r="X278" s="9"/>
      <c r="Y278" s="1"/>
      <c r="Z278" s="9"/>
      <c r="AA278" s="9"/>
      <c r="AB278" s="9"/>
      <c r="AC278" s="9"/>
      <c r="AD278" s="9"/>
      <c r="AE278" s="10"/>
      <c r="AF278" s="9"/>
      <c r="AG278" s="9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</row>
    <row r="279" spans="1:193" x14ac:dyDescent="0.15">
      <c r="A279" s="124">
        <f t="shared" si="82"/>
        <v>43421</v>
      </c>
      <c r="B279" s="125">
        <f t="shared" ca="1" si="91"/>
        <v>1050.4335860000001</v>
      </c>
      <c r="C279" s="126">
        <f t="shared" si="83"/>
        <v>1000</v>
      </c>
      <c r="D279" s="127">
        <f ca="1">IF(A279&lt;$B$1,VLOOKUP(A279,[1]DI!$A$4:$B$15000,2),0)</f>
        <v>0</v>
      </c>
      <c r="E279" s="128">
        <f t="shared" ca="1" si="76"/>
        <v>1</v>
      </c>
      <c r="F279" s="128">
        <f ca="1">(TRUNC(PRODUCT($E$12:$E278),16))</f>
        <v>1.04646313346901</v>
      </c>
      <c r="G279" s="128">
        <f t="shared" si="75"/>
        <v>1</v>
      </c>
      <c r="H279" s="128">
        <f t="shared" ca="1" si="77"/>
        <v>1.04646313</v>
      </c>
      <c r="I279" s="127">
        <f t="shared" si="84"/>
        <v>5.1999999999999998E-3</v>
      </c>
      <c r="J279" s="129">
        <f t="shared" si="85"/>
        <v>43154</v>
      </c>
      <c r="K279" s="130">
        <f t="shared" si="86"/>
        <v>183</v>
      </c>
      <c r="L279" s="131">
        <f t="shared" si="87"/>
        <v>184</v>
      </c>
      <c r="M279" s="132">
        <f t="shared" si="78"/>
        <v>1.0037941669999999</v>
      </c>
      <c r="N279" s="132">
        <f t="shared" ca="1" si="79"/>
        <v>1.050433586</v>
      </c>
      <c r="O279" s="131">
        <f t="shared" si="92"/>
        <v>0</v>
      </c>
      <c r="P279" s="128">
        <f t="shared" ca="1" si="80"/>
        <v>50.433585999999998</v>
      </c>
      <c r="Q279" s="126">
        <f t="shared" si="88"/>
        <v>0</v>
      </c>
      <c r="R279" s="133" t="str">
        <f t="shared" si="89"/>
        <v>J=</v>
      </c>
      <c r="S279" s="129">
        <f t="shared" si="90"/>
        <v>43578</v>
      </c>
      <c r="T279" s="134" t="str">
        <f t="shared" si="81"/>
        <v>-</v>
      </c>
      <c r="U279" s="9"/>
      <c r="V279" s="112">
        <v>43020</v>
      </c>
      <c r="W279" s="111" t="s">
        <v>78</v>
      </c>
      <c r="X279" s="9"/>
      <c r="Y279" s="1"/>
      <c r="Z279" s="9"/>
      <c r="AA279" s="9"/>
      <c r="AB279" s="9"/>
      <c r="AC279" s="9"/>
      <c r="AD279" s="9"/>
      <c r="AE279" s="10"/>
      <c r="AF279" s="9"/>
      <c r="AG279" s="9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</row>
    <row r="280" spans="1:193" x14ac:dyDescent="0.15">
      <c r="A280" s="124">
        <f t="shared" si="82"/>
        <v>43422</v>
      </c>
      <c r="B280" s="125">
        <f t="shared" ca="1" si="91"/>
        <v>1050.4335860000001</v>
      </c>
      <c r="C280" s="126">
        <f t="shared" si="83"/>
        <v>1000</v>
      </c>
      <c r="D280" s="127">
        <f ca="1">IF(A280&lt;$B$1,VLOOKUP(A280,[1]DI!$A$4:$B$15000,2),0)</f>
        <v>0</v>
      </c>
      <c r="E280" s="128">
        <f t="shared" ca="1" si="76"/>
        <v>1</v>
      </c>
      <c r="F280" s="128">
        <f ca="1">(TRUNC(PRODUCT($E$12:$E279),16))</f>
        <v>1.04646313346901</v>
      </c>
      <c r="G280" s="128">
        <f t="shared" si="75"/>
        <v>1</v>
      </c>
      <c r="H280" s="128">
        <f t="shared" ca="1" si="77"/>
        <v>1.04646313</v>
      </c>
      <c r="I280" s="127">
        <f t="shared" si="84"/>
        <v>5.1999999999999998E-3</v>
      </c>
      <c r="J280" s="129">
        <f t="shared" si="85"/>
        <v>43154</v>
      </c>
      <c r="K280" s="130">
        <f t="shared" si="86"/>
        <v>183</v>
      </c>
      <c r="L280" s="131">
        <f t="shared" si="87"/>
        <v>184</v>
      </c>
      <c r="M280" s="132">
        <f t="shared" si="78"/>
        <v>1.0037941669999999</v>
      </c>
      <c r="N280" s="132">
        <f t="shared" ca="1" si="79"/>
        <v>1.050433586</v>
      </c>
      <c r="O280" s="131">
        <f t="shared" si="92"/>
        <v>0</v>
      </c>
      <c r="P280" s="128">
        <f t="shared" ca="1" si="80"/>
        <v>50.433585999999998</v>
      </c>
      <c r="Q280" s="126">
        <f t="shared" si="88"/>
        <v>0</v>
      </c>
      <c r="R280" s="133" t="str">
        <f t="shared" si="89"/>
        <v>J=</v>
      </c>
      <c r="S280" s="129">
        <f t="shared" si="90"/>
        <v>43578</v>
      </c>
      <c r="T280" s="134" t="str">
        <f t="shared" si="81"/>
        <v>-</v>
      </c>
      <c r="U280" s="9"/>
      <c r="V280" s="112">
        <v>43041</v>
      </c>
      <c r="W280" s="113" t="s">
        <v>84</v>
      </c>
      <c r="X280" s="9"/>
      <c r="Y280" s="1"/>
      <c r="Z280" s="9"/>
      <c r="AA280" s="9"/>
      <c r="AB280" s="9"/>
      <c r="AC280" s="9"/>
      <c r="AD280" s="9"/>
      <c r="AE280" s="10"/>
      <c r="AF280" s="9"/>
      <c r="AG280" s="9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</row>
    <row r="281" spans="1:193" x14ac:dyDescent="0.15">
      <c r="A281" s="124">
        <f t="shared" si="82"/>
        <v>43423</v>
      </c>
      <c r="B281" s="125">
        <f t="shared" ca="1" si="91"/>
        <v>1050.4335860000001</v>
      </c>
      <c r="C281" s="126">
        <f t="shared" si="83"/>
        <v>1000</v>
      </c>
      <c r="D281" s="127">
        <f ca="1">IF(A281&lt;$B$1,VLOOKUP(A281,[1]DI!$A$4:$B$15000,2),0)</f>
        <v>6.4000000000000001E-2</v>
      </c>
      <c r="E281" s="128">
        <f t="shared" ca="1" si="76"/>
        <v>1.0002462000000001</v>
      </c>
      <c r="F281" s="128">
        <f ca="1">(TRUNC(PRODUCT($E$12:$E280),16))</f>
        <v>1.04646313346901</v>
      </c>
      <c r="G281" s="128">
        <f t="shared" si="75"/>
        <v>1</v>
      </c>
      <c r="H281" s="128">
        <f t="shared" ca="1" si="77"/>
        <v>1.04646313</v>
      </c>
      <c r="I281" s="127">
        <f t="shared" si="84"/>
        <v>5.1999999999999998E-3</v>
      </c>
      <c r="J281" s="129">
        <f t="shared" si="85"/>
        <v>43154</v>
      </c>
      <c r="K281" s="130">
        <f t="shared" si="86"/>
        <v>184</v>
      </c>
      <c r="L281" s="131">
        <f t="shared" si="87"/>
        <v>184</v>
      </c>
      <c r="M281" s="132">
        <f t="shared" si="78"/>
        <v>1.0037941669999999</v>
      </c>
      <c r="N281" s="132">
        <f t="shared" ca="1" si="79"/>
        <v>1.050433586</v>
      </c>
      <c r="O281" s="131">
        <f t="shared" si="92"/>
        <v>0</v>
      </c>
      <c r="P281" s="128">
        <f t="shared" ca="1" si="80"/>
        <v>50.433585999999998</v>
      </c>
      <c r="Q281" s="126">
        <f t="shared" si="88"/>
        <v>0</v>
      </c>
      <c r="R281" s="133" t="str">
        <f t="shared" si="89"/>
        <v>J=</v>
      </c>
      <c r="S281" s="129">
        <f t="shared" si="90"/>
        <v>43578</v>
      </c>
      <c r="T281" s="134" t="str">
        <f t="shared" si="81"/>
        <v>-</v>
      </c>
      <c r="U281" s="9"/>
      <c r="V281" s="112">
        <v>43054</v>
      </c>
      <c r="W281" s="113" t="s">
        <v>93</v>
      </c>
      <c r="X281" s="9"/>
      <c r="Y281" s="1"/>
      <c r="Z281" s="9"/>
      <c r="AA281" s="9"/>
      <c r="AB281" s="9"/>
      <c r="AC281" s="9"/>
      <c r="AD281" s="9"/>
      <c r="AE281" s="10"/>
      <c r="AF281" s="9"/>
      <c r="AG281" s="9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</row>
    <row r="282" spans="1:193" x14ac:dyDescent="0.15">
      <c r="A282" s="124">
        <f t="shared" si="82"/>
        <v>43424</v>
      </c>
      <c r="B282" s="125">
        <f t="shared" ca="1" si="91"/>
        <v>1050.713829</v>
      </c>
      <c r="C282" s="126">
        <f t="shared" si="83"/>
        <v>1000</v>
      </c>
      <c r="D282" s="127">
        <f ca="1">IF(A282&lt;$B$1,VLOOKUP(A282,[1]DI!$A$4:$B$15000,2),0)</f>
        <v>6.4000000000000001E-2</v>
      </c>
      <c r="E282" s="128">
        <f t="shared" ca="1" si="76"/>
        <v>1.0002462000000001</v>
      </c>
      <c r="F282" s="128">
        <f ca="1">(TRUNC(PRODUCT($E$12:$E281),16))</f>
        <v>1.0467207726924701</v>
      </c>
      <c r="G282" s="128">
        <f t="shared" si="75"/>
        <v>1</v>
      </c>
      <c r="H282" s="128">
        <f t="shared" ca="1" si="77"/>
        <v>1.0467207700000001</v>
      </c>
      <c r="I282" s="127">
        <f t="shared" si="84"/>
        <v>5.1999999999999998E-3</v>
      </c>
      <c r="J282" s="129">
        <f t="shared" si="85"/>
        <v>43154</v>
      </c>
      <c r="K282" s="130">
        <f t="shared" si="86"/>
        <v>185</v>
      </c>
      <c r="L282" s="131">
        <f t="shared" si="87"/>
        <v>185</v>
      </c>
      <c r="M282" s="132">
        <f t="shared" si="78"/>
        <v>1.003814827</v>
      </c>
      <c r="N282" s="132">
        <f t="shared" ca="1" si="79"/>
        <v>1.050713829</v>
      </c>
      <c r="O282" s="131">
        <f t="shared" si="92"/>
        <v>0</v>
      </c>
      <c r="P282" s="128">
        <f t="shared" ca="1" si="80"/>
        <v>50.713828999999997</v>
      </c>
      <c r="Q282" s="126">
        <f t="shared" si="88"/>
        <v>0</v>
      </c>
      <c r="R282" s="133" t="str">
        <f t="shared" si="89"/>
        <v>J=</v>
      </c>
      <c r="S282" s="129">
        <f t="shared" si="90"/>
        <v>43578</v>
      </c>
      <c r="T282" s="134" t="str">
        <f t="shared" si="81"/>
        <v>-</v>
      </c>
      <c r="U282" s="9"/>
      <c r="V282" s="112">
        <v>43094</v>
      </c>
      <c r="W282" s="113" t="s">
        <v>86</v>
      </c>
      <c r="X282" s="9"/>
      <c r="Y282" s="1"/>
      <c r="Z282" s="9"/>
      <c r="AA282" s="9"/>
      <c r="AB282" s="9"/>
      <c r="AC282" s="9"/>
      <c r="AD282" s="9"/>
      <c r="AE282" s="10"/>
      <c r="AF282" s="9"/>
      <c r="AG282" s="9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</row>
    <row r="283" spans="1:193" x14ac:dyDescent="0.15">
      <c r="A283" s="124">
        <f t="shared" si="82"/>
        <v>43425</v>
      </c>
      <c r="B283" s="125">
        <f t="shared" ca="1" si="91"/>
        <v>1050.9941510000001</v>
      </c>
      <c r="C283" s="126">
        <f t="shared" si="83"/>
        <v>1000</v>
      </c>
      <c r="D283" s="127">
        <f ca="1">IF(A283&lt;$B$1,VLOOKUP(A283,[1]DI!$A$4:$B$15000,2),0)</f>
        <v>6.4000000000000001E-2</v>
      </c>
      <c r="E283" s="128">
        <f t="shared" ca="1" si="76"/>
        <v>1.0002462000000001</v>
      </c>
      <c r="F283" s="128">
        <f ca="1">(TRUNC(PRODUCT($E$12:$E282),16))</f>
        <v>1.04697847534671</v>
      </c>
      <c r="G283" s="128">
        <f t="shared" si="75"/>
        <v>1</v>
      </c>
      <c r="H283" s="128">
        <f t="shared" ca="1" si="77"/>
        <v>1.0469784799999999</v>
      </c>
      <c r="I283" s="127">
        <f t="shared" si="84"/>
        <v>5.1999999999999998E-3</v>
      </c>
      <c r="J283" s="129">
        <f t="shared" si="85"/>
        <v>43154</v>
      </c>
      <c r="K283" s="130">
        <f t="shared" si="86"/>
        <v>186</v>
      </c>
      <c r="L283" s="131">
        <f t="shared" si="87"/>
        <v>186</v>
      </c>
      <c r="M283" s="132">
        <f t="shared" si="78"/>
        <v>1.0038354869999999</v>
      </c>
      <c r="N283" s="132">
        <f t="shared" ca="1" si="79"/>
        <v>1.0509941519999999</v>
      </c>
      <c r="O283" s="131">
        <f t="shared" si="92"/>
        <v>0</v>
      </c>
      <c r="P283" s="128">
        <f t="shared" ca="1" si="80"/>
        <v>50.994151000000002</v>
      </c>
      <c r="Q283" s="126">
        <f t="shared" si="88"/>
        <v>0</v>
      </c>
      <c r="R283" s="133" t="str">
        <f t="shared" si="89"/>
        <v>J=</v>
      </c>
      <c r="S283" s="129">
        <f t="shared" si="90"/>
        <v>43578</v>
      </c>
      <c r="T283" s="134" t="str">
        <f t="shared" si="81"/>
        <v>-</v>
      </c>
      <c r="U283" s="9"/>
      <c r="V283" s="112">
        <v>43101</v>
      </c>
      <c r="W283" s="113" t="s">
        <v>88</v>
      </c>
      <c r="X283" s="9"/>
      <c r="Y283" s="1"/>
      <c r="Z283" s="9"/>
      <c r="AA283" s="9"/>
      <c r="AB283" s="9"/>
      <c r="AC283" s="9"/>
      <c r="AD283" s="9"/>
      <c r="AE283" s="10"/>
      <c r="AF283" s="9"/>
      <c r="AG283" s="9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</row>
    <row r="284" spans="1:193" x14ac:dyDescent="0.15">
      <c r="A284" s="124">
        <f t="shared" si="82"/>
        <v>43426</v>
      </c>
      <c r="B284" s="125">
        <f t="shared" ca="1" si="91"/>
        <v>1051.274537</v>
      </c>
      <c r="C284" s="126">
        <f t="shared" si="83"/>
        <v>1000</v>
      </c>
      <c r="D284" s="127">
        <f ca="1">IF(A284&lt;$B$1,VLOOKUP(A284,[1]DI!$A$4:$B$15000,2),0)</f>
        <v>6.4000000000000001E-2</v>
      </c>
      <c r="E284" s="128">
        <f t="shared" ca="1" si="76"/>
        <v>1.0002462000000001</v>
      </c>
      <c r="F284" s="128">
        <f ca="1">(TRUNC(PRODUCT($E$12:$E283),16))</f>
        <v>1.04723624144734</v>
      </c>
      <c r="G284" s="128">
        <f t="shared" si="75"/>
        <v>1</v>
      </c>
      <c r="H284" s="128">
        <f t="shared" ca="1" si="77"/>
        <v>1.0472362399999999</v>
      </c>
      <c r="I284" s="127">
        <f t="shared" si="84"/>
        <v>5.1999999999999998E-3</v>
      </c>
      <c r="J284" s="129">
        <f t="shared" si="85"/>
        <v>43154</v>
      </c>
      <c r="K284" s="130">
        <f t="shared" si="86"/>
        <v>187</v>
      </c>
      <c r="L284" s="131">
        <f t="shared" si="87"/>
        <v>187</v>
      </c>
      <c r="M284" s="132">
        <f t="shared" si="78"/>
        <v>1.0038561479999999</v>
      </c>
      <c r="N284" s="132">
        <f t="shared" ca="1" si="79"/>
        <v>1.0512745379999999</v>
      </c>
      <c r="O284" s="131">
        <f t="shared" si="92"/>
        <v>0</v>
      </c>
      <c r="P284" s="128">
        <f t="shared" ca="1" si="80"/>
        <v>51.274537000000002</v>
      </c>
      <c r="Q284" s="126">
        <f t="shared" si="88"/>
        <v>0</v>
      </c>
      <c r="R284" s="133" t="str">
        <f t="shared" si="89"/>
        <v>J=</v>
      </c>
      <c r="S284" s="129">
        <f t="shared" si="90"/>
        <v>43578</v>
      </c>
      <c r="T284" s="134" t="str">
        <f t="shared" si="81"/>
        <v>-</v>
      </c>
      <c r="U284" s="9"/>
      <c r="V284" s="112">
        <v>43143</v>
      </c>
      <c r="W284" s="113" t="s">
        <v>72</v>
      </c>
      <c r="X284" s="9"/>
      <c r="Y284" s="1"/>
      <c r="Z284" s="9"/>
      <c r="AA284" s="9"/>
      <c r="AB284" s="9"/>
      <c r="AC284" s="9"/>
      <c r="AD284" s="9"/>
      <c r="AE284" s="10"/>
      <c r="AF284" s="9"/>
      <c r="AG284" s="9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</row>
    <row r="285" spans="1:193" x14ac:dyDescent="0.15">
      <c r="A285" s="124">
        <f t="shared" si="82"/>
        <v>43427</v>
      </c>
      <c r="B285" s="125">
        <f t="shared" ca="1" si="91"/>
        <v>1051.5550029999999</v>
      </c>
      <c r="C285" s="126">
        <f t="shared" si="83"/>
        <v>1000</v>
      </c>
      <c r="D285" s="127">
        <f ca="1">IF(A285&lt;$B$1,VLOOKUP(A285,[1]DI!$A$4:$B$15000,2),0)</f>
        <v>6.4000000000000001E-2</v>
      </c>
      <c r="E285" s="128">
        <f t="shared" ca="1" si="76"/>
        <v>1.0002462000000001</v>
      </c>
      <c r="F285" s="128">
        <f ca="1">(TRUNC(PRODUCT($E$12:$E284),16))</f>
        <v>1.04749407100999</v>
      </c>
      <c r="G285" s="128">
        <f t="shared" si="75"/>
        <v>1</v>
      </c>
      <c r="H285" s="128">
        <f t="shared" ca="1" si="77"/>
        <v>1.0474940699999999</v>
      </c>
      <c r="I285" s="127">
        <f t="shared" si="84"/>
        <v>5.1999999999999998E-3</v>
      </c>
      <c r="J285" s="129">
        <f t="shared" si="85"/>
        <v>43154</v>
      </c>
      <c r="K285" s="130">
        <f t="shared" si="86"/>
        <v>188</v>
      </c>
      <c r="L285" s="131">
        <f t="shared" si="87"/>
        <v>188</v>
      </c>
      <c r="M285" s="132">
        <f t="shared" si="78"/>
        <v>1.0038768090000001</v>
      </c>
      <c r="N285" s="132">
        <f t="shared" ca="1" si="79"/>
        <v>1.0515550039999999</v>
      </c>
      <c r="O285" s="131">
        <f t="shared" si="92"/>
        <v>0</v>
      </c>
      <c r="P285" s="128">
        <f t="shared" ca="1" si="80"/>
        <v>51.555002999999999</v>
      </c>
      <c r="Q285" s="126">
        <f t="shared" si="88"/>
        <v>0</v>
      </c>
      <c r="R285" s="133" t="str">
        <f t="shared" si="89"/>
        <v>J=</v>
      </c>
      <c r="S285" s="129">
        <f t="shared" si="90"/>
        <v>43578</v>
      </c>
      <c r="T285" s="134" t="str">
        <f t="shared" si="81"/>
        <v>-</v>
      </c>
      <c r="U285" s="29"/>
      <c r="V285" s="112">
        <v>43144</v>
      </c>
      <c r="W285" s="113" t="s">
        <v>72</v>
      </c>
      <c r="X285" s="29"/>
      <c r="Y285" s="31"/>
      <c r="Z285" s="29"/>
      <c r="AA285" s="29"/>
      <c r="AB285" s="29"/>
      <c r="AC285" s="29"/>
      <c r="AD285" s="29"/>
      <c r="AE285" s="33"/>
      <c r="AF285" s="29"/>
      <c r="AG285" s="29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  <c r="DB285" s="30"/>
      <c r="DC285" s="30"/>
      <c r="DD285" s="30"/>
      <c r="DE285" s="30"/>
      <c r="DF285" s="30"/>
      <c r="DG285" s="30"/>
      <c r="DH285" s="30"/>
      <c r="DI285" s="30"/>
      <c r="DJ285" s="30"/>
      <c r="DK285" s="30"/>
      <c r="DL285" s="30"/>
      <c r="DM285" s="30"/>
      <c r="DN285" s="30"/>
      <c r="DO285" s="30"/>
      <c r="DP285" s="30"/>
      <c r="DQ285" s="30"/>
      <c r="DR285" s="30"/>
      <c r="DS285" s="30"/>
      <c r="DT285" s="30"/>
      <c r="DU285" s="30"/>
      <c r="DV285" s="30"/>
      <c r="DW285" s="30"/>
      <c r="DX285" s="30"/>
      <c r="DY285" s="30"/>
      <c r="DZ285" s="30"/>
      <c r="EA285" s="30"/>
      <c r="EB285" s="30"/>
      <c r="EC285" s="30"/>
      <c r="ED285" s="30"/>
      <c r="EE285" s="30"/>
      <c r="EF285" s="30"/>
      <c r="EG285" s="30"/>
      <c r="EH285" s="30"/>
      <c r="EI285" s="30"/>
      <c r="EJ285" s="30"/>
      <c r="EK285" s="30"/>
      <c r="EL285" s="30"/>
      <c r="EM285" s="30"/>
      <c r="EN285" s="30"/>
      <c r="EO285" s="30"/>
      <c r="EP285" s="30"/>
      <c r="EQ285" s="30"/>
      <c r="ER285" s="30"/>
      <c r="ES285" s="30"/>
      <c r="ET285" s="30"/>
      <c r="EU285" s="30"/>
      <c r="EV285" s="30"/>
      <c r="EW285" s="30"/>
      <c r="EX285" s="30"/>
      <c r="EY285" s="30"/>
      <c r="EZ285" s="30"/>
      <c r="FA285" s="30"/>
      <c r="FB285" s="30"/>
      <c r="FC285" s="30"/>
      <c r="FD285" s="30"/>
      <c r="FE285" s="30"/>
      <c r="FF285" s="30"/>
      <c r="FG285" s="30"/>
      <c r="FH285" s="30"/>
      <c r="FI285" s="30"/>
      <c r="FJ285" s="30"/>
      <c r="FK285" s="30"/>
      <c r="FL285" s="30"/>
      <c r="FM285" s="30"/>
      <c r="FN285" s="30"/>
      <c r="FO285" s="30"/>
      <c r="FP285" s="31"/>
      <c r="FQ285" s="31"/>
      <c r="FR285" s="31"/>
      <c r="FS285" s="31"/>
      <c r="FT285" s="31"/>
      <c r="FU285" s="31"/>
      <c r="FV285" s="31"/>
      <c r="FW285" s="31"/>
      <c r="FX285" s="31"/>
      <c r="FY285" s="31"/>
      <c r="FZ285" s="31"/>
      <c r="GA285" s="31"/>
      <c r="GB285" s="31"/>
      <c r="GC285" s="31"/>
      <c r="GD285" s="31"/>
      <c r="GE285" s="31"/>
      <c r="GF285" s="31"/>
      <c r="GG285" s="31"/>
      <c r="GH285" s="31"/>
      <c r="GI285" s="31"/>
      <c r="GJ285" s="31"/>
      <c r="GK285" s="31"/>
    </row>
    <row r="286" spans="1:193" x14ac:dyDescent="0.15">
      <c r="A286" s="124">
        <f t="shared" si="82"/>
        <v>43428</v>
      </c>
      <c r="B286" s="125">
        <f t="shared" ca="1" si="91"/>
        <v>1051.835542</v>
      </c>
      <c r="C286" s="126">
        <f t="shared" si="83"/>
        <v>1000</v>
      </c>
      <c r="D286" s="127">
        <f ca="1">IF(A286&lt;$B$1,VLOOKUP(A286,[1]DI!$A$4:$B$15000,2),0)</f>
        <v>0</v>
      </c>
      <c r="E286" s="128">
        <f t="shared" ca="1" si="76"/>
        <v>1</v>
      </c>
      <c r="F286" s="128">
        <f ca="1">(TRUNC(PRODUCT($E$12:$E285),16))</f>
        <v>1.0477519640502699</v>
      </c>
      <c r="G286" s="128">
        <f t="shared" si="75"/>
        <v>1</v>
      </c>
      <c r="H286" s="128">
        <f t="shared" ca="1" si="77"/>
        <v>1.04775196</v>
      </c>
      <c r="I286" s="127">
        <f t="shared" si="84"/>
        <v>5.1999999999999998E-3</v>
      </c>
      <c r="J286" s="129">
        <f t="shared" si="85"/>
        <v>43154</v>
      </c>
      <c r="K286" s="130">
        <f t="shared" si="86"/>
        <v>188</v>
      </c>
      <c r="L286" s="131">
        <f t="shared" si="87"/>
        <v>189</v>
      </c>
      <c r="M286" s="132">
        <f t="shared" si="78"/>
        <v>1.0038974700000001</v>
      </c>
      <c r="N286" s="132">
        <f t="shared" ca="1" si="79"/>
        <v>1.0518355420000001</v>
      </c>
      <c r="O286" s="131">
        <f t="shared" si="92"/>
        <v>0</v>
      </c>
      <c r="P286" s="128">
        <f t="shared" ca="1" si="80"/>
        <v>51.835541999999997</v>
      </c>
      <c r="Q286" s="126">
        <f t="shared" si="88"/>
        <v>0</v>
      </c>
      <c r="R286" s="133" t="str">
        <f t="shared" si="89"/>
        <v>J=</v>
      </c>
      <c r="S286" s="129">
        <f t="shared" si="90"/>
        <v>43578</v>
      </c>
      <c r="T286" s="134" t="str">
        <f t="shared" si="81"/>
        <v>-</v>
      </c>
      <c r="U286" s="9"/>
      <c r="V286" s="112">
        <v>43189</v>
      </c>
      <c r="W286" s="113" t="s">
        <v>89</v>
      </c>
      <c r="X286" s="9"/>
      <c r="Y286" s="1"/>
      <c r="Z286" s="9"/>
      <c r="AA286" s="9"/>
      <c r="AB286" s="9"/>
      <c r="AC286" s="9"/>
      <c r="AD286" s="9"/>
      <c r="AE286" s="10"/>
      <c r="AF286" s="9"/>
      <c r="AG286" s="9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</row>
    <row r="287" spans="1:193" x14ac:dyDescent="0.15">
      <c r="A287" s="124">
        <f t="shared" si="82"/>
        <v>43429</v>
      </c>
      <c r="B287" s="125">
        <f t="shared" ca="1" si="91"/>
        <v>1051.835542</v>
      </c>
      <c r="C287" s="126">
        <f t="shared" si="83"/>
        <v>1000</v>
      </c>
      <c r="D287" s="127">
        <f ca="1">IF(A287&lt;$B$1,VLOOKUP(A287,[1]DI!$A$4:$B$15000,2),0)</f>
        <v>0</v>
      </c>
      <c r="E287" s="128">
        <f t="shared" ca="1" si="76"/>
        <v>1</v>
      </c>
      <c r="F287" s="128">
        <f ca="1">(TRUNC(PRODUCT($E$12:$E286),16))</f>
        <v>1.0477519640502699</v>
      </c>
      <c r="G287" s="128">
        <f t="shared" si="75"/>
        <v>1</v>
      </c>
      <c r="H287" s="128">
        <f t="shared" ca="1" si="77"/>
        <v>1.04775196</v>
      </c>
      <c r="I287" s="127">
        <f t="shared" si="84"/>
        <v>5.1999999999999998E-3</v>
      </c>
      <c r="J287" s="129">
        <f t="shared" si="85"/>
        <v>43154</v>
      </c>
      <c r="K287" s="130">
        <f t="shared" si="86"/>
        <v>188</v>
      </c>
      <c r="L287" s="131">
        <f t="shared" si="87"/>
        <v>189</v>
      </c>
      <c r="M287" s="132">
        <f t="shared" si="78"/>
        <v>1.0038974700000001</v>
      </c>
      <c r="N287" s="132">
        <f t="shared" ca="1" si="79"/>
        <v>1.0518355420000001</v>
      </c>
      <c r="O287" s="131">
        <f t="shared" si="92"/>
        <v>0</v>
      </c>
      <c r="P287" s="128">
        <f t="shared" ca="1" si="80"/>
        <v>51.835541999999997</v>
      </c>
      <c r="Q287" s="126">
        <f t="shared" si="88"/>
        <v>0</v>
      </c>
      <c r="R287" s="133" t="str">
        <f t="shared" si="89"/>
        <v>J=</v>
      </c>
      <c r="S287" s="129">
        <f t="shared" si="90"/>
        <v>43578</v>
      </c>
      <c r="T287" s="134" t="str">
        <f t="shared" si="81"/>
        <v>-</v>
      </c>
      <c r="U287" s="9"/>
      <c r="V287" s="112">
        <v>43221</v>
      </c>
      <c r="W287" s="113" t="s">
        <v>91</v>
      </c>
      <c r="X287" s="9"/>
      <c r="Y287" s="1"/>
      <c r="Z287" s="9"/>
      <c r="AA287" s="9"/>
      <c r="AB287" s="9"/>
      <c r="AC287" s="9"/>
      <c r="AD287" s="9"/>
      <c r="AE287" s="10"/>
      <c r="AF287" s="9"/>
      <c r="AG287" s="9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</row>
    <row r="288" spans="1:193" x14ac:dyDescent="0.15">
      <c r="A288" s="124">
        <f t="shared" si="82"/>
        <v>43430</v>
      </c>
      <c r="B288" s="125">
        <f t="shared" ca="1" si="91"/>
        <v>1051.835542</v>
      </c>
      <c r="C288" s="126">
        <f t="shared" si="83"/>
        <v>1000</v>
      </c>
      <c r="D288" s="127">
        <f ca="1">IF(A288&lt;$B$1,VLOOKUP(A288,[1]DI!$A$4:$B$15000,2),0)</f>
        <v>6.4000000000000001E-2</v>
      </c>
      <c r="E288" s="128">
        <f t="shared" ca="1" si="76"/>
        <v>1.0002462000000001</v>
      </c>
      <c r="F288" s="128">
        <f ca="1">(TRUNC(PRODUCT($E$12:$E287),16))</f>
        <v>1.0477519640502699</v>
      </c>
      <c r="G288" s="128">
        <f t="shared" si="75"/>
        <v>1</v>
      </c>
      <c r="H288" s="128">
        <f t="shared" ca="1" si="77"/>
        <v>1.04775196</v>
      </c>
      <c r="I288" s="127">
        <f t="shared" si="84"/>
        <v>5.1999999999999998E-3</v>
      </c>
      <c r="J288" s="129">
        <f t="shared" si="85"/>
        <v>43154</v>
      </c>
      <c r="K288" s="130">
        <f t="shared" si="86"/>
        <v>189</v>
      </c>
      <c r="L288" s="131">
        <f t="shared" si="87"/>
        <v>189</v>
      </c>
      <c r="M288" s="132">
        <f t="shared" si="78"/>
        <v>1.0038974700000001</v>
      </c>
      <c r="N288" s="132">
        <f t="shared" ca="1" si="79"/>
        <v>1.0518355420000001</v>
      </c>
      <c r="O288" s="131">
        <f t="shared" si="92"/>
        <v>0</v>
      </c>
      <c r="P288" s="128">
        <f t="shared" ca="1" si="80"/>
        <v>51.835541999999997</v>
      </c>
      <c r="Q288" s="126">
        <f t="shared" si="88"/>
        <v>0</v>
      </c>
      <c r="R288" s="133" t="str">
        <f t="shared" si="89"/>
        <v>J=</v>
      </c>
      <c r="S288" s="129">
        <f t="shared" si="90"/>
        <v>43578</v>
      </c>
      <c r="T288" s="134" t="str">
        <f t="shared" si="81"/>
        <v>-</v>
      </c>
      <c r="U288" s="9"/>
      <c r="V288" s="112">
        <v>43251</v>
      </c>
      <c r="W288" s="113" t="s">
        <v>90</v>
      </c>
      <c r="X288" s="9"/>
      <c r="Y288" s="1"/>
      <c r="Z288" s="9"/>
      <c r="AA288" s="9"/>
      <c r="AB288" s="9"/>
      <c r="AC288" s="9"/>
      <c r="AD288" s="9"/>
      <c r="AE288" s="10"/>
      <c r="AF288" s="9"/>
      <c r="AG288" s="9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</row>
    <row r="289" spans="1:190" x14ac:dyDescent="0.15">
      <c r="A289" s="124">
        <f t="shared" si="82"/>
        <v>43431</v>
      </c>
      <c r="B289" s="125">
        <f t="shared" ca="1" si="91"/>
        <v>1052.1161609999999</v>
      </c>
      <c r="C289" s="126">
        <f t="shared" si="83"/>
        <v>1000</v>
      </c>
      <c r="D289" s="127">
        <f ca="1">IF(A289&lt;$B$1,VLOOKUP(A289,[1]DI!$A$4:$B$15000,2),0)</f>
        <v>6.4000000000000001E-2</v>
      </c>
      <c r="E289" s="128">
        <f t="shared" ca="1" si="76"/>
        <v>1.0002462000000001</v>
      </c>
      <c r="F289" s="128">
        <f ca="1">(TRUNC(PRODUCT($E$12:$E288),16))</f>
        <v>1.04800992058382</v>
      </c>
      <c r="G289" s="128">
        <f t="shared" si="75"/>
        <v>1</v>
      </c>
      <c r="H289" s="128">
        <f t="shared" ca="1" si="77"/>
        <v>1.0480099199999999</v>
      </c>
      <c r="I289" s="127">
        <f t="shared" si="84"/>
        <v>5.1999999999999998E-3</v>
      </c>
      <c r="J289" s="129">
        <f t="shared" si="85"/>
        <v>43154</v>
      </c>
      <c r="K289" s="130">
        <f t="shared" si="86"/>
        <v>190</v>
      </c>
      <c r="L289" s="131">
        <f t="shared" si="87"/>
        <v>190</v>
      </c>
      <c r="M289" s="132">
        <f t="shared" si="78"/>
        <v>1.0039181319999999</v>
      </c>
      <c r="N289" s="132">
        <f t="shared" ca="1" si="79"/>
        <v>1.052116161</v>
      </c>
      <c r="O289" s="131">
        <f t="shared" si="92"/>
        <v>0</v>
      </c>
      <c r="P289" s="128">
        <f t="shared" ca="1" si="80"/>
        <v>52.116160999999998</v>
      </c>
      <c r="Q289" s="126">
        <f t="shared" si="88"/>
        <v>0</v>
      </c>
      <c r="R289" s="133" t="str">
        <f t="shared" si="89"/>
        <v>J=</v>
      </c>
      <c r="S289" s="129">
        <f t="shared" si="90"/>
        <v>43578</v>
      </c>
      <c r="T289" s="134" t="str">
        <f t="shared" si="81"/>
        <v>-</v>
      </c>
      <c r="U289" s="9"/>
      <c r="V289" s="112">
        <v>43350</v>
      </c>
      <c r="W289" s="113" t="s">
        <v>92</v>
      </c>
      <c r="X289" s="9"/>
      <c r="Y289" s="1"/>
      <c r="Z289" s="9"/>
      <c r="AA289" s="9"/>
      <c r="AB289" s="9"/>
      <c r="AC289" s="9"/>
      <c r="AD289" s="9"/>
      <c r="AE289" s="10"/>
      <c r="AF289" s="9"/>
      <c r="AG289" s="9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</row>
    <row r="290" spans="1:190" x14ac:dyDescent="0.15">
      <c r="A290" s="124">
        <f t="shared" si="82"/>
        <v>43432</v>
      </c>
      <c r="B290" s="125">
        <f t="shared" ca="1" si="91"/>
        <v>1052.396853</v>
      </c>
      <c r="C290" s="126">
        <f t="shared" si="83"/>
        <v>1000</v>
      </c>
      <c r="D290" s="127">
        <f ca="1">IF(A290&lt;$B$1,VLOOKUP(A290,[1]DI!$A$4:$B$15000,2),0)</f>
        <v>6.4000000000000001E-2</v>
      </c>
      <c r="E290" s="128">
        <f t="shared" ca="1" si="76"/>
        <v>1.0002462000000001</v>
      </c>
      <c r="F290" s="128">
        <f ca="1">(TRUNC(PRODUCT($E$12:$E289),16))</f>
        <v>1.04826794062627</v>
      </c>
      <c r="G290" s="128">
        <f t="shared" si="75"/>
        <v>1</v>
      </c>
      <c r="H290" s="128">
        <f t="shared" ca="1" si="77"/>
        <v>1.0482679399999999</v>
      </c>
      <c r="I290" s="127">
        <f t="shared" si="84"/>
        <v>5.1999999999999998E-3</v>
      </c>
      <c r="J290" s="129">
        <f t="shared" si="85"/>
        <v>43154</v>
      </c>
      <c r="K290" s="130">
        <f t="shared" si="86"/>
        <v>191</v>
      </c>
      <c r="L290" s="131">
        <f t="shared" si="87"/>
        <v>191</v>
      </c>
      <c r="M290" s="132">
        <f t="shared" si="78"/>
        <v>1.0039387950000001</v>
      </c>
      <c r="N290" s="132">
        <f t="shared" ca="1" si="79"/>
        <v>1.0523968530000001</v>
      </c>
      <c r="O290" s="131">
        <f t="shared" si="92"/>
        <v>0</v>
      </c>
      <c r="P290" s="128">
        <f t="shared" ca="1" si="80"/>
        <v>52.396853</v>
      </c>
      <c r="Q290" s="126">
        <f t="shared" si="88"/>
        <v>0</v>
      </c>
      <c r="R290" s="133" t="str">
        <f t="shared" si="89"/>
        <v>J=</v>
      </c>
      <c r="S290" s="129">
        <f t="shared" si="90"/>
        <v>43578</v>
      </c>
      <c r="T290" s="134" t="str">
        <f t="shared" si="81"/>
        <v>-</v>
      </c>
      <c r="U290" s="9"/>
      <c r="V290" s="112">
        <v>43385</v>
      </c>
      <c r="W290" s="111" t="s">
        <v>78</v>
      </c>
      <c r="X290" s="9"/>
      <c r="Y290" s="1"/>
      <c r="Z290" s="9"/>
      <c r="AA290" s="9"/>
      <c r="AB290" s="9"/>
      <c r="AC290" s="9"/>
      <c r="AD290" s="9"/>
      <c r="AE290" s="10"/>
      <c r="AF290" s="9"/>
      <c r="AG290" s="9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</row>
    <row r="291" spans="1:190" x14ac:dyDescent="0.15">
      <c r="A291" s="124">
        <f t="shared" si="82"/>
        <v>43433</v>
      </c>
      <c r="B291" s="125">
        <f t="shared" ca="1" si="91"/>
        <v>1052.6776139999999</v>
      </c>
      <c r="C291" s="126">
        <f t="shared" si="83"/>
        <v>1000</v>
      </c>
      <c r="D291" s="127">
        <f ca="1">IF(A291&lt;$B$1,VLOOKUP(A291,[1]DI!$A$4:$B$15000,2),0)</f>
        <v>6.4000000000000001E-2</v>
      </c>
      <c r="E291" s="128">
        <f t="shared" ca="1" si="76"/>
        <v>1.0002462000000001</v>
      </c>
      <c r="F291" s="128">
        <f ca="1">(TRUNC(PRODUCT($E$12:$E290),16))</f>
        <v>1.0485260241932499</v>
      </c>
      <c r="G291" s="128">
        <f t="shared" si="75"/>
        <v>1</v>
      </c>
      <c r="H291" s="128">
        <f t="shared" ca="1" si="77"/>
        <v>1.0485260199999999</v>
      </c>
      <c r="I291" s="127">
        <f t="shared" si="84"/>
        <v>5.1999999999999998E-3</v>
      </c>
      <c r="J291" s="129">
        <f t="shared" si="85"/>
        <v>43154</v>
      </c>
      <c r="K291" s="130">
        <f t="shared" si="86"/>
        <v>192</v>
      </c>
      <c r="L291" s="131">
        <f t="shared" si="87"/>
        <v>192</v>
      </c>
      <c r="M291" s="132">
        <f t="shared" si="78"/>
        <v>1.0039594570000001</v>
      </c>
      <c r="N291" s="132">
        <f t="shared" ca="1" si="79"/>
        <v>1.052677614</v>
      </c>
      <c r="O291" s="131">
        <f t="shared" si="92"/>
        <v>0</v>
      </c>
      <c r="P291" s="128">
        <f t="shared" ca="1" si="80"/>
        <v>52.677613999999998</v>
      </c>
      <c r="Q291" s="126">
        <f t="shared" si="88"/>
        <v>0</v>
      </c>
      <c r="R291" s="133" t="str">
        <f t="shared" si="89"/>
        <v>J=</v>
      </c>
      <c r="S291" s="129">
        <f t="shared" si="90"/>
        <v>43578</v>
      </c>
      <c r="T291" s="134" t="str">
        <f t="shared" si="81"/>
        <v>-</v>
      </c>
      <c r="U291" s="9"/>
      <c r="V291" s="112">
        <v>43406</v>
      </c>
      <c r="W291" s="113" t="s">
        <v>84</v>
      </c>
      <c r="X291" s="9"/>
      <c r="Y291" s="1"/>
      <c r="Z291" s="9"/>
      <c r="AA291" s="9"/>
      <c r="AB291" s="9"/>
      <c r="AC291" s="9"/>
      <c r="AD291" s="9"/>
      <c r="AE291" s="10"/>
      <c r="AF291" s="9"/>
      <c r="AG291" s="9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</row>
    <row r="292" spans="1:190" x14ac:dyDescent="0.15">
      <c r="A292" s="124">
        <f t="shared" si="82"/>
        <v>43434</v>
      </c>
      <c r="B292" s="125">
        <f t="shared" ca="1" si="91"/>
        <v>1052.9584580000001</v>
      </c>
      <c r="C292" s="126">
        <f t="shared" si="83"/>
        <v>1000</v>
      </c>
      <c r="D292" s="127">
        <f ca="1">IF(A292&lt;$B$1,VLOOKUP(A292,[1]DI!$A$4:$B$15000,2),0)</f>
        <v>6.4000000000000001E-2</v>
      </c>
      <c r="E292" s="128">
        <f t="shared" ca="1" si="76"/>
        <v>1.0002462000000001</v>
      </c>
      <c r="F292" s="128">
        <f ca="1">(TRUNC(PRODUCT($E$12:$E291),16))</f>
        <v>1.0487841713004</v>
      </c>
      <c r="G292" s="128">
        <f t="shared" si="75"/>
        <v>1</v>
      </c>
      <c r="H292" s="128">
        <f t="shared" ca="1" si="77"/>
        <v>1.04878417</v>
      </c>
      <c r="I292" s="127">
        <f t="shared" si="84"/>
        <v>5.1999999999999998E-3</v>
      </c>
      <c r="J292" s="129">
        <f t="shared" si="85"/>
        <v>43154</v>
      </c>
      <c r="K292" s="130">
        <f t="shared" si="86"/>
        <v>193</v>
      </c>
      <c r="L292" s="131">
        <f t="shared" si="87"/>
        <v>193</v>
      </c>
      <c r="M292" s="132">
        <f t="shared" si="78"/>
        <v>1.0039801209999999</v>
      </c>
      <c r="N292" s="132">
        <f t="shared" ca="1" si="79"/>
        <v>1.052958458</v>
      </c>
      <c r="O292" s="131">
        <f t="shared" si="92"/>
        <v>0</v>
      </c>
      <c r="P292" s="128">
        <f t="shared" ca="1" si="80"/>
        <v>52.958458</v>
      </c>
      <c r="Q292" s="126">
        <f t="shared" si="88"/>
        <v>0</v>
      </c>
      <c r="R292" s="133" t="str">
        <f t="shared" si="89"/>
        <v>J=</v>
      </c>
      <c r="S292" s="129">
        <f t="shared" si="90"/>
        <v>43578</v>
      </c>
      <c r="T292" s="134" t="str">
        <f t="shared" si="81"/>
        <v>-</v>
      </c>
      <c r="U292" s="9"/>
      <c r="V292" s="112">
        <v>43419</v>
      </c>
      <c r="W292" s="113" t="s">
        <v>93</v>
      </c>
      <c r="X292" s="9"/>
      <c r="Y292" s="1"/>
      <c r="Z292" s="9"/>
      <c r="AA292" s="9"/>
      <c r="AB292" s="9"/>
      <c r="AC292" s="9"/>
      <c r="AD292" s="9"/>
      <c r="AE292" s="10"/>
      <c r="AF292" s="9"/>
      <c r="AG292" s="9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</row>
    <row r="293" spans="1:190" x14ac:dyDescent="0.15">
      <c r="A293" s="124">
        <f t="shared" si="82"/>
        <v>43435</v>
      </c>
      <c r="B293" s="125">
        <f t="shared" ca="1" si="91"/>
        <v>1053.239372</v>
      </c>
      <c r="C293" s="126">
        <f t="shared" si="83"/>
        <v>1000</v>
      </c>
      <c r="D293" s="127">
        <f ca="1">IF(A293&lt;$B$1,VLOOKUP(A293,[1]DI!$A$4:$B$15000,2),0)</f>
        <v>0</v>
      </c>
      <c r="E293" s="128">
        <f t="shared" ca="1" si="76"/>
        <v>1</v>
      </c>
      <c r="F293" s="128">
        <f ca="1">(TRUNC(PRODUCT($E$12:$E292),16))</f>
        <v>1.0490423819633801</v>
      </c>
      <c r="G293" s="128">
        <f t="shared" si="75"/>
        <v>1</v>
      </c>
      <c r="H293" s="128">
        <f t="shared" ca="1" si="77"/>
        <v>1.0490423799999999</v>
      </c>
      <c r="I293" s="127">
        <f t="shared" si="84"/>
        <v>5.1999999999999998E-3</v>
      </c>
      <c r="J293" s="129">
        <f t="shared" si="85"/>
        <v>43154</v>
      </c>
      <c r="K293" s="130">
        <f t="shared" si="86"/>
        <v>193</v>
      </c>
      <c r="L293" s="131">
        <f t="shared" si="87"/>
        <v>194</v>
      </c>
      <c r="M293" s="132">
        <f t="shared" si="78"/>
        <v>1.004000784</v>
      </c>
      <c r="N293" s="132">
        <f t="shared" ca="1" si="79"/>
        <v>1.053239372</v>
      </c>
      <c r="O293" s="131">
        <f t="shared" si="92"/>
        <v>0</v>
      </c>
      <c r="P293" s="128">
        <f t="shared" ca="1" si="80"/>
        <v>53.239372000000003</v>
      </c>
      <c r="Q293" s="126">
        <f t="shared" si="88"/>
        <v>0</v>
      </c>
      <c r="R293" s="133" t="str">
        <f t="shared" si="89"/>
        <v>J=</v>
      </c>
      <c r="S293" s="129">
        <f t="shared" si="90"/>
        <v>43578</v>
      </c>
      <c r="T293" s="134" t="str">
        <f t="shared" si="81"/>
        <v>-</v>
      </c>
      <c r="U293" s="9"/>
      <c r="V293" s="112">
        <v>43459</v>
      </c>
      <c r="W293" s="113" t="s">
        <v>86</v>
      </c>
      <c r="X293" s="9"/>
      <c r="Y293" s="1"/>
      <c r="Z293" s="9"/>
      <c r="AA293" s="9"/>
      <c r="AB293" s="9"/>
      <c r="AC293" s="9"/>
      <c r="AD293" s="9"/>
      <c r="AE293" s="10"/>
      <c r="AF293" s="9"/>
      <c r="AG293" s="9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</row>
    <row r="294" spans="1:190" x14ac:dyDescent="0.15">
      <c r="A294" s="124">
        <f t="shared" si="82"/>
        <v>43436</v>
      </c>
      <c r="B294" s="125">
        <f t="shared" ca="1" si="91"/>
        <v>1053.239372</v>
      </c>
      <c r="C294" s="126">
        <f t="shared" si="83"/>
        <v>1000</v>
      </c>
      <c r="D294" s="127">
        <f ca="1">IF(A294&lt;$B$1,VLOOKUP(A294,[1]DI!$A$4:$B$15000,2),0)</f>
        <v>0</v>
      </c>
      <c r="E294" s="128">
        <f t="shared" ca="1" si="76"/>
        <v>1</v>
      </c>
      <c r="F294" s="128">
        <f ca="1">(TRUNC(PRODUCT($E$12:$E293),16))</f>
        <v>1.0490423819633801</v>
      </c>
      <c r="G294" s="128">
        <f t="shared" si="75"/>
        <v>1</v>
      </c>
      <c r="H294" s="128">
        <f t="shared" ca="1" si="77"/>
        <v>1.0490423799999999</v>
      </c>
      <c r="I294" s="127">
        <f t="shared" si="84"/>
        <v>5.1999999999999998E-3</v>
      </c>
      <c r="J294" s="129">
        <f t="shared" si="85"/>
        <v>43154</v>
      </c>
      <c r="K294" s="130">
        <f t="shared" si="86"/>
        <v>193</v>
      </c>
      <c r="L294" s="131">
        <f t="shared" si="87"/>
        <v>194</v>
      </c>
      <c r="M294" s="132">
        <f t="shared" si="78"/>
        <v>1.004000784</v>
      </c>
      <c r="N294" s="132">
        <f t="shared" ca="1" si="79"/>
        <v>1.053239372</v>
      </c>
      <c r="O294" s="131">
        <f t="shared" si="92"/>
        <v>0</v>
      </c>
      <c r="P294" s="128">
        <f t="shared" ca="1" si="80"/>
        <v>53.239372000000003</v>
      </c>
      <c r="Q294" s="126">
        <f t="shared" si="88"/>
        <v>0</v>
      </c>
      <c r="R294" s="133" t="str">
        <f t="shared" si="89"/>
        <v>J=</v>
      </c>
      <c r="S294" s="129">
        <f t="shared" si="90"/>
        <v>43578</v>
      </c>
      <c r="T294" s="134" t="str">
        <f t="shared" si="81"/>
        <v>-</v>
      </c>
      <c r="U294" s="9"/>
      <c r="V294" s="112">
        <v>43466</v>
      </c>
      <c r="W294" s="113" t="s">
        <v>88</v>
      </c>
      <c r="X294" s="9"/>
      <c r="Y294" s="1"/>
      <c r="Z294" s="9"/>
      <c r="AA294" s="9"/>
      <c r="AB294" s="9"/>
      <c r="AC294" s="9"/>
      <c r="AD294" s="9"/>
      <c r="AE294" s="10"/>
      <c r="AF294" s="9"/>
      <c r="AG294" s="9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</row>
    <row r="295" spans="1:190" x14ac:dyDescent="0.15">
      <c r="A295" s="124">
        <f t="shared" si="82"/>
        <v>43437</v>
      </c>
      <c r="B295" s="125">
        <f t="shared" ca="1" si="91"/>
        <v>1053.239372</v>
      </c>
      <c r="C295" s="126">
        <f t="shared" si="83"/>
        <v>1000</v>
      </c>
      <c r="D295" s="127">
        <f ca="1">IF(A295&lt;$B$1,VLOOKUP(A295,[1]DI!$A$4:$B$15000,2),0)</f>
        <v>6.4000000000000001E-2</v>
      </c>
      <c r="E295" s="128">
        <f t="shared" ca="1" si="76"/>
        <v>1.0002462000000001</v>
      </c>
      <c r="F295" s="128">
        <f ca="1">(TRUNC(PRODUCT($E$12:$E294),16))</f>
        <v>1.0490423819633801</v>
      </c>
      <c r="G295" s="128">
        <f t="shared" si="75"/>
        <v>1</v>
      </c>
      <c r="H295" s="128">
        <f t="shared" ca="1" si="77"/>
        <v>1.0490423799999999</v>
      </c>
      <c r="I295" s="127">
        <f t="shared" si="84"/>
        <v>5.1999999999999998E-3</v>
      </c>
      <c r="J295" s="129">
        <f t="shared" si="85"/>
        <v>43154</v>
      </c>
      <c r="K295" s="130">
        <f t="shared" si="86"/>
        <v>194</v>
      </c>
      <c r="L295" s="131">
        <f t="shared" si="87"/>
        <v>194</v>
      </c>
      <c r="M295" s="132">
        <f t="shared" si="78"/>
        <v>1.004000784</v>
      </c>
      <c r="N295" s="132">
        <f t="shared" ca="1" si="79"/>
        <v>1.053239372</v>
      </c>
      <c r="O295" s="131">
        <f t="shared" si="92"/>
        <v>0</v>
      </c>
      <c r="P295" s="128">
        <f t="shared" ca="1" si="80"/>
        <v>53.239372000000003</v>
      </c>
      <c r="Q295" s="126">
        <f t="shared" si="88"/>
        <v>0</v>
      </c>
      <c r="R295" s="133" t="str">
        <f t="shared" si="89"/>
        <v>J=</v>
      </c>
      <c r="S295" s="129">
        <f t="shared" si="90"/>
        <v>43578</v>
      </c>
      <c r="T295" s="134" t="str">
        <f t="shared" si="81"/>
        <v>-</v>
      </c>
      <c r="U295" s="9"/>
      <c r="V295" s="112">
        <v>43528</v>
      </c>
      <c r="W295" s="113" t="s">
        <v>72</v>
      </c>
      <c r="X295" s="9"/>
      <c r="Y295" s="1"/>
      <c r="Z295" s="9"/>
      <c r="AA295" s="9"/>
      <c r="AB295" s="9"/>
      <c r="AC295" s="9"/>
      <c r="AD295" s="9"/>
      <c r="AE295" s="10"/>
      <c r="AF295" s="9"/>
      <c r="AG295" s="9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</row>
    <row r="296" spans="1:190" x14ac:dyDescent="0.15">
      <c r="A296" s="124">
        <f t="shared" si="82"/>
        <v>43438</v>
      </c>
      <c r="B296" s="125">
        <f t="shared" ca="1" si="91"/>
        <v>1053.520368</v>
      </c>
      <c r="C296" s="126">
        <f t="shared" si="83"/>
        <v>1000</v>
      </c>
      <c r="D296" s="127">
        <f ca="1">IF(A296&lt;$B$1,VLOOKUP(A296,[1]DI!$A$4:$B$15000,2),0)</f>
        <v>6.4000000000000001E-2</v>
      </c>
      <c r="E296" s="128">
        <f t="shared" ca="1" si="76"/>
        <v>1.0002462000000001</v>
      </c>
      <c r="F296" s="128">
        <f ca="1">(TRUNC(PRODUCT($E$12:$E295),16))</f>
        <v>1.04930065619782</v>
      </c>
      <c r="G296" s="128">
        <f t="shared" si="75"/>
        <v>1</v>
      </c>
      <c r="H296" s="128">
        <f t="shared" ca="1" si="77"/>
        <v>1.0493006600000001</v>
      </c>
      <c r="I296" s="127">
        <f t="shared" si="84"/>
        <v>5.1999999999999998E-3</v>
      </c>
      <c r="J296" s="129">
        <f t="shared" si="85"/>
        <v>43154</v>
      </c>
      <c r="K296" s="130">
        <f t="shared" si="86"/>
        <v>195</v>
      </c>
      <c r="L296" s="131">
        <f t="shared" si="87"/>
        <v>195</v>
      </c>
      <c r="M296" s="132">
        <f t="shared" si="78"/>
        <v>1.004021448</v>
      </c>
      <c r="N296" s="132">
        <f t="shared" ca="1" si="79"/>
        <v>1.053520368</v>
      </c>
      <c r="O296" s="131">
        <f t="shared" si="92"/>
        <v>0</v>
      </c>
      <c r="P296" s="128">
        <f t="shared" ca="1" si="80"/>
        <v>53.520367999999998</v>
      </c>
      <c r="Q296" s="126">
        <f t="shared" si="88"/>
        <v>0</v>
      </c>
      <c r="R296" s="133" t="str">
        <f t="shared" si="89"/>
        <v>J=</v>
      </c>
      <c r="S296" s="129">
        <f t="shared" si="90"/>
        <v>43578</v>
      </c>
      <c r="T296" s="134" t="str">
        <f t="shared" si="81"/>
        <v>-</v>
      </c>
      <c r="U296" s="9"/>
      <c r="V296" s="112">
        <v>43529</v>
      </c>
      <c r="W296" s="113" t="s">
        <v>72</v>
      </c>
      <c r="X296" s="9"/>
      <c r="Y296" s="1"/>
      <c r="Z296" s="9"/>
      <c r="AA296" s="9"/>
      <c r="AB296" s="9"/>
      <c r="AC296" s="9"/>
      <c r="AD296" s="9"/>
      <c r="AE296" s="10"/>
      <c r="AF296" s="9"/>
      <c r="AG296" s="9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</row>
    <row r="297" spans="1:190" x14ac:dyDescent="0.15">
      <c r="A297" s="124">
        <f t="shared" si="82"/>
        <v>43439</v>
      </c>
      <c r="B297" s="125">
        <f t="shared" ca="1" si="91"/>
        <v>1053.8014250000001</v>
      </c>
      <c r="C297" s="126">
        <f t="shared" si="83"/>
        <v>1000</v>
      </c>
      <c r="D297" s="127">
        <f ca="1">IF(A297&lt;$B$1,VLOOKUP(A297,[1]DI!$A$4:$B$15000,2),0)</f>
        <v>6.4000000000000001E-2</v>
      </c>
      <c r="E297" s="128">
        <f t="shared" ca="1" si="76"/>
        <v>1.0002462000000001</v>
      </c>
      <c r="F297" s="128">
        <f ca="1">(TRUNC(PRODUCT($E$12:$E296),16))</f>
        <v>1.0495589940193699</v>
      </c>
      <c r="G297" s="128">
        <f t="shared" si="75"/>
        <v>1</v>
      </c>
      <c r="H297" s="128">
        <f t="shared" ca="1" si="77"/>
        <v>1.04955899</v>
      </c>
      <c r="I297" s="127">
        <f t="shared" si="84"/>
        <v>5.1999999999999998E-3</v>
      </c>
      <c r="J297" s="129">
        <f t="shared" si="85"/>
        <v>43154</v>
      </c>
      <c r="K297" s="130">
        <f t="shared" si="86"/>
        <v>196</v>
      </c>
      <c r="L297" s="131">
        <f t="shared" si="87"/>
        <v>196</v>
      </c>
      <c r="M297" s="132">
        <f t="shared" si="78"/>
        <v>1.0040421129999999</v>
      </c>
      <c r="N297" s="132">
        <f t="shared" ca="1" si="79"/>
        <v>1.0538014259999999</v>
      </c>
      <c r="O297" s="131">
        <f t="shared" si="92"/>
        <v>0</v>
      </c>
      <c r="P297" s="128">
        <f t="shared" ca="1" si="80"/>
        <v>53.801425000000002</v>
      </c>
      <c r="Q297" s="126">
        <f t="shared" si="88"/>
        <v>0</v>
      </c>
      <c r="R297" s="133" t="str">
        <f t="shared" si="89"/>
        <v>J=</v>
      </c>
      <c r="S297" s="129">
        <f t="shared" si="90"/>
        <v>43578</v>
      </c>
      <c r="T297" s="134" t="str">
        <f t="shared" si="81"/>
        <v>-</v>
      </c>
      <c r="U297" s="9"/>
      <c r="V297" s="112">
        <v>43574</v>
      </c>
      <c r="W297" s="113" t="s">
        <v>89</v>
      </c>
      <c r="X297" s="9"/>
      <c r="Y297" s="1"/>
      <c r="Z297" s="9"/>
      <c r="AA297" s="9"/>
      <c r="AB297" s="9"/>
      <c r="AC297" s="9"/>
      <c r="AD297" s="9"/>
      <c r="AE297" s="10"/>
      <c r="AF297" s="9"/>
      <c r="AG297" s="9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</row>
    <row r="298" spans="1:190" x14ac:dyDescent="0.15">
      <c r="A298" s="124">
        <f t="shared" si="82"/>
        <v>43440</v>
      </c>
      <c r="B298" s="125">
        <f t="shared" ca="1" si="91"/>
        <v>1054.0825729999999</v>
      </c>
      <c r="C298" s="126">
        <f t="shared" si="83"/>
        <v>1000</v>
      </c>
      <c r="D298" s="127">
        <f ca="1">IF(A298&lt;$B$1,VLOOKUP(A298,[1]DI!$A$4:$B$15000,2),0)</f>
        <v>6.4000000000000001E-2</v>
      </c>
      <c r="E298" s="128">
        <f t="shared" ca="1" si="76"/>
        <v>1.0002462000000001</v>
      </c>
      <c r="F298" s="128">
        <f ca="1">(TRUNC(PRODUCT($E$12:$E297),16))</f>
        <v>1.0498173954437</v>
      </c>
      <c r="G298" s="128">
        <f t="shared" si="75"/>
        <v>1</v>
      </c>
      <c r="H298" s="128">
        <f t="shared" ca="1" si="77"/>
        <v>1.0498174</v>
      </c>
      <c r="I298" s="127">
        <f t="shared" si="84"/>
        <v>5.1999999999999998E-3</v>
      </c>
      <c r="J298" s="129">
        <f t="shared" si="85"/>
        <v>43154</v>
      </c>
      <c r="K298" s="130">
        <f t="shared" si="86"/>
        <v>197</v>
      </c>
      <c r="L298" s="131">
        <f t="shared" si="87"/>
        <v>197</v>
      </c>
      <c r="M298" s="132">
        <f t="shared" si="78"/>
        <v>1.0040627769999999</v>
      </c>
      <c r="N298" s="132">
        <f t="shared" ca="1" si="79"/>
        <v>1.0540825739999999</v>
      </c>
      <c r="O298" s="131">
        <f t="shared" si="92"/>
        <v>0</v>
      </c>
      <c r="P298" s="128">
        <f t="shared" ca="1" si="80"/>
        <v>54.082572999999996</v>
      </c>
      <c r="Q298" s="126">
        <f t="shared" si="88"/>
        <v>0</v>
      </c>
      <c r="R298" s="133" t="str">
        <f t="shared" si="89"/>
        <v>J=</v>
      </c>
      <c r="S298" s="129">
        <f t="shared" si="90"/>
        <v>43578</v>
      </c>
      <c r="T298" s="134" t="str">
        <f t="shared" si="81"/>
        <v>-</v>
      </c>
      <c r="U298" s="9"/>
      <c r="V298" s="112">
        <v>43586</v>
      </c>
      <c r="W298" s="113" t="s">
        <v>91</v>
      </c>
      <c r="X298" s="9"/>
      <c r="Y298" s="1"/>
      <c r="Z298" s="9"/>
      <c r="AA298" s="9"/>
      <c r="AB298" s="9"/>
      <c r="AC298" s="9"/>
      <c r="AD298" s="9"/>
      <c r="AE298" s="10"/>
      <c r="AF298" s="9"/>
      <c r="AG298" s="9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</row>
    <row r="299" spans="1:190" x14ac:dyDescent="0.15">
      <c r="A299" s="124">
        <f t="shared" si="82"/>
        <v>43441</v>
      </c>
      <c r="B299" s="125">
        <f t="shared" ca="1" si="91"/>
        <v>1054.363785</v>
      </c>
      <c r="C299" s="126">
        <f t="shared" si="83"/>
        <v>1000</v>
      </c>
      <c r="D299" s="127">
        <f ca="1">IF(A299&lt;$B$1,VLOOKUP(A299,[1]DI!$A$4:$B$15000,2),0)</f>
        <v>6.4000000000000001E-2</v>
      </c>
      <c r="E299" s="128">
        <f t="shared" ca="1" si="76"/>
        <v>1.0002462000000001</v>
      </c>
      <c r="F299" s="128">
        <f ca="1">(TRUNC(PRODUCT($E$12:$E298),16))</f>
        <v>1.05007586048646</v>
      </c>
      <c r="G299" s="128">
        <f t="shared" si="75"/>
        <v>1</v>
      </c>
      <c r="H299" s="128">
        <f t="shared" ca="1" si="77"/>
        <v>1.05007586</v>
      </c>
      <c r="I299" s="127">
        <f t="shared" si="84"/>
        <v>5.1999999999999998E-3</v>
      </c>
      <c r="J299" s="129">
        <f t="shared" si="85"/>
        <v>43154</v>
      </c>
      <c r="K299" s="130">
        <f t="shared" si="86"/>
        <v>198</v>
      </c>
      <c r="L299" s="131">
        <f t="shared" si="87"/>
        <v>198</v>
      </c>
      <c r="M299" s="132">
        <f t="shared" si="78"/>
        <v>1.0040834430000001</v>
      </c>
      <c r="N299" s="132">
        <f t="shared" ca="1" si="79"/>
        <v>1.0543637850000001</v>
      </c>
      <c r="O299" s="131">
        <f t="shared" si="92"/>
        <v>0</v>
      </c>
      <c r="P299" s="128">
        <f t="shared" ca="1" si="80"/>
        <v>54.363785</v>
      </c>
      <c r="Q299" s="126">
        <f t="shared" si="88"/>
        <v>0</v>
      </c>
      <c r="R299" s="133" t="str">
        <f t="shared" si="89"/>
        <v>J=</v>
      </c>
      <c r="S299" s="129">
        <f t="shared" si="90"/>
        <v>43578</v>
      </c>
      <c r="T299" s="134" t="str">
        <f t="shared" si="81"/>
        <v>-</v>
      </c>
      <c r="U299" s="9"/>
      <c r="V299" s="112">
        <v>43636</v>
      </c>
      <c r="W299" s="113" t="s">
        <v>90</v>
      </c>
      <c r="X299" s="9"/>
      <c r="Y299" s="1"/>
      <c r="Z299" s="9"/>
      <c r="AA299" s="9"/>
      <c r="AB299" s="9"/>
      <c r="AC299" s="9"/>
      <c r="AD299" s="9"/>
      <c r="AE299" s="10"/>
      <c r="AF299" s="9"/>
      <c r="AG299" s="9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</row>
    <row r="300" spans="1:190" x14ac:dyDescent="0.15">
      <c r="A300" s="124">
        <f t="shared" si="82"/>
        <v>43442</v>
      </c>
      <c r="B300" s="125">
        <f t="shared" ca="1" si="91"/>
        <v>1054.6450749999999</v>
      </c>
      <c r="C300" s="126">
        <f t="shared" si="83"/>
        <v>1000</v>
      </c>
      <c r="D300" s="127">
        <f ca="1">IF(A300&lt;$B$1,VLOOKUP(A300,[1]DI!$A$4:$B$15000,2),0)</f>
        <v>0</v>
      </c>
      <c r="E300" s="128">
        <f t="shared" ca="1" si="76"/>
        <v>1</v>
      </c>
      <c r="F300" s="128">
        <f ca="1">(TRUNC(PRODUCT($E$12:$E299),16))</f>
        <v>1.0503343891633099</v>
      </c>
      <c r="G300" s="128">
        <f t="shared" si="75"/>
        <v>1</v>
      </c>
      <c r="H300" s="128">
        <f t="shared" ca="1" si="77"/>
        <v>1.05033439</v>
      </c>
      <c r="I300" s="127">
        <f t="shared" si="84"/>
        <v>5.1999999999999998E-3</v>
      </c>
      <c r="J300" s="129">
        <f t="shared" si="85"/>
        <v>43154</v>
      </c>
      <c r="K300" s="130">
        <f t="shared" si="86"/>
        <v>198</v>
      </c>
      <c r="L300" s="131">
        <f t="shared" si="87"/>
        <v>199</v>
      </c>
      <c r="M300" s="132">
        <f t="shared" si="78"/>
        <v>1.0041041079999999</v>
      </c>
      <c r="N300" s="132">
        <f t="shared" ca="1" si="79"/>
        <v>1.0546450759999999</v>
      </c>
      <c r="O300" s="131">
        <f t="shared" si="92"/>
        <v>0</v>
      </c>
      <c r="P300" s="128">
        <f t="shared" ca="1" si="80"/>
        <v>54.645074999999999</v>
      </c>
      <c r="Q300" s="126">
        <f t="shared" si="88"/>
        <v>0</v>
      </c>
      <c r="R300" s="133" t="str">
        <f t="shared" si="89"/>
        <v>J=</v>
      </c>
      <c r="S300" s="129">
        <f t="shared" si="90"/>
        <v>43578</v>
      </c>
      <c r="T300" s="134" t="str">
        <f t="shared" si="81"/>
        <v>-</v>
      </c>
      <c r="U300" s="9"/>
      <c r="V300" s="112">
        <v>43784</v>
      </c>
      <c r="W300" s="113" t="s">
        <v>93</v>
      </c>
      <c r="X300" s="9"/>
      <c r="Y300" s="1"/>
      <c r="Z300" s="9"/>
      <c r="AA300" s="9"/>
      <c r="AB300" s="9"/>
      <c r="AC300" s="9"/>
      <c r="AD300" s="9"/>
      <c r="AE300" s="10"/>
      <c r="AF300" s="9"/>
      <c r="AG300" s="9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</row>
    <row r="301" spans="1:190" x14ac:dyDescent="0.15">
      <c r="A301" s="124">
        <f t="shared" si="82"/>
        <v>43443</v>
      </c>
      <c r="B301" s="125">
        <f t="shared" ca="1" si="91"/>
        <v>1054.6450749999999</v>
      </c>
      <c r="C301" s="126">
        <f t="shared" si="83"/>
        <v>1000</v>
      </c>
      <c r="D301" s="127">
        <f ca="1">IF(A301&lt;$B$1,VLOOKUP(A301,[1]DI!$A$4:$B$15000,2),0)</f>
        <v>0</v>
      </c>
      <c r="E301" s="128">
        <f t="shared" ca="1" si="76"/>
        <v>1</v>
      </c>
      <c r="F301" s="128">
        <f ca="1">(TRUNC(PRODUCT($E$12:$E300),16))</f>
        <v>1.0503343891633099</v>
      </c>
      <c r="G301" s="128">
        <f t="shared" si="75"/>
        <v>1</v>
      </c>
      <c r="H301" s="128">
        <f t="shared" ca="1" si="77"/>
        <v>1.05033439</v>
      </c>
      <c r="I301" s="127">
        <f t="shared" si="84"/>
        <v>5.1999999999999998E-3</v>
      </c>
      <c r="J301" s="129">
        <f t="shared" si="85"/>
        <v>43154</v>
      </c>
      <c r="K301" s="130">
        <f t="shared" si="86"/>
        <v>198</v>
      </c>
      <c r="L301" s="131">
        <f t="shared" si="87"/>
        <v>199</v>
      </c>
      <c r="M301" s="132">
        <f t="shared" si="78"/>
        <v>1.0041041079999999</v>
      </c>
      <c r="N301" s="132">
        <f t="shared" ca="1" si="79"/>
        <v>1.0546450759999999</v>
      </c>
      <c r="O301" s="131">
        <f t="shared" si="92"/>
        <v>0</v>
      </c>
      <c r="P301" s="128">
        <f t="shared" ca="1" si="80"/>
        <v>54.645074999999999</v>
      </c>
      <c r="Q301" s="126">
        <f t="shared" si="88"/>
        <v>0</v>
      </c>
      <c r="R301" s="133" t="str">
        <f t="shared" si="89"/>
        <v>J=</v>
      </c>
      <c r="S301" s="129">
        <f t="shared" si="90"/>
        <v>43578</v>
      </c>
      <c r="T301" s="134" t="str">
        <f t="shared" si="81"/>
        <v>-</v>
      </c>
      <c r="U301" s="9"/>
      <c r="V301" s="112">
        <v>43824</v>
      </c>
      <c r="W301" s="113" t="s">
        <v>86</v>
      </c>
      <c r="X301" s="9"/>
      <c r="Y301" s="1"/>
      <c r="Z301" s="9"/>
      <c r="AA301" s="9"/>
      <c r="AB301" s="9"/>
      <c r="AC301" s="9"/>
      <c r="AD301" s="9"/>
      <c r="AE301" s="10"/>
      <c r="AF301" s="9"/>
      <c r="AG301" s="9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</row>
    <row r="302" spans="1:190" x14ac:dyDescent="0.15">
      <c r="A302" s="124">
        <f t="shared" si="82"/>
        <v>43444</v>
      </c>
      <c r="B302" s="125">
        <f t="shared" ca="1" si="91"/>
        <v>1054.6450749999999</v>
      </c>
      <c r="C302" s="126">
        <f t="shared" si="83"/>
        <v>1000</v>
      </c>
      <c r="D302" s="127">
        <f ca="1">IF(A302&lt;$B$1,VLOOKUP(A302,[1]DI!$A$4:$B$15000,2),0)</f>
        <v>6.4000000000000001E-2</v>
      </c>
      <c r="E302" s="128">
        <f t="shared" ca="1" si="76"/>
        <v>1.0002462000000001</v>
      </c>
      <c r="F302" s="128">
        <f ca="1">(TRUNC(PRODUCT($E$12:$E301),16))</f>
        <v>1.0503343891633099</v>
      </c>
      <c r="G302" s="128">
        <f t="shared" si="75"/>
        <v>1</v>
      </c>
      <c r="H302" s="128">
        <f t="shared" ca="1" si="77"/>
        <v>1.05033439</v>
      </c>
      <c r="I302" s="127">
        <f t="shared" si="84"/>
        <v>5.1999999999999998E-3</v>
      </c>
      <c r="J302" s="129">
        <f t="shared" si="85"/>
        <v>43154</v>
      </c>
      <c r="K302" s="130">
        <f t="shared" si="86"/>
        <v>199</v>
      </c>
      <c r="L302" s="131">
        <f t="shared" si="87"/>
        <v>199</v>
      </c>
      <c r="M302" s="132">
        <f t="shared" si="78"/>
        <v>1.0041041079999999</v>
      </c>
      <c r="N302" s="132">
        <f t="shared" ca="1" si="79"/>
        <v>1.0546450759999999</v>
      </c>
      <c r="O302" s="131">
        <f t="shared" si="92"/>
        <v>0</v>
      </c>
      <c r="P302" s="128">
        <f t="shared" ca="1" si="80"/>
        <v>54.645074999999999</v>
      </c>
      <c r="Q302" s="126">
        <f t="shared" si="88"/>
        <v>0</v>
      </c>
      <c r="R302" s="133" t="str">
        <f t="shared" si="89"/>
        <v>J=</v>
      </c>
      <c r="S302" s="129">
        <f t="shared" si="90"/>
        <v>43578</v>
      </c>
      <c r="T302" s="134" t="str">
        <f t="shared" si="81"/>
        <v>-</v>
      </c>
      <c r="U302" s="9"/>
      <c r="V302" s="112">
        <v>43831</v>
      </c>
      <c r="W302" s="113" t="s">
        <v>88</v>
      </c>
      <c r="X302" s="9"/>
      <c r="Y302" s="1"/>
      <c r="Z302" s="9"/>
      <c r="AA302" s="9"/>
      <c r="AB302" s="9"/>
      <c r="AC302" s="9"/>
      <c r="AD302" s="9"/>
      <c r="AE302" s="10"/>
      <c r="AF302" s="9"/>
      <c r="AG302" s="9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</row>
    <row r="303" spans="1:190" x14ac:dyDescent="0.15">
      <c r="A303" s="124">
        <f t="shared" si="82"/>
        <v>43445</v>
      </c>
      <c r="B303" s="125">
        <f t="shared" ca="1" si="91"/>
        <v>1054.92644</v>
      </c>
      <c r="C303" s="126">
        <f t="shared" si="83"/>
        <v>1000</v>
      </c>
      <c r="D303" s="127">
        <f ca="1">IF(A303&lt;$B$1,VLOOKUP(A303,[1]DI!$A$4:$B$15000,2),0)</f>
        <v>6.4000000000000001E-2</v>
      </c>
      <c r="E303" s="128">
        <f t="shared" ca="1" si="76"/>
        <v>1.0002462000000001</v>
      </c>
      <c r="F303" s="128">
        <f ca="1">(TRUNC(PRODUCT($E$12:$E302),16))</f>
        <v>1.05059298148992</v>
      </c>
      <c r="G303" s="128">
        <f t="shared" si="75"/>
        <v>1</v>
      </c>
      <c r="H303" s="128">
        <f t="shared" ca="1" si="77"/>
        <v>1.05059298</v>
      </c>
      <c r="I303" s="127">
        <f t="shared" si="84"/>
        <v>5.1999999999999998E-3</v>
      </c>
      <c r="J303" s="129">
        <f t="shared" si="85"/>
        <v>43154</v>
      </c>
      <c r="K303" s="130">
        <f t="shared" si="86"/>
        <v>200</v>
      </c>
      <c r="L303" s="131">
        <f t="shared" si="87"/>
        <v>200</v>
      </c>
      <c r="M303" s="132">
        <f t="shared" si="78"/>
        <v>1.004124775</v>
      </c>
      <c r="N303" s="132">
        <f t="shared" ca="1" si="79"/>
        <v>1.05492644</v>
      </c>
      <c r="O303" s="131">
        <f t="shared" si="92"/>
        <v>0</v>
      </c>
      <c r="P303" s="128">
        <f t="shared" ca="1" si="80"/>
        <v>54.926439999999999</v>
      </c>
      <c r="Q303" s="126">
        <f t="shared" si="88"/>
        <v>0</v>
      </c>
      <c r="R303" s="133" t="str">
        <f t="shared" si="89"/>
        <v>J=</v>
      </c>
      <c r="S303" s="129">
        <f t="shared" si="90"/>
        <v>43578</v>
      </c>
      <c r="T303" s="134" t="str">
        <f t="shared" si="81"/>
        <v>-</v>
      </c>
      <c r="U303" s="9"/>
      <c r="V303" s="112">
        <v>43885</v>
      </c>
      <c r="W303" s="113" t="s">
        <v>72</v>
      </c>
      <c r="X303" s="9"/>
      <c r="Y303" s="1"/>
      <c r="Z303" s="9"/>
      <c r="AA303" s="9"/>
      <c r="AB303" s="9"/>
      <c r="AC303" s="9"/>
      <c r="AD303" s="9"/>
      <c r="AE303" s="10"/>
      <c r="AF303" s="9"/>
      <c r="AG303" s="9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</row>
    <row r="304" spans="1:190" x14ac:dyDescent="0.15">
      <c r="A304" s="124">
        <f t="shared" si="82"/>
        <v>43446</v>
      </c>
      <c r="B304" s="125">
        <f t="shared" ca="1" si="91"/>
        <v>1055.207883</v>
      </c>
      <c r="C304" s="126">
        <f t="shared" si="83"/>
        <v>1000</v>
      </c>
      <c r="D304" s="127">
        <f ca="1">IF(A304&lt;$B$1,VLOOKUP(A304,[1]DI!$A$4:$B$15000,2),0)</f>
        <v>6.4000000000000001E-2</v>
      </c>
      <c r="E304" s="128">
        <f t="shared" ca="1" si="76"/>
        <v>1.0002462000000001</v>
      </c>
      <c r="F304" s="128">
        <f ca="1">(TRUNC(PRODUCT($E$12:$E303),16))</f>
        <v>1.0508516374819701</v>
      </c>
      <c r="G304" s="128">
        <f t="shared" ref="G304:G367" si="93">IF(O303&gt;0,F303,G303)</f>
        <v>1</v>
      </c>
      <c r="H304" s="128">
        <f t="shared" ca="1" si="77"/>
        <v>1.0508516400000001</v>
      </c>
      <c r="I304" s="127">
        <f t="shared" si="84"/>
        <v>5.1999999999999998E-3</v>
      </c>
      <c r="J304" s="129">
        <f t="shared" si="85"/>
        <v>43154</v>
      </c>
      <c r="K304" s="130">
        <f t="shared" si="86"/>
        <v>201</v>
      </c>
      <c r="L304" s="131">
        <f t="shared" si="87"/>
        <v>201</v>
      </c>
      <c r="M304" s="132">
        <f t="shared" si="78"/>
        <v>1.0041454409999999</v>
      </c>
      <c r="N304" s="132">
        <f t="shared" ca="1" si="79"/>
        <v>1.055207883</v>
      </c>
      <c r="O304" s="131">
        <f t="shared" si="92"/>
        <v>0</v>
      </c>
      <c r="P304" s="128">
        <f t="shared" ca="1" si="80"/>
        <v>55.207883000000002</v>
      </c>
      <c r="Q304" s="126">
        <f t="shared" si="88"/>
        <v>0</v>
      </c>
      <c r="R304" s="133" t="str">
        <f t="shared" si="89"/>
        <v>J=</v>
      </c>
      <c r="S304" s="129">
        <f t="shared" si="90"/>
        <v>43578</v>
      </c>
      <c r="T304" s="134" t="str">
        <f t="shared" si="81"/>
        <v>-</v>
      </c>
      <c r="U304" s="9"/>
      <c r="V304" s="112">
        <v>43886</v>
      </c>
      <c r="W304" s="113" t="s">
        <v>72</v>
      </c>
      <c r="X304" s="9"/>
      <c r="Y304" s="1"/>
      <c r="Z304" s="9"/>
      <c r="AA304" s="9"/>
      <c r="AB304" s="9"/>
      <c r="AC304" s="9"/>
      <c r="AD304" s="9"/>
      <c r="AE304" s="10"/>
      <c r="AF304" s="9"/>
      <c r="AG304" s="9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</row>
    <row r="305" spans="1:193" x14ac:dyDescent="0.15">
      <c r="A305" s="124">
        <f t="shared" si="82"/>
        <v>43447</v>
      </c>
      <c r="B305" s="125">
        <f t="shared" ca="1" si="91"/>
        <v>1055.489399</v>
      </c>
      <c r="C305" s="126">
        <f t="shared" si="83"/>
        <v>1000</v>
      </c>
      <c r="D305" s="127">
        <f ca="1">IF(A305&lt;$B$1,VLOOKUP(A305,[1]DI!$A$4:$B$15000,2),0)</f>
        <v>6.4000000000000001E-2</v>
      </c>
      <c r="E305" s="128">
        <f t="shared" ca="1" si="76"/>
        <v>1.0002462000000001</v>
      </c>
      <c r="F305" s="128">
        <f ca="1">(TRUNC(PRODUCT($E$12:$E304),16))</f>
        <v>1.0511103571551199</v>
      </c>
      <c r="G305" s="128">
        <f t="shared" si="93"/>
        <v>1</v>
      </c>
      <c r="H305" s="128">
        <f t="shared" ca="1" si="77"/>
        <v>1.05111036</v>
      </c>
      <c r="I305" s="127">
        <f t="shared" si="84"/>
        <v>5.1999999999999998E-3</v>
      </c>
      <c r="J305" s="129">
        <f t="shared" si="85"/>
        <v>43154</v>
      </c>
      <c r="K305" s="130">
        <f t="shared" si="86"/>
        <v>202</v>
      </c>
      <c r="L305" s="131">
        <f t="shared" si="87"/>
        <v>202</v>
      </c>
      <c r="M305" s="132">
        <f t="shared" si="78"/>
        <v>1.0041661079999999</v>
      </c>
      <c r="N305" s="132">
        <f t="shared" ca="1" si="79"/>
        <v>1.0554893990000001</v>
      </c>
      <c r="O305" s="131">
        <f t="shared" si="92"/>
        <v>0</v>
      </c>
      <c r="P305" s="128">
        <f t="shared" ca="1" si="80"/>
        <v>55.489398999999999</v>
      </c>
      <c r="Q305" s="126">
        <f t="shared" si="88"/>
        <v>0</v>
      </c>
      <c r="R305" s="133" t="str">
        <f t="shared" si="89"/>
        <v>J=</v>
      </c>
      <c r="S305" s="129">
        <f t="shared" si="90"/>
        <v>43578</v>
      </c>
      <c r="T305" s="134" t="str">
        <f t="shared" si="81"/>
        <v>-</v>
      </c>
      <c r="U305" s="9"/>
      <c r="V305" s="112">
        <v>43931</v>
      </c>
      <c r="W305" s="113" t="s">
        <v>89</v>
      </c>
      <c r="X305" s="9"/>
      <c r="Y305" s="1"/>
      <c r="Z305" s="9"/>
      <c r="AA305" s="9"/>
      <c r="AB305" s="9"/>
      <c r="AC305" s="9"/>
      <c r="AD305" s="9"/>
      <c r="AE305" s="10"/>
      <c r="AF305" s="9"/>
      <c r="AG305" s="9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</row>
    <row r="306" spans="1:193" x14ac:dyDescent="0.15">
      <c r="A306" s="124">
        <f t="shared" si="82"/>
        <v>43448</v>
      </c>
      <c r="B306" s="125">
        <f t="shared" ca="1" si="91"/>
        <v>1055.7709870000001</v>
      </c>
      <c r="C306" s="126">
        <f t="shared" si="83"/>
        <v>1000</v>
      </c>
      <c r="D306" s="127">
        <f ca="1">IF(A306&lt;$B$1,VLOOKUP(A306,[1]DI!$A$4:$B$15000,2),0)</f>
        <v>6.4000000000000001E-2</v>
      </c>
      <c r="E306" s="128">
        <f t="shared" ca="1" si="76"/>
        <v>1.0002462000000001</v>
      </c>
      <c r="F306" s="128">
        <f ca="1">(TRUNC(PRODUCT($E$12:$E305),16))</f>
        <v>1.05136914052505</v>
      </c>
      <c r="G306" s="128">
        <f t="shared" si="93"/>
        <v>1</v>
      </c>
      <c r="H306" s="128">
        <f t="shared" ca="1" si="77"/>
        <v>1.05136914</v>
      </c>
      <c r="I306" s="127">
        <f t="shared" si="84"/>
        <v>5.1999999999999998E-3</v>
      </c>
      <c r="J306" s="129">
        <f t="shared" si="85"/>
        <v>43154</v>
      </c>
      <c r="K306" s="130">
        <f t="shared" si="86"/>
        <v>203</v>
      </c>
      <c r="L306" s="131">
        <f t="shared" si="87"/>
        <v>203</v>
      </c>
      <c r="M306" s="132">
        <f t="shared" si="78"/>
        <v>1.0041867760000001</v>
      </c>
      <c r="N306" s="132">
        <f t="shared" ca="1" si="79"/>
        <v>1.055770987</v>
      </c>
      <c r="O306" s="131">
        <f t="shared" si="92"/>
        <v>0</v>
      </c>
      <c r="P306" s="128">
        <f t="shared" ca="1" si="80"/>
        <v>55.770986999999998</v>
      </c>
      <c r="Q306" s="126">
        <f t="shared" si="88"/>
        <v>0</v>
      </c>
      <c r="R306" s="133" t="str">
        <f t="shared" si="89"/>
        <v>J=</v>
      </c>
      <c r="S306" s="129">
        <f t="shared" si="90"/>
        <v>43578</v>
      </c>
      <c r="T306" s="134" t="str">
        <f t="shared" si="81"/>
        <v>-</v>
      </c>
      <c r="U306" s="9"/>
      <c r="V306" s="112">
        <v>43942</v>
      </c>
      <c r="W306" s="113" t="s">
        <v>74</v>
      </c>
      <c r="X306" s="9"/>
      <c r="Y306" s="1"/>
      <c r="Z306" s="9"/>
      <c r="AA306" s="9"/>
      <c r="AB306" s="9"/>
      <c r="AC306" s="9"/>
      <c r="AD306" s="9"/>
      <c r="AE306" s="10"/>
      <c r="AF306" s="9"/>
      <c r="AG306" s="9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</row>
    <row r="307" spans="1:193" x14ac:dyDescent="0.15">
      <c r="A307" s="124">
        <f t="shared" si="82"/>
        <v>43449</v>
      </c>
      <c r="B307" s="125">
        <f t="shared" ca="1" si="91"/>
        <v>1056.052655</v>
      </c>
      <c r="C307" s="126">
        <f t="shared" si="83"/>
        <v>1000</v>
      </c>
      <c r="D307" s="127">
        <f ca="1">IF(A307&lt;$B$1,VLOOKUP(A307,[1]DI!$A$4:$B$15000,2),0)</f>
        <v>0</v>
      </c>
      <c r="E307" s="128">
        <f t="shared" ca="1" si="76"/>
        <v>1</v>
      </c>
      <c r="F307" s="128">
        <f ca="1">(TRUNC(PRODUCT($E$12:$E306),16))</f>
        <v>1.0516279876074399</v>
      </c>
      <c r="G307" s="128">
        <f t="shared" si="93"/>
        <v>1</v>
      </c>
      <c r="H307" s="128">
        <f t="shared" ca="1" si="77"/>
        <v>1.0516279900000001</v>
      </c>
      <c r="I307" s="127">
        <f t="shared" si="84"/>
        <v>5.1999999999999998E-3</v>
      </c>
      <c r="J307" s="129">
        <f t="shared" si="85"/>
        <v>43154</v>
      </c>
      <c r="K307" s="130">
        <f t="shared" si="86"/>
        <v>203</v>
      </c>
      <c r="L307" s="131">
        <f t="shared" si="87"/>
        <v>204</v>
      </c>
      <c r="M307" s="132">
        <f t="shared" si="78"/>
        <v>1.0042074430000001</v>
      </c>
      <c r="N307" s="132">
        <f t="shared" ca="1" si="79"/>
        <v>1.056052655</v>
      </c>
      <c r="O307" s="131">
        <f t="shared" si="92"/>
        <v>0</v>
      </c>
      <c r="P307" s="128">
        <f t="shared" ca="1" si="80"/>
        <v>56.052655000000001</v>
      </c>
      <c r="Q307" s="126">
        <f t="shared" si="88"/>
        <v>0</v>
      </c>
      <c r="R307" s="133" t="str">
        <f t="shared" si="89"/>
        <v>J=</v>
      </c>
      <c r="S307" s="129">
        <f t="shared" si="90"/>
        <v>43578</v>
      </c>
      <c r="T307" s="134" t="str">
        <f t="shared" si="81"/>
        <v>-</v>
      </c>
      <c r="U307" s="9"/>
      <c r="V307" s="112">
        <v>43952</v>
      </c>
      <c r="W307" s="113" t="s">
        <v>91</v>
      </c>
      <c r="X307" s="9"/>
      <c r="Y307" s="1"/>
      <c r="Z307" s="9"/>
      <c r="AA307" s="9"/>
      <c r="AB307" s="9"/>
      <c r="AC307" s="9"/>
      <c r="AD307" s="9"/>
      <c r="AE307" s="10"/>
      <c r="AF307" s="9"/>
      <c r="AG307" s="9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</row>
    <row r="308" spans="1:193" x14ac:dyDescent="0.15">
      <c r="A308" s="124">
        <f t="shared" si="82"/>
        <v>43450</v>
      </c>
      <c r="B308" s="125">
        <f t="shared" ca="1" si="91"/>
        <v>1056.052655</v>
      </c>
      <c r="C308" s="126">
        <f t="shared" si="83"/>
        <v>1000</v>
      </c>
      <c r="D308" s="127">
        <f ca="1">IF(A308&lt;$B$1,VLOOKUP(A308,[1]DI!$A$4:$B$15000,2),0)</f>
        <v>0</v>
      </c>
      <c r="E308" s="128">
        <f t="shared" ca="1" si="76"/>
        <v>1</v>
      </c>
      <c r="F308" s="128">
        <f ca="1">(TRUNC(PRODUCT($E$12:$E307),16))</f>
        <v>1.0516279876074399</v>
      </c>
      <c r="G308" s="128">
        <f t="shared" si="93"/>
        <v>1</v>
      </c>
      <c r="H308" s="128">
        <f t="shared" ca="1" si="77"/>
        <v>1.0516279900000001</v>
      </c>
      <c r="I308" s="127">
        <f t="shared" si="84"/>
        <v>5.1999999999999998E-3</v>
      </c>
      <c r="J308" s="129">
        <f t="shared" si="85"/>
        <v>43154</v>
      </c>
      <c r="K308" s="130">
        <f t="shared" si="86"/>
        <v>203</v>
      </c>
      <c r="L308" s="131">
        <f t="shared" si="87"/>
        <v>204</v>
      </c>
      <c r="M308" s="132">
        <f t="shared" si="78"/>
        <v>1.0042074430000001</v>
      </c>
      <c r="N308" s="132">
        <f t="shared" ca="1" si="79"/>
        <v>1.056052655</v>
      </c>
      <c r="O308" s="131">
        <f t="shared" si="92"/>
        <v>0</v>
      </c>
      <c r="P308" s="128">
        <f t="shared" ca="1" si="80"/>
        <v>56.052655000000001</v>
      </c>
      <c r="Q308" s="126">
        <f t="shared" si="88"/>
        <v>0</v>
      </c>
      <c r="R308" s="133" t="str">
        <f t="shared" si="89"/>
        <v>J=</v>
      </c>
      <c r="S308" s="129">
        <f t="shared" si="90"/>
        <v>43578</v>
      </c>
      <c r="T308" s="134" t="str">
        <f t="shared" si="81"/>
        <v>-</v>
      </c>
      <c r="U308" s="9"/>
      <c r="V308" s="112">
        <v>43993</v>
      </c>
      <c r="W308" s="113" t="s">
        <v>82</v>
      </c>
      <c r="X308" s="9"/>
      <c r="Y308" s="1"/>
      <c r="Z308" s="9"/>
      <c r="AA308" s="9"/>
      <c r="AB308" s="9"/>
      <c r="AC308" s="9"/>
      <c r="AD308" s="9"/>
      <c r="AE308" s="10"/>
      <c r="AF308" s="9"/>
      <c r="AG308" s="9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</row>
    <row r="309" spans="1:193" x14ac:dyDescent="0.15">
      <c r="A309" s="124">
        <f t="shared" si="82"/>
        <v>43451</v>
      </c>
      <c r="B309" s="125">
        <f t="shared" ca="1" si="91"/>
        <v>1056.052655</v>
      </c>
      <c r="C309" s="126">
        <f t="shared" si="83"/>
        <v>1000</v>
      </c>
      <c r="D309" s="127">
        <f ca="1">IF(A309&lt;$B$1,VLOOKUP(A309,[1]DI!$A$4:$B$15000,2),0)</f>
        <v>6.4000000000000001E-2</v>
      </c>
      <c r="E309" s="128">
        <f t="shared" ca="1" si="76"/>
        <v>1.0002462000000001</v>
      </c>
      <c r="F309" s="128">
        <f ca="1">(TRUNC(PRODUCT($E$12:$E308),16))</f>
        <v>1.0516279876074399</v>
      </c>
      <c r="G309" s="128">
        <f t="shared" si="93"/>
        <v>1</v>
      </c>
      <c r="H309" s="128">
        <f t="shared" ca="1" si="77"/>
        <v>1.0516279900000001</v>
      </c>
      <c r="I309" s="127">
        <f t="shared" si="84"/>
        <v>5.1999999999999998E-3</v>
      </c>
      <c r="J309" s="129">
        <f t="shared" si="85"/>
        <v>43154</v>
      </c>
      <c r="K309" s="130">
        <f t="shared" si="86"/>
        <v>204</v>
      </c>
      <c r="L309" s="131">
        <f t="shared" si="87"/>
        <v>204</v>
      </c>
      <c r="M309" s="132">
        <f t="shared" si="78"/>
        <v>1.0042074430000001</v>
      </c>
      <c r="N309" s="132">
        <f t="shared" ca="1" si="79"/>
        <v>1.056052655</v>
      </c>
      <c r="O309" s="131">
        <f t="shared" si="92"/>
        <v>0</v>
      </c>
      <c r="P309" s="128">
        <f t="shared" ca="1" si="80"/>
        <v>56.052655000000001</v>
      </c>
      <c r="Q309" s="126">
        <f t="shared" si="88"/>
        <v>0</v>
      </c>
      <c r="R309" s="133" t="str">
        <f t="shared" si="89"/>
        <v>J=</v>
      </c>
      <c r="S309" s="129">
        <f t="shared" si="90"/>
        <v>43578</v>
      </c>
      <c r="T309" s="134" t="str">
        <f t="shared" si="81"/>
        <v>-</v>
      </c>
      <c r="U309" s="9"/>
      <c r="V309" s="112">
        <v>44081</v>
      </c>
      <c r="W309" s="113" t="s">
        <v>92</v>
      </c>
      <c r="X309" s="9"/>
      <c r="Y309" s="1"/>
      <c r="Z309" s="9"/>
      <c r="AA309" s="9"/>
      <c r="AB309" s="9"/>
      <c r="AC309" s="9"/>
      <c r="AD309" s="9"/>
      <c r="AE309" s="10"/>
      <c r="AF309" s="9"/>
      <c r="AG309" s="9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</row>
    <row r="310" spans="1:193" x14ac:dyDescent="0.15">
      <c r="A310" s="124">
        <f t="shared" si="82"/>
        <v>43452</v>
      </c>
      <c r="B310" s="125">
        <f t="shared" ca="1" si="91"/>
        <v>1056.334396</v>
      </c>
      <c r="C310" s="126">
        <f t="shared" si="83"/>
        <v>1000</v>
      </c>
      <c r="D310" s="127">
        <f ca="1">IF(A310&lt;$B$1,VLOOKUP(A310,[1]DI!$A$4:$B$15000,2),0)</f>
        <v>6.4000000000000001E-2</v>
      </c>
      <c r="E310" s="128">
        <f t="shared" ca="1" si="76"/>
        <v>1.0002462000000001</v>
      </c>
      <c r="F310" s="128">
        <f ca="1">(TRUNC(PRODUCT($E$12:$E309),16))</f>
        <v>1.0518868984179901</v>
      </c>
      <c r="G310" s="128">
        <f t="shared" si="93"/>
        <v>1</v>
      </c>
      <c r="H310" s="128">
        <f t="shared" ca="1" si="77"/>
        <v>1.0518869</v>
      </c>
      <c r="I310" s="127">
        <f t="shared" si="84"/>
        <v>5.1999999999999998E-3</v>
      </c>
      <c r="J310" s="129">
        <f t="shared" si="85"/>
        <v>43154</v>
      </c>
      <c r="K310" s="130">
        <f t="shared" si="86"/>
        <v>205</v>
      </c>
      <c r="L310" s="131">
        <f t="shared" si="87"/>
        <v>205</v>
      </c>
      <c r="M310" s="132">
        <f t="shared" si="78"/>
        <v>1.0042281120000001</v>
      </c>
      <c r="N310" s="132">
        <f t="shared" ca="1" si="79"/>
        <v>1.056334396</v>
      </c>
      <c r="O310" s="131">
        <f t="shared" si="92"/>
        <v>0</v>
      </c>
      <c r="P310" s="128">
        <f t="shared" ca="1" si="80"/>
        <v>56.334395999999998</v>
      </c>
      <c r="Q310" s="126">
        <f t="shared" si="88"/>
        <v>0</v>
      </c>
      <c r="R310" s="133" t="str">
        <f t="shared" si="89"/>
        <v>J=</v>
      </c>
      <c r="S310" s="129">
        <f t="shared" si="90"/>
        <v>43578</v>
      </c>
      <c r="T310" s="134" t="str">
        <f t="shared" si="81"/>
        <v>-</v>
      </c>
      <c r="U310" s="9"/>
      <c r="V310" s="112">
        <v>44116</v>
      </c>
      <c r="W310" s="111" t="s">
        <v>78</v>
      </c>
      <c r="X310" s="9"/>
      <c r="Y310" s="1"/>
      <c r="Z310" s="9"/>
      <c r="AA310" s="9"/>
      <c r="AB310" s="9"/>
      <c r="AC310" s="9"/>
      <c r="AD310" s="9"/>
      <c r="AE310" s="10"/>
      <c r="AF310" s="9"/>
      <c r="AG310" s="9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</row>
    <row r="311" spans="1:193" x14ac:dyDescent="0.15">
      <c r="A311" s="124">
        <f t="shared" si="82"/>
        <v>43453</v>
      </c>
      <c r="B311" s="125">
        <f t="shared" ca="1" si="91"/>
        <v>1056.616205</v>
      </c>
      <c r="C311" s="126">
        <f t="shared" si="83"/>
        <v>1000</v>
      </c>
      <c r="D311" s="127">
        <f ca="1">IF(A311&lt;$B$1,VLOOKUP(A311,[1]DI!$A$4:$B$15000,2),0)</f>
        <v>6.4000000000000001E-2</v>
      </c>
      <c r="E311" s="128">
        <f t="shared" ca="1" si="76"/>
        <v>1.0002462000000001</v>
      </c>
      <c r="F311" s="128">
        <f ca="1">(TRUNC(PRODUCT($E$12:$E310),16))</f>
        <v>1.05214587297238</v>
      </c>
      <c r="G311" s="128">
        <f t="shared" si="93"/>
        <v>1</v>
      </c>
      <c r="H311" s="128">
        <f t="shared" ca="1" si="77"/>
        <v>1.0521458699999999</v>
      </c>
      <c r="I311" s="127">
        <f t="shared" si="84"/>
        <v>5.1999999999999998E-3</v>
      </c>
      <c r="J311" s="129">
        <f t="shared" si="85"/>
        <v>43154</v>
      </c>
      <c r="K311" s="130">
        <f t="shared" si="86"/>
        <v>206</v>
      </c>
      <c r="L311" s="131">
        <f t="shared" si="87"/>
        <v>206</v>
      </c>
      <c r="M311" s="132">
        <f t="shared" si="78"/>
        <v>1.00424878</v>
      </c>
      <c r="N311" s="132">
        <f t="shared" ca="1" si="79"/>
        <v>1.0566162059999999</v>
      </c>
      <c r="O311" s="131">
        <f t="shared" si="92"/>
        <v>0</v>
      </c>
      <c r="P311" s="128">
        <f t="shared" ca="1" si="80"/>
        <v>56.616205000000001</v>
      </c>
      <c r="Q311" s="126">
        <f t="shared" si="88"/>
        <v>0</v>
      </c>
      <c r="R311" s="133" t="str">
        <f t="shared" si="89"/>
        <v>J=</v>
      </c>
      <c r="S311" s="129">
        <f t="shared" si="90"/>
        <v>43578</v>
      </c>
      <c r="T311" s="134" t="str">
        <f t="shared" si="81"/>
        <v>-</v>
      </c>
      <c r="U311" s="9"/>
      <c r="V311" s="112">
        <v>44137</v>
      </c>
      <c r="W311" s="113" t="s">
        <v>84</v>
      </c>
      <c r="X311" s="9"/>
      <c r="Y311" s="1"/>
      <c r="Z311" s="9"/>
      <c r="AA311" s="9"/>
      <c r="AB311" s="9"/>
      <c r="AC311" s="9"/>
      <c r="AD311" s="9"/>
      <c r="AE311" s="10"/>
      <c r="AF311" s="9"/>
      <c r="AG311" s="9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</row>
    <row r="312" spans="1:193" x14ac:dyDescent="0.15">
      <c r="A312" s="124">
        <f t="shared" si="82"/>
        <v>43454</v>
      </c>
      <c r="B312" s="125">
        <f t="shared" ca="1" si="91"/>
        <v>1056.898099</v>
      </c>
      <c r="C312" s="126">
        <f t="shared" si="83"/>
        <v>1000</v>
      </c>
      <c r="D312" s="127">
        <f ca="1">IF(A312&lt;$B$1,VLOOKUP(A312,[1]DI!$A$4:$B$15000,2),0)</f>
        <v>6.4000000000000001E-2</v>
      </c>
      <c r="E312" s="128">
        <f t="shared" ca="1" si="76"/>
        <v>1.0002462000000001</v>
      </c>
      <c r="F312" s="128">
        <f ca="1">(TRUNC(PRODUCT($E$12:$E311),16))</f>
        <v>1.0524049112863101</v>
      </c>
      <c r="G312" s="128">
        <f t="shared" si="93"/>
        <v>1</v>
      </c>
      <c r="H312" s="128">
        <f t="shared" ca="1" si="77"/>
        <v>1.0524049099999999</v>
      </c>
      <c r="I312" s="127">
        <f t="shared" si="84"/>
        <v>5.1999999999999998E-3</v>
      </c>
      <c r="J312" s="129">
        <f t="shared" si="85"/>
        <v>43154</v>
      </c>
      <c r="K312" s="130">
        <f t="shared" si="86"/>
        <v>207</v>
      </c>
      <c r="L312" s="131">
        <f t="shared" si="87"/>
        <v>207</v>
      </c>
      <c r="M312" s="132">
        <f t="shared" si="78"/>
        <v>1.0042694489999999</v>
      </c>
      <c r="N312" s="132">
        <f t="shared" ca="1" si="79"/>
        <v>1.0568980990000001</v>
      </c>
      <c r="O312" s="131">
        <f t="shared" si="92"/>
        <v>0</v>
      </c>
      <c r="P312" s="128">
        <f t="shared" ca="1" si="80"/>
        <v>56.898099000000002</v>
      </c>
      <c r="Q312" s="126">
        <f t="shared" si="88"/>
        <v>0</v>
      </c>
      <c r="R312" s="133" t="str">
        <f t="shared" si="89"/>
        <v>J=</v>
      </c>
      <c r="S312" s="129">
        <f t="shared" si="90"/>
        <v>43578</v>
      </c>
      <c r="T312" s="134" t="str">
        <f t="shared" si="81"/>
        <v>-</v>
      </c>
      <c r="U312" s="9"/>
      <c r="V312" s="112">
        <v>44190</v>
      </c>
      <c r="W312" s="113" t="s">
        <v>86</v>
      </c>
      <c r="X312" s="9"/>
      <c r="Y312" s="1"/>
      <c r="Z312" s="9"/>
      <c r="AA312" s="9"/>
      <c r="AB312" s="9"/>
      <c r="AC312" s="9"/>
      <c r="AD312" s="9"/>
      <c r="AE312" s="10"/>
      <c r="AF312" s="9"/>
      <c r="AG312" s="9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</row>
    <row r="313" spans="1:193" x14ac:dyDescent="0.15">
      <c r="A313" s="124">
        <f t="shared" si="82"/>
        <v>43455</v>
      </c>
      <c r="B313" s="125">
        <f t="shared" ca="1" si="91"/>
        <v>1057.1800639999999</v>
      </c>
      <c r="C313" s="126">
        <f t="shared" si="83"/>
        <v>1000</v>
      </c>
      <c r="D313" s="127">
        <f ca="1">IF(A313&lt;$B$1,VLOOKUP(A313,[1]DI!$A$4:$B$15000,2),0)</f>
        <v>6.4000000000000001E-2</v>
      </c>
      <c r="E313" s="128">
        <f t="shared" ca="1" si="76"/>
        <v>1.0002462000000001</v>
      </c>
      <c r="F313" s="128">
        <f ca="1">(TRUNC(PRODUCT($E$12:$E312),16))</f>
        <v>1.0526640133754701</v>
      </c>
      <c r="G313" s="128">
        <f t="shared" si="93"/>
        <v>1</v>
      </c>
      <c r="H313" s="128">
        <f t="shared" ca="1" si="77"/>
        <v>1.05266401</v>
      </c>
      <c r="I313" s="127">
        <f t="shared" si="84"/>
        <v>5.1999999999999998E-3</v>
      </c>
      <c r="J313" s="129">
        <f t="shared" si="85"/>
        <v>43154</v>
      </c>
      <c r="K313" s="130">
        <f t="shared" si="86"/>
        <v>208</v>
      </c>
      <c r="L313" s="131">
        <f t="shared" si="87"/>
        <v>208</v>
      </c>
      <c r="M313" s="132">
        <f t="shared" si="78"/>
        <v>1.004290119</v>
      </c>
      <c r="N313" s="132">
        <f t="shared" ca="1" si="79"/>
        <v>1.057180064</v>
      </c>
      <c r="O313" s="131">
        <f t="shared" si="92"/>
        <v>0</v>
      </c>
      <c r="P313" s="128">
        <f t="shared" ca="1" si="80"/>
        <v>57.180064000000002</v>
      </c>
      <c r="Q313" s="126">
        <f t="shared" si="88"/>
        <v>0</v>
      </c>
      <c r="R313" s="133" t="str">
        <f t="shared" si="89"/>
        <v>J=</v>
      </c>
      <c r="S313" s="129">
        <f t="shared" si="90"/>
        <v>43578</v>
      </c>
      <c r="T313" s="134" t="str">
        <f t="shared" si="81"/>
        <v>-</v>
      </c>
      <c r="U313" s="9"/>
      <c r="V313" s="112">
        <v>44197</v>
      </c>
      <c r="W313" s="113" t="s">
        <v>88</v>
      </c>
      <c r="X313" s="9"/>
      <c r="Y313" s="1"/>
      <c r="Z313" s="9"/>
      <c r="AA313" s="9"/>
      <c r="AB313" s="9"/>
      <c r="AC313" s="9"/>
      <c r="AD313" s="9"/>
      <c r="AE313" s="10"/>
      <c r="AF313" s="9"/>
      <c r="AG313" s="9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</row>
    <row r="314" spans="1:193" x14ac:dyDescent="0.15">
      <c r="A314" s="124">
        <f t="shared" si="82"/>
        <v>43456</v>
      </c>
      <c r="B314" s="125">
        <f t="shared" ca="1" si="91"/>
        <v>1057.4621090000001</v>
      </c>
      <c r="C314" s="126">
        <f t="shared" si="83"/>
        <v>1000</v>
      </c>
      <c r="D314" s="127">
        <f ca="1">IF(A314&lt;$B$1,VLOOKUP(A314,[1]DI!$A$4:$B$15000,2),0)</f>
        <v>0</v>
      </c>
      <c r="E314" s="128">
        <f t="shared" ca="1" si="76"/>
        <v>1</v>
      </c>
      <c r="F314" s="128">
        <f ca="1">(TRUNC(PRODUCT($E$12:$E313),16))</f>
        <v>1.05292317925556</v>
      </c>
      <c r="G314" s="128">
        <f t="shared" si="93"/>
        <v>1</v>
      </c>
      <c r="H314" s="128">
        <f t="shared" ca="1" si="77"/>
        <v>1.0529231800000001</v>
      </c>
      <c r="I314" s="127">
        <f t="shared" si="84"/>
        <v>5.1999999999999998E-3</v>
      </c>
      <c r="J314" s="129">
        <f t="shared" si="85"/>
        <v>43154</v>
      </c>
      <c r="K314" s="130">
        <f t="shared" si="86"/>
        <v>208</v>
      </c>
      <c r="L314" s="131">
        <f t="shared" si="87"/>
        <v>209</v>
      </c>
      <c r="M314" s="132">
        <f t="shared" si="78"/>
        <v>1.004310789</v>
      </c>
      <c r="N314" s="132">
        <f t="shared" ca="1" si="79"/>
        <v>1.0574621099999999</v>
      </c>
      <c r="O314" s="131">
        <f t="shared" si="92"/>
        <v>0</v>
      </c>
      <c r="P314" s="128">
        <f t="shared" ca="1" si="80"/>
        <v>57.462108999999998</v>
      </c>
      <c r="Q314" s="126">
        <f t="shared" si="88"/>
        <v>0</v>
      </c>
      <c r="R314" s="133" t="str">
        <f t="shared" si="89"/>
        <v>J=</v>
      </c>
      <c r="S314" s="129">
        <f t="shared" si="90"/>
        <v>43578</v>
      </c>
      <c r="T314" s="134" t="str">
        <f t="shared" si="81"/>
        <v>-</v>
      </c>
      <c r="U314" s="9"/>
      <c r="V314" s="112">
        <v>44242</v>
      </c>
      <c r="W314" s="113" t="s">
        <v>72</v>
      </c>
      <c r="X314" s="9"/>
      <c r="Y314" s="1"/>
      <c r="Z314" s="9"/>
      <c r="AA314" s="9"/>
      <c r="AB314" s="9"/>
      <c r="AC314" s="9"/>
      <c r="AD314" s="9"/>
      <c r="AE314" s="10"/>
      <c r="AF314" s="9"/>
      <c r="AG314" s="9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</row>
    <row r="315" spans="1:193" x14ac:dyDescent="0.15">
      <c r="A315" s="124">
        <f t="shared" si="82"/>
        <v>43457</v>
      </c>
      <c r="B315" s="125">
        <f t="shared" ca="1" si="91"/>
        <v>1057.4621090000001</v>
      </c>
      <c r="C315" s="126">
        <f t="shared" si="83"/>
        <v>1000</v>
      </c>
      <c r="D315" s="127">
        <f ca="1">IF(A315&lt;$B$1,VLOOKUP(A315,[1]DI!$A$4:$B$15000,2),0)</f>
        <v>0</v>
      </c>
      <c r="E315" s="128">
        <f t="shared" ca="1" si="76"/>
        <v>1</v>
      </c>
      <c r="F315" s="128">
        <f ca="1">(TRUNC(PRODUCT($E$12:$E314),16))</f>
        <v>1.05292317925556</v>
      </c>
      <c r="G315" s="128">
        <f t="shared" si="93"/>
        <v>1</v>
      </c>
      <c r="H315" s="128">
        <f t="shared" ca="1" si="77"/>
        <v>1.0529231800000001</v>
      </c>
      <c r="I315" s="127">
        <f t="shared" si="84"/>
        <v>5.1999999999999998E-3</v>
      </c>
      <c r="J315" s="129">
        <f t="shared" si="85"/>
        <v>43154</v>
      </c>
      <c r="K315" s="130">
        <f t="shared" si="86"/>
        <v>208</v>
      </c>
      <c r="L315" s="131">
        <f t="shared" si="87"/>
        <v>209</v>
      </c>
      <c r="M315" s="132">
        <f t="shared" si="78"/>
        <v>1.004310789</v>
      </c>
      <c r="N315" s="132">
        <f t="shared" ca="1" si="79"/>
        <v>1.0574621099999999</v>
      </c>
      <c r="O315" s="131">
        <f t="shared" si="92"/>
        <v>0</v>
      </c>
      <c r="P315" s="128">
        <f t="shared" ca="1" si="80"/>
        <v>57.462108999999998</v>
      </c>
      <c r="Q315" s="126">
        <f t="shared" si="88"/>
        <v>0</v>
      </c>
      <c r="R315" s="133" t="str">
        <f t="shared" si="89"/>
        <v>J=</v>
      </c>
      <c r="S315" s="129">
        <f t="shared" si="90"/>
        <v>43578</v>
      </c>
      <c r="T315" s="134" t="str">
        <f t="shared" si="81"/>
        <v>-</v>
      </c>
      <c r="U315" s="9"/>
      <c r="V315" s="112">
        <v>44243</v>
      </c>
      <c r="W315" s="113" t="s">
        <v>72</v>
      </c>
      <c r="X315" s="9"/>
      <c r="Y315" s="1"/>
      <c r="Z315" s="9"/>
      <c r="AA315" s="9"/>
      <c r="AB315" s="9"/>
      <c r="AC315" s="9"/>
      <c r="AD315" s="9"/>
      <c r="AE315" s="10"/>
      <c r="AF315" s="9"/>
      <c r="AG315" s="9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</row>
    <row r="316" spans="1:193" x14ac:dyDescent="0.15">
      <c r="A316" s="124">
        <f t="shared" si="82"/>
        <v>43458</v>
      </c>
      <c r="B316" s="125">
        <f t="shared" ca="1" si="91"/>
        <v>1057.4621090000001</v>
      </c>
      <c r="C316" s="126">
        <f t="shared" si="83"/>
        <v>1000</v>
      </c>
      <c r="D316" s="127">
        <f ca="1">IF(A316&lt;$B$1,VLOOKUP(A316,[1]DI!$A$4:$B$15000,2),0)</f>
        <v>6.4000000000000001E-2</v>
      </c>
      <c r="E316" s="128">
        <f t="shared" ca="1" si="76"/>
        <v>1.0002462000000001</v>
      </c>
      <c r="F316" s="128">
        <f ca="1">(TRUNC(PRODUCT($E$12:$E315),16))</f>
        <v>1.05292317925556</v>
      </c>
      <c r="G316" s="128">
        <f t="shared" si="93"/>
        <v>1</v>
      </c>
      <c r="H316" s="128">
        <f t="shared" ca="1" si="77"/>
        <v>1.0529231800000001</v>
      </c>
      <c r="I316" s="127">
        <f t="shared" si="84"/>
        <v>5.1999999999999998E-3</v>
      </c>
      <c r="J316" s="129">
        <f t="shared" si="85"/>
        <v>43154</v>
      </c>
      <c r="K316" s="130">
        <f t="shared" si="86"/>
        <v>209</v>
      </c>
      <c r="L316" s="131">
        <f t="shared" si="87"/>
        <v>209</v>
      </c>
      <c r="M316" s="132">
        <f t="shared" si="78"/>
        <v>1.004310789</v>
      </c>
      <c r="N316" s="132">
        <f t="shared" ca="1" si="79"/>
        <v>1.0574621099999999</v>
      </c>
      <c r="O316" s="131">
        <f t="shared" si="92"/>
        <v>0</v>
      </c>
      <c r="P316" s="128">
        <f t="shared" ca="1" si="80"/>
        <v>57.462108999999998</v>
      </c>
      <c r="Q316" s="126">
        <f t="shared" si="88"/>
        <v>0</v>
      </c>
      <c r="R316" s="133" t="str">
        <f t="shared" si="89"/>
        <v>J=</v>
      </c>
      <c r="S316" s="129">
        <f t="shared" si="90"/>
        <v>43578</v>
      </c>
      <c r="T316" s="134" t="str">
        <f t="shared" si="81"/>
        <v>-</v>
      </c>
      <c r="U316" s="29"/>
      <c r="V316" s="112">
        <v>44288</v>
      </c>
      <c r="W316" s="113" t="s">
        <v>89</v>
      </c>
      <c r="X316" s="29"/>
      <c r="Y316" s="31"/>
      <c r="Z316" s="29"/>
      <c r="AA316" s="29"/>
      <c r="AB316" s="29"/>
      <c r="AC316" s="29"/>
      <c r="AD316" s="29"/>
      <c r="AE316" s="33"/>
      <c r="AF316" s="29"/>
      <c r="AG316" s="29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  <c r="DB316" s="30"/>
      <c r="DC316" s="30"/>
      <c r="DD316" s="30"/>
      <c r="DE316" s="30"/>
      <c r="DF316" s="30"/>
      <c r="DG316" s="30"/>
      <c r="DH316" s="30"/>
      <c r="DI316" s="30"/>
      <c r="DJ316" s="30"/>
      <c r="DK316" s="30"/>
      <c r="DL316" s="30"/>
      <c r="DM316" s="30"/>
      <c r="DN316" s="30"/>
      <c r="DO316" s="30"/>
      <c r="DP316" s="30"/>
      <c r="DQ316" s="30"/>
      <c r="DR316" s="30"/>
      <c r="DS316" s="30"/>
      <c r="DT316" s="30"/>
      <c r="DU316" s="30"/>
      <c r="DV316" s="30"/>
      <c r="DW316" s="30"/>
      <c r="DX316" s="30"/>
      <c r="DY316" s="30"/>
      <c r="DZ316" s="30"/>
      <c r="EA316" s="30"/>
      <c r="EB316" s="30"/>
      <c r="EC316" s="30"/>
      <c r="ED316" s="30"/>
      <c r="EE316" s="30"/>
      <c r="EF316" s="30"/>
      <c r="EG316" s="30"/>
      <c r="EH316" s="30"/>
      <c r="EI316" s="30"/>
      <c r="EJ316" s="30"/>
      <c r="EK316" s="30"/>
      <c r="EL316" s="30"/>
      <c r="EM316" s="30"/>
      <c r="EN316" s="30"/>
      <c r="EO316" s="30"/>
      <c r="EP316" s="30"/>
      <c r="EQ316" s="30"/>
      <c r="ER316" s="30"/>
      <c r="ES316" s="30"/>
      <c r="ET316" s="30"/>
      <c r="EU316" s="30"/>
      <c r="EV316" s="30"/>
      <c r="EW316" s="30"/>
      <c r="EX316" s="30"/>
      <c r="EY316" s="30"/>
      <c r="EZ316" s="30"/>
      <c r="FA316" s="30"/>
      <c r="FB316" s="30"/>
      <c r="FC316" s="30"/>
      <c r="FD316" s="30"/>
      <c r="FE316" s="30"/>
      <c r="FF316" s="30"/>
      <c r="FG316" s="30"/>
      <c r="FH316" s="30"/>
      <c r="FI316" s="30"/>
      <c r="FJ316" s="30"/>
      <c r="FK316" s="30"/>
      <c r="FL316" s="30"/>
      <c r="FM316" s="30"/>
      <c r="FN316" s="30"/>
      <c r="FO316" s="30"/>
      <c r="FP316" s="31"/>
      <c r="FQ316" s="31"/>
      <c r="FR316" s="31"/>
      <c r="FS316" s="31"/>
      <c r="FT316" s="31"/>
      <c r="FU316" s="31"/>
      <c r="FV316" s="31"/>
      <c r="FW316" s="31"/>
      <c r="FX316" s="31"/>
      <c r="FY316" s="31"/>
      <c r="FZ316" s="31"/>
      <c r="GA316" s="31"/>
      <c r="GB316" s="31"/>
      <c r="GC316" s="31"/>
      <c r="GD316" s="31"/>
      <c r="GE316" s="31"/>
      <c r="GF316" s="31"/>
      <c r="GG316" s="31"/>
      <c r="GH316" s="31"/>
      <c r="GI316" s="31"/>
      <c r="GJ316" s="31"/>
      <c r="GK316" s="31"/>
    </row>
    <row r="317" spans="1:193" x14ac:dyDescent="0.15">
      <c r="A317" s="124">
        <f t="shared" si="82"/>
        <v>43459</v>
      </c>
      <c r="B317" s="125">
        <f t="shared" ca="1" si="91"/>
        <v>1057.744226</v>
      </c>
      <c r="C317" s="126">
        <f t="shared" si="83"/>
        <v>1000</v>
      </c>
      <c r="D317" s="127">
        <f ca="1">IF(A317&lt;$B$1,VLOOKUP(A317,[1]DI!$A$4:$B$15000,2),0)</f>
        <v>0</v>
      </c>
      <c r="E317" s="128">
        <f t="shared" ca="1" si="76"/>
        <v>1</v>
      </c>
      <c r="F317" s="128">
        <f ca="1">(TRUNC(PRODUCT($E$12:$E316),16))</f>
        <v>1.0531824089422901</v>
      </c>
      <c r="G317" s="128">
        <f t="shared" si="93"/>
        <v>1</v>
      </c>
      <c r="H317" s="128">
        <f t="shared" ca="1" si="77"/>
        <v>1.05318241</v>
      </c>
      <c r="I317" s="127">
        <f t="shared" si="84"/>
        <v>5.1999999999999998E-3</v>
      </c>
      <c r="J317" s="129">
        <f t="shared" si="85"/>
        <v>43154</v>
      </c>
      <c r="K317" s="130">
        <f t="shared" si="86"/>
        <v>209</v>
      </c>
      <c r="L317" s="131">
        <f t="shared" si="87"/>
        <v>210</v>
      </c>
      <c r="M317" s="132">
        <f t="shared" si="78"/>
        <v>1.0043314590000001</v>
      </c>
      <c r="N317" s="132">
        <f t="shared" ca="1" si="79"/>
        <v>1.0577442260000001</v>
      </c>
      <c r="O317" s="131">
        <f t="shared" si="92"/>
        <v>0</v>
      </c>
      <c r="P317" s="128">
        <f t="shared" ca="1" si="80"/>
        <v>57.744225999999998</v>
      </c>
      <c r="Q317" s="126">
        <f t="shared" si="88"/>
        <v>0</v>
      </c>
      <c r="R317" s="133" t="str">
        <f t="shared" si="89"/>
        <v>J=</v>
      </c>
      <c r="S317" s="129">
        <f t="shared" si="90"/>
        <v>43578</v>
      </c>
      <c r="T317" s="134" t="str">
        <f t="shared" si="81"/>
        <v>-</v>
      </c>
      <c r="U317" s="9"/>
      <c r="V317" s="112">
        <v>44307</v>
      </c>
      <c r="W317" s="113" t="s">
        <v>74</v>
      </c>
      <c r="X317" s="9"/>
      <c r="Y317" s="1"/>
      <c r="Z317" s="9"/>
      <c r="AA317" s="9"/>
      <c r="AB317" s="9"/>
      <c r="AC317" s="9"/>
      <c r="AD317" s="9"/>
      <c r="AE317" s="10"/>
      <c r="AF317" s="9"/>
      <c r="AG317" s="9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</row>
    <row r="318" spans="1:193" x14ac:dyDescent="0.15">
      <c r="A318" s="124">
        <f t="shared" si="82"/>
        <v>43460</v>
      </c>
      <c r="B318" s="125">
        <f t="shared" ca="1" si="91"/>
        <v>1057.744226</v>
      </c>
      <c r="C318" s="126">
        <f t="shared" si="83"/>
        <v>1000</v>
      </c>
      <c r="D318" s="127">
        <f ca="1">IF(A318&lt;$B$1,VLOOKUP(A318,[1]DI!$A$4:$B$15000,2),0)</f>
        <v>6.4000000000000001E-2</v>
      </c>
      <c r="E318" s="128">
        <f t="shared" ca="1" si="76"/>
        <v>1.0002462000000001</v>
      </c>
      <c r="F318" s="128">
        <f ca="1">(TRUNC(PRODUCT($E$12:$E317),16))</f>
        <v>1.0531824089422901</v>
      </c>
      <c r="G318" s="128">
        <f t="shared" si="93"/>
        <v>1</v>
      </c>
      <c r="H318" s="128">
        <f t="shared" ca="1" si="77"/>
        <v>1.05318241</v>
      </c>
      <c r="I318" s="127">
        <f t="shared" si="84"/>
        <v>5.1999999999999998E-3</v>
      </c>
      <c r="J318" s="129">
        <f t="shared" si="85"/>
        <v>43154</v>
      </c>
      <c r="K318" s="130">
        <f t="shared" si="86"/>
        <v>210</v>
      </c>
      <c r="L318" s="131">
        <f t="shared" si="87"/>
        <v>210</v>
      </c>
      <c r="M318" s="132">
        <f t="shared" si="78"/>
        <v>1.0043314590000001</v>
      </c>
      <c r="N318" s="132">
        <f t="shared" ca="1" si="79"/>
        <v>1.0577442260000001</v>
      </c>
      <c r="O318" s="131">
        <f t="shared" si="92"/>
        <v>0</v>
      </c>
      <c r="P318" s="128">
        <f t="shared" ca="1" si="80"/>
        <v>57.744225999999998</v>
      </c>
      <c r="Q318" s="126">
        <f t="shared" si="88"/>
        <v>0</v>
      </c>
      <c r="R318" s="133" t="str">
        <f t="shared" si="89"/>
        <v>J=</v>
      </c>
      <c r="S318" s="129">
        <f t="shared" si="90"/>
        <v>43578</v>
      </c>
      <c r="T318" s="134" t="str">
        <f t="shared" si="81"/>
        <v>-</v>
      </c>
      <c r="U318" s="9"/>
      <c r="V318" s="112">
        <v>44350</v>
      </c>
      <c r="W318" s="113" t="s">
        <v>90</v>
      </c>
      <c r="X318" s="9"/>
      <c r="Y318" s="1"/>
      <c r="Z318" s="9"/>
      <c r="AA318" s="9"/>
      <c r="AB318" s="9"/>
      <c r="AC318" s="9"/>
      <c r="AD318" s="9"/>
      <c r="AE318" s="10"/>
      <c r="AF318" s="9"/>
      <c r="AG318" s="9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</row>
    <row r="319" spans="1:193" x14ac:dyDescent="0.15">
      <c r="A319" s="124">
        <f t="shared" si="82"/>
        <v>43461</v>
      </c>
      <c r="B319" s="125">
        <f t="shared" ca="1" si="91"/>
        <v>1058.026415</v>
      </c>
      <c r="C319" s="126">
        <f t="shared" si="83"/>
        <v>1000</v>
      </c>
      <c r="D319" s="127">
        <f ca="1">IF(A319&lt;$B$1,VLOOKUP(A319,[1]DI!$A$4:$B$15000,2),0)</f>
        <v>6.4000000000000001E-2</v>
      </c>
      <c r="E319" s="128">
        <f t="shared" ca="1" si="76"/>
        <v>1.0002462000000001</v>
      </c>
      <c r="F319" s="128">
        <f ca="1">(TRUNC(PRODUCT($E$12:$E318),16))</f>
        <v>1.05344170245138</v>
      </c>
      <c r="G319" s="128">
        <f t="shared" si="93"/>
        <v>1</v>
      </c>
      <c r="H319" s="128">
        <f t="shared" ca="1" si="77"/>
        <v>1.0534417</v>
      </c>
      <c r="I319" s="127">
        <f t="shared" si="84"/>
        <v>5.1999999999999998E-3</v>
      </c>
      <c r="J319" s="129">
        <f t="shared" si="85"/>
        <v>43154</v>
      </c>
      <c r="K319" s="130">
        <f t="shared" si="86"/>
        <v>211</v>
      </c>
      <c r="L319" s="131">
        <f t="shared" si="87"/>
        <v>211</v>
      </c>
      <c r="M319" s="132">
        <f t="shared" si="78"/>
        <v>1.00435213</v>
      </c>
      <c r="N319" s="132">
        <f t="shared" ca="1" si="79"/>
        <v>1.0580264150000001</v>
      </c>
      <c r="O319" s="131">
        <f t="shared" si="92"/>
        <v>0</v>
      </c>
      <c r="P319" s="128">
        <f t="shared" ca="1" si="80"/>
        <v>58.026415</v>
      </c>
      <c r="Q319" s="126">
        <f t="shared" si="88"/>
        <v>0</v>
      </c>
      <c r="R319" s="133" t="str">
        <f t="shared" si="89"/>
        <v>J=</v>
      </c>
      <c r="S319" s="129">
        <f t="shared" si="90"/>
        <v>43578</v>
      </c>
      <c r="T319" s="134" t="str">
        <f t="shared" si="81"/>
        <v>-</v>
      </c>
      <c r="U319" s="9"/>
      <c r="V319" s="112">
        <v>44446</v>
      </c>
      <c r="W319" s="113" t="s">
        <v>92</v>
      </c>
      <c r="X319" s="9"/>
      <c r="Y319" s="1"/>
      <c r="Z319" s="9"/>
      <c r="AA319" s="9"/>
      <c r="AB319" s="9"/>
      <c r="AC319" s="9"/>
      <c r="AD319" s="9"/>
      <c r="AE319" s="10"/>
      <c r="AF319" s="9"/>
      <c r="AG319" s="9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</row>
    <row r="320" spans="1:193" x14ac:dyDescent="0.15">
      <c r="A320" s="124">
        <f t="shared" si="82"/>
        <v>43462</v>
      </c>
      <c r="B320" s="125">
        <f t="shared" ca="1" si="91"/>
        <v>1058.308685</v>
      </c>
      <c r="C320" s="126">
        <f t="shared" si="83"/>
        <v>1000</v>
      </c>
      <c r="D320" s="127">
        <f ca="1">IF(A320&lt;$B$1,VLOOKUP(A320,[1]DI!$A$4:$B$15000,2),0)</f>
        <v>6.4000000000000001E-2</v>
      </c>
      <c r="E320" s="128">
        <f t="shared" ca="1" si="76"/>
        <v>1.0002462000000001</v>
      </c>
      <c r="F320" s="128">
        <f ca="1">(TRUNC(PRODUCT($E$12:$E319),16))</f>
        <v>1.0537010597985199</v>
      </c>
      <c r="G320" s="128">
        <f t="shared" si="93"/>
        <v>1</v>
      </c>
      <c r="H320" s="128">
        <f t="shared" ca="1" si="77"/>
        <v>1.0537010600000001</v>
      </c>
      <c r="I320" s="127">
        <f t="shared" si="84"/>
        <v>5.1999999999999998E-3</v>
      </c>
      <c r="J320" s="129">
        <f t="shared" si="85"/>
        <v>43154</v>
      </c>
      <c r="K320" s="130">
        <f t="shared" si="86"/>
        <v>212</v>
      </c>
      <c r="L320" s="131">
        <f t="shared" si="87"/>
        <v>212</v>
      </c>
      <c r="M320" s="132">
        <f t="shared" si="78"/>
        <v>1.0043728009999999</v>
      </c>
      <c r="N320" s="132">
        <f t="shared" ca="1" si="79"/>
        <v>1.0583086850000001</v>
      </c>
      <c r="O320" s="131">
        <f t="shared" si="92"/>
        <v>0</v>
      </c>
      <c r="P320" s="128">
        <f t="shared" ca="1" si="80"/>
        <v>58.308684999999997</v>
      </c>
      <c r="Q320" s="126">
        <f t="shared" si="88"/>
        <v>0</v>
      </c>
      <c r="R320" s="133" t="str">
        <f t="shared" si="89"/>
        <v>J=</v>
      </c>
      <c r="S320" s="129">
        <f t="shared" si="90"/>
        <v>43578</v>
      </c>
      <c r="T320" s="134" t="str">
        <f t="shared" si="81"/>
        <v>-</v>
      </c>
      <c r="U320" s="9"/>
      <c r="V320" s="112">
        <v>44481</v>
      </c>
      <c r="W320" s="111" t="s">
        <v>78</v>
      </c>
      <c r="X320" s="9"/>
      <c r="Y320" s="1"/>
      <c r="Z320" s="9"/>
      <c r="AA320" s="9"/>
      <c r="AB320" s="9"/>
      <c r="AC320" s="9"/>
      <c r="AD320" s="9"/>
      <c r="AE320" s="10"/>
      <c r="AF320" s="9"/>
      <c r="AG320" s="9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</row>
    <row r="321" spans="1:190" x14ac:dyDescent="0.15">
      <c r="A321" s="124">
        <f t="shared" si="82"/>
        <v>43463</v>
      </c>
      <c r="B321" s="125">
        <f t="shared" ca="1" si="91"/>
        <v>1058.5910269999999</v>
      </c>
      <c r="C321" s="126">
        <f t="shared" si="83"/>
        <v>1000</v>
      </c>
      <c r="D321" s="127">
        <f ca="1">IF(A321&lt;$B$1,VLOOKUP(A321,[1]DI!$A$4:$B$15000,2),0)</f>
        <v>0</v>
      </c>
      <c r="E321" s="128">
        <f t="shared" ca="1" si="76"/>
        <v>1</v>
      </c>
      <c r="F321" s="128">
        <f ca="1">(TRUNC(PRODUCT($E$12:$E320),16))</f>
        <v>1.0539604809994401</v>
      </c>
      <c r="G321" s="128">
        <f t="shared" si="93"/>
        <v>1</v>
      </c>
      <c r="H321" s="128">
        <f t="shared" ca="1" si="77"/>
        <v>1.05396048</v>
      </c>
      <c r="I321" s="127">
        <f t="shared" si="84"/>
        <v>5.1999999999999998E-3</v>
      </c>
      <c r="J321" s="129">
        <f t="shared" si="85"/>
        <v>43154</v>
      </c>
      <c r="K321" s="130">
        <f t="shared" si="86"/>
        <v>212</v>
      </c>
      <c r="L321" s="131">
        <f t="shared" si="87"/>
        <v>213</v>
      </c>
      <c r="M321" s="132">
        <f t="shared" si="78"/>
        <v>1.0043934729999999</v>
      </c>
      <c r="N321" s="132">
        <f t="shared" ca="1" si="79"/>
        <v>1.0585910270000001</v>
      </c>
      <c r="O321" s="131">
        <f t="shared" si="92"/>
        <v>0</v>
      </c>
      <c r="P321" s="128">
        <f t="shared" ca="1" si="80"/>
        <v>58.591026999999997</v>
      </c>
      <c r="Q321" s="126">
        <f t="shared" si="88"/>
        <v>0</v>
      </c>
      <c r="R321" s="133" t="str">
        <f t="shared" si="89"/>
        <v>J=</v>
      </c>
      <c r="S321" s="129">
        <f t="shared" si="90"/>
        <v>43578</v>
      </c>
      <c r="T321" s="134" t="str">
        <f t="shared" si="81"/>
        <v>-</v>
      </c>
      <c r="U321" s="9"/>
      <c r="V321" s="112">
        <v>44502</v>
      </c>
      <c r="W321" s="113" t="s">
        <v>84</v>
      </c>
      <c r="X321" s="9"/>
      <c r="Y321" s="1"/>
      <c r="Z321" s="9"/>
      <c r="AA321" s="9"/>
      <c r="AB321" s="9"/>
      <c r="AC321" s="9"/>
      <c r="AD321" s="9"/>
      <c r="AE321" s="10"/>
      <c r="AF321" s="9"/>
      <c r="AG321" s="9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</row>
    <row r="322" spans="1:190" x14ac:dyDescent="0.15">
      <c r="A322" s="124">
        <f t="shared" si="82"/>
        <v>43464</v>
      </c>
      <c r="B322" s="125">
        <f t="shared" ca="1" si="91"/>
        <v>1058.5910269999999</v>
      </c>
      <c r="C322" s="126">
        <f t="shared" si="83"/>
        <v>1000</v>
      </c>
      <c r="D322" s="127">
        <f ca="1">IF(A322&lt;$B$1,VLOOKUP(A322,[1]DI!$A$4:$B$15000,2),0)</f>
        <v>0</v>
      </c>
      <c r="E322" s="128">
        <f t="shared" ca="1" si="76"/>
        <v>1</v>
      </c>
      <c r="F322" s="128">
        <f ca="1">(TRUNC(PRODUCT($E$12:$E321),16))</f>
        <v>1.0539604809994401</v>
      </c>
      <c r="G322" s="128">
        <f t="shared" si="93"/>
        <v>1</v>
      </c>
      <c r="H322" s="128">
        <f t="shared" ca="1" si="77"/>
        <v>1.05396048</v>
      </c>
      <c r="I322" s="127">
        <f t="shared" si="84"/>
        <v>5.1999999999999998E-3</v>
      </c>
      <c r="J322" s="129">
        <f t="shared" si="85"/>
        <v>43154</v>
      </c>
      <c r="K322" s="130">
        <f t="shared" si="86"/>
        <v>212</v>
      </c>
      <c r="L322" s="131">
        <f t="shared" si="87"/>
        <v>213</v>
      </c>
      <c r="M322" s="132">
        <f t="shared" si="78"/>
        <v>1.0043934729999999</v>
      </c>
      <c r="N322" s="132">
        <f t="shared" ca="1" si="79"/>
        <v>1.0585910270000001</v>
      </c>
      <c r="O322" s="131">
        <f t="shared" si="92"/>
        <v>0</v>
      </c>
      <c r="P322" s="128">
        <f t="shared" ca="1" si="80"/>
        <v>58.591026999999997</v>
      </c>
      <c r="Q322" s="126">
        <f t="shared" si="88"/>
        <v>0</v>
      </c>
      <c r="R322" s="133" t="str">
        <f t="shared" si="89"/>
        <v>J=</v>
      </c>
      <c r="S322" s="129">
        <f t="shared" si="90"/>
        <v>43578</v>
      </c>
      <c r="T322" s="134" t="str">
        <f t="shared" si="81"/>
        <v>-</v>
      </c>
      <c r="U322" s="9"/>
      <c r="V322" s="112">
        <v>44515</v>
      </c>
      <c r="W322" s="113" t="s">
        <v>93</v>
      </c>
      <c r="X322" s="9"/>
      <c r="Y322" s="1"/>
      <c r="Z322" s="9"/>
      <c r="AA322" s="9"/>
      <c r="AB322" s="9"/>
      <c r="AC322" s="9"/>
      <c r="AD322" s="9"/>
      <c r="AE322" s="10"/>
      <c r="AF322" s="9"/>
      <c r="AG322" s="9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</row>
    <row r="323" spans="1:190" x14ac:dyDescent="0.15">
      <c r="A323" s="124">
        <f t="shared" si="82"/>
        <v>43465</v>
      </c>
      <c r="B323" s="125">
        <f t="shared" ca="1" si="91"/>
        <v>1058.5910269999999</v>
      </c>
      <c r="C323" s="126">
        <f t="shared" si="83"/>
        <v>1000</v>
      </c>
      <c r="D323" s="127">
        <f ca="1">IF(A323&lt;$B$1,VLOOKUP(A323,[1]DI!$A$4:$B$15000,2),0)</f>
        <v>6.4000000000000001E-2</v>
      </c>
      <c r="E323" s="128">
        <f t="shared" ca="1" si="76"/>
        <v>1.0002462000000001</v>
      </c>
      <c r="F323" s="128">
        <f ca="1">(TRUNC(PRODUCT($E$12:$E322),16))</f>
        <v>1.0539604809994401</v>
      </c>
      <c r="G323" s="128">
        <f t="shared" si="93"/>
        <v>1</v>
      </c>
      <c r="H323" s="128">
        <f t="shared" ca="1" si="77"/>
        <v>1.05396048</v>
      </c>
      <c r="I323" s="127">
        <f t="shared" si="84"/>
        <v>5.1999999999999998E-3</v>
      </c>
      <c r="J323" s="129">
        <f t="shared" si="85"/>
        <v>43154</v>
      </c>
      <c r="K323" s="130">
        <f t="shared" si="86"/>
        <v>213</v>
      </c>
      <c r="L323" s="131">
        <f t="shared" si="87"/>
        <v>213</v>
      </c>
      <c r="M323" s="132">
        <f t="shared" si="78"/>
        <v>1.0043934729999999</v>
      </c>
      <c r="N323" s="132">
        <f t="shared" ca="1" si="79"/>
        <v>1.0585910270000001</v>
      </c>
      <c r="O323" s="131">
        <f t="shared" si="92"/>
        <v>0</v>
      </c>
      <c r="P323" s="128">
        <f t="shared" ca="1" si="80"/>
        <v>58.591026999999997</v>
      </c>
      <c r="Q323" s="126">
        <f t="shared" si="88"/>
        <v>0</v>
      </c>
      <c r="R323" s="133" t="str">
        <f t="shared" si="89"/>
        <v>J=</v>
      </c>
      <c r="S323" s="129">
        <f t="shared" si="90"/>
        <v>43578</v>
      </c>
      <c r="T323" s="134" t="str">
        <f t="shared" si="81"/>
        <v>-</v>
      </c>
      <c r="U323" s="9"/>
      <c r="V323" s="112">
        <v>44620</v>
      </c>
      <c r="W323" s="113" t="s">
        <v>72</v>
      </c>
      <c r="X323" s="9"/>
      <c r="Y323" s="1"/>
      <c r="Z323" s="9"/>
      <c r="AA323" s="9"/>
      <c r="AB323" s="9"/>
      <c r="AC323" s="9"/>
      <c r="AD323" s="9"/>
      <c r="AE323" s="10"/>
      <c r="AF323" s="9"/>
      <c r="AG323" s="9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</row>
    <row r="324" spans="1:190" x14ac:dyDescent="0.15">
      <c r="A324" s="124">
        <f t="shared" si="82"/>
        <v>43466</v>
      </c>
      <c r="B324" s="125">
        <f t="shared" ca="1" si="91"/>
        <v>1058.87345</v>
      </c>
      <c r="C324" s="126">
        <f t="shared" si="83"/>
        <v>1000</v>
      </c>
      <c r="D324" s="127">
        <f ca="1">IF(A324&lt;$B$1,VLOOKUP(A324,[1]DI!$A$4:$B$15000,2),0)</f>
        <v>0</v>
      </c>
      <c r="E324" s="128">
        <f t="shared" ca="1" si="76"/>
        <v>1</v>
      </c>
      <c r="F324" s="128">
        <f ca="1">(TRUNC(PRODUCT($E$12:$E323),16))</f>
        <v>1.0542199660698599</v>
      </c>
      <c r="G324" s="128">
        <f t="shared" si="93"/>
        <v>1</v>
      </c>
      <c r="H324" s="128">
        <f t="shared" ca="1" si="77"/>
        <v>1.0542199699999999</v>
      </c>
      <c r="I324" s="127">
        <f t="shared" si="84"/>
        <v>5.1999999999999998E-3</v>
      </c>
      <c r="J324" s="129">
        <f t="shared" si="85"/>
        <v>43154</v>
      </c>
      <c r="K324" s="130">
        <f t="shared" si="86"/>
        <v>213</v>
      </c>
      <c r="L324" s="131">
        <f t="shared" si="87"/>
        <v>214</v>
      </c>
      <c r="M324" s="132">
        <f t="shared" si="78"/>
        <v>1.0044141449999999</v>
      </c>
      <c r="N324" s="132">
        <f t="shared" ca="1" si="79"/>
        <v>1.0588734500000001</v>
      </c>
      <c r="O324" s="131">
        <f t="shared" si="92"/>
        <v>0</v>
      </c>
      <c r="P324" s="128">
        <f t="shared" ca="1" si="80"/>
        <v>58.873449999999998</v>
      </c>
      <c r="Q324" s="126">
        <f t="shared" si="88"/>
        <v>0</v>
      </c>
      <c r="R324" s="133" t="str">
        <f t="shared" si="89"/>
        <v>J=</v>
      </c>
      <c r="S324" s="129">
        <f t="shared" si="90"/>
        <v>43578</v>
      </c>
      <c r="T324" s="134" t="str">
        <f t="shared" si="81"/>
        <v>-</v>
      </c>
      <c r="U324" s="9"/>
      <c r="V324" s="112">
        <v>44621</v>
      </c>
      <c r="W324" s="113" t="s">
        <v>72</v>
      </c>
      <c r="X324" s="9"/>
      <c r="Y324" s="1"/>
      <c r="Z324" s="9"/>
      <c r="AA324" s="9"/>
      <c r="AB324" s="9"/>
      <c r="AC324" s="9"/>
      <c r="AD324" s="9"/>
      <c r="AE324" s="10"/>
      <c r="AF324" s="9"/>
      <c r="AG324" s="9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</row>
    <row r="325" spans="1:190" x14ac:dyDescent="0.15">
      <c r="A325" s="124">
        <f t="shared" si="82"/>
        <v>43467</v>
      </c>
      <c r="B325" s="125">
        <f t="shared" ca="1" si="91"/>
        <v>1058.87345</v>
      </c>
      <c r="C325" s="126">
        <f t="shared" si="83"/>
        <v>1000</v>
      </c>
      <c r="D325" s="127">
        <f ca="1">IF(A325&lt;$B$1,VLOOKUP(A325,[1]DI!$A$4:$B$15000,2),0)</f>
        <v>6.4000000000000001E-2</v>
      </c>
      <c r="E325" s="128">
        <f t="shared" ca="1" si="76"/>
        <v>1.0002462000000001</v>
      </c>
      <c r="F325" s="128">
        <f ca="1">(TRUNC(PRODUCT($E$12:$E324),16))</f>
        <v>1.0542199660698599</v>
      </c>
      <c r="G325" s="128">
        <f t="shared" si="93"/>
        <v>1</v>
      </c>
      <c r="H325" s="128">
        <f t="shared" ca="1" si="77"/>
        <v>1.0542199699999999</v>
      </c>
      <c r="I325" s="127">
        <f t="shared" si="84"/>
        <v>5.1999999999999998E-3</v>
      </c>
      <c r="J325" s="129">
        <f t="shared" si="85"/>
        <v>43154</v>
      </c>
      <c r="K325" s="130">
        <f t="shared" si="86"/>
        <v>214</v>
      </c>
      <c r="L325" s="131">
        <f t="shared" si="87"/>
        <v>214</v>
      </c>
      <c r="M325" s="132">
        <f t="shared" si="78"/>
        <v>1.0044141449999999</v>
      </c>
      <c r="N325" s="132">
        <f t="shared" ca="1" si="79"/>
        <v>1.0588734500000001</v>
      </c>
      <c r="O325" s="131">
        <f t="shared" si="92"/>
        <v>0</v>
      </c>
      <c r="P325" s="128">
        <f t="shared" ca="1" si="80"/>
        <v>58.873449999999998</v>
      </c>
      <c r="Q325" s="126">
        <f t="shared" si="88"/>
        <v>0</v>
      </c>
      <c r="R325" s="133" t="str">
        <f t="shared" si="89"/>
        <v>J=</v>
      </c>
      <c r="S325" s="129">
        <f t="shared" si="90"/>
        <v>43578</v>
      </c>
      <c r="T325" s="134" t="str">
        <f t="shared" si="81"/>
        <v>-</v>
      </c>
      <c r="U325" s="9"/>
      <c r="V325" s="112">
        <v>44666</v>
      </c>
      <c r="W325" s="113" t="s">
        <v>89</v>
      </c>
      <c r="X325" s="9"/>
      <c r="Y325" s="1"/>
      <c r="Z325" s="9"/>
      <c r="AA325" s="9"/>
      <c r="AB325" s="9"/>
      <c r="AC325" s="9"/>
      <c r="AD325" s="9"/>
      <c r="AE325" s="10"/>
      <c r="AF325" s="9"/>
      <c r="AG325" s="9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</row>
    <row r="326" spans="1:190" x14ac:dyDescent="0.15">
      <c r="A326" s="124">
        <f t="shared" si="82"/>
        <v>43468</v>
      </c>
      <c r="B326" s="125">
        <f t="shared" ca="1" si="91"/>
        <v>1059.155945</v>
      </c>
      <c r="C326" s="126">
        <f t="shared" si="83"/>
        <v>1000</v>
      </c>
      <c r="D326" s="127">
        <f ca="1">IF(A326&lt;$B$1,VLOOKUP(A326,[1]DI!$A$4:$B$15000,2),0)</f>
        <v>6.4000000000000001E-2</v>
      </c>
      <c r="E326" s="128">
        <f t="shared" ca="1" si="76"/>
        <v>1.0002462000000001</v>
      </c>
      <c r="F326" s="128">
        <f ca="1">(TRUNC(PRODUCT($E$12:$E325),16))</f>
        <v>1.05447951502551</v>
      </c>
      <c r="G326" s="128">
        <f t="shared" si="93"/>
        <v>1</v>
      </c>
      <c r="H326" s="128">
        <f t="shared" ca="1" si="77"/>
        <v>1.0544795199999999</v>
      </c>
      <c r="I326" s="127">
        <f t="shared" si="84"/>
        <v>5.1999999999999998E-3</v>
      </c>
      <c r="J326" s="129">
        <f t="shared" si="85"/>
        <v>43154</v>
      </c>
      <c r="K326" s="130">
        <f t="shared" si="86"/>
        <v>215</v>
      </c>
      <c r="L326" s="131">
        <f t="shared" si="87"/>
        <v>215</v>
      </c>
      <c r="M326" s="132">
        <f t="shared" si="78"/>
        <v>1.004434818</v>
      </c>
      <c r="N326" s="132">
        <f t="shared" ca="1" si="79"/>
        <v>1.0591559450000001</v>
      </c>
      <c r="O326" s="131">
        <f t="shared" si="92"/>
        <v>0</v>
      </c>
      <c r="P326" s="128">
        <f t="shared" ca="1" si="80"/>
        <v>59.155945000000003</v>
      </c>
      <c r="Q326" s="126">
        <f t="shared" si="88"/>
        <v>0</v>
      </c>
      <c r="R326" s="133" t="str">
        <f t="shared" si="89"/>
        <v>J=</v>
      </c>
      <c r="S326" s="129">
        <f t="shared" si="90"/>
        <v>43578</v>
      </c>
      <c r="T326" s="134" t="str">
        <f t="shared" si="81"/>
        <v>-</v>
      </c>
      <c r="U326" s="9"/>
      <c r="V326" s="112">
        <v>44672</v>
      </c>
      <c r="W326" s="113" t="s">
        <v>74</v>
      </c>
      <c r="X326" s="9"/>
      <c r="Y326" s="1"/>
      <c r="Z326" s="9"/>
      <c r="AA326" s="9"/>
      <c r="AB326" s="9"/>
      <c r="AC326" s="9"/>
      <c r="AD326" s="9"/>
      <c r="AE326" s="10"/>
      <c r="AF326" s="9"/>
      <c r="AG326" s="9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</row>
    <row r="327" spans="1:190" x14ac:dyDescent="0.15">
      <c r="A327" s="124">
        <f t="shared" si="82"/>
        <v>43469</v>
      </c>
      <c r="B327" s="125">
        <f t="shared" ca="1" si="91"/>
        <v>1059.4385110000001</v>
      </c>
      <c r="C327" s="126">
        <f t="shared" si="83"/>
        <v>1000</v>
      </c>
      <c r="D327" s="127">
        <f ca="1">IF(A327&lt;$B$1,VLOOKUP(A327,[1]DI!$A$4:$B$15000,2),0)</f>
        <v>6.4000000000000001E-2</v>
      </c>
      <c r="E327" s="128">
        <f t="shared" ca="1" si="76"/>
        <v>1.0002462000000001</v>
      </c>
      <c r="F327" s="128">
        <f ca="1">(TRUNC(PRODUCT($E$12:$E326),16))</f>
        <v>1.0547391278821101</v>
      </c>
      <c r="G327" s="128">
        <f t="shared" si="93"/>
        <v>1</v>
      </c>
      <c r="H327" s="128">
        <f t="shared" ca="1" si="77"/>
        <v>1.05473913</v>
      </c>
      <c r="I327" s="127">
        <f t="shared" si="84"/>
        <v>5.1999999999999998E-3</v>
      </c>
      <c r="J327" s="129">
        <f t="shared" si="85"/>
        <v>43154</v>
      </c>
      <c r="K327" s="130">
        <f t="shared" si="86"/>
        <v>216</v>
      </c>
      <c r="L327" s="131">
        <f t="shared" si="87"/>
        <v>216</v>
      </c>
      <c r="M327" s="132">
        <f t="shared" si="78"/>
        <v>1.0044554910000001</v>
      </c>
      <c r="N327" s="132">
        <f t="shared" ca="1" si="79"/>
        <v>1.059438511</v>
      </c>
      <c r="O327" s="131">
        <f t="shared" si="92"/>
        <v>0</v>
      </c>
      <c r="P327" s="128">
        <f t="shared" ca="1" si="80"/>
        <v>59.438510999999998</v>
      </c>
      <c r="Q327" s="126">
        <f t="shared" si="88"/>
        <v>0</v>
      </c>
      <c r="R327" s="133" t="str">
        <f t="shared" si="89"/>
        <v>J=</v>
      </c>
      <c r="S327" s="129">
        <f t="shared" si="90"/>
        <v>43578</v>
      </c>
      <c r="T327" s="134" t="str">
        <f t="shared" si="81"/>
        <v>-</v>
      </c>
      <c r="U327" s="9"/>
      <c r="V327" s="112">
        <v>44728</v>
      </c>
      <c r="W327" s="113" t="s">
        <v>90</v>
      </c>
      <c r="X327" s="9"/>
      <c r="Y327" s="1"/>
      <c r="Z327" s="9"/>
      <c r="AA327" s="9"/>
      <c r="AB327" s="9"/>
      <c r="AC327" s="9"/>
      <c r="AD327" s="9"/>
      <c r="AE327" s="10"/>
      <c r="AF327" s="9"/>
      <c r="AG327" s="9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</row>
    <row r="328" spans="1:190" x14ac:dyDescent="0.15">
      <c r="A328" s="124">
        <f t="shared" si="82"/>
        <v>43470</v>
      </c>
      <c r="B328" s="125">
        <f t="shared" ca="1" si="91"/>
        <v>1059.721147</v>
      </c>
      <c r="C328" s="126">
        <f t="shared" si="83"/>
        <v>1000</v>
      </c>
      <c r="D328" s="127">
        <f ca="1">IF(A328&lt;$B$1,VLOOKUP(A328,[1]DI!$A$4:$B$15000,2),0)</f>
        <v>0</v>
      </c>
      <c r="E328" s="128">
        <f t="shared" ca="1" si="76"/>
        <v>1</v>
      </c>
      <c r="F328" s="128">
        <f ca="1">(TRUNC(PRODUCT($E$12:$E327),16))</f>
        <v>1.0549988046554</v>
      </c>
      <c r="G328" s="128">
        <f t="shared" si="93"/>
        <v>1</v>
      </c>
      <c r="H328" s="128">
        <f t="shared" ca="1" si="77"/>
        <v>1.0549987999999999</v>
      </c>
      <c r="I328" s="127">
        <f t="shared" si="84"/>
        <v>5.1999999999999998E-3</v>
      </c>
      <c r="J328" s="129">
        <f t="shared" si="85"/>
        <v>43154</v>
      </c>
      <c r="K328" s="130">
        <f t="shared" si="86"/>
        <v>216</v>
      </c>
      <c r="L328" s="131">
        <f t="shared" si="87"/>
        <v>217</v>
      </c>
      <c r="M328" s="132">
        <f t="shared" si="78"/>
        <v>1.0044761639999999</v>
      </c>
      <c r="N328" s="132">
        <f t="shared" ca="1" si="79"/>
        <v>1.0597211479999999</v>
      </c>
      <c r="O328" s="131">
        <f t="shared" si="92"/>
        <v>0</v>
      </c>
      <c r="P328" s="128">
        <f t="shared" ca="1" si="80"/>
        <v>59.721147000000002</v>
      </c>
      <c r="Q328" s="126">
        <f t="shared" si="88"/>
        <v>0</v>
      </c>
      <c r="R328" s="133" t="str">
        <f t="shared" si="89"/>
        <v>J=</v>
      </c>
      <c r="S328" s="129">
        <f t="shared" si="90"/>
        <v>43578</v>
      </c>
      <c r="T328" s="134" t="str">
        <f t="shared" si="81"/>
        <v>-</v>
      </c>
      <c r="U328" s="9"/>
      <c r="V328" s="112">
        <v>44811</v>
      </c>
      <c r="W328" s="113" t="s">
        <v>92</v>
      </c>
      <c r="X328" s="9"/>
      <c r="Y328" s="1"/>
      <c r="Z328" s="9"/>
      <c r="AA328" s="9"/>
      <c r="AB328" s="9"/>
      <c r="AC328" s="9"/>
      <c r="AD328" s="9"/>
      <c r="AE328" s="10"/>
      <c r="AF328" s="9"/>
      <c r="AG328" s="9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</row>
    <row r="329" spans="1:190" x14ac:dyDescent="0.15">
      <c r="A329" s="124">
        <f t="shared" si="82"/>
        <v>43471</v>
      </c>
      <c r="B329" s="125">
        <f t="shared" ca="1" si="91"/>
        <v>1059.721147</v>
      </c>
      <c r="C329" s="126">
        <f t="shared" si="83"/>
        <v>1000</v>
      </c>
      <c r="D329" s="127">
        <f ca="1">IF(A329&lt;$B$1,VLOOKUP(A329,[1]DI!$A$4:$B$15000,2),0)</f>
        <v>0</v>
      </c>
      <c r="E329" s="128">
        <f t="shared" ca="1" si="76"/>
        <v>1</v>
      </c>
      <c r="F329" s="128">
        <f ca="1">(TRUNC(PRODUCT($E$12:$E328),16))</f>
        <v>1.0549988046554</v>
      </c>
      <c r="G329" s="128">
        <f t="shared" si="93"/>
        <v>1</v>
      </c>
      <c r="H329" s="128">
        <f t="shared" ca="1" si="77"/>
        <v>1.0549987999999999</v>
      </c>
      <c r="I329" s="127">
        <f t="shared" si="84"/>
        <v>5.1999999999999998E-3</v>
      </c>
      <c r="J329" s="129">
        <f t="shared" si="85"/>
        <v>43154</v>
      </c>
      <c r="K329" s="130">
        <f t="shared" si="86"/>
        <v>216</v>
      </c>
      <c r="L329" s="131">
        <f t="shared" si="87"/>
        <v>217</v>
      </c>
      <c r="M329" s="132">
        <f t="shared" si="78"/>
        <v>1.0044761639999999</v>
      </c>
      <c r="N329" s="132">
        <f t="shared" ca="1" si="79"/>
        <v>1.0597211479999999</v>
      </c>
      <c r="O329" s="131">
        <f t="shared" si="92"/>
        <v>0</v>
      </c>
      <c r="P329" s="128">
        <f t="shared" ca="1" si="80"/>
        <v>59.721147000000002</v>
      </c>
      <c r="Q329" s="126">
        <f t="shared" si="88"/>
        <v>0</v>
      </c>
      <c r="R329" s="133" t="str">
        <f t="shared" si="89"/>
        <v>J=</v>
      </c>
      <c r="S329" s="129">
        <f t="shared" si="90"/>
        <v>43578</v>
      </c>
      <c r="T329" s="134" t="str">
        <f t="shared" si="81"/>
        <v>-</v>
      </c>
      <c r="U329" s="9"/>
      <c r="V329" s="112">
        <v>44846</v>
      </c>
      <c r="W329" s="111" t="s">
        <v>78</v>
      </c>
      <c r="X329" s="9"/>
      <c r="Y329" s="1"/>
      <c r="Z329" s="9"/>
      <c r="AA329" s="9"/>
      <c r="AB329" s="9"/>
      <c r="AC329" s="9"/>
      <c r="AD329" s="9"/>
      <c r="AE329" s="10"/>
      <c r="AF329" s="9"/>
      <c r="AG329" s="9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</row>
    <row r="330" spans="1:190" x14ac:dyDescent="0.15">
      <c r="A330" s="124">
        <f t="shared" si="82"/>
        <v>43472</v>
      </c>
      <c r="B330" s="125">
        <f t="shared" ca="1" si="91"/>
        <v>1059.721147</v>
      </c>
      <c r="C330" s="126">
        <f t="shared" si="83"/>
        <v>1000</v>
      </c>
      <c r="D330" s="127">
        <f ca="1">IF(A330&lt;$B$1,VLOOKUP(A330,[1]DI!$A$4:$B$15000,2),0)</f>
        <v>6.4000000000000001E-2</v>
      </c>
      <c r="E330" s="128">
        <f t="shared" ca="1" si="76"/>
        <v>1.0002462000000001</v>
      </c>
      <c r="F330" s="128">
        <f ca="1">(TRUNC(PRODUCT($E$12:$E329),16))</f>
        <v>1.0549988046554</v>
      </c>
      <c r="G330" s="128">
        <f t="shared" si="93"/>
        <v>1</v>
      </c>
      <c r="H330" s="128">
        <f t="shared" ca="1" si="77"/>
        <v>1.0549987999999999</v>
      </c>
      <c r="I330" s="127">
        <f t="shared" si="84"/>
        <v>5.1999999999999998E-3</v>
      </c>
      <c r="J330" s="129">
        <f t="shared" si="85"/>
        <v>43154</v>
      </c>
      <c r="K330" s="130">
        <f t="shared" si="86"/>
        <v>217</v>
      </c>
      <c r="L330" s="131">
        <f t="shared" si="87"/>
        <v>217</v>
      </c>
      <c r="M330" s="132">
        <f t="shared" si="78"/>
        <v>1.0044761639999999</v>
      </c>
      <c r="N330" s="132">
        <f t="shared" ca="1" si="79"/>
        <v>1.0597211479999999</v>
      </c>
      <c r="O330" s="131">
        <f t="shared" si="92"/>
        <v>0</v>
      </c>
      <c r="P330" s="128">
        <f t="shared" ca="1" si="80"/>
        <v>59.721147000000002</v>
      </c>
      <c r="Q330" s="126">
        <f t="shared" si="88"/>
        <v>0</v>
      </c>
      <c r="R330" s="133" t="str">
        <f t="shared" si="89"/>
        <v>J=</v>
      </c>
      <c r="S330" s="129">
        <f t="shared" si="90"/>
        <v>43578</v>
      </c>
      <c r="T330" s="134" t="str">
        <f t="shared" si="81"/>
        <v>-</v>
      </c>
      <c r="U330" s="9"/>
      <c r="V330" s="112">
        <v>44867</v>
      </c>
      <c r="W330" s="113" t="s">
        <v>84</v>
      </c>
      <c r="X330" s="9"/>
      <c r="Y330" s="1"/>
      <c r="Z330" s="9"/>
      <c r="AA330" s="9"/>
      <c r="AB330" s="9"/>
      <c r="AC330" s="9"/>
      <c r="AD330" s="9"/>
      <c r="AE330" s="10"/>
      <c r="AF330" s="9"/>
      <c r="AG330" s="9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</row>
    <row r="331" spans="1:190" x14ac:dyDescent="0.15">
      <c r="A331" s="124">
        <f t="shared" si="82"/>
        <v>43473</v>
      </c>
      <c r="B331" s="125">
        <f t="shared" ca="1" si="91"/>
        <v>1060.0038770000001</v>
      </c>
      <c r="C331" s="126">
        <f t="shared" si="83"/>
        <v>1000</v>
      </c>
      <c r="D331" s="127">
        <f ca="1">IF(A331&lt;$B$1,VLOOKUP(A331,[1]DI!$A$4:$B$15000,2),0)</f>
        <v>6.4000000000000001E-2</v>
      </c>
      <c r="E331" s="128">
        <f t="shared" ca="1" si="76"/>
        <v>1.0002462000000001</v>
      </c>
      <c r="F331" s="128">
        <f ca="1">(TRUNC(PRODUCT($E$12:$E330),16))</f>
        <v>1.0552585453611001</v>
      </c>
      <c r="G331" s="128">
        <f t="shared" si="93"/>
        <v>1</v>
      </c>
      <c r="H331" s="128">
        <f t="shared" ca="1" si="77"/>
        <v>1.05525855</v>
      </c>
      <c r="I331" s="127">
        <f t="shared" si="84"/>
        <v>5.1999999999999998E-3</v>
      </c>
      <c r="J331" s="129">
        <f t="shared" si="85"/>
        <v>43154</v>
      </c>
      <c r="K331" s="130">
        <f t="shared" si="86"/>
        <v>218</v>
      </c>
      <c r="L331" s="131">
        <f t="shared" si="87"/>
        <v>218</v>
      </c>
      <c r="M331" s="132">
        <f t="shared" si="78"/>
        <v>1.0044968379999999</v>
      </c>
      <c r="N331" s="132">
        <f t="shared" ca="1" si="79"/>
        <v>1.060003877</v>
      </c>
      <c r="O331" s="131">
        <f t="shared" si="92"/>
        <v>0</v>
      </c>
      <c r="P331" s="128">
        <f t="shared" ca="1" si="80"/>
        <v>60.003877000000003</v>
      </c>
      <c r="Q331" s="126">
        <f t="shared" si="88"/>
        <v>0</v>
      </c>
      <c r="R331" s="133" t="str">
        <f t="shared" si="89"/>
        <v>J=</v>
      </c>
      <c r="S331" s="129">
        <f t="shared" si="90"/>
        <v>43578</v>
      </c>
      <c r="T331" s="134" t="str">
        <f t="shared" si="81"/>
        <v>-</v>
      </c>
      <c r="U331" s="9"/>
      <c r="V331" s="112">
        <v>44880</v>
      </c>
      <c r="W331" s="113" t="s">
        <v>93</v>
      </c>
      <c r="X331" s="9"/>
      <c r="Y331" s="1"/>
      <c r="Z331" s="9"/>
      <c r="AA331" s="9"/>
      <c r="AB331" s="9"/>
      <c r="AC331" s="9"/>
      <c r="AD331" s="9"/>
      <c r="AE331" s="10"/>
      <c r="AF331" s="9"/>
      <c r="AG331" s="9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</row>
    <row r="332" spans="1:190" x14ac:dyDescent="0.15">
      <c r="A332" s="124">
        <f t="shared" si="82"/>
        <v>43474</v>
      </c>
      <c r="B332" s="125">
        <f t="shared" ca="1" si="91"/>
        <v>1060.2866670000001</v>
      </c>
      <c r="C332" s="126">
        <f t="shared" si="83"/>
        <v>1000</v>
      </c>
      <c r="D332" s="127">
        <f ca="1">IF(A332&lt;$B$1,VLOOKUP(A332,[1]DI!$A$4:$B$15000,2),0)</f>
        <v>6.4000000000000001E-2</v>
      </c>
      <c r="E332" s="128">
        <f t="shared" ref="E332:E377" ca="1" si="94">IF(A332&lt;A$10,1,ROUND(((1+D332)^(1/252)),8))</f>
        <v>1.0002462000000001</v>
      </c>
      <c r="F332" s="128">
        <f ca="1">(TRUNC(PRODUCT($E$12:$E331),16))</f>
        <v>1.0555183500149701</v>
      </c>
      <c r="G332" s="128">
        <f t="shared" si="93"/>
        <v>1</v>
      </c>
      <c r="H332" s="128">
        <f t="shared" ref="H332:H377" ca="1" si="95">ROUND(F332/G332,8)</f>
        <v>1.05551835</v>
      </c>
      <c r="I332" s="127">
        <f t="shared" si="84"/>
        <v>5.1999999999999998E-3</v>
      </c>
      <c r="J332" s="129">
        <f t="shared" si="85"/>
        <v>43154</v>
      </c>
      <c r="K332" s="130">
        <f t="shared" si="86"/>
        <v>219</v>
      </c>
      <c r="L332" s="131">
        <f t="shared" si="87"/>
        <v>219</v>
      </c>
      <c r="M332" s="132">
        <f t="shared" ref="M332:M377" si="96">ROUND((I332+1)^(L332/252),9)</f>
        <v>1.0045175120000001</v>
      </c>
      <c r="N332" s="132">
        <f t="shared" ref="N332:N377" ca="1" si="97">ROUND(H332*M332,9)</f>
        <v>1.060286667</v>
      </c>
      <c r="O332" s="131">
        <f t="shared" si="92"/>
        <v>0</v>
      </c>
      <c r="P332" s="128">
        <f t="shared" ref="P332:P377" ca="1" si="98">TRUNC(((N332-1)*C332),6)</f>
        <v>60.286667000000001</v>
      </c>
      <c r="Q332" s="126">
        <f t="shared" si="88"/>
        <v>0</v>
      </c>
      <c r="R332" s="133" t="str">
        <f t="shared" si="89"/>
        <v>J=</v>
      </c>
      <c r="S332" s="129">
        <f t="shared" si="90"/>
        <v>43578</v>
      </c>
      <c r="T332" s="134" t="str">
        <f t="shared" ref="T332:T377" si="99">IF(O332&gt;0,(P332+Q332)*T$9,"-")</f>
        <v>-</v>
      </c>
      <c r="U332" s="9"/>
      <c r="V332" s="112">
        <v>44977</v>
      </c>
      <c r="W332" s="113" t="s">
        <v>72</v>
      </c>
      <c r="X332" s="9"/>
      <c r="Y332" s="1"/>
      <c r="Z332" s="9"/>
      <c r="AA332" s="9"/>
      <c r="AB332" s="9"/>
      <c r="AC332" s="9"/>
      <c r="AD332" s="9"/>
      <c r="AE332" s="10"/>
      <c r="AF332" s="9"/>
      <c r="AG332" s="9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</row>
    <row r="333" spans="1:190" x14ac:dyDescent="0.15">
      <c r="A333" s="124">
        <f t="shared" ref="A333:A396" si="100">(A332+1)</f>
        <v>43475</v>
      </c>
      <c r="B333" s="125">
        <f t="shared" ca="1" si="91"/>
        <v>1060.5695390000001</v>
      </c>
      <c r="C333" s="126">
        <f t="shared" ref="C333:C377" si="101">(C332-Q332)</f>
        <v>1000</v>
      </c>
      <c r="D333" s="127">
        <f ca="1">IF(A333&lt;$B$1,VLOOKUP(A333,[1]DI!$A$4:$B$15000,2),0)</f>
        <v>6.4000000000000001E-2</v>
      </c>
      <c r="E333" s="128">
        <f t="shared" ca="1" si="94"/>
        <v>1.0002462000000001</v>
      </c>
      <c r="F333" s="128">
        <f ca="1">(TRUNC(PRODUCT($E$12:$E332),16))</f>
        <v>1.05577821863274</v>
      </c>
      <c r="G333" s="128">
        <f t="shared" si="93"/>
        <v>1</v>
      </c>
      <c r="H333" s="128">
        <f t="shared" ca="1" si="95"/>
        <v>1.0557782200000001</v>
      </c>
      <c r="I333" s="127">
        <f t="shared" ref="I333:I396" si="102">I332</f>
        <v>5.1999999999999998E-3</v>
      </c>
      <c r="J333" s="129">
        <f t="shared" ref="J333:J377" si="103">IF(O332&gt;0,VLOOKUP(O332,V$12:AF$48,2),J332)</f>
        <v>43154</v>
      </c>
      <c r="K333" s="130">
        <f t="shared" ref="K333:K377" si="104">IF(A333&gt;J333,IF(NETWORKDAYS(J333,A333,$V$52:$V$436)-1=0,1,NETWORKDAYS(J333,A333,$V$52:$V$436)-1),0)</f>
        <v>220</v>
      </c>
      <c r="L333" s="131">
        <f t="shared" ref="L333:L377" si="105">IF(AND(K333=1,K332=1),1,IF(K333&gt;0,IF(K333=K332,K333+1,K333),0))</f>
        <v>220</v>
      </c>
      <c r="M333" s="132">
        <f t="shared" si="96"/>
        <v>1.0045381870000001</v>
      </c>
      <c r="N333" s="132">
        <f t="shared" ca="1" si="97"/>
        <v>1.0605695390000001</v>
      </c>
      <c r="O333" s="131">
        <f t="shared" si="92"/>
        <v>0</v>
      </c>
      <c r="P333" s="128">
        <f t="shared" ca="1" si="98"/>
        <v>60.569538999999999</v>
      </c>
      <c r="Q333" s="126">
        <f t="shared" ref="Q333:Q377" si="106">IF(O333&gt;0,VLOOKUP(O333,$V$12:$AA$48,6),0)</f>
        <v>0</v>
      </c>
      <c r="R333" s="133" t="str">
        <f t="shared" ref="R333:R377" si="107">IF(O332&gt;0,VLOOKUP(O332,V$12:AF$48,10),R332)</f>
        <v>J=</v>
      </c>
      <c r="S333" s="129">
        <f t="shared" ref="S333:S377" si="108">IF(O332&gt;0,VLOOKUP(O332,V$12:AF$48,11),S332)</f>
        <v>43578</v>
      </c>
      <c r="T333" s="134" t="str">
        <f t="shared" si="99"/>
        <v>-</v>
      </c>
      <c r="U333" s="9"/>
      <c r="V333" s="112">
        <v>44978</v>
      </c>
      <c r="W333" s="113" t="s">
        <v>72</v>
      </c>
      <c r="X333" s="9"/>
      <c r="Y333" s="1"/>
      <c r="Z333" s="9"/>
      <c r="AA333" s="9"/>
      <c r="AB333" s="9"/>
      <c r="AC333" s="9"/>
      <c r="AD333" s="9"/>
      <c r="AE333" s="10"/>
      <c r="AF333" s="9"/>
      <c r="AG333" s="9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</row>
    <row r="334" spans="1:190" x14ac:dyDescent="0.15">
      <c r="A334" s="124">
        <f t="shared" si="100"/>
        <v>43476</v>
      </c>
      <c r="B334" s="125">
        <f t="shared" ref="B334:B377" ca="1" si="109">IF(A334&lt;=TODAY(),C334+P334,IF(AND(A334&gt;TODAY(),A334&lt;=$B$1),IF(VLOOKUP(TODAY(),$A$10:$D$10000,4,FALSE)=0,"n.d",C334+P334),"n.d"))</f>
        <v>1060.852482</v>
      </c>
      <c r="C334" s="126">
        <f t="shared" si="101"/>
        <v>1000</v>
      </c>
      <c r="D334" s="127">
        <f ca="1">IF(A334&lt;$B$1,VLOOKUP(A334,[1]DI!$A$4:$B$15000,2),0)</f>
        <v>6.4000000000000001E-2</v>
      </c>
      <c r="E334" s="128">
        <f t="shared" ca="1" si="94"/>
        <v>1.0002462000000001</v>
      </c>
      <c r="F334" s="128">
        <f ca="1">(TRUNC(PRODUCT($E$12:$E333),16))</f>
        <v>1.05603815123017</v>
      </c>
      <c r="G334" s="128">
        <f t="shared" si="93"/>
        <v>1</v>
      </c>
      <c r="H334" s="128">
        <f t="shared" ca="1" si="95"/>
        <v>1.05603815</v>
      </c>
      <c r="I334" s="127">
        <f t="shared" si="102"/>
        <v>5.1999999999999998E-3</v>
      </c>
      <c r="J334" s="129">
        <f t="shared" si="103"/>
        <v>43154</v>
      </c>
      <c r="K334" s="130">
        <f t="shared" si="104"/>
        <v>221</v>
      </c>
      <c r="L334" s="131">
        <f t="shared" si="105"/>
        <v>221</v>
      </c>
      <c r="M334" s="132">
        <f t="shared" si="96"/>
        <v>1.0045588620000001</v>
      </c>
      <c r="N334" s="132">
        <f t="shared" ca="1" si="97"/>
        <v>1.060852482</v>
      </c>
      <c r="O334" s="131">
        <f t="shared" ref="O334:O377" si="110">IF(VLOOKUP(A334,W$12:AD$48,8)=VLOOKUP(A333,W$12:AD$48,8),0,VLOOKUP(A334,W$12:AD$48,8))</f>
        <v>0</v>
      </c>
      <c r="P334" s="128">
        <f t="shared" ca="1" si="98"/>
        <v>60.852482000000002</v>
      </c>
      <c r="Q334" s="126">
        <f t="shared" si="106"/>
        <v>0</v>
      </c>
      <c r="R334" s="133" t="str">
        <f t="shared" si="107"/>
        <v>J=</v>
      </c>
      <c r="S334" s="129">
        <f t="shared" si="108"/>
        <v>43578</v>
      </c>
      <c r="T334" s="134" t="str">
        <f t="shared" si="99"/>
        <v>-</v>
      </c>
      <c r="U334" s="9"/>
      <c r="V334" s="112">
        <v>45023</v>
      </c>
      <c r="W334" s="113" t="s">
        <v>89</v>
      </c>
      <c r="X334" s="9"/>
      <c r="Y334" s="1"/>
      <c r="Z334" s="9"/>
      <c r="AA334" s="9"/>
      <c r="AB334" s="9"/>
      <c r="AC334" s="9"/>
      <c r="AD334" s="9"/>
      <c r="AE334" s="10"/>
      <c r="AF334" s="9"/>
      <c r="AG334" s="9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</row>
    <row r="335" spans="1:190" x14ac:dyDescent="0.15">
      <c r="A335" s="124">
        <f t="shared" si="100"/>
        <v>43477</v>
      </c>
      <c r="B335" s="125">
        <f t="shared" ca="1" si="109"/>
        <v>1061.1355060000001</v>
      </c>
      <c r="C335" s="126">
        <f t="shared" si="101"/>
        <v>1000</v>
      </c>
      <c r="D335" s="127">
        <f ca="1">IF(A335&lt;$B$1,VLOOKUP(A335,[1]DI!$A$4:$B$15000,2),0)</f>
        <v>0</v>
      </c>
      <c r="E335" s="128">
        <f t="shared" ca="1" si="94"/>
        <v>1</v>
      </c>
      <c r="F335" s="128">
        <f ca="1">(TRUNC(PRODUCT($E$12:$E334),16))</f>
        <v>1.056298147823</v>
      </c>
      <c r="G335" s="128">
        <f t="shared" si="93"/>
        <v>1</v>
      </c>
      <c r="H335" s="128">
        <f t="shared" ca="1" si="95"/>
        <v>1.0562981499999999</v>
      </c>
      <c r="I335" s="127">
        <f t="shared" si="102"/>
        <v>5.1999999999999998E-3</v>
      </c>
      <c r="J335" s="129">
        <f t="shared" si="103"/>
        <v>43154</v>
      </c>
      <c r="K335" s="130">
        <f t="shared" si="104"/>
        <v>221</v>
      </c>
      <c r="L335" s="131">
        <f t="shared" si="105"/>
        <v>222</v>
      </c>
      <c r="M335" s="132">
        <f t="shared" si="96"/>
        <v>1.0045795369999999</v>
      </c>
      <c r="N335" s="132">
        <f t="shared" ca="1" si="97"/>
        <v>1.0611355060000001</v>
      </c>
      <c r="O335" s="131">
        <f t="shared" si="110"/>
        <v>0</v>
      </c>
      <c r="P335" s="128">
        <f t="shared" ca="1" si="98"/>
        <v>61.135505999999999</v>
      </c>
      <c r="Q335" s="126">
        <f t="shared" si="106"/>
        <v>0</v>
      </c>
      <c r="R335" s="133" t="str">
        <f t="shared" si="107"/>
        <v>J=</v>
      </c>
      <c r="S335" s="129">
        <f t="shared" si="108"/>
        <v>43578</v>
      </c>
      <c r="T335" s="134" t="str">
        <f t="shared" si="99"/>
        <v>-</v>
      </c>
      <c r="U335" s="9"/>
      <c r="V335" s="112">
        <v>45037</v>
      </c>
      <c r="W335" s="113" t="s">
        <v>74</v>
      </c>
      <c r="X335" s="9"/>
      <c r="Y335" s="1"/>
      <c r="Z335" s="9"/>
      <c r="AA335" s="9"/>
      <c r="AB335" s="9"/>
      <c r="AC335" s="9"/>
      <c r="AD335" s="9"/>
      <c r="AE335" s="10"/>
      <c r="AF335" s="9"/>
      <c r="AG335" s="9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</row>
    <row r="336" spans="1:190" x14ac:dyDescent="0.15">
      <c r="A336" s="124">
        <f t="shared" si="100"/>
        <v>43478</v>
      </c>
      <c r="B336" s="125">
        <f t="shared" ca="1" si="109"/>
        <v>1061.1355060000001</v>
      </c>
      <c r="C336" s="126">
        <f t="shared" si="101"/>
        <v>1000</v>
      </c>
      <c r="D336" s="127">
        <f ca="1">IF(A336&lt;$B$1,VLOOKUP(A336,[1]DI!$A$4:$B$15000,2),0)</f>
        <v>0</v>
      </c>
      <c r="E336" s="128">
        <f t="shared" ca="1" si="94"/>
        <v>1</v>
      </c>
      <c r="F336" s="128">
        <f ca="1">(TRUNC(PRODUCT($E$12:$E335),16))</f>
        <v>1.056298147823</v>
      </c>
      <c r="G336" s="128">
        <f t="shared" si="93"/>
        <v>1</v>
      </c>
      <c r="H336" s="128">
        <f t="shared" ca="1" si="95"/>
        <v>1.0562981499999999</v>
      </c>
      <c r="I336" s="127">
        <f t="shared" si="102"/>
        <v>5.1999999999999998E-3</v>
      </c>
      <c r="J336" s="129">
        <f t="shared" si="103"/>
        <v>43154</v>
      </c>
      <c r="K336" s="130">
        <f t="shared" si="104"/>
        <v>221</v>
      </c>
      <c r="L336" s="131">
        <f t="shared" si="105"/>
        <v>222</v>
      </c>
      <c r="M336" s="132">
        <f t="shared" si="96"/>
        <v>1.0045795369999999</v>
      </c>
      <c r="N336" s="132">
        <f t="shared" ca="1" si="97"/>
        <v>1.0611355060000001</v>
      </c>
      <c r="O336" s="131">
        <f t="shared" si="110"/>
        <v>0</v>
      </c>
      <c r="P336" s="128">
        <f t="shared" ca="1" si="98"/>
        <v>61.135505999999999</v>
      </c>
      <c r="Q336" s="126">
        <f t="shared" si="106"/>
        <v>0</v>
      </c>
      <c r="R336" s="133" t="str">
        <f t="shared" si="107"/>
        <v>J=</v>
      </c>
      <c r="S336" s="129">
        <f t="shared" si="108"/>
        <v>43578</v>
      </c>
      <c r="T336" s="134" t="str">
        <f t="shared" si="99"/>
        <v>-</v>
      </c>
      <c r="U336" s="9"/>
      <c r="V336" s="112">
        <v>45047</v>
      </c>
      <c r="W336" s="113" t="s">
        <v>91</v>
      </c>
      <c r="X336" s="9"/>
      <c r="Y336" s="1"/>
      <c r="Z336" s="9"/>
      <c r="AA336" s="9"/>
      <c r="AB336" s="9"/>
      <c r="AC336" s="9"/>
      <c r="AD336" s="9"/>
      <c r="AE336" s="10"/>
      <c r="AF336" s="9"/>
      <c r="AG336" s="9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</row>
    <row r="337" spans="1:193" x14ac:dyDescent="0.15">
      <c r="A337" s="124">
        <f t="shared" si="100"/>
        <v>43479</v>
      </c>
      <c r="B337" s="125">
        <f t="shared" ca="1" si="109"/>
        <v>1061.1355060000001</v>
      </c>
      <c r="C337" s="126">
        <f t="shared" si="101"/>
        <v>1000</v>
      </c>
      <c r="D337" s="127">
        <f ca="1">IF(A337&lt;$B$1,VLOOKUP(A337,[1]DI!$A$4:$B$15000,2),0)</f>
        <v>6.4000000000000001E-2</v>
      </c>
      <c r="E337" s="128">
        <f t="shared" ca="1" si="94"/>
        <v>1.0002462000000001</v>
      </c>
      <c r="F337" s="128">
        <f ca="1">(TRUNC(PRODUCT($E$12:$E336),16))</f>
        <v>1.056298147823</v>
      </c>
      <c r="G337" s="128">
        <f t="shared" si="93"/>
        <v>1</v>
      </c>
      <c r="H337" s="128">
        <f t="shared" ca="1" si="95"/>
        <v>1.0562981499999999</v>
      </c>
      <c r="I337" s="127">
        <f t="shared" si="102"/>
        <v>5.1999999999999998E-3</v>
      </c>
      <c r="J337" s="129">
        <f t="shared" si="103"/>
        <v>43154</v>
      </c>
      <c r="K337" s="130">
        <f t="shared" si="104"/>
        <v>222</v>
      </c>
      <c r="L337" s="131">
        <f t="shared" si="105"/>
        <v>222</v>
      </c>
      <c r="M337" s="132">
        <f t="shared" si="96"/>
        <v>1.0045795369999999</v>
      </c>
      <c r="N337" s="132">
        <f t="shared" ca="1" si="97"/>
        <v>1.0611355060000001</v>
      </c>
      <c r="O337" s="131">
        <f t="shared" si="110"/>
        <v>0</v>
      </c>
      <c r="P337" s="128">
        <f t="shared" ca="1" si="98"/>
        <v>61.135505999999999</v>
      </c>
      <c r="Q337" s="126">
        <f t="shared" si="106"/>
        <v>0</v>
      </c>
      <c r="R337" s="133" t="str">
        <f t="shared" si="107"/>
        <v>J=</v>
      </c>
      <c r="S337" s="129">
        <f t="shared" si="108"/>
        <v>43578</v>
      </c>
      <c r="T337" s="134" t="str">
        <f t="shared" si="99"/>
        <v>-</v>
      </c>
      <c r="U337" s="9"/>
      <c r="V337" s="112">
        <v>45085</v>
      </c>
      <c r="W337" s="113" t="s">
        <v>90</v>
      </c>
      <c r="X337" s="9"/>
      <c r="Y337" s="1"/>
      <c r="Z337" s="9"/>
      <c r="AA337" s="9"/>
      <c r="AB337" s="9"/>
      <c r="AC337" s="9"/>
      <c r="AD337" s="9"/>
      <c r="AE337" s="10"/>
      <c r="AF337" s="9"/>
      <c r="AG337" s="9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</row>
    <row r="338" spans="1:193" x14ac:dyDescent="0.15">
      <c r="A338" s="124">
        <f t="shared" si="100"/>
        <v>43480</v>
      </c>
      <c r="B338" s="125">
        <f t="shared" ca="1" si="109"/>
        <v>1061.418602</v>
      </c>
      <c r="C338" s="126">
        <f t="shared" si="101"/>
        <v>1000</v>
      </c>
      <c r="D338" s="127">
        <f ca="1">IF(A338&lt;$B$1,VLOOKUP(A338,[1]DI!$A$4:$B$15000,2),0)</f>
        <v>6.4000000000000001E-2</v>
      </c>
      <c r="E338" s="128">
        <f t="shared" ca="1" si="94"/>
        <v>1.0002462000000001</v>
      </c>
      <c r="F338" s="128">
        <f ca="1">(TRUNC(PRODUCT($E$12:$E337),16))</f>
        <v>1.056558208427</v>
      </c>
      <c r="G338" s="128">
        <f t="shared" si="93"/>
        <v>1</v>
      </c>
      <c r="H338" s="128">
        <f t="shared" ca="1" si="95"/>
        <v>1.0565582099999999</v>
      </c>
      <c r="I338" s="127">
        <f t="shared" si="102"/>
        <v>5.1999999999999998E-3</v>
      </c>
      <c r="J338" s="129">
        <f t="shared" si="103"/>
        <v>43154</v>
      </c>
      <c r="K338" s="130">
        <f t="shared" si="104"/>
        <v>223</v>
      </c>
      <c r="L338" s="131">
        <f t="shared" si="105"/>
        <v>223</v>
      </c>
      <c r="M338" s="132">
        <f t="shared" si="96"/>
        <v>1.004600213</v>
      </c>
      <c r="N338" s="132">
        <f t="shared" ca="1" si="97"/>
        <v>1.0614186029999999</v>
      </c>
      <c r="O338" s="131">
        <f t="shared" si="110"/>
        <v>0</v>
      </c>
      <c r="P338" s="128">
        <f t="shared" ca="1" si="98"/>
        <v>61.418602</v>
      </c>
      <c r="Q338" s="126">
        <f t="shared" si="106"/>
        <v>0</v>
      </c>
      <c r="R338" s="133" t="str">
        <f t="shared" si="107"/>
        <v>J=</v>
      </c>
      <c r="S338" s="129">
        <f t="shared" si="108"/>
        <v>43578</v>
      </c>
      <c r="T338" s="134" t="str">
        <f t="shared" si="99"/>
        <v>-</v>
      </c>
      <c r="U338" s="9"/>
      <c r="V338" s="112">
        <v>45176</v>
      </c>
      <c r="W338" s="113" t="s">
        <v>92</v>
      </c>
      <c r="X338" s="9"/>
      <c r="Y338" s="1"/>
      <c r="Z338" s="9"/>
      <c r="AA338" s="9"/>
      <c r="AB338" s="9"/>
      <c r="AC338" s="9"/>
      <c r="AD338" s="9"/>
      <c r="AE338" s="10"/>
      <c r="AF338" s="9"/>
      <c r="AG338" s="9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</row>
    <row r="339" spans="1:193" x14ac:dyDescent="0.15">
      <c r="A339" s="124">
        <f t="shared" si="100"/>
        <v>43481</v>
      </c>
      <c r="B339" s="125">
        <f t="shared" ca="1" si="109"/>
        <v>1061.7017699999999</v>
      </c>
      <c r="C339" s="126">
        <f t="shared" si="101"/>
        <v>1000</v>
      </c>
      <c r="D339" s="127">
        <f ca="1">IF(A339&lt;$B$1,VLOOKUP(A339,[1]DI!$A$4:$B$15000,2),0)</f>
        <v>6.4000000000000001E-2</v>
      </c>
      <c r="E339" s="128">
        <f t="shared" ca="1" si="94"/>
        <v>1.0002462000000001</v>
      </c>
      <c r="F339" s="128">
        <f ca="1">(TRUNC(PRODUCT($E$12:$E338),16))</f>
        <v>1.05681833305791</v>
      </c>
      <c r="G339" s="128">
        <f t="shared" si="93"/>
        <v>1</v>
      </c>
      <c r="H339" s="128">
        <f t="shared" ca="1" si="95"/>
        <v>1.05681833</v>
      </c>
      <c r="I339" s="127">
        <f t="shared" si="102"/>
        <v>5.1999999999999998E-3</v>
      </c>
      <c r="J339" s="129">
        <f t="shared" si="103"/>
        <v>43154</v>
      </c>
      <c r="K339" s="130">
        <f t="shared" si="104"/>
        <v>224</v>
      </c>
      <c r="L339" s="131">
        <f t="shared" si="105"/>
        <v>224</v>
      </c>
      <c r="M339" s="132">
        <f t="shared" si="96"/>
        <v>1.0046208889999999</v>
      </c>
      <c r="N339" s="132">
        <f t="shared" ca="1" si="97"/>
        <v>1.06170177</v>
      </c>
      <c r="O339" s="131">
        <f t="shared" si="110"/>
        <v>0</v>
      </c>
      <c r="P339" s="128">
        <f t="shared" ca="1" si="98"/>
        <v>61.701770000000003</v>
      </c>
      <c r="Q339" s="126">
        <f t="shared" si="106"/>
        <v>0</v>
      </c>
      <c r="R339" s="133" t="str">
        <f t="shared" si="107"/>
        <v>J=</v>
      </c>
      <c r="S339" s="129">
        <f t="shared" si="108"/>
        <v>43578</v>
      </c>
      <c r="T339" s="134" t="str">
        <f t="shared" si="99"/>
        <v>-</v>
      </c>
      <c r="U339" s="9"/>
      <c r="V339" s="112">
        <v>45211</v>
      </c>
      <c r="W339" s="111" t="s">
        <v>78</v>
      </c>
      <c r="X339" s="9"/>
      <c r="Y339" s="1"/>
      <c r="Z339" s="9"/>
      <c r="AA339" s="9"/>
      <c r="AB339" s="9"/>
      <c r="AC339" s="9"/>
      <c r="AD339" s="9"/>
      <c r="AE339" s="10"/>
      <c r="AF339" s="9"/>
      <c r="AG339" s="9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</row>
    <row r="340" spans="1:193" x14ac:dyDescent="0.15">
      <c r="A340" s="124">
        <f t="shared" si="100"/>
        <v>43482</v>
      </c>
      <c r="B340" s="125">
        <f t="shared" ca="1" si="109"/>
        <v>1061.9850200000001</v>
      </c>
      <c r="C340" s="126">
        <f t="shared" si="101"/>
        <v>1000</v>
      </c>
      <c r="D340" s="127">
        <f ca="1">IF(A340&lt;$B$1,VLOOKUP(A340,[1]DI!$A$4:$B$15000,2),0)</f>
        <v>6.4000000000000001E-2</v>
      </c>
      <c r="E340" s="128">
        <f t="shared" ca="1" si="94"/>
        <v>1.0002462000000001</v>
      </c>
      <c r="F340" s="128">
        <f ca="1">(TRUNC(PRODUCT($E$12:$E339),16))</f>
        <v>1.05707852173151</v>
      </c>
      <c r="G340" s="128">
        <f t="shared" si="93"/>
        <v>1</v>
      </c>
      <c r="H340" s="128">
        <f t="shared" ca="1" si="95"/>
        <v>1.0570785199999999</v>
      </c>
      <c r="I340" s="127">
        <f t="shared" si="102"/>
        <v>5.1999999999999998E-3</v>
      </c>
      <c r="J340" s="129">
        <f t="shared" si="103"/>
        <v>43154</v>
      </c>
      <c r="K340" s="130">
        <f t="shared" si="104"/>
        <v>225</v>
      </c>
      <c r="L340" s="131">
        <f t="shared" si="105"/>
        <v>225</v>
      </c>
      <c r="M340" s="132">
        <f t="shared" si="96"/>
        <v>1.0046415660000001</v>
      </c>
      <c r="N340" s="132">
        <f t="shared" ca="1" si="97"/>
        <v>1.0619850200000001</v>
      </c>
      <c r="O340" s="131">
        <f t="shared" si="110"/>
        <v>0</v>
      </c>
      <c r="P340" s="128">
        <f t="shared" ca="1" si="98"/>
        <v>61.985019999999999</v>
      </c>
      <c r="Q340" s="126">
        <f t="shared" si="106"/>
        <v>0</v>
      </c>
      <c r="R340" s="133" t="str">
        <f t="shared" si="107"/>
        <v>J=</v>
      </c>
      <c r="S340" s="129">
        <f t="shared" si="108"/>
        <v>43578</v>
      </c>
      <c r="T340" s="134" t="str">
        <f t="shared" si="99"/>
        <v>-</v>
      </c>
      <c r="U340" s="9"/>
      <c r="V340" s="112">
        <v>45232</v>
      </c>
      <c r="W340" s="113" t="s">
        <v>84</v>
      </c>
      <c r="X340" s="9"/>
      <c r="Y340" s="1"/>
      <c r="Z340" s="9"/>
      <c r="AA340" s="9"/>
      <c r="AB340" s="9"/>
      <c r="AC340" s="9"/>
      <c r="AD340" s="9"/>
      <c r="AE340" s="10"/>
      <c r="AF340" s="9"/>
      <c r="AG340" s="9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</row>
    <row r="341" spans="1:193" x14ac:dyDescent="0.15">
      <c r="A341" s="124">
        <f t="shared" si="100"/>
        <v>43483</v>
      </c>
      <c r="B341" s="125">
        <f t="shared" ca="1" si="109"/>
        <v>1062.268339</v>
      </c>
      <c r="C341" s="126">
        <f t="shared" si="101"/>
        <v>1000</v>
      </c>
      <c r="D341" s="127">
        <f ca="1">IF(A341&lt;$B$1,VLOOKUP(A341,[1]DI!$A$4:$B$15000,2),0)</f>
        <v>6.4000000000000001E-2</v>
      </c>
      <c r="E341" s="128">
        <f t="shared" ca="1" si="94"/>
        <v>1.0002462000000001</v>
      </c>
      <c r="F341" s="128">
        <f ca="1">(TRUNC(PRODUCT($E$12:$E340),16))</f>
        <v>1.0573387744635601</v>
      </c>
      <c r="G341" s="128">
        <f t="shared" si="93"/>
        <v>1</v>
      </c>
      <c r="H341" s="128">
        <f t="shared" ca="1" si="95"/>
        <v>1.0573387700000001</v>
      </c>
      <c r="I341" s="127">
        <f t="shared" si="102"/>
        <v>5.1999999999999998E-3</v>
      </c>
      <c r="J341" s="129">
        <f t="shared" si="103"/>
        <v>43154</v>
      </c>
      <c r="K341" s="130">
        <f t="shared" si="104"/>
        <v>226</v>
      </c>
      <c r="L341" s="131">
        <f t="shared" si="105"/>
        <v>226</v>
      </c>
      <c r="M341" s="132">
        <f t="shared" si="96"/>
        <v>1.0046622430000001</v>
      </c>
      <c r="N341" s="132">
        <f t="shared" ca="1" si="97"/>
        <v>1.0622683399999999</v>
      </c>
      <c r="O341" s="131">
        <f t="shared" si="110"/>
        <v>0</v>
      </c>
      <c r="P341" s="128">
        <f t="shared" ca="1" si="98"/>
        <v>62.268338999999997</v>
      </c>
      <c r="Q341" s="126">
        <f t="shared" si="106"/>
        <v>0</v>
      </c>
      <c r="R341" s="133" t="str">
        <f t="shared" si="107"/>
        <v>J=</v>
      </c>
      <c r="S341" s="129">
        <f t="shared" si="108"/>
        <v>43578</v>
      </c>
      <c r="T341" s="134" t="str">
        <f t="shared" si="99"/>
        <v>-</v>
      </c>
      <c r="U341" s="9"/>
      <c r="V341" s="112">
        <v>45245</v>
      </c>
      <c r="W341" s="113" t="s">
        <v>93</v>
      </c>
      <c r="X341" s="9"/>
      <c r="Y341" s="1"/>
      <c r="Z341" s="9"/>
      <c r="AA341" s="9"/>
      <c r="AB341" s="9"/>
      <c r="AC341" s="9"/>
      <c r="AD341" s="9"/>
      <c r="AE341" s="10"/>
      <c r="AF341" s="9"/>
      <c r="AG341" s="9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</row>
    <row r="342" spans="1:193" x14ac:dyDescent="0.15">
      <c r="A342" s="124">
        <f t="shared" si="100"/>
        <v>43484</v>
      </c>
      <c r="B342" s="125">
        <f t="shared" ca="1" si="109"/>
        <v>1062.551743</v>
      </c>
      <c r="C342" s="126">
        <f t="shared" si="101"/>
        <v>1000</v>
      </c>
      <c r="D342" s="127">
        <f ca="1">IF(A342&lt;$B$1,VLOOKUP(A342,[1]DI!$A$4:$B$15000,2),0)</f>
        <v>0</v>
      </c>
      <c r="E342" s="128">
        <f t="shared" ca="1" si="94"/>
        <v>1</v>
      </c>
      <c r="F342" s="128">
        <f ca="1">(TRUNC(PRODUCT($E$12:$E341),16))</f>
        <v>1.0575990912698301</v>
      </c>
      <c r="G342" s="128">
        <f t="shared" si="93"/>
        <v>1</v>
      </c>
      <c r="H342" s="128">
        <f t="shared" ca="1" si="95"/>
        <v>1.0575990900000001</v>
      </c>
      <c r="I342" s="127">
        <f t="shared" si="102"/>
        <v>5.1999999999999998E-3</v>
      </c>
      <c r="J342" s="129">
        <f t="shared" si="103"/>
        <v>43154</v>
      </c>
      <c r="K342" s="130">
        <f t="shared" si="104"/>
        <v>226</v>
      </c>
      <c r="L342" s="131">
        <f t="shared" si="105"/>
        <v>227</v>
      </c>
      <c r="M342" s="132">
        <f t="shared" si="96"/>
        <v>1.0046829209999999</v>
      </c>
      <c r="N342" s="132">
        <f t="shared" ca="1" si="97"/>
        <v>1.062551743</v>
      </c>
      <c r="O342" s="131">
        <f t="shared" si="110"/>
        <v>0</v>
      </c>
      <c r="P342" s="128">
        <f t="shared" ca="1" si="98"/>
        <v>62.551743000000002</v>
      </c>
      <c r="Q342" s="126">
        <f t="shared" si="106"/>
        <v>0</v>
      </c>
      <c r="R342" s="133" t="str">
        <f t="shared" si="107"/>
        <v>J=</v>
      </c>
      <c r="S342" s="129">
        <f t="shared" si="108"/>
        <v>43578</v>
      </c>
      <c r="T342" s="134" t="str">
        <f t="shared" si="99"/>
        <v>-</v>
      </c>
      <c r="U342" s="9"/>
      <c r="V342" s="112">
        <v>45285</v>
      </c>
      <c r="W342" s="113" t="s">
        <v>86</v>
      </c>
      <c r="X342" s="9"/>
      <c r="Y342" s="1"/>
      <c r="Z342" s="9"/>
      <c r="AA342" s="9"/>
      <c r="AB342" s="9"/>
      <c r="AC342" s="9"/>
      <c r="AD342" s="9"/>
      <c r="AE342" s="10"/>
      <c r="AF342" s="9"/>
      <c r="AG342" s="9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</row>
    <row r="343" spans="1:193" x14ac:dyDescent="0.15">
      <c r="A343" s="124">
        <f t="shared" si="100"/>
        <v>43485</v>
      </c>
      <c r="B343" s="125">
        <f t="shared" ca="1" si="109"/>
        <v>1062.551743</v>
      </c>
      <c r="C343" s="126">
        <f t="shared" si="101"/>
        <v>1000</v>
      </c>
      <c r="D343" s="127">
        <f ca="1">IF(A343&lt;$B$1,VLOOKUP(A343,[1]DI!$A$4:$B$15000,2),0)</f>
        <v>0</v>
      </c>
      <c r="E343" s="128">
        <f t="shared" ca="1" si="94"/>
        <v>1</v>
      </c>
      <c r="F343" s="128">
        <f ca="1">(TRUNC(PRODUCT($E$12:$E342),16))</f>
        <v>1.0575990912698301</v>
      </c>
      <c r="G343" s="128">
        <f t="shared" si="93"/>
        <v>1</v>
      </c>
      <c r="H343" s="128">
        <f t="shared" ca="1" si="95"/>
        <v>1.0575990900000001</v>
      </c>
      <c r="I343" s="127">
        <f t="shared" si="102"/>
        <v>5.1999999999999998E-3</v>
      </c>
      <c r="J343" s="129">
        <f t="shared" si="103"/>
        <v>43154</v>
      </c>
      <c r="K343" s="130">
        <f t="shared" si="104"/>
        <v>226</v>
      </c>
      <c r="L343" s="131">
        <f t="shared" si="105"/>
        <v>227</v>
      </c>
      <c r="M343" s="132">
        <f t="shared" si="96"/>
        <v>1.0046829209999999</v>
      </c>
      <c r="N343" s="132">
        <f t="shared" ca="1" si="97"/>
        <v>1.062551743</v>
      </c>
      <c r="O343" s="131">
        <f t="shared" si="110"/>
        <v>0</v>
      </c>
      <c r="P343" s="128">
        <f t="shared" ca="1" si="98"/>
        <v>62.551743000000002</v>
      </c>
      <c r="Q343" s="126">
        <f t="shared" si="106"/>
        <v>0</v>
      </c>
      <c r="R343" s="133" t="str">
        <f t="shared" si="107"/>
        <v>J=</v>
      </c>
      <c r="S343" s="129">
        <f t="shared" si="108"/>
        <v>43578</v>
      </c>
      <c r="T343" s="134" t="str">
        <f t="shared" si="99"/>
        <v>-</v>
      </c>
      <c r="U343" s="9"/>
      <c r="V343" s="112">
        <v>45292</v>
      </c>
      <c r="W343" s="113" t="s">
        <v>88</v>
      </c>
      <c r="X343" s="9"/>
      <c r="Y343" s="1"/>
      <c r="Z343" s="9"/>
      <c r="AA343" s="9"/>
      <c r="AB343" s="9"/>
      <c r="AC343" s="9"/>
      <c r="AD343" s="9"/>
      <c r="AE343" s="10"/>
      <c r="AF343" s="9"/>
      <c r="AG343" s="9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</row>
    <row r="344" spans="1:193" x14ac:dyDescent="0.15">
      <c r="A344" s="124">
        <f t="shared" si="100"/>
        <v>43486</v>
      </c>
      <c r="B344" s="125">
        <f t="shared" ca="1" si="109"/>
        <v>1062.551743</v>
      </c>
      <c r="C344" s="126">
        <f t="shared" si="101"/>
        <v>1000</v>
      </c>
      <c r="D344" s="127">
        <f ca="1">IF(A344&lt;$B$1,VLOOKUP(A344,[1]DI!$A$4:$B$15000,2),0)</f>
        <v>6.4000000000000001E-2</v>
      </c>
      <c r="E344" s="128">
        <f t="shared" ca="1" si="94"/>
        <v>1.0002462000000001</v>
      </c>
      <c r="F344" s="128">
        <f ca="1">(TRUNC(PRODUCT($E$12:$E343),16))</f>
        <v>1.0575990912698301</v>
      </c>
      <c r="G344" s="128">
        <f t="shared" si="93"/>
        <v>1</v>
      </c>
      <c r="H344" s="128">
        <f t="shared" ca="1" si="95"/>
        <v>1.0575990900000001</v>
      </c>
      <c r="I344" s="127">
        <f t="shared" si="102"/>
        <v>5.1999999999999998E-3</v>
      </c>
      <c r="J344" s="129">
        <f t="shared" si="103"/>
        <v>43154</v>
      </c>
      <c r="K344" s="130">
        <f t="shared" si="104"/>
        <v>227</v>
      </c>
      <c r="L344" s="131">
        <f t="shared" si="105"/>
        <v>227</v>
      </c>
      <c r="M344" s="132">
        <f t="shared" si="96"/>
        <v>1.0046829209999999</v>
      </c>
      <c r="N344" s="132">
        <f t="shared" ca="1" si="97"/>
        <v>1.062551743</v>
      </c>
      <c r="O344" s="131">
        <f t="shared" si="110"/>
        <v>0</v>
      </c>
      <c r="P344" s="128">
        <f t="shared" ca="1" si="98"/>
        <v>62.551743000000002</v>
      </c>
      <c r="Q344" s="126">
        <f t="shared" si="106"/>
        <v>0</v>
      </c>
      <c r="R344" s="133" t="str">
        <f t="shared" si="107"/>
        <v>J=</v>
      </c>
      <c r="S344" s="129">
        <f t="shared" si="108"/>
        <v>43578</v>
      </c>
      <c r="T344" s="134" t="str">
        <f t="shared" si="99"/>
        <v>-</v>
      </c>
      <c r="U344" s="9"/>
      <c r="V344" s="112">
        <v>45334</v>
      </c>
      <c r="W344" s="113" t="s">
        <v>72</v>
      </c>
      <c r="X344" s="9"/>
      <c r="Y344" s="1"/>
      <c r="Z344" s="9"/>
      <c r="AA344" s="9"/>
      <c r="AB344" s="9"/>
      <c r="AC344" s="9"/>
      <c r="AD344" s="9"/>
      <c r="AE344" s="10"/>
      <c r="AF344" s="9"/>
      <c r="AG344" s="9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</row>
    <row r="345" spans="1:193" x14ac:dyDescent="0.15">
      <c r="A345" s="124">
        <f t="shared" si="100"/>
        <v>43487</v>
      </c>
      <c r="B345" s="125">
        <f t="shared" ca="1" si="109"/>
        <v>1062.8352159999999</v>
      </c>
      <c r="C345" s="126">
        <f t="shared" si="101"/>
        <v>1000</v>
      </c>
      <c r="D345" s="127">
        <f ca="1">IF(A345&lt;$B$1,VLOOKUP(A345,[1]DI!$A$4:$B$15000,2),0)</f>
        <v>6.4000000000000001E-2</v>
      </c>
      <c r="E345" s="128">
        <f t="shared" ca="1" si="94"/>
        <v>1.0002462000000001</v>
      </c>
      <c r="F345" s="128">
        <f ca="1">(TRUNC(PRODUCT($E$12:$E344),16))</f>
        <v>1.0578594721661101</v>
      </c>
      <c r="G345" s="128">
        <f t="shared" si="93"/>
        <v>1</v>
      </c>
      <c r="H345" s="128">
        <f t="shared" ca="1" si="95"/>
        <v>1.0578594699999999</v>
      </c>
      <c r="I345" s="127">
        <f t="shared" si="102"/>
        <v>5.1999999999999998E-3</v>
      </c>
      <c r="J345" s="129">
        <f t="shared" si="103"/>
        <v>43154</v>
      </c>
      <c r="K345" s="130">
        <f t="shared" si="104"/>
        <v>228</v>
      </c>
      <c r="L345" s="131">
        <f t="shared" si="105"/>
        <v>228</v>
      </c>
      <c r="M345" s="132">
        <f t="shared" si="96"/>
        <v>1.0047035989999999</v>
      </c>
      <c r="N345" s="132">
        <f t="shared" ca="1" si="97"/>
        <v>1.0628352169999999</v>
      </c>
      <c r="O345" s="131">
        <f t="shared" si="110"/>
        <v>0</v>
      </c>
      <c r="P345" s="128">
        <f t="shared" ca="1" si="98"/>
        <v>62.835216000000003</v>
      </c>
      <c r="Q345" s="126">
        <f t="shared" si="106"/>
        <v>0</v>
      </c>
      <c r="R345" s="133" t="str">
        <f t="shared" si="107"/>
        <v>J=</v>
      </c>
      <c r="S345" s="129">
        <f t="shared" si="108"/>
        <v>43578</v>
      </c>
      <c r="T345" s="134" t="str">
        <f t="shared" si="99"/>
        <v>-</v>
      </c>
      <c r="U345" s="9"/>
      <c r="V345" s="112">
        <v>45335</v>
      </c>
      <c r="W345" s="113" t="s">
        <v>72</v>
      </c>
      <c r="X345" s="9"/>
      <c r="Y345" s="1"/>
      <c r="Z345" s="9"/>
      <c r="AA345" s="9"/>
      <c r="AB345" s="9"/>
      <c r="AC345" s="9"/>
      <c r="AD345" s="9"/>
      <c r="AE345" s="10"/>
      <c r="AF345" s="9"/>
      <c r="AG345" s="9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</row>
    <row r="346" spans="1:193" x14ac:dyDescent="0.15">
      <c r="A346" s="124">
        <f t="shared" si="100"/>
        <v>43488</v>
      </c>
      <c r="B346" s="125">
        <f t="shared" ca="1" si="109"/>
        <v>1063.1187729999999</v>
      </c>
      <c r="C346" s="126">
        <f t="shared" si="101"/>
        <v>1000</v>
      </c>
      <c r="D346" s="127">
        <f ca="1">IF(A346&lt;$B$1,VLOOKUP(A346,[1]DI!$A$4:$B$15000,2),0)</f>
        <v>6.4000000000000001E-2</v>
      </c>
      <c r="E346" s="128">
        <f t="shared" ca="1" si="94"/>
        <v>1.0002462000000001</v>
      </c>
      <c r="F346" s="128">
        <f ca="1">(TRUNC(PRODUCT($E$12:$E345),16))</f>
        <v>1.0581199171681499</v>
      </c>
      <c r="G346" s="128">
        <f t="shared" si="93"/>
        <v>1</v>
      </c>
      <c r="H346" s="128">
        <f t="shared" ca="1" si="95"/>
        <v>1.05811992</v>
      </c>
      <c r="I346" s="127">
        <f t="shared" si="102"/>
        <v>5.1999999999999998E-3</v>
      </c>
      <c r="J346" s="129">
        <f t="shared" si="103"/>
        <v>43154</v>
      </c>
      <c r="K346" s="130">
        <f t="shared" si="104"/>
        <v>229</v>
      </c>
      <c r="L346" s="131">
        <f t="shared" si="105"/>
        <v>229</v>
      </c>
      <c r="M346" s="132">
        <f t="shared" si="96"/>
        <v>1.0047242780000001</v>
      </c>
      <c r="N346" s="132">
        <f t="shared" ca="1" si="97"/>
        <v>1.063118773</v>
      </c>
      <c r="O346" s="131">
        <f t="shared" si="110"/>
        <v>0</v>
      </c>
      <c r="P346" s="128">
        <f t="shared" ca="1" si="98"/>
        <v>63.118772999999997</v>
      </c>
      <c r="Q346" s="126">
        <f t="shared" si="106"/>
        <v>0</v>
      </c>
      <c r="R346" s="133" t="str">
        <f t="shared" si="107"/>
        <v>J=</v>
      </c>
      <c r="S346" s="129">
        <f t="shared" si="108"/>
        <v>43578</v>
      </c>
      <c r="T346" s="134" t="str">
        <f t="shared" si="99"/>
        <v>-</v>
      </c>
      <c r="U346" s="29"/>
      <c r="V346" s="112">
        <v>45380</v>
      </c>
      <c r="W346" s="113" t="s">
        <v>89</v>
      </c>
      <c r="X346" s="29"/>
      <c r="Y346" s="31"/>
      <c r="Z346" s="29"/>
      <c r="AA346" s="29"/>
      <c r="AB346" s="29"/>
      <c r="AC346" s="29"/>
      <c r="AD346" s="29"/>
      <c r="AE346" s="33"/>
      <c r="AF346" s="29"/>
      <c r="AG346" s="29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  <c r="DB346" s="30"/>
      <c r="DC346" s="30"/>
      <c r="DD346" s="30"/>
      <c r="DE346" s="30"/>
      <c r="DF346" s="30"/>
      <c r="DG346" s="30"/>
      <c r="DH346" s="30"/>
      <c r="DI346" s="30"/>
      <c r="DJ346" s="30"/>
      <c r="DK346" s="30"/>
      <c r="DL346" s="30"/>
      <c r="DM346" s="30"/>
      <c r="DN346" s="30"/>
      <c r="DO346" s="30"/>
      <c r="DP346" s="30"/>
      <c r="DQ346" s="30"/>
      <c r="DR346" s="30"/>
      <c r="DS346" s="30"/>
      <c r="DT346" s="30"/>
      <c r="DU346" s="30"/>
      <c r="DV346" s="30"/>
      <c r="DW346" s="30"/>
      <c r="DX346" s="30"/>
      <c r="DY346" s="30"/>
      <c r="DZ346" s="30"/>
      <c r="EA346" s="30"/>
      <c r="EB346" s="30"/>
      <c r="EC346" s="30"/>
      <c r="ED346" s="30"/>
      <c r="EE346" s="30"/>
      <c r="EF346" s="30"/>
      <c r="EG346" s="30"/>
      <c r="EH346" s="30"/>
      <c r="EI346" s="30"/>
      <c r="EJ346" s="30"/>
      <c r="EK346" s="30"/>
      <c r="EL346" s="30"/>
      <c r="EM346" s="30"/>
      <c r="EN346" s="30"/>
      <c r="EO346" s="30"/>
      <c r="EP346" s="30"/>
      <c r="EQ346" s="30"/>
      <c r="ER346" s="30"/>
      <c r="ES346" s="30"/>
      <c r="ET346" s="30"/>
      <c r="EU346" s="30"/>
      <c r="EV346" s="30"/>
      <c r="EW346" s="30"/>
      <c r="EX346" s="30"/>
      <c r="EY346" s="30"/>
      <c r="EZ346" s="30"/>
      <c r="FA346" s="30"/>
      <c r="FB346" s="30"/>
      <c r="FC346" s="30"/>
      <c r="FD346" s="30"/>
      <c r="FE346" s="30"/>
      <c r="FF346" s="30"/>
      <c r="FG346" s="30"/>
      <c r="FH346" s="30"/>
      <c r="FI346" s="30"/>
      <c r="FJ346" s="30"/>
      <c r="FK346" s="30"/>
      <c r="FL346" s="30"/>
      <c r="FM346" s="30"/>
      <c r="FN346" s="30"/>
      <c r="FO346" s="30"/>
      <c r="FP346" s="31"/>
      <c r="FQ346" s="31"/>
      <c r="FR346" s="31"/>
      <c r="FS346" s="31"/>
      <c r="FT346" s="31"/>
      <c r="FU346" s="31"/>
      <c r="FV346" s="31"/>
      <c r="FW346" s="31"/>
      <c r="FX346" s="31"/>
      <c r="FY346" s="31"/>
      <c r="FZ346" s="31"/>
      <c r="GA346" s="31"/>
      <c r="GB346" s="31"/>
      <c r="GC346" s="31"/>
      <c r="GD346" s="31"/>
      <c r="GE346" s="31"/>
      <c r="GF346" s="31"/>
      <c r="GG346" s="31"/>
      <c r="GH346" s="31"/>
      <c r="GI346" s="31"/>
      <c r="GJ346" s="31"/>
      <c r="GK346" s="31"/>
    </row>
    <row r="347" spans="1:193" x14ac:dyDescent="0.15">
      <c r="A347" s="124">
        <f t="shared" si="100"/>
        <v>43489</v>
      </c>
      <c r="B347" s="125">
        <f t="shared" ca="1" si="109"/>
        <v>1063.4023990000001</v>
      </c>
      <c r="C347" s="126">
        <f t="shared" si="101"/>
        <v>1000</v>
      </c>
      <c r="D347" s="127">
        <f ca="1">IF(A347&lt;$B$1,VLOOKUP(A347,[1]DI!$A$4:$B$15000,2),0)</f>
        <v>6.4000000000000001E-2</v>
      </c>
      <c r="E347" s="128">
        <f t="shared" ca="1" si="94"/>
        <v>1.0002462000000001</v>
      </c>
      <c r="F347" s="128">
        <f ca="1">(TRUNC(PRODUCT($E$12:$E346),16))</f>
        <v>1.05838042629176</v>
      </c>
      <c r="G347" s="128">
        <f t="shared" si="93"/>
        <v>1</v>
      </c>
      <c r="H347" s="128">
        <f t="shared" ca="1" si="95"/>
        <v>1.0583804299999999</v>
      </c>
      <c r="I347" s="127">
        <f t="shared" si="102"/>
        <v>5.1999999999999998E-3</v>
      </c>
      <c r="J347" s="129">
        <f t="shared" si="103"/>
        <v>43154</v>
      </c>
      <c r="K347" s="130">
        <f t="shared" si="104"/>
        <v>230</v>
      </c>
      <c r="L347" s="131">
        <f t="shared" si="105"/>
        <v>230</v>
      </c>
      <c r="M347" s="132">
        <f t="shared" si="96"/>
        <v>1.0047449559999999</v>
      </c>
      <c r="N347" s="132">
        <f t="shared" ca="1" si="97"/>
        <v>1.0634023990000001</v>
      </c>
      <c r="O347" s="131">
        <f t="shared" si="110"/>
        <v>0</v>
      </c>
      <c r="P347" s="128">
        <f t="shared" ca="1" si="98"/>
        <v>63.402399000000003</v>
      </c>
      <c r="Q347" s="126">
        <f t="shared" si="106"/>
        <v>0</v>
      </c>
      <c r="R347" s="133" t="str">
        <f t="shared" si="107"/>
        <v>J=</v>
      </c>
      <c r="S347" s="129">
        <f t="shared" si="108"/>
        <v>43578</v>
      </c>
      <c r="T347" s="134" t="str">
        <f t="shared" si="99"/>
        <v>-</v>
      </c>
      <c r="U347" s="9"/>
      <c r="V347" s="112">
        <v>45413</v>
      </c>
      <c r="W347" s="113" t="s">
        <v>91</v>
      </c>
      <c r="X347" s="9"/>
      <c r="Y347" s="1"/>
      <c r="Z347" s="9"/>
      <c r="AA347" s="9"/>
      <c r="AB347" s="9"/>
      <c r="AC347" s="9"/>
      <c r="AD347" s="9"/>
      <c r="AE347" s="10"/>
      <c r="AF347" s="9"/>
      <c r="AG347" s="9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</row>
    <row r="348" spans="1:193" x14ac:dyDescent="0.15">
      <c r="A348" s="124">
        <f t="shared" si="100"/>
        <v>43490</v>
      </c>
      <c r="B348" s="125">
        <f t="shared" ca="1" si="109"/>
        <v>1063.6860979999999</v>
      </c>
      <c r="C348" s="126">
        <f t="shared" si="101"/>
        <v>1000</v>
      </c>
      <c r="D348" s="127">
        <f ca="1">IF(A348&lt;$B$1,VLOOKUP(A348,[1]DI!$A$4:$B$15000,2),0)</f>
        <v>6.4000000000000001E-2</v>
      </c>
      <c r="E348" s="128">
        <f t="shared" ca="1" si="94"/>
        <v>1.0002462000000001</v>
      </c>
      <c r="F348" s="128">
        <f ca="1">(TRUNC(PRODUCT($E$12:$E347),16))</f>
        <v>1.05864099955271</v>
      </c>
      <c r="G348" s="128">
        <f t="shared" si="93"/>
        <v>1</v>
      </c>
      <c r="H348" s="128">
        <f t="shared" ca="1" si="95"/>
        <v>1.0586409999999999</v>
      </c>
      <c r="I348" s="127">
        <f t="shared" si="102"/>
        <v>5.1999999999999998E-3</v>
      </c>
      <c r="J348" s="129">
        <f t="shared" si="103"/>
        <v>43154</v>
      </c>
      <c r="K348" s="130">
        <f t="shared" si="104"/>
        <v>231</v>
      </c>
      <c r="L348" s="131">
        <f t="shared" si="105"/>
        <v>231</v>
      </c>
      <c r="M348" s="132">
        <f t="shared" si="96"/>
        <v>1.0047656359999999</v>
      </c>
      <c r="N348" s="132">
        <f t="shared" ca="1" si="97"/>
        <v>1.063686098</v>
      </c>
      <c r="O348" s="131">
        <f t="shared" si="110"/>
        <v>0</v>
      </c>
      <c r="P348" s="128">
        <f t="shared" ca="1" si="98"/>
        <v>63.686098000000001</v>
      </c>
      <c r="Q348" s="126">
        <f t="shared" si="106"/>
        <v>0</v>
      </c>
      <c r="R348" s="133" t="str">
        <f t="shared" si="107"/>
        <v>J=</v>
      </c>
      <c r="S348" s="129">
        <f t="shared" si="108"/>
        <v>43578</v>
      </c>
      <c r="T348" s="134" t="str">
        <f t="shared" si="99"/>
        <v>-</v>
      </c>
      <c r="U348" s="9"/>
      <c r="V348" s="112">
        <v>45442</v>
      </c>
      <c r="W348" s="113" t="s">
        <v>90</v>
      </c>
      <c r="X348" s="9"/>
      <c r="Y348" s="1"/>
      <c r="Z348" s="9"/>
      <c r="AA348" s="9"/>
      <c r="AB348" s="9"/>
      <c r="AC348" s="9"/>
      <c r="AD348" s="9"/>
      <c r="AE348" s="10"/>
      <c r="AF348" s="9"/>
      <c r="AG348" s="9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</row>
    <row r="349" spans="1:193" x14ac:dyDescent="0.15">
      <c r="A349" s="124">
        <f t="shared" si="100"/>
        <v>43491</v>
      </c>
      <c r="B349" s="125">
        <f t="shared" ca="1" si="109"/>
        <v>1063.9698780000001</v>
      </c>
      <c r="C349" s="126">
        <f t="shared" si="101"/>
        <v>1000</v>
      </c>
      <c r="D349" s="127">
        <f ca="1">IF(A349&lt;$B$1,VLOOKUP(A349,[1]DI!$A$4:$B$15000,2),0)</f>
        <v>0</v>
      </c>
      <c r="E349" s="128">
        <f t="shared" ca="1" si="94"/>
        <v>1</v>
      </c>
      <c r="F349" s="128">
        <f ca="1">(TRUNC(PRODUCT($E$12:$E348),16))</f>
        <v>1.0589016369668001</v>
      </c>
      <c r="G349" s="128">
        <f t="shared" si="93"/>
        <v>1</v>
      </c>
      <c r="H349" s="128">
        <f t="shared" ca="1" si="95"/>
        <v>1.05890164</v>
      </c>
      <c r="I349" s="127">
        <f t="shared" si="102"/>
        <v>5.1999999999999998E-3</v>
      </c>
      <c r="J349" s="129">
        <f t="shared" si="103"/>
        <v>43154</v>
      </c>
      <c r="K349" s="130">
        <f t="shared" si="104"/>
        <v>231</v>
      </c>
      <c r="L349" s="131">
        <f t="shared" si="105"/>
        <v>232</v>
      </c>
      <c r="M349" s="132">
        <f t="shared" si="96"/>
        <v>1.0047863159999999</v>
      </c>
      <c r="N349" s="132">
        <f t="shared" ca="1" si="97"/>
        <v>1.063969878</v>
      </c>
      <c r="O349" s="131">
        <f t="shared" si="110"/>
        <v>0</v>
      </c>
      <c r="P349" s="128">
        <f t="shared" ca="1" si="98"/>
        <v>63.969878000000001</v>
      </c>
      <c r="Q349" s="126">
        <f t="shared" si="106"/>
        <v>0</v>
      </c>
      <c r="R349" s="133" t="str">
        <f t="shared" si="107"/>
        <v>J=</v>
      </c>
      <c r="S349" s="129">
        <f t="shared" si="108"/>
        <v>43578</v>
      </c>
      <c r="T349" s="134" t="str">
        <f t="shared" si="99"/>
        <v>-</v>
      </c>
      <c r="U349" s="9"/>
      <c r="V349" s="112">
        <v>45611</v>
      </c>
      <c r="W349" s="113" t="s">
        <v>93</v>
      </c>
      <c r="X349" s="9"/>
      <c r="Y349" s="1"/>
      <c r="Z349" s="9"/>
      <c r="AA349" s="9"/>
      <c r="AB349" s="9"/>
      <c r="AC349" s="9"/>
      <c r="AD349" s="9"/>
      <c r="AE349" s="10"/>
      <c r="AF349" s="9"/>
      <c r="AG349" s="9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</row>
    <row r="350" spans="1:193" x14ac:dyDescent="0.15">
      <c r="A350" s="124">
        <f t="shared" si="100"/>
        <v>43492</v>
      </c>
      <c r="B350" s="125">
        <f t="shared" ca="1" si="109"/>
        <v>1063.9698780000001</v>
      </c>
      <c r="C350" s="126">
        <f t="shared" si="101"/>
        <v>1000</v>
      </c>
      <c r="D350" s="127">
        <f ca="1">IF(A350&lt;$B$1,VLOOKUP(A350,[1]DI!$A$4:$B$15000,2),0)</f>
        <v>0</v>
      </c>
      <c r="E350" s="128">
        <f t="shared" ca="1" si="94"/>
        <v>1</v>
      </c>
      <c r="F350" s="128">
        <f ca="1">(TRUNC(PRODUCT($E$12:$E349),16))</f>
        <v>1.0589016369668001</v>
      </c>
      <c r="G350" s="128">
        <f t="shared" si="93"/>
        <v>1</v>
      </c>
      <c r="H350" s="128">
        <f t="shared" ca="1" si="95"/>
        <v>1.05890164</v>
      </c>
      <c r="I350" s="127">
        <f t="shared" si="102"/>
        <v>5.1999999999999998E-3</v>
      </c>
      <c r="J350" s="129">
        <f t="shared" si="103"/>
        <v>43154</v>
      </c>
      <c r="K350" s="130">
        <f t="shared" si="104"/>
        <v>231</v>
      </c>
      <c r="L350" s="131">
        <f t="shared" si="105"/>
        <v>232</v>
      </c>
      <c r="M350" s="132">
        <f t="shared" si="96"/>
        <v>1.0047863159999999</v>
      </c>
      <c r="N350" s="132">
        <f t="shared" ca="1" si="97"/>
        <v>1.063969878</v>
      </c>
      <c r="O350" s="131">
        <f t="shared" si="110"/>
        <v>0</v>
      </c>
      <c r="P350" s="128">
        <f t="shared" ca="1" si="98"/>
        <v>63.969878000000001</v>
      </c>
      <c r="Q350" s="126">
        <f t="shared" si="106"/>
        <v>0</v>
      </c>
      <c r="R350" s="133" t="str">
        <f t="shared" si="107"/>
        <v>J=</v>
      </c>
      <c r="S350" s="129">
        <f t="shared" si="108"/>
        <v>43578</v>
      </c>
      <c r="T350" s="134" t="str">
        <f t="shared" si="99"/>
        <v>-</v>
      </c>
      <c r="U350" s="9"/>
      <c r="V350" s="112">
        <v>45651</v>
      </c>
      <c r="W350" s="113" t="s">
        <v>86</v>
      </c>
      <c r="X350" s="9"/>
      <c r="Y350" s="1"/>
      <c r="Z350" s="9"/>
      <c r="AA350" s="9"/>
      <c r="AB350" s="9"/>
      <c r="AC350" s="9"/>
      <c r="AD350" s="9"/>
      <c r="AE350" s="10"/>
      <c r="AF350" s="9"/>
      <c r="AG350" s="9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</row>
    <row r="351" spans="1:193" x14ac:dyDescent="0.15">
      <c r="A351" s="124">
        <f t="shared" si="100"/>
        <v>43493</v>
      </c>
      <c r="B351" s="125">
        <f t="shared" ca="1" si="109"/>
        <v>1063.9698780000001</v>
      </c>
      <c r="C351" s="126">
        <f t="shared" si="101"/>
        <v>1000</v>
      </c>
      <c r="D351" s="127">
        <f ca="1">IF(A351&lt;$B$1,VLOOKUP(A351,[1]DI!$A$4:$B$15000,2),0)</f>
        <v>6.4000000000000001E-2</v>
      </c>
      <c r="E351" s="128">
        <f t="shared" ca="1" si="94"/>
        <v>1.0002462000000001</v>
      </c>
      <c r="F351" s="128">
        <f ca="1">(TRUNC(PRODUCT($E$12:$E350),16))</f>
        <v>1.0589016369668001</v>
      </c>
      <c r="G351" s="128">
        <f t="shared" si="93"/>
        <v>1</v>
      </c>
      <c r="H351" s="128">
        <f t="shared" ca="1" si="95"/>
        <v>1.05890164</v>
      </c>
      <c r="I351" s="127">
        <f t="shared" si="102"/>
        <v>5.1999999999999998E-3</v>
      </c>
      <c r="J351" s="129">
        <f t="shared" si="103"/>
        <v>43154</v>
      </c>
      <c r="K351" s="130">
        <f t="shared" si="104"/>
        <v>232</v>
      </c>
      <c r="L351" s="131">
        <f t="shared" si="105"/>
        <v>232</v>
      </c>
      <c r="M351" s="132">
        <f t="shared" si="96"/>
        <v>1.0047863159999999</v>
      </c>
      <c r="N351" s="132">
        <f t="shared" ca="1" si="97"/>
        <v>1.063969878</v>
      </c>
      <c r="O351" s="131">
        <f t="shared" si="110"/>
        <v>0</v>
      </c>
      <c r="P351" s="128">
        <f t="shared" ca="1" si="98"/>
        <v>63.969878000000001</v>
      </c>
      <c r="Q351" s="126">
        <f t="shared" si="106"/>
        <v>0</v>
      </c>
      <c r="R351" s="133" t="str">
        <f t="shared" si="107"/>
        <v>J=</v>
      </c>
      <c r="S351" s="129">
        <f t="shared" si="108"/>
        <v>43578</v>
      </c>
      <c r="T351" s="134" t="str">
        <f t="shared" si="99"/>
        <v>-</v>
      </c>
      <c r="U351" s="9"/>
      <c r="V351" s="112">
        <v>45658</v>
      </c>
      <c r="W351" s="113" t="s">
        <v>88</v>
      </c>
      <c r="X351" s="9"/>
      <c r="Y351" s="1"/>
      <c r="Z351" s="9"/>
      <c r="AA351" s="9"/>
      <c r="AB351" s="9"/>
      <c r="AC351" s="9"/>
      <c r="AD351" s="9"/>
      <c r="AE351" s="10"/>
      <c r="AF351" s="9"/>
      <c r="AG351" s="9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</row>
    <row r="352" spans="1:193" x14ac:dyDescent="0.15">
      <c r="A352" s="124">
        <f t="shared" si="100"/>
        <v>43494</v>
      </c>
      <c r="B352" s="125">
        <f t="shared" ca="1" si="109"/>
        <v>1064.253729</v>
      </c>
      <c r="C352" s="126">
        <f t="shared" si="101"/>
        <v>1000</v>
      </c>
      <c r="D352" s="127">
        <f ca="1">IF(A352&lt;$B$1,VLOOKUP(A352,[1]DI!$A$4:$B$15000,2),0)</f>
        <v>6.4000000000000001E-2</v>
      </c>
      <c r="E352" s="128">
        <f t="shared" ca="1" si="94"/>
        <v>1.0002462000000001</v>
      </c>
      <c r="F352" s="128">
        <f ca="1">(TRUNC(PRODUCT($E$12:$E351),16))</f>
        <v>1.0591623385498199</v>
      </c>
      <c r="G352" s="128">
        <f t="shared" si="93"/>
        <v>1</v>
      </c>
      <c r="H352" s="128">
        <f t="shared" ca="1" si="95"/>
        <v>1.0591623400000001</v>
      </c>
      <c r="I352" s="127">
        <f t="shared" si="102"/>
        <v>5.1999999999999998E-3</v>
      </c>
      <c r="J352" s="129">
        <f t="shared" si="103"/>
        <v>43154</v>
      </c>
      <c r="K352" s="130">
        <f t="shared" si="104"/>
        <v>233</v>
      </c>
      <c r="L352" s="131">
        <f t="shared" si="105"/>
        <v>233</v>
      </c>
      <c r="M352" s="132">
        <f t="shared" si="96"/>
        <v>1.0048069959999999</v>
      </c>
      <c r="N352" s="132">
        <f t="shared" ca="1" si="97"/>
        <v>1.064253729</v>
      </c>
      <c r="O352" s="131">
        <f t="shared" si="110"/>
        <v>0</v>
      </c>
      <c r="P352" s="128">
        <f t="shared" ca="1" si="98"/>
        <v>64.253729000000007</v>
      </c>
      <c r="Q352" s="126">
        <f t="shared" si="106"/>
        <v>0</v>
      </c>
      <c r="R352" s="133" t="str">
        <f t="shared" si="107"/>
        <v>J=</v>
      </c>
      <c r="S352" s="129">
        <f t="shared" si="108"/>
        <v>43578</v>
      </c>
      <c r="T352" s="134" t="str">
        <f t="shared" si="99"/>
        <v>-</v>
      </c>
      <c r="U352" s="9"/>
      <c r="V352" s="112">
        <v>45719</v>
      </c>
      <c r="W352" s="113" t="s">
        <v>72</v>
      </c>
      <c r="X352" s="9"/>
      <c r="Y352" s="1"/>
      <c r="Z352" s="9"/>
      <c r="AA352" s="9"/>
      <c r="AB352" s="9"/>
      <c r="AC352" s="9"/>
      <c r="AD352" s="9"/>
      <c r="AE352" s="10"/>
      <c r="AF352" s="9"/>
      <c r="AG352" s="9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</row>
    <row r="353" spans="1:190" x14ac:dyDescent="0.15">
      <c r="A353" s="124">
        <f t="shared" si="100"/>
        <v>43495</v>
      </c>
      <c r="B353" s="125">
        <f t="shared" ca="1" si="109"/>
        <v>1064.5376510000001</v>
      </c>
      <c r="C353" s="126">
        <f t="shared" si="101"/>
        <v>1000</v>
      </c>
      <c r="D353" s="127">
        <f ca="1">IF(A353&lt;$B$1,VLOOKUP(A353,[1]DI!$A$4:$B$15000,2),0)</f>
        <v>6.4000000000000001E-2</v>
      </c>
      <c r="E353" s="128">
        <f t="shared" ca="1" si="94"/>
        <v>1.0002462000000001</v>
      </c>
      <c r="F353" s="128">
        <f ca="1">(TRUNC(PRODUCT($E$12:$E352),16))</f>
        <v>1.0594231043175799</v>
      </c>
      <c r="G353" s="128">
        <f t="shared" si="93"/>
        <v>1</v>
      </c>
      <c r="H353" s="128">
        <f t="shared" ca="1" si="95"/>
        <v>1.0594231000000001</v>
      </c>
      <c r="I353" s="127">
        <f t="shared" si="102"/>
        <v>5.1999999999999998E-3</v>
      </c>
      <c r="J353" s="129">
        <f t="shared" si="103"/>
        <v>43154</v>
      </c>
      <c r="K353" s="130">
        <f t="shared" si="104"/>
        <v>234</v>
      </c>
      <c r="L353" s="131">
        <f t="shared" si="105"/>
        <v>234</v>
      </c>
      <c r="M353" s="132">
        <f t="shared" si="96"/>
        <v>1.0048276759999999</v>
      </c>
      <c r="N353" s="132">
        <f t="shared" ca="1" si="97"/>
        <v>1.064537651</v>
      </c>
      <c r="O353" s="131">
        <f t="shared" si="110"/>
        <v>0</v>
      </c>
      <c r="P353" s="128">
        <f t="shared" ca="1" si="98"/>
        <v>64.537650999999997</v>
      </c>
      <c r="Q353" s="126">
        <f t="shared" si="106"/>
        <v>0</v>
      </c>
      <c r="R353" s="133" t="str">
        <f t="shared" si="107"/>
        <v>J=</v>
      </c>
      <c r="S353" s="129">
        <f t="shared" si="108"/>
        <v>43578</v>
      </c>
      <c r="T353" s="134" t="str">
        <f t="shared" si="99"/>
        <v>-</v>
      </c>
      <c r="U353" s="9"/>
      <c r="V353" s="112">
        <v>45720</v>
      </c>
      <c r="W353" s="113" t="s">
        <v>72</v>
      </c>
      <c r="X353" s="9"/>
      <c r="Y353" s="1"/>
      <c r="Z353" s="9"/>
      <c r="AA353" s="9"/>
      <c r="AB353" s="9"/>
      <c r="AC353" s="9"/>
      <c r="AD353" s="9"/>
      <c r="AE353" s="10"/>
      <c r="AF353" s="9"/>
      <c r="AG353" s="9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</row>
    <row r="354" spans="1:190" x14ac:dyDescent="0.15">
      <c r="A354" s="124">
        <f t="shared" si="100"/>
        <v>43496</v>
      </c>
      <c r="B354" s="125">
        <f t="shared" ca="1" si="109"/>
        <v>1064.821655</v>
      </c>
      <c r="C354" s="126">
        <f t="shared" si="101"/>
        <v>1000</v>
      </c>
      <c r="D354" s="127">
        <f ca="1">IF(A354&lt;$B$1,VLOOKUP(A354,[1]DI!$A$4:$B$15000,2),0)</f>
        <v>6.4000000000000001E-2</v>
      </c>
      <c r="E354" s="128">
        <f t="shared" ca="1" si="94"/>
        <v>1.0002462000000001</v>
      </c>
      <c r="F354" s="128">
        <f ca="1">(TRUNC(PRODUCT($E$12:$E353),16))</f>
        <v>1.0596839342858599</v>
      </c>
      <c r="G354" s="128">
        <f t="shared" si="93"/>
        <v>1</v>
      </c>
      <c r="H354" s="128">
        <f t="shared" ca="1" si="95"/>
        <v>1.0596839300000001</v>
      </c>
      <c r="I354" s="127">
        <f t="shared" si="102"/>
        <v>5.1999999999999998E-3</v>
      </c>
      <c r="J354" s="129">
        <f t="shared" si="103"/>
        <v>43154</v>
      </c>
      <c r="K354" s="130">
        <f t="shared" si="104"/>
        <v>235</v>
      </c>
      <c r="L354" s="131">
        <f t="shared" si="105"/>
        <v>235</v>
      </c>
      <c r="M354" s="132">
        <f t="shared" si="96"/>
        <v>1.004848357</v>
      </c>
      <c r="N354" s="132">
        <f t="shared" ca="1" si="97"/>
        <v>1.0648216559999999</v>
      </c>
      <c r="O354" s="131">
        <f t="shared" si="110"/>
        <v>0</v>
      </c>
      <c r="P354" s="128">
        <f t="shared" ca="1" si="98"/>
        <v>64.821655000000007</v>
      </c>
      <c r="Q354" s="126">
        <f t="shared" si="106"/>
        <v>0</v>
      </c>
      <c r="R354" s="133" t="str">
        <f t="shared" si="107"/>
        <v>J=</v>
      </c>
      <c r="S354" s="129">
        <f t="shared" si="108"/>
        <v>43578</v>
      </c>
      <c r="T354" s="134" t="str">
        <f t="shared" si="99"/>
        <v>-</v>
      </c>
      <c r="U354" s="9"/>
      <c r="V354" s="112">
        <v>45765</v>
      </c>
      <c r="W354" s="113" t="s">
        <v>89</v>
      </c>
      <c r="X354" s="9"/>
      <c r="Y354" s="1"/>
      <c r="Z354" s="9"/>
      <c r="AA354" s="9"/>
      <c r="AB354" s="9"/>
      <c r="AC354" s="9"/>
      <c r="AD354" s="9"/>
      <c r="AE354" s="10"/>
      <c r="AF354" s="9"/>
      <c r="AG354" s="9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</row>
    <row r="355" spans="1:190" x14ac:dyDescent="0.15">
      <c r="A355" s="124">
        <f t="shared" si="100"/>
        <v>43497</v>
      </c>
      <c r="B355" s="125">
        <f t="shared" ca="1" si="109"/>
        <v>1065.105742</v>
      </c>
      <c r="C355" s="126">
        <f t="shared" si="101"/>
        <v>1000</v>
      </c>
      <c r="D355" s="127">
        <f ca="1">IF(A355&lt;$B$1,VLOOKUP(A355,[1]DI!$A$4:$B$15000,2),0)</f>
        <v>6.4000000000000001E-2</v>
      </c>
      <c r="E355" s="128">
        <f t="shared" ca="1" si="94"/>
        <v>1.0002462000000001</v>
      </c>
      <c r="F355" s="128">
        <f ca="1">(TRUNC(PRODUCT($E$12:$E354),16))</f>
        <v>1.05994482847048</v>
      </c>
      <c r="G355" s="128">
        <f t="shared" si="93"/>
        <v>1</v>
      </c>
      <c r="H355" s="128">
        <f t="shared" ca="1" si="95"/>
        <v>1.0599448300000001</v>
      </c>
      <c r="I355" s="127">
        <f t="shared" si="102"/>
        <v>5.1999999999999998E-3</v>
      </c>
      <c r="J355" s="129">
        <f t="shared" si="103"/>
        <v>43154</v>
      </c>
      <c r="K355" s="130">
        <f t="shared" si="104"/>
        <v>236</v>
      </c>
      <c r="L355" s="131">
        <f t="shared" si="105"/>
        <v>236</v>
      </c>
      <c r="M355" s="132">
        <f t="shared" si="96"/>
        <v>1.0048690389999999</v>
      </c>
      <c r="N355" s="132">
        <f t="shared" ca="1" si="97"/>
        <v>1.0651057429999999</v>
      </c>
      <c r="O355" s="131">
        <f t="shared" si="110"/>
        <v>0</v>
      </c>
      <c r="P355" s="128">
        <f t="shared" ca="1" si="98"/>
        <v>65.105742000000006</v>
      </c>
      <c r="Q355" s="126">
        <f t="shared" si="106"/>
        <v>0</v>
      </c>
      <c r="R355" s="133" t="str">
        <f t="shared" si="107"/>
        <v>J=</v>
      </c>
      <c r="S355" s="129">
        <f t="shared" si="108"/>
        <v>43578</v>
      </c>
      <c r="T355" s="134" t="str">
        <f t="shared" si="99"/>
        <v>-</v>
      </c>
      <c r="U355" s="9"/>
      <c r="V355" s="112">
        <v>45768</v>
      </c>
      <c r="W355" s="113" t="s">
        <v>74</v>
      </c>
      <c r="X355" s="9"/>
      <c r="Y355" s="1"/>
      <c r="Z355" s="9"/>
      <c r="AA355" s="9"/>
      <c r="AB355" s="9"/>
      <c r="AC355" s="9"/>
      <c r="AD355" s="9"/>
      <c r="AE355" s="10"/>
      <c r="AF355" s="9"/>
      <c r="AG355" s="9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</row>
    <row r="356" spans="1:190" x14ac:dyDescent="0.15">
      <c r="A356" s="124">
        <f t="shared" si="100"/>
        <v>43498</v>
      </c>
      <c r="B356" s="125">
        <f t="shared" ca="1" si="109"/>
        <v>1065.389901</v>
      </c>
      <c r="C356" s="126">
        <f t="shared" si="101"/>
        <v>1000</v>
      </c>
      <c r="D356" s="127">
        <f ca="1">IF(A356&lt;$B$1,VLOOKUP(A356,[1]DI!$A$4:$B$15000,2),0)</f>
        <v>0</v>
      </c>
      <c r="E356" s="128">
        <f t="shared" ca="1" si="94"/>
        <v>1</v>
      </c>
      <c r="F356" s="128">
        <f ca="1">(TRUNC(PRODUCT($E$12:$E355),16))</f>
        <v>1.0602057868872501</v>
      </c>
      <c r="G356" s="128">
        <f t="shared" si="93"/>
        <v>1</v>
      </c>
      <c r="H356" s="128">
        <f t="shared" ca="1" si="95"/>
        <v>1.0602057899999999</v>
      </c>
      <c r="I356" s="127">
        <f t="shared" si="102"/>
        <v>5.1999999999999998E-3</v>
      </c>
      <c r="J356" s="129">
        <f t="shared" si="103"/>
        <v>43154</v>
      </c>
      <c r="K356" s="130">
        <f t="shared" si="104"/>
        <v>236</v>
      </c>
      <c r="L356" s="131">
        <f t="shared" si="105"/>
        <v>237</v>
      </c>
      <c r="M356" s="132">
        <f t="shared" si="96"/>
        <v>1.0048897210000001</v>
      </c>
      <c r="N356" s="132">
        <f t="shared" ca="1" si="97"/>
        <v>1.0653899010000001</v>
      </c>
      <c r="O356" s="131">
        <f t="shared" si="110"/>
        <v>0</v>
      </c>
      <c r="P356" s="128">
        <f t="shared" ca="1" si="98"/>
        <v>65.389900999999995</v>
      </c>
      <c r="Q356" s="126">
        <f t="shared" si="106"/>
        <v>0</v>
      </c>
      <c r="R356" s="133" t="str">
        <f t="shared" si="107"/>
        <v>J=</v>
      </c>
      <c r="S356" s="129">
        <f t="shared" si="108"/>
        <v>43578</v>
      </c>
      <c r="T356" s="134" t="str">
        <f t="shared" si="99"/>
        <v>-</v>
      </c>
      <c r="U356" s="9"/>
      <c r="V356" s="112">
        <v>45778</v>
      </c>
      <c r="W356" s="113" t="s">
        <v>81</v>
      </c>
      <c r="X356" s="9"/>
      <c r="Y356" s="1"/>
      <c r="Z356" s="9"/>
      <c r="AA356" s="9"/>
      <c r="AB356" s="9"/>
      <c r="AC356" s="9"/>
      <c r="AD356" s="9"/>
      <c r="AE356" s="10"/>
      <c r="AF356" s="9"/>
      <c r="AG356" s="9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</row>
    <row r="357" spans="1:190" x14ac:dyDescent="0.15">
      <c r="A357" s="124">
        <f t="shared" si="100"/>
        <v>43499</v>
      </c>
      <c r="B357" s="125">
        <f t="shared" ca="1" si="109"/>
        <v>1065.389901</v>
      </c>
      <c r="C357" s="126">
        <f t="shared" si="101"/>
        <v>1000</v>
      </c>
      <c r="D357" s="127">
        <f ca="1">IF(A357&lt;$B$1,VLOOKUP(A357,[1]DI!$A$4:$B$15000,2),0)</f>
        <v>0</v>
      </c>
      <c r="E357" s="128">
        <f t="shared" ca="1" si="94"/>
        <v>1</v>
      </c>
      <c r="F357" s="128">
        <f ca="1">(TRUNC(PRODUCT($E$12:$E356),16))</f>
        <v>1.0602057868872501</v>
      </c>
      <c r="G357" s="128">
        <f t="shared" si="93"/>
        <v>1</v>
      </c>
      <c r="H357" s="128">
        <f t="shared" ca="1" si="95"/>
        <v>1.0602057899999999</v>
      </c>
      <c r="I357" s="127">
        <f t="shared" si="102"/>
        <v>5.1999999999999998E-3</v>
      </c>
      <c r="J357" s="129">
        <f t="shared" si="103"/>
        <v>43154</v>
      </c>
      <c r="K357" s="130">
        <f t="shared" si="104"/>
        <v>236</v>
      </c>
      <c r="L357" s="131">
        <f t="shared" si="105"/>
        <v>237</v>
      </c>
      <c r="M357" s="132">
        <f t="shared" si="96"/>
        <v>1.0048897210000001</v>
      </c>
      <c r="N357" s="132">
        <f t="shared" ca="1" si="97"/>
        <v>1.0653899010000001</v>
      </c>
      <c r="O357" s="131">
        <f t="shared" si="110"/>
        <v>0</v>
      </c>
      <c r="P357" s="128">
        <f t="shared" ca="1" si="98"/>
        <v>65.389900999999995</v>
      </c>
      <c r="Q357" s="126">
        <f t="shared" si="106"/>
        <v>0</v>
      </c>
      <c r="R357" s="133" t="str">
        <f t="shared" si="107"/>
        <v>J=</v>
      </c>
      <c r="S357" s="129">
        <f t="shared" si="108"/>
        <v>43578</v>
      </c>
      <c r="T357" s="134" t="str">
        <f t="shared" si="99"/>
        <v>-</v>
      </c>
      <c r="U357" s="9"/>
      <c r="V357" s="112">
        <v>45827</v>
      </c>
      <c r="W357" s="113" t="s">
        <v>90</v>
      </c>
      <c r="X357" s="9"/>
      <c r="Y357" s="1"/>
      <c r="Z357" s="9"/>
      <c r="AA357" s="9"/>
      <c r="AB357" s="9"/>
      <c r="AC357" s="9"/>
      <c r="AD357" s="9"/>
      <c r="AE357" s="10"/>
      <c r="AF357" s="9"/>
      <c r="AG357" s="9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</row>
    <row r="358" spans="1:190" x14ac:dyDescent="0.15">
      <c r="A358" s="124">
        <f t="shared" si="100"/>
        <v>43500</v>
      </c>
      <c r="B358" s="125">
        <f t="shared" ca="1" si="109"/>
        <v>1065.389901</v>
      </c>
      <c r="C358" s="126">
        <f t="shared" si="101"/>
        <v>1000</v>
      </c>
      <c r="D358" s="127">
        <f ca="1">IF(A358&lt;$B$1,VLOOKUP(A358,[1]DI!$A$4:$B$15000,2),0)</f>
        <v>6.4000000000000001E-2</v>
      </c>
      <c r="E358" s="128">
        <f t="shared" ca="1" si="94"/>
        <v>1.0002462000000001</v>
      </c>
      <c r="F358" s="128">
        <f ca="1">(TRUNC(PRODUCT($E$12:$E357),16))</f>
        <v>1.0602057868872501</v>
      </c>
      <c r="G358" s="128">
        <f t="shared" si="93"/>
        <v>1</v>
      </c>
      <c r="H358" s="128">
        <f t="shared" ca="1" si="95"/>
        <v>1.0602057899999999</v>
      </c>
      <c r="I358" s="127">
        <f t="shared" si="102"/>
        <v>5.1999999999999998E-3</v>
      </c>
      <c r="J358" s="129">
        <f t="shared" si="103"/>
        <v>43154</v>
      </c>
      <c r="K358" s="130">
        <f t="shared" si="104"/>
        <v>237</v>
      </c>
      <c r="L358" s="131">
        <f t="shared" si="105"/>
        <v>237</v>
      </c>
      <c r="M358" s="132">
        <f t="shared" si="96"/>
        <v>1.0048897210000001</v>
      </c>
      <c r="N358" s="132">
        <f t="shared" ca="1" si="97"/>
        <v>1.0653899010000001</v>
      </c>
      <c r="O358" s="131">
        <f t="shared" si="110"/>
        <v>0</v>
      </c>
      <c r="P358" s="128">
        <f t="shared" ca="1" si="98"/>
        <v>65.389900999999995</v>
      </c>
      <c r="Q358" s="126">
        <f t="shared" si="106"/>
        <v>0</v>
      </c>
      <c r="R358" s="133" t="str">
        <f t="shared" si="107"/>
        <v>J=</v>
      </c>
      <c r="S358" s="129">
        <f t="shared" si="108"/>
        <v>43578</v>
      </c>
      <c r="T358" s="134" t="str">
        <f t="shared" si="99"/>
        <v>-</v>
      </c>
      <c r="U358" s="9"/>
      <c r="V358" s="112">
        <v>46016</v>
      </c>
      <c r="W358" s="113" t="s">
        <v>86</v>
      </c>
      <c r="X358" s="9"/>
      <c r="Y358" s="1"/>
      <c r="Z358" s="9"/>
      <c r="AA358" s="9"/>
      <c r="AB358" s="9"/>
      <c r="AC358" s="9"/>
      <c r="AD358" s="9"/>
      <c r="AE358" s="10"/>
      <c r="AF358" s="9"/>
      <c r="AG358" s="9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</row>
    <row r="359" spans="1:190" x14ac:dyDescent="0.15">
      <c r="A359" s="124">
        <f t="shared" si="100"/>
        <v>43501</v>
      </c>
      <c r="B359" s="125">
        <f t="shared" ca="1" si="109"/>
        <v>1065.674129</v>
      </c>
      <c r="C359" s="126">
        <f t="shared" si="101"/>
        <v>1000</v>
      </c>
      <c r="D359" s="127">
        <f ca="1">IF(A359&lt;$B$1,VLOOKUP(A359,[1]DI!$A$4:$B$15000,2),0)</f>
        <v>6.4000000000000001E-2</v>
      </c>
      <c r="E359" s="128">
        <f t="shared" ca="1" si="94"/>
        <v>1.0002462000000001</v>
      </c>
      <c r="F359" s="128">
        <f ca="1">(TRUNC(PRODUCT($E$12:$E358),16))</f>
        <v>1.06046680955198</v>
      </c>
      <c r="G359" s="128">
        <f t="shared" si="93"/>
        <v>1</v>
      </c>
      <c r="H359" s="128">
        <f t="shared" ca="1" si="95"/>
        <v>1.0604668100000001</v>
      </c>
      <c r="I359" s="127">
        <f t="shared" si="102"/>
        <v>5.1999999999999998E-3</v>
      </c>
      <c r="J359" s="129">
        <f t="shared" si="103"/>
        <v>43154</v>
      </c>
      <c r="K359" s="130">
        <f t="shared" si="104"/>
        <v>238</v>
      </c>
      <c r="L359" s="131">
        <f t="shared" si="105"/>
        <v>238</v>
      </c>
      <c r="M359" s="132">
        <f t="shared" si="96"/>
        <v>1.004910403</v>
      </c>
      <c r="N359" s="132">
        <f t="shared" ca="1" si="97"/>
        <v>1.065674129</v>
      </c>
      <c r="O359" s="131">
        <f t="shared" si="110"/>
        <v>0</v>
      </c>
      <c r="P359" s="128">
        <f t="shared" ca="1" si="98"/>
        <v>65.674128999999994</v>
      </c>
      <c r="Q359" s="126">
        <f t="shared" si="106"/>
        <v>0</v>
      </c>
      <c r="R359" s="133" t="str">
        <f t="shared" si="107"/>
        <v>J=</v>
      </c>
      <c r="S359" s="129">
        <f t="shared" si="108"/>
        <v>43578</v>
      </c>
      <c r="T359" s="134" t="str">
        <f t="shared" si="99"/>
        <v>-</v>
      </c>
      <c r="U359" s="9"/>
      <c r="V359" s="112">
        <v>46023</v>
      </c>
      <c r="W359" s="113" t="s">
        <v>88</v>
      </c>
      <c r="X359" s="9"/>
      <c r="Y359" s="1"/>
      <c r="Z359" s="9"/>
      <c r="AA359" s="9"/>
      <c r="AB359" s="9"/>
      <c r="AC359" s="9"/>
      <c r="AD359" s="9"/>
      <c r="AE359" s="10"/>
      <c r="AF359" s="9"/>
      <c r="AG359" s="9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</row>
    <row r="360" spans="1:190" x14ac:dyDescent="0.15">
      <c r="A360" s="124">
        <f t="shared" si="100"/>
        <v>43502</v>
      </c>
      <c r="B360" s="125">
        <f t="shared" ca="1" si="109"/>
        <v>1065.9584399999999</v>
      </c>
      <c r="C360" s="126">
        <f t="shared" si="101"/>
        <v>1000</v>
      </c>
      <c r="D360" s="127">
        <f ca="1">IF(A360&lt;$B$1,VLOOKUP(A360,[1]DI!$A$4:$B$15000,2),0)</f>
        <v>6.4000000000000001E-2</v>
      </c>
      <c r="E360" s="128">
        <f t="shared" ca="1" si="94"/>
        <v>1.0002462000000001</v>
      </c>
      <c r="F360" s="128">
        <f ca="1">(TRUNC(PRODUCT($E$12:$E359),16))</f>
        <v>1.06072789648049</v>
      </c>
      <c r="G360" s="128">
        <f t="shared" si="93"/>
        <v>1</v>
      </c>
      <c r="H360" s="128">
        <f t="shared" ca="1" si="95"/>
        <v>1.0607279000000001</v>
      </c>
      <c r="I360" s="127">
        <f t="shared" si="102"/>
        <v>5.1999999999999998E-3</v>
      </c>
      <c r="J360" s="129">
        <f t="shared" si="103"/>
        <v>43154</v>
      </c>
      <c r="K360" s="130">
        <f t="shared" si="104"/>
        <v>239</v>
      </c>
      <c r="L360" s="131">
        <f t="shared" si="105"/>
        <v>239</v>
      </c>
      <c r="M360" s="132">
        <f t="shared" si="96"/>
        <v>1.004931086</v>
      </c>
      <c r="N360" s="132">
        <f t="shared" ca="1" si="97"/>
        <v>1.06595844</v>
      </c>
      <c r="O360" s="131">
        <f t="shared" si="110"/>
        <v>0</v>
      </c>
      <c r="P360" s="128">
        <f t="shared" ca="1" si="98"/>
        <v>65.958439999999996</v>
      </c>
      <c r="Q360" s="126">
        <f t="shared" si="106"/>
        <v>0</v>
      </c>
      <c r="R360" s="133" t="str">
        <f t="shared" si="107"/>
        <v>J=</v>
      </c>
      <c r="S360" s="129">
        <f t="shared" si="108"/>
        <v>43578</v>
      </c>
      <c r="T360" s="134" t="str">
        <f t="shared" si="99"/>
        <v>-</v>
      </c>
      <c r="U360" s="9"/>
      <c r="V360" s="112">
        <v>46069</v>
      </c>
      <c r="W360" s="113" t="s">
        <v>72</v>
      </c>
      <c r="X360" s="9"/>
      <c r="Y360" s="1"/>
      <c r="Z360" s="9"/>
      <c r="AA360" s="9"/>
      <c r="AB360" s="9"/>
      <c r="AC360" s="9"/>
      <c r="AD360" s="9"/>
      <c r="AE360" s="10"/>
      <c r="AF360" s="9"/>
      <c r="AG360" s="9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</row>
    <row r="361" spans="1:190" x14ac:dyDescent="0.15">
      <c r="A361" s="124">
        <f t="shared" si="100"/>
        <v>43503</v>
      </c>
      <c r="B361" s="125">
        <f t="shared" ca="1" si="109"/>
        <v>1066.242823</v>
      </c>
      <c r="C361" s="126">
        <f t="shared" si="101"/>
        <v>1000</v>
      </c>
      <c r="D361" s="127">
        <f ca="1">IF(A361&lt;$B$1,VLOOKUP(A361,[1]DI!$A$4:$B$15000,2),0)</f>
        <v>6.4000000000000001E-2</v>
      </c>
      <c r="E361" s="128">
        <f t="shared" ca="1" si="94"/>
        <v>1.0002462000000001</v>
      </c>
      <c r="F361" s="128">
        <f ca="1">(TRUNC(PRODUCT($E$12:$E360),16))</f>
        <v>1.0609890476886099</v>
      </c>
      <c r="G361" s="128">
        <f t="shared" si="93"/>
        <v>1</v>
      </c>
      <c r="H361" s="128">
        <f t="shared" ca="1" si="95"/>
        <v>1.0609890500000001</v>
      </c>
      <c r="I361" s="127">
        <f t="shared" si="102"/>
        <v>5.1999999999999998E-3</v>
      </c>
      <c r="J361" s="129">
        <f t="shared" si="103"/>
        <v>43154</v>
      </c>
      <c r="K361" s="130">
        <f t="shared" si="104"/>
        <v>240</v>
      </c>
      <c r="L361" s="131">
        <f t="shared" si="105"/>
        <v>240</v>
      </c>
      <c r="M361" s="132">
        <f t="shared" si="96"/>
        <v>1.0049517690000001</v>
      </c>
      <c r="N361" s="132">
        <f t="shared" ca="1" si="97"/>
        <v>1.0662428230000001</v>
      </c>
      <c r="O361" s="131">
        <f t="shared" si="110"/>
        <v>0</v>
      </c>
      <c r="P361" s="128">
        <f t="shared" ca="1" si="98"/>
        <v>66.242823000000001</v>
      </c>
      <c r="Q361" s="126">
        <f t="shared" si="106"/>
        <v>0</v>
      </c>
      <c r="R361" s="133" t="str">
        <f t="shared" si="107"/>
        <v>J=</v>
      </c>
      <c r="S361" s="129">
        <f t="shared" si="108"/>
        <v>43578</v>
      </c>
      <c r="T361" s="134" t="str">
        <f t="shared" si="99"/>
        <v>-</v>
      </c>
      <c r="U361" s="9"/>
      <c r="V361" s="112">
        <v>46070</v>
      </c>
      <c r="W361" s="113" t="s">
        <v>72</v>
      </c>
      <c r="X361" s="9"/>
      <c r="Y361" s="1"/>
      <c r="Z361" s="9"/>
      <c r="AA361" s="9"/>
      <c r="AB361" s="9"/>
      <c r="AC361" s="9"/>
      <c r="AD361" s="9"/>
      <c r="AE361" s="10"/>
      <c r="AF361" s="9"/>
      <c r="AG361" s="9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</row>
    <row r="362" spans="1:190" x14ac:dyDescent="0.15">
      <c r="A362" s="124">
        <f t="shared" si="100"/>
        <v>43504</v>
      </c>
      <c r="B362" s="125">
        <f t="shared" ca="1" si="109"/>
        <v>1066.527276</v>
      </c>
      <c r="C362" s="126">
        <f t="shared" si="101"/>
        <v>1000</v>
      </c>
      <c r="D362" s="127">
        <f ca="1">IF(A362&lt;$B$1,VLOOKUP(A362,[1]DI!$A$4:$B$15000,2),0)</f>
        <v>6.4000000000000001E-2</v>
      </c>
      <c r="E362" s="128">
        <f t="shared" ca="1" si="94"/>
        <v>1.0002462000000001</v>
      </c>
      <c r="F362" s="128">
        <f ca="1">(TRUNC(PRODUCT($E$12:$E361),16))</f>
        <v>1.0612502631921501</v>
      </c>
      <c r="G362" s="128">
        <f t="shared" si="93"/>
        <v>1</v>
      </c>
      <c r="H362" s="128">
        <f t="shared" ca="1" si="95"/>
        <v>1.06125026</v>
      </c>
      <c r="I362" s="127">
        <f t="shared" si="102"/>
        <v>5.1999999999999998E-3</v>
      </c>
      <c r="J362" s="129">
        <f t="shared" si="103"/>
        <v>43154</v>
      </c>
      <c r="K362" s="130">
        <f t="shared" si="104"/>
        <v>241</v>
      </c>
      <c r="L362" s="131">
        <f t="shared" si="105"/>
        <v>241</v>
      </c>
      <c r="M362" s="132">
        <f t="shared" si="96"/>
        <v>1.0049724520000001</v>
      </c>
      <c r="N362" s="132">
        <f t="shared" ca="1" si="97"/>
        <v>1.066527276</v>
      </c>
      <c r="O362" s="131">
        <f t="shared" si="110"/>
        <v>0</v>
      </c>
      <c r="P362" s="128">
        <f t="shared" ca="1" si="98"/>
        <v>66.527276000000001</v>
      </c>
      <c r="Q362" s="126">
        <f t="shared" si="106"/>
        <v>0</v>
      </c>
      <c r="R362" s="133" t="str">
        <f t="shared" si="107"/>
        <v>J=</v>
      </c>
      <c r="S362" s="129">
        <f t="shared" si="108"/>
        <v>43578</v>
      </c>
      <c r="T362" s="134" t="str">
        <f t="shared" si="99"/>
        <v>-</v>
      </c>
      <c r="U362" s="9"/>
      <c r="V362" s="112">
        <v>46115</v>
      </c>
      <c r="W362" s="113" t="s">
        <v>89</v>
      </c>
      <c r="X362" s="9"/>
      <c r="Y362" s="1"/>
      <c r="Z362" s="9"/>
      <c r="AA362" s="9"/>
      <c r="AB362" s="9"/>
      <c r="AC362" s="9"/>
      <c r="AD362" s="9"/>
      <c r="AE362" s="10"/>
      <c r="AF362" s="9"/>
      <c r="AG362" s="9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</row>
    <row r="363" spans="1:190" x14ac:dyDescent="0.15">
      <c r="A363" s="124">
        <f t="shared" si="100"/>
        <v>43505</v>
      </c>
      <c r="B363" s="125">
        <f t="shared" ca="1" si="109"/>
        <v>1066.8118119999999</v>
      </c>
      <c r="C363" s="126">
        <f t="shared" si="101"/>
        <v>1000</v>
      </c>
      <c r="D363" s="127">
        <f ca="1">IF(A363&lt;$B$1,VLOOKUP(A363,[1]DI!$A$4:$B$15000,2),0)</f>
        <v>0</v>
      </c>
      <c r="E363" s="128">
        <f t="shared" ca="1" si="94"/>
        <v>1</v>
      </c>
      <c r="F363" s="128">
        <f ca="1">(TRUNC(PRODUCT($E$12:$E362),16))</f>
        <v>1.0615115430069499</v>
      </c>
      <c r="G363" s="128">
        <f t="shared" si="93"/>
        <v>1</v>
      </c>
      <c r="H363" s="128">
        <f t="shared" ca="1" si="95"/>
        <v>1.0615115399999999</v>
      </c>
      <c r="I363" s="127">
        <f t="shared" si="102"/>
        <v>5.1999999999999998E-3</v>
      </c>
      <c r="J363" s="129">
        <f t="shared" si="103"/>
        <v>43154</v>
      </c>
      <c r="K363" s="130">
        <f t="shared" si="104"/>
        <v>241</v>
      </c>
      <c r="L363" s="131">
        <f t="shared" si="105"/>
        <v>242</v>
      </c>
      <c r="M363" s="132">
        <f t="shared" si="96"/>
        <v>1.004993137</v>
      </c>
      <c r="N363" s="132">
        <f t="shared" ca="1" si="97"/>
        <v>1.0668118129999999</v>
      </c>
      <c r="O363" s="131">
        <f t="shared" si="110"/>
        <v>0</v>
      </c>
      <c r="P363" s="128">
        <f t="shared" ca="1" si="98"/>
        <v>66.811812000000003</v>
      </c>
      <c r="Q363" s="126">
        <f t="shared" si="106"/>
        <v>0</v>
      </c>
      <c r="R363" s="133" t="str">
        <f t="shared" si="107"/>
        <v>J=</v>
      </c>
      <c r="S363" s="129">
        <f t="shared" si="108"/>
        <v>43578</v>
      </c>
      <c r="T363" s="134" t="str">
        <f t="shared" si="99"/>
        <v>-</v>
      </c>
      <c r="U363" s="9"/>
      <c r="V363" s="112">
        <v>46133</v>
      </c>
      <c r="W363" s="113" t="s">
        <v>74</v>
      </c>
      <c r="X363" s="9"/>
      <c r="Y363" s="1"/>
      <c r="Z363" s="9"/>
      <c r="AA363" s="9"/>
      <c r="AB363" s="9"/>
      <c r="AC363" s="9"/>
      <c r="AD363" s="9"/>
      <c r="AE363" s="10"/>
      <c r="AF363" s="9"/>
      <c r="AG363" s="9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</row>
    <row r="364" spans="1:190" x14ac:dyDescent="0.15">
      <c r="A364" s="124">
        <f t="shared" si="100"/>
        <v>43506</v>
      </c>
      <c r="B364" s="125">
        <f t="shared" ca="1" si="109"/>
        <v>1066.8118119999999</v>
      </c>
      <c r="C364" s="126">
        <f t="shared" si="101"/>
        <v>1000</v>
      </c>
      <c r="D364" s="127">
        <f ca="1">IF(A364&lt;$B$1,VLOOKUP(A364,[1]DI!$A$4:$B$15000,2),0)</f>
        <v>0</v>
      </c>
      <c r="E364" s="128">
        <f t="shared" ca="1" si="94"/>
        <v>1</v>
      </c>
      <c r="F364" s="128">
        <f ca="1">(TRUNC(PRODUCT($E$12:$E363),16))</f>
        <v>1.0615115430069499</v>
      </c>
      <c r="G364" s="128">
        <f t="shared" si="93"/>
        <v>1</v>
      </c>
      <c r="H364" s="128">
        <f t="shared" ca="1" si="95"/>
        <v>1.0615115399999999</v>
      </c>
      <c r="I364" s="127">
        <f t="shared" si="102"/>
        <v>5.1999999999999998E-3</v>
      </c>
      <c r="J364" s="129">
        <f t="shared" si="103"/>
        <v>43154</v>
      </c>
      <c r="K364" s="130">
        <f t="shared" si="104"/>
        <v>241</v>
      </c>
      <c r="L364" s="131">
        <f t="shared" si="105"/>
        <v>242</v>
      </c>
      <c r="M364" s="132">
        <f t="shared" si="96"/>
        <v>1.004993137</v>
      </c>
      <c r="N364" s="132">
        <f t="shared" ca="1" si="97"/>
        <v>1.0668118129999999</v>
      </c>
      <c r="O364" s="131">
        <f t="shared" si="110"/>
        <v>0</v>
      </c>
      <c r="P364" s="128">
        <f t="shared" ca="1" si="98"/>
        <v>66.811812000000003</v>
      </c>
      <c r="Q364" s="126">
        <f t="shared" si="106"/>
        <v>0</v>
      </c>
      <c r="R364" s="133" t="str">
        <f t="shared" si="107"/>
        <v>J=</v>
      </c>
      <c r="S364" s="129">
        <f t="shared" si="108"/>
        <v>43578</v>
      </c>
      <c r="T364" s="134" t="str">
        <f t="shared" si="99"/>
        <v>-</v>
      </c>
      <c r="U364" s="9"/>
      <c r="V364" s="112">
        <v>46143</v>
      </c>
      <c r="W364" s="113" t="s">
        <v>91</v>
      </c>
      <c r="X364" s="9"/>
      <c r="Y364" s="1"/>
      <c r="Z364" s="9"/>
      <c r="AA364" s="9"/>
      <c r="AB364" s="9"/>
      <c r="AC364" s="9"/>
      <c r="AD364" s="9"/>
      <c r="AE364" s="10"/>
      <c r="AF364" s="9"/>
      <c r="AG364" s="9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</row>
    <row r="365" spans="1:190" x14ac:dyDescent="0.15">
      <c r="A365" s="124">
        <f t="shared" si="100"/>
        <v>43507</v>
      </c>
      <c r="B365" s="125">
        <f t="shared" ca="1" si="109"/>
        <v>1066.8118119999999</v>
      </c>
      <c r="C365" s="126">
        <f t="shared" si="101"/>
        <v>1000</v>
      </c>
      <c r="D365" s="127">
        <f ca="1">IF(A365&lt;$B$1,VLOOKUP(A365,[1]DI!$A$4:$B$15000,2),0)</f>
        <v>6.4000000000000001E-2</v>
      </c>
      <c r="E365" s="128">
        <f t="shared" ca="1" si="94"/>
        <v>1.0002462000000001</v>
      </c>
      <c r="F365" s="128">
        <f ca="1">(TRUNC(PRODUCT($E$12:$E364),16))</f>
        <v>1.0615115430069499</v>
      </c>
      <c r="G365" s="128">
        <f t="shared" si="93"/>
        <v>1</v>
      </c>
      <c r="H365" s="128">
        <f t="shared" ca="1" si="95"/>
        <v>1.0615115399999999</v>
      </c>
      <c r="I365" s="127">
        <f t="shared" si="102"/>
        <v>5.1999999999999998E-3</v>
      </c>
      <c r="J365" s="129">
        <f t="shared" si="103"/>
        <v>43154</v>
      </c>
      <c r="K365" s="130">
        <f t="shared" si="104"/>
        <v>242</v>
      </c>
      <c r="L365" s="131">
        <f t="shared" si="105"/>
        <v>242</v>
      </c>
      <c r="M365" s="132">
        <f t="shared" si="96"/>
        <v>1.004993137</v>
      </c>
      <c r="N365" s="132">
        <f t="shared" ca="1" si="97"/>
        <v>1.0668118129999999</v>
      </c>
      <c r="O365" s="131">
        <f t="shared" si="110"/>
        <v>0</v>
      </c>
      <c r="P365" s="128">
        <f t="shared" ca="1" si="98"/>
        <v>66.811812000000003</v>
      </c>
      <c r="Q365" s="126">
        <f t="shared" si="106"/>
        <v>0</v>
      </c>
      <c r="R365" s="133" t="str">
        <f t="shared" si="107"/>
        <v>J=</v>
      </c>
      <c r="S365" s="129">
        <f t="shared" si="108"/>
        <v>43578</v>
      </c>
      <c r="T365" s="134" t="str">
        <f t="shared" si="99"/>
        <v>-</v>
      </c>
      <c r="U365" s="9"/>
      <c r="V365" s="112">
        <v>46177</v>
      </c>
      <c r="W365" s="113" t="s">
        <v>90</v>
      </c>
      <c r="X365" s="9"/>
      <c r="Y365" s="1"/>
      <c r="Z365" s="9"/>
      <c r="AA365" s="9"/>
      <c r="AB365" s="9"/>
      <c r="AC365" s="9"/>
      <c r="AD365" s="9"/>
      <c r="AE365" s="10"/>
      <c r="AF365" s="9"/>
      <c r="AG365" s="9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</row>
    <row r="366" spans="1:190" x14ac:dyDescent="0.15">
      <c r="A366" s="124">
        <f t="shared" si="100"/>
        <v>43508</v>
      </c>
      <c r="B366" s="125">
        <f t="shared" ca="1" si="109"/>
        <v>1067.0964289999999</v>
      </c>
      <c r="C366" s="126">
        <f t="shared" si="101"/>
        <v>1000</v>
      </c>
      <c r="D366" s="127">
        <f ca="1">IF(A366&lt;$B$1,VLOOKUP(A366,[1]DI!$A$4:$B$15000,2),0)</f>
        <v>6.4000000000000001E-2</v>
      </c>
      <c r="E366" s="128">
        <f t="shared" ca="1" si="94"/>
        <v>1.0002462000000001</v>
      </c>
      <c r="F366" s="128">
        <f ca="1">(TRUNC(PRODUCT($E$12:$E365),16))</f>
        <v>1.0617728871488299</v>
      </c>
      <c r="G366" s="128">
        <f t="shared" si="93"/>
        <v>1</v>
      </c>
      <c r="H366" s="128">
        <f t="shared" ca="1" si="95"/>
        <v>1.0617728900000001</v>
      </c>
      <c r="I366" s="127">
        <f t="shared" si="102"/>
        <v>5.1999999999999998E-3</v>
      </c>
      <c r="J366" s="129">
        <f t="shared" si="103"/>
        <v>43154</v>
      </c>
      <c r="K366" s="130">
        <f t="shared" si="104"/>
        <v>243</v>
      </c>
      <c r="L366" s="131">
        <f t="shared" si="105"/>
        <v>243</v>
      </c>
      <c r="M366" s="132">
        <f t="shared" si="96"/>
        <v>1.0050138209999999</v>
      </c>
      <c r="N366" s="132">
        <f t="shared" ca="1" si="97"/>
        <v>1.067096429</v>
      </c>
      <c r="O366" s="131">
        <f t="shared" si="110"/>
        <v>0</v>
      </c>
      <c r="P366" s="128">
        <f t="shared" ca="1" si="98"/>
        <v>67.096429000000001</v>
      </c>
      <c r="Q366" s="126">
        <f t="shared" si="106"/>
        <v>0</v>
      </c>
      <c r="R366" s="133" t="str">
        <f t="shared" si="107"/>
        <v>J=</v>
      </c>
      <c r="S366" s="129">
        <f t="shared" si="108"/>
        <v>43578</v>
      </c>
      <c r="T366" s="134" t="str">
        <f t="shared" si="99"/>
        <v>-</v>
      </c>
      <c r="U366" s="9"/>
      <c r="V366" s="112">
        <v>46272</v>
      </c>
      <c r="W366" s="113" t="s">
        <v>92</v>
      </c>
      <c r="X366" s="9"/>
      <c r="Y366" s="1"/>
      <c r="Z366" s="9"/>
      <c r="AA366" s="9"/>
      <c r="AB366" s="9"/>
      <c r="AC366" s="9"/>
      <c r="AD366" s="9"/>
      <c r="AE366" s="10"/>
      <c r="AF366" s="9"/>
      <c r="AG366" s="9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</row>
    <row r="367" spans="1:190" x14ac:dyDescent="0.15">
      <c r="A367" s="124">
        <f t="shared" si="100"/>
        <v>43509</v>
      </c>
      <c r="B367" s="125">
        <f t="shared" ca="1" si="109"/>
        <v>1067.3811169999999</v>
      </c>
      <c r="C367" s="126">
        <f t="shared" si="101"/>
        <v>1000</v>
      </c>
      <c r="D367" s="127">
        <f ca="1">IF(A367&lt;$B$1,VLOOKUP(A367,[1]DI!$A$4:$B$15000,2),0)</f>
        <v>6.4000000000000001E-2</v>
      </c>
      <c r="E367" s="128">
        <f t="shared" ca="1" si="94"/>
        <v>1.0002462000000001</v>
      </c>
      <c r="F367" s="128">
        <f ca="1">(TRUNC(PRODUCT($E$12:$E366),16))</f>
        <v>1.0620342956336499</v>
      </c>
      <c r="G367" s="128">
        <f t="shared" si="93"/>
        <v>1</v>
      </c>
      <c r="H367" s="128">
        <f t="shared" ca="1" si="95"/>
        <v>1.0620343000000001</v>
      </c>
      <c r="I367" s="127">
        <f t="shared" si="102"/>
        <v>5.1999999999999998E-3</v>
      </c>
      <c r="J367" s="129">
        <f t="shared" si="103"/>
        <v>43154</v>
      </c>
      <c r="K367" s="130">
        <f t="shared" si="104"/>
        <v>244</v>
      </c>
      <c r="L367" s="131">
        <f t="shared" si="105"/>
        <v>244</v>
      </c>
      <c r="M367" s="132">
        <f t="shared" si="96"/>
        <v>1.0050345060000001</v>
      </c>
      <c r="N367" s="132">
        <f t="shared" ca="1" si="97"/>
        <v>1.0673811179999999</v>
      </c>
      <c r="O367" s="131">
        <f t="shared" si="110"/>
        <v>0</v>
      </c>
      <c r="P367" s="128">
        <f t="shared" ca="1" si="98"/>
        <v>67.381117000000003</v>
      </c>
      <c r="Q367" s="126">
        <f t="shared" si="106"/>
        <v>0</v>
      </c>
      <c r="R367" s="133" t="str">
        <f t="shared" si="107"/>
        <v>J=</v>
      </c>
      <c r="S367" s="129">
        <f t="shared" si="108"/>
        <v>43578</v>
      </c>
      <c r="T367" s="134" t="str">
        <f t="shared" si="99"/>
        <v>-</v>
      </c>
      <c r="U367" s="9"/>
      <c r="V367" s="112">
        <v>46307</v>
      </c>
      <c r="W367" s="111" t="s">
        <v>78</v>
      </c>
      <c r="X367" s="9"/>
      <c r="Y367" s="1"/>
      <c r="Z367" s="9"/>
      <c r="AA367" s="9"/>
      <c r="AB367" s="9"/>
      <c r="AC367" s="9"/>
      <c r="AD367" s="9"/>
      <c r="AE367" s="10"/>
      <c r="AF367" s="9"/>
      <c r="AG367" s="9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</row>
    <row r="368" spans="1:190" x14ac:dyDescent="0.15">
      <c r="A368" s="124">
        <f t="shared" si="100"/>
        <v>43510</v>
      </c>
      <c r="B368" s="125">
        <f t="shared" ca="1" si="109"/>
        <v>1067.6658769999999</v>
      </c>
      <c r="C368" s="126">
        <f t="shared" si="101"/>
        <v>1000</v>
      </c>
      <c r="D368" s="127">
        <f ca="1">IF(A368&lt;$B$1,VLOOKUP(A368,[1]DI!$A$4:$B$15000,2),0)</f>
        <v>6.4000000000000001E-2</v>
      </c>
      <c r="E368" s="128">
        <f t="shared" ca="1" si="94"/>
        <v>1.0002462000000001</v>
      </c>
      <c r="F368" s="128">
        <f ca="1">(TRUNC(PRODUCT($E$12:$E367),16))</f>
        <v>1.0622957684772301</v>
      </c>
      <c r="G368" s="128">
        <f t="shared" ref="G368:G377" si="111">IF(O367&gt;0,F367,G367)</f>
        <v>1</v>
      </c>
      <c r="H368" s="128">
        <f t="shared" ca="1" si="95"/>
        <v>1.06229577</v>
      </c>
      <c r="I368" s="127">
        <f t="shared" si="102"/>
        <v>5.1999999999999998E-3</v>
      </c>
      <c r="J368" s="129">
        <f t="shared" si="103"/>
        <v>43154</v>
      </c>
      <c r="K368" s="130">
        <f t="shared" si="104"/>
        <v>245</v>
      </c>
      <c r="L368" s="131">
        <f t="shared" si="105"/>
        <v>245</v>
      </c>
      <c r="M368" s="132">
        <f t="shared" si="96"/>
        <v>1.0050551910000001</v>
      </c>
      <c r="N368" s="132">
        <f t="shared" ca="1" si="97"/>
        <v>1.0676658779999999</v>
      </c>
      <c r="O368" s="131">
        <f t="shared" si="110"/>
        <v>0</v>
      </c>
      <c r="P368" s="128">
        <f t="shared" ca="1" si="98"/>
        <v>67.665876999999995</v>
      </c>
      <c r="Q368" s="126">
        <f t="shared" si="106"/>
        <v>0</v>
      </c>
      <c r="R368" s="133" t="str">
        <f t="shared" si="107"/>
        <v>J=</v>
      </c>
      <c r="S368" s="129">
        <f t="shared" si="108"/>
        <v>43578</v>
      </c>
      <c r="T368" s="134" t="str">
        <f t="shared" si="99"/>
        <v>-</v>
      </c>
      <c r="U368" s="9"/>
      <c r="V368" s="112">
        <v>46328</v>
      </c>
      <c r="W368" s="113" t="s">
        <v>84</v>
      </c>
      <c r="X368" s="9"/>
      <c r="Y368" s="1"/>
      <c r="Z368" s="9"/>
      <c r="AA368" s="9"/>
      <c r="AB368" s="9"/>
      <c r="AC368" s="9"/>
      <c r="AD368" s="9"/>
      <c r="AE368" s="10"/>
      <c r="AF368" s="9"/>
      <c r="AG368" s="9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</row>
    <row r="369" spans="1:193" x14ac:dyDescent="0.15">
      <c r="A369" s="124">
        <f t="shared" si="100"/>
        <v>43511</v>
      </c>
      <c r="B369" s="125">
        <f t="shared" ca="1" si="109"/>
        <v>1067.95072</v>
      </c>
      <c r="C369" s="126">
        <f t="shared" si="101"/>
        <v>1000</v>
      </c>
      <c r="D369" s="127">
        <f ca="1">IF(A369&lt;$B$1,VLOOKUP(A369,[1]DI!$A$4:$B$15000,2),0)</f>
        <v>6.4000000000000001E-2</v>
      </c>
      <c r="E369" s="128">
        <f t="shared" ca="1" si="94"/>
        <v>1.0002462000000001</v>
      </c>
      <c r="F369" s="128">
        <f ca="1">(TRUNC(PRODUCT($E$12:$E368),16))</f>
        <v>1.0625573056954301</v>
      </c>
      <c r="G369" s="128">
        <f t="shared" si="111"/>
        <v>1</v>
      </c>
      <c r="H369" s="128">
        <f t="shared" ca="1" si="95"/>
        <v>1.0625573100000001</v>
      </c>
      <c r="I369" s="127">
        <f t="shared" si="102"/>
        <v>5.1999999999999998E-3</v>
      </c>
      <c r="J369" s="129">
        <f t="shared" si="103"/>
        <v>43154</v>
      </c>
      <c r="K369" s="130">
        <f t="shared" si="104"/>
        <v>246</v>
      </c>
      <c r="L369" s="131">
        <f t="shared" si="105"/>
        <v>246</v>
      </c>
      <c r="M369" s="132">
        <f t="shared" si="96"/>
        <v>1.0050758769999999</v>
      </c>
      <c r="N369" s="132">
        <f t="shared" ca="1" si="97"/>
        <v>1.06795072</v>
      </c>
      <c r="O369" s="131">
        <f t="shared" si="110"/>
        <v>0</v>
      </c>
      <c r="P369" s="128">
        <f t="shared" ca="1" si="98"/>
        <v>67.950720000000004</v>
      </c>
      <c r="Q369" s="126">
        <f t="shared" si="106"/>
        <v>0</v>
      </c>
      <c r="R369" s="133" t="str">
        <f t="shared" si="107"/>
        <v>J=</v>
      </c>
      <c r="S369" s="129">
        <f t="shared" si="108"/>
        <v>43578</v>
      </c>
      <c r="T369" s="134" t="str">
        <f t="shared" si="99"/>
        <v>-</v>
      </c>
      <c r="U369" s="9"/>
      <c r="V369" s="112">
        <v>46381</v>
      </c>
      <c r="W369" s="113" t="s">
        <v>86</v>
      </c>
      <c r="X369" s="9"/>
      <c r="Y369" s="1"/>
      <c r="Z369" s="9"/>
      <c r="AA369" s="9"/>
      <c r="AB369" s="9"/>
      <c r="AC369" s="9"/>
      <c r="AD369" s="9"/>
      <c r="AE369" s="10"/>
      <c r="AF369" s="9"/>
      <c r="AG369" s="9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</row>
    <row r="370" spans="1:193" x14ac:dyDescent="0.15">
      <c r="A370" s="124">
        <f t="shared" si="100"/>
        <v>43512</v>
      </c>
      <c r="B370" s="125">
        <f t="shared" ca="1" si="109"/>
        <v>1068.2356340000001</v>
      </c>
      <c r="C370" s="126">
        <f t="shared" si="101"/>
        <v>1000</v>
      </c>
      <c r="D370" s="127">
        <f ca="1">IF(A370&lt;$B$1,VLOOKUP(A370,[1]DI!$A$4:$B$15000,2),0)</f>
        <v>0</v>
      </c>
      <c r="E370" s="128">
        <f t="shared" ca="1" si="94"/>
        <v>1</v>
      </c>
      <c r="F370" s="128">
        <f ca="1">(TRUNC(PRODUCT($E$12:$E369),16))</f>
        <v>1.0628189073040999</v>
      </c>
      <c r="G370" s="128">
        <f t="shared" si="111"/>
        <v>1</v>
      </c>
      <c r="H370" s="128">
        <f t="shared" ca="1" si="95"/>
        <v>1.0628189100000001</v>
      </c>
      <c r="I370" s="127">
        <f t="shared" si="102"/>
        <v>5.1999999999999998E-3</v>
      </c>
      <c r="J370" s="129">
        <f t="shared" si="103"/>
        <v>43154</v>
      </c>
      <c r="K370" s="130">
        <f t="shared" si="104"/>
        <v>246</v>
      </c>
      <c r="L370" s="131">
        <f t="shared" si="105"/>
        <v>247</v>
      </c>
      <c r="M370" s="132">
        <f t="shared" si="96"/>
        <v>1.0050965629999999</v>
      </c>
      <c r="N370" s="132">
        <f t="shared" ca="1" si="97"/>
        <v>1.0682356340000001</v>
      </c>
      <c r="O370" s="131">
        <f t="shared" si="110"/>
        <v>0</v>
      </c>
      <c r="P370" s="128">
        <f t="shared" ca="1" si="98"/>
        <v>68.235634000000005</v>
      </c>
      <c r="Q370" s="126">
        <f t="shared" si="106"/>
        <v>0</v>
      </c>
      <c r="R370" s="133" t="str">
        <f t="shared" si="107"/>
        <v>J=</v>
      </c>
      <c r="S370" s="129">
        <f t="shared" si="108"/>
        <v>43578</v>
      </c>
      <c r="T370" s="134" t="str">
        <f t="shared" si="99"/>
        <v>-</v>
      </c>
      <c r="U370" s="9"/>
      <c r="V370" s="112">
        <v>46388</v>
      </c>
      <c r="W370" s="113" t="s">
        <v>88</v>
      </c>
      <c r="X370" s="9"/>
      <c r="Y370" s="1"/>
      <c r="Z370" s="9"/>
      <c r="AA370" s="9"/>
      <c r="AB370" s="9"/>
      <c r="AC370" s="9"/>
      <c r="AD370" s="9"/>
      <c r="AE370" s="10"/>
      <c r="AF370" s="9"/>
      <c r="AG370" s="9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</row>
    <row r="371" spans="1:193" x14ac:dyDescent="0.15">
      <c r="A371" s="124">
        <f t="shared" si="100"/>
        <v>43513</v>
      </c>
      <c r="B371" s="125">
        <f t="shared" ca="1" si="109"/>
        <v>1068.2356340000001</v>
      </c>
      <c r="C371" s="126">
        <f t="shared" si="101"/>
        <v>1000</v>
      </c>
      <c r="D371" s="127">
        <f ca="1">IF(A371&lt;$B$1,VLOOKUP(A371,[1]DI!$A$4:$B$15000,2),0)</f>
        <v>0</v>
      </c>
      <c r="E371" s="128">
        <f t="shared" ca="1" si="94"/>
        <v>1</v>
      </c>
      <c r="F371" s="128">
        <f ca="1">(TRUNC(PRODUCT($E$12:$E370),16))</f>
        <v>1.0628189073040999</v>
      </c>
      <c r="G371" s="128">
        <f t="shared" si="111"/>
        <v>1</v>
      </c>
      <c r="H371" s="128">
        <f t="shared" ca="1" si="95"/>
        <v>1.0628189100000001</v>
      </c>
      <c r="I371" s="127">
        <f t="shared" si="102"/>
        <v>5.1999999999999998E-3</v>
      </c>
      <c r="J371" s="129">
        <f t="shared" si="103"/>
        <v>43154</v>
      </c>
      <c r="K371" s="130">
        <f t="shared" si="104"/>
        <v>246</v>
      </c>
      <c r="L371" s="131">
        <f t="shared" si="105"/>
        <v>247</v>
      </c>
      <c r="M371" s="132">
        <f t="shared" si="96"/>
        <v>1.0050965629999999</v>
      </c>
      <c r="N371" s="132">
        <f t="shared" ca="1" si="97"/>
        <v>1.0682356340000001</v>
      </c>
      <c r="O371" s="131">
        <f t="shared" si="110"/>
        <v>0</v>
      </c>
      <c r="P371" s="128">
        <f t="shared" ca="1" si="98"/>
        <v>68.235634000000005</v>
      </c>
      <c r="Q371" s="126">
        <f t="shared" si="106"/>
        <v>0</v>
      </c>
      <c r="R371" s="133" t="str">
        <f t="shared" si="107"/>
        <v>J=</v>
      </c>
      <c r="S371" s="129">
        <f t="shared" si="108"/>
        <v>43578</v>
      </c>
      <c r="T371" s="134" t="str">
        <f t="shared" si="99"/>
        <v>-</v>
      </c>
      <c r="U371" s="9"/>
      <c r="V371" s="112">
        <v>46426</v>
      </c>
      <c r="W371" s="113" t="s">
        <v>72</v>
      </c>
      <c r="X371" s="9"/>
      <c r="Y371" s="1"/>
      <c r="Z371" s="9"/>
      <c r="AA371" s="9"/>
      <c r="AB371" s="9"/>
      <c r="AC371" s="9"/>
      <c r="AD371" s="9"/>
      <c r="AE371" s="10"/>
      <c r="AF371" s="9"/>
      <c r="AG371" s="9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</row>
    <row r="372" spans="1:193" x14ac:dyDescent="0.15">
      <c r="A372" s="124">
        <f t="shared" si="100"/>
        <v>43514</v>
      </c>
      <c r="B372" s="125">
        <f t="shared" ca="1" si="109"/>
        <v>1068.2356340000001</v>
      </c>
      <c r="C372" s="126">
        <f t="shared" si="101"/>
        <v>1000</v>
      </c>
      <c r="D372" s="127">
        <f ca="1">IF(A372&lt;$B$1,VLOOKUP(A372,[1]DI!$A$4:$B$15000,2),0)</f>
        <v>6.4000000000000001E-2</v>
      </c>
      <c r="E372" s="128">
        <f t="shared" ca="1" si="94"/>
        <v>1.0002462000000001</v>
      </c>
      <c r="F372" s="128">
        <f ca="1">(TRUNC(PRODUCT($E$12:$E371),16))</f>
        <v>1.0628189073040999</v>
      </c>
      <c r="G372" s="128">
        <f t="shared" si="111"/>
        <v>1</v>
      </c>
      <c r="H372" s="128">
        <f t="shared" ca="1" si="95"/>
        <v>1.0628189100000001</v>
      </c>
      <c r="I372" s="127">
        <f t="shared" si="102"/>
        <v>5.1999999999999998E-3</v>
      </c>
      <c r="J372" s="129">
        <f t="shared" si="103"/>
        <v>43154</v>
      </c>
      <c r="K372" s="130">
        <f t="shared" si="104"/>
        <v>247</v>
      </c>
      <c r="L372" s="131">
        <f t="shared" si="105"/>
        <v>247</v>
      </c>
      <c r="M372" s="132">
        <f t="shared" si="96"/>
        <v>1.0050965629999999</v>
      </c>
      <c r="N372" s="132">
        <f t="shared" ca="1" si="97"/>
        <v>1.0682356340000001</v>
      </c>
      <c r="O372" s="131">
        <f t="shared" si="110"/>
        <v>0</v>
      </c>
      <c r="P372" s="128">
        <f t="shared" ca="1" si="98"/>
        <v>68.235634000000005</v>
      </c>
      <c r="Q372" s="126">
        <f t="shared" si="106"/>
        <v>0</v>
      </c>
      <c r="R372" s="133" t="str">
        <f t="shared" si="107"/>
        <v>J=</v>
      </c>
      <c r="S372" s="129">
        <f t="shared" si="108"/>
        <v>43578</v>
      </c>
      <c r="T372" s="134" t="str">
        <f t="shared" si="99"/>
        <v>-</v>
      </c>
      <c r="U372" s="9"/>
      <c r="V372" s="112">
        <v>46427</v>
      </c>
      <c r="W372" s="113" t="s">
        <v>72</v>
      </c>
      <c r="X372" s="9"/>
      <c r="Y372" s="1"/>
      <c r="Z372" s="9"/>
      <c r="AA372" s="9"/>
      <c r="AB372" s="9"/>
      <c r="AC372" s="9"/>
      <c r="AD372" s="9"/>
      <c r="AE372" s="10"/>
      <c r="AF372" s="9"/>
      <c r="AG372" s="9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</row>
    <row r="373" spans="1:193" x14ac:dyDescent="0.15">
      <c r="A373" s="124">
        <f t="shared" si="100"/>
        <v>43515</v>
      </c>
      <c r="B373" s="125">
        <f t="shared" ca="1" si="109"/>
        <v>1068.520618</v>
      </c>
      <c r="C373" s="126">
        <f t="shared" si="101"/>
        <v>1000</v>
      </c>
      <c r="D373" s="127">
        <f ca="1">IF(A373&lt;$B$1,VLOOKUP(A373,[1]DI!$A$4:$B$15000,2),0)</f>
        <v>6.4000000000000001E-2</v>
      </c>
      <c r="E373" s="128">
        <f t="shared" ca="1" si="94"/>
        <v>1.0002462000000001</v>
      </c>
      <c r="F373" s="128">
        <f ca="1">(TRUNC(PRODUCT($E$12:$E372),16))</f>
        <v>1.06308057331907</v>
      </c>
      <c r="G373" s="128">
        <f t="shared" si="111"/>
        <v>1</v>
      </c>
      <c r="H373" s="128">
        <f t="shared" ca="1" si="95"/>
        <v>1.0630805699999999</v>
      </c>
      <c r="I373" s="127">
        <f t="shared" si="102"/>
        <v>5.1999999999999998E-3</v>
      </c>
      <c r="J373" s="129">
        <f t="shared" si="103"/>
        <v>43154</v>
      </c>
      <c r="K373" s="130">
        <f t="shared" si="104"/>
        <v>248</v>
      </c>
      <c r="L373" s="131">
        <f t="shared" si="105"/>
        <v>248</v>
      </c>
      <c r="M373" s="132">
        <f t="shared" si="96"/>
        <v>1.005117249</v>
      </c>
      <c r="N373" s="132">
        <f t="shared" ca="1" si="97"/>
        <v>1.068520618</v>
      </c>
      <c r="O373" s="131">
        <f t="shared" si="110"/>
        <v>0</v>
      </c>
      <c r="P373" s="128">
        <f t="shared" ca="1" si="98"/>
        <v>68.520617999999999</v>
      </c>
      <c r="Q373" s="126">
        <f t="shared" si="106"/>
        <v>0</v>
      </c>
      <c r="R373" s="133" t="str">
        <f t="shared" si="107"/>
        <v>J=</v>
      </c>
      <c r="S373" s="129">
        <f t="shared" si="108"/>
        <v>43578</v>
      </c>
      <c r="T373" s="134" t="str">
        <f t="shared" si="99"/>
        <v>-</v>
      </c>
      <c r="U373" s="9"/>
      <c r="V373" s="112">
        <v>46472</v>
      </c>
      <c r="W373" s="113" t="s">
        <v>89</v>
      </c>
      <c r="X373" s="9"/>
      <c r="Y373" s="1"/>
      <c r="Z373" s="9"/>
      <c r="AA373" s="9"/>
      <c r="AB373" s="9"/>
      <c r="AC373" s="9"/>
      <c r="AD373" s="9"/>
      <c r="AE373" s="10"/>
      <c r="AF373" s="9"/>
      <c r="AG373" s="9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</row>
    <row r="374" spans="1:193" x14ac:dyDescent="0.15">
      <c r="A374" s="124">
        <f t="shared" si="100"/>
        <v>43516</v>
      </c>
      <c r="B374" s="125">
        <f t="shared" ca="1" si="109"/>
        <v>1068.805685</v>
      </c>
      <c r="C374" s="126">
        <f t="shared" si="101"/>
        <v>1000</v>
      </c>
      <c r="D374" s="127">
        <f ca="1">IF(A374&lt;$B$1,VLOOKUP(A374,[1]DI!$A$4:$B$15000,2),0)</f>
        <v>6.4000000000000001E-2</v>
      </c>
      <c r="E374" s="128">
        <f t="shared" ca="1" si="94"/>
        <v>1.0002462000000001</v>
      </c>
      <c r="F374" s="128">
        <f ca="1">(TRUNC(PRODUCT($E$12:$E373),16))</f>
        <v>1.06334230375623</v>
      </c>
      <c r="G374" s="128">
        <f t="shared" si="111"/>
        <v>1</v>
      </c>
      <c r="H374" s="128">
        <f t="shared" ca="1" si="95"/>
        <v>1.0633423</v>
      </c>
      <c r="I374" s="127">
        <f t="shared" si="102"/>
        <v>5.1999999999999998E-3</v>
      </c>
      <c r="J374" s="129">
        <f t="shared" si="103"/>
        <v>43154</v>
      </c>
      <c r="K374" s="130">
        <f t="shared" si="104"/>
        <v>249</v>
      </c>
      <c r="L374" s="131">
        <f t="shared" si="105"/>
        <v>249</v>
      </c>
      <c r="M374" s="132">
        <f t="shared" si="96"/>
        <v>1.0051379359999999</v>
      </c>
      <c r="N374" s="132">
        <f t="shared" ca="1" si="97"/>
        <v>1.0688056850000001</v>
      </c>
      <c r="O374" s="131">
        <f t="shared" si="110"/>
        <v>0</v>
      </c>
      <c r="P374" s="128">
        <f t="shared" ca="1" si="98"/>
        <v>68.805684999999997</v>
      </c>
      <c r="Q374" s="126">
        <f t="shared" si="106"/>
        <v>0</v>
      </c>
      <c r="R374" s="133" t="str">
        <f t="shared" si="107"/>
        <v>J=</v>
      </c>
      <c r="S374" s="129">
        <f t="shared" si="108"/>
        <v>43578</v>
      </c>
      <c r="T374" s="134" t="str">
        <f t="shared" si="99"/>
        <v>-</v>
      </c>
      <c r="U374" s="9"/>
      <c r="V374" s="112">
        <v>46498</v>
      </c>
      <c r="W374" s="113" t="s">
        <v>74</v>
      </c>
      <c r="X374" s="9"/>
      <c r="Y374" s="1"/>
      <c r="Z374" s="9"/>
      <c r="AA374" s="9"/>
      <c r="AB374" s="9"/>
      <c r="AC374" s="9"/>
      <c r="AD374" s="9"/>
      <c r="AE374" s="10"/>
      <c r="AF374" s="9"/>
      <c r="AG374" s="9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</row>
    <row r="375" spans="1:193" x14ac:dyDescent="0.15">
      <c r="A375" s="124">
        <f t="shared" si="100"/>
        <v>43517</v>
      </c>
      <c r="B375" s="125">
        <f t="shared" ca="1" si="109"/>
        <v>1069.0908340000001</v>
      </c>
      <c r="C375" s="126">
        <f t="shared" si="101"/>
        <v>1000</v>
      </c>
      <c r="D375" s="127">
        <f ca="1">IF(A375&lt;$B$1,VLOOKUP(A375,[1]DI!$A$4:$B$15000,2),0)</f>
        <v>6.4000000000000001E-2</v>
      </c>
      <c r="E375" s="128">
        <f t="shared" ca="1" si="94"/>
        <v>1.0002462000000001</v>
      </c>
      <c r="F375" s="128">
        <f ca="1">(TRUNC(PRODUCT($E$12:$E374),16))</f>
        <v>1.0636040986314099</v>
      </c>
      <c r="G375" s="128">
        <f t="shared" si="111"/>
        <v>1</v>
      </c>
      <c r="H375" s="128">
        <f t="shared" ca="1" si="95"/>
        <v>1.0636041000000001</v>
      </c>
      <c r="I375" s="127">
        <f t="shared" si="102"/>
        <v>5.1999999999999998E-3</v>
      </c>
      <c r="J375" s="129">
        <f t="shared" si="103"/>
        <v>43154</v>
      </c>
      <c r="K375" s="130">
        <f t="shared" si="104"/>
        <v>250</v>
      </c>
      <c r="L375" s="131">
        <f t="shared" si="105"/>
        <v>250</v>
      </c>
      <c r="M375" s="132">
        <f t="shared" si="96"/>
        <v>1.0051586239999999</v>
      </c>
      <c r="N375" s="132">
        <f t="shared" ca="1" si="97"/>
        <v>1.069090834</v>
      </c>
      <c r="O375" s="131">
        <f t="shared" si="110"/>
        <v>0</v>
      </c>
      <c r="P375" s="128">
        <f t="shared" ca="1" si="98"/>
        <v>69.090834000000001</v>
      </c>
      <c r="Q375" s="126">
        <f t="shared" si="106"/>
        <v>0</v>
      </c>
      <c r="R375" s="133" t="str">
        <f t="shared" si="107"/>
        <v>J=</v>
      </c>
      <c r="S375" s="129">
        <f t="shared" si="108"/>
        <v>43578</v>
      </c>
      <c r="T375" s="134" t="str">
        <f t="shared" si="99"/>
        <v>-</v>
      </c>
      <c r="U375" s="9"/>
      <c r="V375" s="112">
        <v>46534</v>
      </c>
      <c r="W375" s="113" t="s">
        <v>90</v>
      </c>
      <c r="X375" s="9"/>
      <c r="Y375" s="1"/>
      <c r="Z375" s="9"/>
      <c r="AA375" s="9"/>
      <c r="AB375" s="9"/>
      <c r="AC375" s="9"/>
      <c r="AD375" s="9"/>
      <c r="AE375" s="10"/>
      <c r="AF375" s="9"/>
      <c r="AG375" s="9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</row>
    <row r="376" spans="1:193" x14ac:dyDescent="0.15">
      <c r="A376" s="124">
        <f t="shared" si="100"/>
        <v>43518</v>
      </c>
      <c r="B376" s="125">
        <f t="shared" ca="1" si="109"/>
        <v>1069.376053</v>
      </c>
      <c r="C376" s="126">
        <f t="shared" si="101"/>
        <v>1000</v>
      </c>
      <c r="D376" s="127">
        <f ca="1">IF(A376&lt;$B$1,VLOOKUP(A376,[1]DI!$A$4:$B$15000,2),0)</f>
        <v>6.4000000000000001E-2</v>
      </c>
      <c r="E376" s="128">
        <f t="shared" ca="1" si="94"/>
        <v>1.0002462000000001</v>
      </c>
      <c r="F376" s="128">
        <f ca="1">(TRUNC(PRODUCT($E$12:$E375),16))</f>
        <v>1.0638659579604901</v>
      </c>
      <c r="G376" s="128">
        <f t="shared" si="111"/>
        <v>1</v>
      </c>
      <c r="H376" s="128">
        <f t="shared" ca="1" si="95"/>
        <v>1.06386596</v>
      </c>
      <c r="I376" s="127">
        <f t="shared" si="102"/>
        <v>5.1999999999999998E-3</v>
      </c>
      <c r="J376" s="129">
        <f t="shared" si="103"/>
        <v>43154</v>
      </c>
      <c r="K376" s="130">
        <f t="shared" si="104"/>
        <v>251</v>
      </c>
      <c r="L376" s="131">
        <f t="shared" si="105"/>
        <v>251</v>
      </c>
      <c r="M376" s="132">
        <f t="shared" si="96"/>
        <v>1.0051793120000001</v>
      </c>
      <c r="N376" s="132">
        <f t="shared" ca="1" si="97"/>
        <v>1.0693760539999999</v>
      </c>
      <c r="O376" s="131">
        <f t="shared" si="110"/>
        <v>0</v>
      </c>
      <c r="P376" s="128">
        <f t="shared" ca="1" si="98"/>
        <v>69.376052999999999</v>
      </c>
      <c r="Q376" s="126">
        <f t="shared" si="106"/>
        <v>0</v>
      </c>
      <c r="R376" s="133" t="str">
        <f t="shared" si="107"/>
        <v>J=</v>
      </c>
      <c r="S376" s="129">
        <f t="shared" si="108"/>
        <v>43578</v>
      </c>
      <c r="T376" s="134" t="str">
        <f t="shared" si="99"/>
        <v>-</v>
      </c>
      <c r="U376" s="9"/>
      <c r="V376" s="112">
        <v>46637</v>
      </c>
      <c r="W376" s="113" t="s">
        <v>83</v>
      </c>
      <c r="X376" s="9"/>
      <c r="Y376" s="1"/>
      <c r="Z376" s="9"/>
      <c r="AA376" s="9"/>
      <c r="AB376" s="9"/>
      <c r="AC376" s="9"/>
      <c r="AD376" s="9"/>
      <c r="AE376" s="10"/>
      <c r="AF376" s="9"/>
      <c r="AG376" s="9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</row>
    <row r="377" spans="1:193" x14ac:dyDescent="0.15">
      <c r="A377" s="124">
        <f t="shared" si="100"/>
        <v>43519</v>
      </c>
      <c r="B377" s="125">
        <f t="shared" ca="1" si="109"/>
        <v>1069.661345</v>
      </c>
      <c r="C377" s="126">
        <f t="shared" si="101"/>
        <v>1000</v>
      </c>
      <c r="D377" s="127">
        <f ca="1">IF(A377&lt;$B$1,VLOOKUP(A377,[1]DI!$A$4:$B$15000,2),0)</f>
        <v>0</v>
      </c>
      <c r="E377" s="128">
        <f t="shared" ca="1" si="94"/>
        <v>1</v>
      </c>
      <c r="F377" s="128">
        <f ca="1">(TRUNC(PRODUCT($E$12:$E376),16))</f>
        <v>1.06412788175934</v>
      </c>
      <c r="G377" s="128">
        <f t="shared" si="111"/>
        <v>1</v>
      </c>
      <c r="H377" s="128">
        <f t="shared" ca="1" si="95"/>
        <v>1.06412788</v>
      </c>
      <c r="I377" s="127">
        <f t="shared" si="102"/>
        <v>5.1999999999999998E-3</v>
      </c>
      <c r="J377" s="129">
        <f t="shared" si="103"/>
        <v>43154</v>
      </c>
      <c r="K377" s="130">
        <f t="shared" si="104"/>
        <v>251</v>
      </c>
      <c r="L377" s="131">
        <f t="shared" si="105"/>
        <v>252</v>
      </c>
      <c r="M377" s="132">
        <f t="shared" si="96"/>
        <v>1.0052000000000001</v>
      </c>
      <c r="N377" s="132">
        <f t="shared" ca="1" si="97"/>
        <v>1.0696613450000001</v>
      </c>
      <c r="O377" s="131">
        <f t="shared" si="110"/>
        <v>0</v>
      </c>
      <c r="P377" s="128">
        <f t="shared" ca="1" si="98"/>
        <v>69.661344999999997</v>
      </c>
      <c r="Q377" s="126">
        <f t="shared" si="106"/>
        <v>0</v>
      </c>
      <c r="R377" s="133" t="str">
        <f t="shared" si="107"/>
        <v>J=</v>
      </c>
      <c r="S377" s="129">
        <f t="shared" si="108"/>
        <v>43578</v>
      </c>
      <c r="T377" s="134" t="str">
        <f t="shared" si="99"/>
        <v>-</v>
      </c>
      <c r="U377" s="29"/>
      <c r="V377" s="112">
        <v>46672</v>
      </c>
      <c r="W377" s="111" t="s">
        <v>78</v>
      </c>
      <c r="X377" s="29"/>
      <c r="Y377" s="31"/>
      <c r="Z377" s="29"/>
      <c r="AA377" s="29"/>
      <c r="AB377" s="29"/>
      <c r="AC377" s="29"/>
      <c r="AD377" s="29"/>
      <c r="AE377" s="33"/>
      <c r="AF377" s="29"/>
      <c r="AG377" s="29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  <c r="CG377" s="30"/>
      <c r="CH377" s="30"/>
      <c r="CI377" s="30"/>
      <c r="CJ377" s="30"/>
      <c r="CK377" s="30"/>
      <c r="CL377" s="30"/>
      <c r="CM377" s="30"/>
      <c r="CN377" s="30"/>
      <c r="CO377" s="30"/>
      <c r="CP377" s="30"/>
      <c r="CQ377" s="30"/>
      <c r="CR377" s="30"/>
      <c r="CS377" s="30"/>
      <c r="CT377" s="30"/>
      <c r="CU377" s="30"/>
      <c r="CV377" s="30"/>
      <c r="CW377" s="30"/>
      <c r="CX377" s="30"/>
      <c r="CY377" s="30"/>
      <c r="CZ377" s="30"/>
      <c r="DA377" s="30"/>
      <c r="DB377" s="30"/>
      <c r="DC377" s="30"/>
      <c r="DD377" s="30"/>
      <c r="DE377" s="30"/>
      <c r="DF377" s="30"/>
      <c r="DG377" s="30"/>
      <c r="DH377" s="30"/>
      <c r="DI377" s="30"/>
      <c r="DJ377" s="30"/>
      <c r="DK377" s="30"/>
      <c r="DL377" s="30"/>
      <c r="DM377" s="30"/>
      <c r="DN377" s="30"/>
      <c r="DO377" s="30"/>
      <c r="DP377" s="30"/>
      <c r="DQ377" s="30"/>
      <c r="DR377" s="30"/>
      <c r="DS377" s="30"/>
      <c r="DT377" s="30"/>
      <c r="DU377" s="30"/>
      <c r="DV377" s="30"/>
      <c r="DW377" s="30"/>
      <c r="DX377" s="30"/>
      <c r="DY377" s="30"/>
      <c r="DZ377" s="30"/>
      <c r="EA377" s="30"/>
      <c r="EB377" s="30"/>
      <c r="EC377" s="30"/>
      <c r="ED377" s="30"/>
      <c r="EE377" s="30"/>
      <c r="EF377" s="30"/>
      <c r="EG377" s="30"/>
      <c r="EH377" s="30"/>
      <c r="EI377" s="30"/>
      <c r="EJ377" s="30"/>
      <c r="EK377" s="30"/>
      <c r="EL377" s="30"/>
      <c r="EM377" s="30"/>
      <c r="EN377" s="30"/>
      <c r="EO377" s="30"/>
      <c r="EP377" s="30"/>
      <c r="EQ377" s="30"/>
      <c r="ER377" s="30"/>
      <c r="ES377" s="30"/>
      <c r="ET377" s="30"/>
      <c r="EU377" s="30"/>
      <c r="EV377" s="30"/>
      <c r="EW377" s="30"/>
      <c r="EX377" s="30"/>
      <c r="EY377" s="30"/>
      <c r="EZ377" s="30"/>
      <c r="FA377" s="30"/>
      <c r="FB377" s="30"/>
      <c r="FC377" s="30"/>
      <c r="FD377" s="30"/>
      <c r="FE377" s="30"/>
      <c r="FF377" s="30"/>
      <c r="FG377" s="30"/>
      <c r="FH377" s="30"/>
      <c r="FI377" s="30"/>
      <c r="FJ377" s="30"/>
      <c r="FK377" s="30"/>
      <c r="FL377" s="30"/>
      <c r="FM377" s="30"/>
      <c r="FN377" s="30"/>
      <c r="FO377" s="30"/>
      <c r="FP377" s="31"/>
      <c r="FQ377" s="31"/>
      <c r="FR377" s="31"/>
      <c r="FS377" s="31"/>
      <c r="FT377" s="31"/>
      <c r="FU377" s="31"/>
      <c r="FV377" s="31"/>
      <c r="FW377" s="31"/>
      <c r="FX377" s="31"/>
      <c r="FY377" s="31"/>
      <c r="FZ377" s="31"/>
      <c r="GA377" s="31"/>
      <c r="GB377" s="31"/>
      <c r="GC377" s="31"/>
      <c r="GD377" s="31"/>
      <c r="GE377" s="31"/>
      <c r="GF377" s="31"/>
      <c r="GG377" s="31"/>
      <c r="GH377" s="31"/>
    </row>
    <row r="378" spans="1:193" x14ac:dyDescent="0.15">
      <c r="A378" s="98">
        <f t="shared" si="100"/>
        <v>43520</v>
      </c>
      <c r="B378" s="15">
        <f t="shared" ref="B378:B441" ca="1" si="112">IF(A378&lt;=TODAY(),C378+P378,IF(AND(A378&gt;TODAY(),A378&lt;=$B$1),IF(VLOOKUP(TODAY(),$A$10:$D$10000,4,FALSE)=0,"n.d",C378+P378),"n.d"))</f>
        <v>1069.661345</v>
      </c>
      <c r="C378" s="2">
        <f t="shared" ref="C378:C441" si="113">(C377-Q377)</f>
        <v>1000</v>
      </c>
      <c r="D378" s="12">
        <f ca="1">IF(A378&lt;$B$1,VLOOKUP(A378,[1]DI!$A$4:$B$15000,2),0)</f>
        <v>0</v>
      </c>
      <c r="E378" s="13">
        <f t="shared" ref="E378:E441" ca="1" si="114">IF(A378&lt;A$10,1,ROUND(((1+D378)^(1/252)),8))</f>
        <v>1</v>
      </c>
      <c r="F378" s="13">
        <f ca="1">(TRUNC(PRODUCT($E$12:$E377),16))</f>
        <v>1.06412788175934</v>
      </c>
      <c r="G378" s="13">
        <f t="shared" ref="G378:G441" si="115">IF(O377&gt;0,F377,G377)</f>
        <v>1</v>
      </c>
      <c r="H378" s="13">
        <f t="shared" ref="H378:H441" ca="1" si="116">ROUND(F378/G378,8)</f>
        <v>1.06412788</v>
      </c>
      <c r="I378" s="12">
        <f t="shared" si="102"/>
        <v>5.1999999999999998E-3</v>
      </c>
      <c r="J378" s="100">
        <f t="shared" ref="J378:J441" si="117">IF(O377&gt;0,VLOOKUP(O377,V$12:AF$48,2),J377)</f>
        <v>43154</v>
      </c>
      <c r="K378" s="3">
        <f t="shared" ref="K378:K441" si="118">IF(A378&gt;J378,IF(NETWORKDAYS(J378,A378,$V$52:$V$436)-1=0,1,NETWORKDAYS(J378,A378,$V$52:$V$436)-1),0)</f>
        <v>251</v>
      </c>
      <c r="L378" s="18">
        <f t="shared" ref="L378:L441" si="119">IF(AND(K378=1,K377=1),1,IF(K378&gt;0,IF(K378=K377,K378+1,K378),0))</f>
        <v>252</v>
      </c>
      <c r="M378" s="11">
        <f t="shared" ref="M378:M441" si="120">ROUND((I378+1)^(L378/252),9)</f>
        <v>1.0052000000000001</v>
      </c>
      <c r="N378" s="11">
        <f t="shared" ref="N378:N441" ca="1" si="121">ROUND(H378*M378,9)</f>
        <v>1.0696613450000001</v>
      </c>
      <c r="O378" s="18">
        <f t="shared" ref="O378:O441" si="122">IF(VLOOKUP(A378,W$12:AD$48,8)=VLOOKUP(A377,W$12:AD$48,8),0,VLOOKUP(A378,W$12:AD$48,8))</f>
        <v>0</v>
      </c>
      <c r="P378" s="2">
        <f t="shared" ref="P378:P441" ca="1" si="123">TRUNC(((N378-1)*C378),6)</f>
        <v>69.661344999999997</v>
      </c>
      <c r="Q378" s="2">
        <f t="shared" ref="Q378:Q441" si="124">IF(O378&gt;0,VLOOKUP(O378,$V$12:$AA$48,6),0)</f>
        <v>0</v>
      </c>
      <c r="R378" s="4" t="str">
        <f t="shared" ref="R378:R441" si="125">IF(O377&gt;0,VLOOKUP(O377,V$12:AF$48,10),R377)</f>
        <v>J=</v>
      </c>
      <c r="S378" s="100">
        <f t="shared" ref="S378:S441" si="126">IF(O377&gt;0,VLOOKUP(O377,V$12:AF$48,11),S377)</f>
        <v>43578</v>
      </c>
      <c r="T378" s="9" t="str">
        <f t="shared" ref="T378:T441" si="127">IF(O378&gt;0,(P378+Q378)*T$9,"-")</f>
        <v>-</v>
      </c>
      <c r="U378" s="9"/>
      <c r="V378" s="112">
        <v>46693</v>
      </c>
      <c r="W378" s="113" t="s">
        <v>84</v>
      </c>
      <c r="X378" s="9"/>
      <c r="Y378" s="1"/>
      <c r="Z378" s="9"/>
      <c r="AA378" s="9"/>
      <c r="AB378" s="9"/>
      <c r="AC378" s="9"/>
      <c r="AD378" s="9"/>
      <c r="AE378" s="10"/>
      <c r="AF378" s="9"/>
      <c r="AG378" s="9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</row>
    <row r="379" spans="1:193" x14ac:dyDescent="0.15">
      <c r="A379" s="98">
        <f t="shared" si="100"/>
        <v>43521</v>
      </c>
      <c r="B379" s="15">
        <f t="shared" ca="1" si="112"/>
        <v>1069.661345</v>
      </c>
      <c r="C379" s="2">
        <f t="shared" si="113"/>
        <v>1000</v>
      </c>
      <c r="D379" s="12">
        <f ca="1">IF(A379&lt;$B$1,VLOOKUP(A379,[1]DI!$A$4:$B$15000,2),0)</f>
        <v>6.4000000000000001E-2</v>
      </c>
      <c r="E379" s="13">
        <f t="shared" ca="1" si="114"/>
        <v>1.0002462000000001</v>
      </c>
      <c r="F379" s="13">
        <f ca="1">(TRUNC(PRODUCT($E$12:$E378),16))</f>
        <v>1.06412788175934</v>
      </c>
      <c r="G379" s="13">
        <f t="shared" si="115"/>
        <v>1</v>
      </c>
      <c r="H379" s="13">
        <f t="shared" ca="1" si="116"/>
        <v>1.06412788</v>
      </c>
      <c r="I379" s="12">
        <f t="shared" si="102"/>
        <v>5.1999999999999998E-3</v>
      </c>
      <c r="J379" s="100">
        <f t="shared" si="117"/>
        <v>43154</v>
      </c>
      <c r="K379" s="3">
        <f t="shared" si="118"/>
        <v>252</v>
      </c>
      <c r="L379" s="18">
        <f t="shared" si="119"/>
        <v>252</v>
      </c>
      <c r="M379" s="11">
        <f t="shared" si="120"/>
        <v>1.0052000000000001</v>
      </c>
      <c r="N379" s="11">
        <f t="shared" ca="1" si="121"/>
        <v>1.0696613450000001</v>
      </c>
      <c r="O379" s="18">
        <f t="shared" si="122"/>
        <v>0</v>
      </c>
      <c r="P379" s="2">
        <f t="shared" ca="1" si="123"/>
        <v>69.661344999999997</v>
      </c>
      <c r="Q379" s="2">
        <f t="shared" si="124"/>
        <v>0</v>
      </c>
      <c r="R379" s="4" t="str">
        <f t="shared" si="125"/>
        <v>J=</v>
      </c>
      <c r="S379" s="100">
        <f t="shared" si="126"/>
        <v>43578</v>
      </c>
      <c r="T379" s="9" t="str">
        <f t="shared" si="127"/>
        <v>-</v>
      </c>
      <c r="U379" s="29"/>
      <c r="V379" s="112">
        <v>46706</v>
      </c>
      <c r="W379" s="113" t="s">
        <v>93</v>
      </c>
      <c r="X379" s="29"/>
      <c r="Y379" s="31"/>
      <c r="Z379" s="29"/>
      <c r="AA379" s="29"/>
      <c r="AB379" s="29"/>
      <c r="AC379" s="29"/>
      <c r="AD379" s="29"/>
      <c r="AE379" s="33"/>
      <c r="AF379" s="29"/>
      <c r="AG379" s="29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  <c r="CG379" s="30"/>
      <c r="CH379" s="30"/>
      <c r="CI379" s="30"/>
      <c r="CJ379" s="30"/>
      <c r="CK379" s="30"/>
      <c r="CL379" s="30"/>
      <c r="CM379" s="30"/>
      <c r="CN379" s="30"/>
      <c r="CO379" s="30"/>
      <c r="CP379" s="30"/>
      <c r="CQ379" s="30"/>
      <c r="CR379" s="30"/>
      <c r="CS379" s="30"/>
      <c r="CT379" s="30"/>
      <c r="CU379" s="30"/>
      <c r="CV379" s="30"/>
      <c r="CW379" s="30"/>
      <c r="CX379" s="30"/>
      <c r="CY379" s="30"/>
      <c r="CZ379" s="30"/>
      <c r="DA379" s="30"/>
      <c r="DB379" s="30"/>
      <c r="DC379" s="30"/>
      <c r="DD379" s="30"/>
      <c r="DE379" s="30"/>
      <c r="DF379" s="30"/>
      <c r="DG379" s="30"/>
      <c r="DH379" s="30"/>
      <c r="DI379" s="30"/>
      <c r="DJ379" s="30"/>
      <c r="DK379" s="30"/>
      <c r="DL379" s="30"/>
      <c r="DM379" s="30"/>
      <c r="DN379" s="30"/>
      <c r="DO379" s="30"/>
      <c r="DP379" s="30"/>
      <c r="DQ379" s="30"/>
      <c r="DR379" s="30"/>
      <c r="DS379" s="30"/>
      <c r="DT379" s="30"/>
      <c r="DU379" s="30"/>
      <c r="DV379" s="30"/>
      <c r="DW379" s="30"/>
      <c r="DX379" s="30"/>
      <c r="DY379" s="30"/>
      <c r="DZ379" s="30"/>
      <c r="EA379" s="30"/>
      <c r="EB379" s="30"/>
      <c r="EC379" s="30"/>
      <c r="ED379" s="30"/>
      <c r="EE379" s="30"/>
      <c r="EF379" s="30"/>
      <c r="EG379" s="30"/>
      <c r="EH379" s="30"/>
      <c r="EI379" s="30"/>
      <c r="EJ379" s="30"/>
      <c r="EK379" s="30"/>
      <c r="EL379" s="30"/>
      <c r="EM379" s="30"/>
      <c r="EN379" s="30"/>
      <c r="EO379" s="30"/>
      <c r="EP379" s="30"/>
      <c r="EQ379" s="30"/>
      <c r="ER379" s="30"/>
      <c r="ES379" s="30"/>
      <c r="ET379" s="30"/>
      <c r="EU379" s="30"/>
      <c r="EV379" s="30"/>
      <c r="EW379" s="30"/>
      <c r="EX379" s="30"/>
      <c r="EY379" s="30"/>
      <c r="EZ379" s="30"/>
      <c r="FA379" s="30"/>
      <c r="FB379" s="30"/>
      <c r="FC379" s="30"/>
      <c r="FD379" s="30"/>
      <c r="FE379" s="30"/>
      <c r="FF379" s="30"/>
      <c r="FG379" s="30"/>
      <c r="FH379" s="30"/>
      <c r="FI379" s="30"/>
      <c r="FJ379" s="30"/>
      <c r="FK379" s="30"/>
      <c r="FL379" s="30"/>
      <c r="FM379" s="30"/>
      <c r="FN379" s="30"/>
      <c r="FO379" s="30"/>
      <c r="FP379" s="31"/>
      <c r="FQ379" s="31"/>
      <c r="FR379" s="31"/>
      <c r="FS379" s="31"/>
      <c r="FT379" s="31"/>
      <c r="FU379" s="31"/>
      <c r="FV379" s="31"/>
      <c r="FW379" s="31"/>
      <c r="FX379" s="31"/>
      <c r="FY379" s="31"/>
      <c r="FZ379" s="31"/>
      <c r="GA379" s="31"/>
      <c r="GB379" s="31"/>
      <c r="GC379" s="31"/>
      <c r="GD379" s="31"/>
      <c r="GE379" s="31"/>
      <c r="GF379" s="31"/>
      <c r="GG379" s="31"/>
      <c r="GH379" s="31"/>
      <c r="GI379" s="31"/>
      <c r="GJ379" s="31"/>
      <c r="GK379" s="31"/>
    </row>
    <row r="380" spans="1:193" x14ac:dyDescent="0.15">
      <c r="A380" s="98">
        <f t="shared" si="100"/>
        <v>43522</v>
      </c>
      <c r="B380" s="15">
        <f t="shared" ca="1" si="112"/>
        <v>1069.9467179999999</v>
      </c>
      <c r="C380" s="2">
        <f t="shared" si="113"/>
        <v>1000</v>
      </c>
      <c r="D380" s="12">
        <f ca="1">IF(A380&lt;$B$1,VLOOKUP(A380,[1]DI!$A$4:$B$15000,2),0)</f>
        <v>6.4000000000000001E-2</v>
      </c>
      <c r="E380" s="13">
        <f t="shared" ca="1" si="114"/>
        <v>1.0002462000000001</v>
      </c>
      <c r="F380" s="13">
        <f ca="1">(TRUNC(PRODUCT($E$12:$E379),16))</f>
        <v>1.0643898700438299</v>
      </c>
      <c r="G380" s="13">
        <f t="shared" si="115"/>
        <v>1</v>
      </c>
      <c r="H380" s="13">
        <f t="shared" ca="1" si="116"/>
        <v>1.0643898700000001</v>
      </c>
      <c r="I380" s="12">
        <f t="shared" si="102"/>
        <v>5.1999999999999998E-3</v>
      </c>
      <c r="J380" s="100">
        <f t="shared" si="117"/>
        <v>43154</v>
      </c>
      <c r="K380" s="3">
        <f t="shared" si="118"/>
        <v>253</v>
      </c>
      <c r="L380" s="18">
        <f t="shared" si="119"/>
        <v>253</v>
      </c>
      <c r="M380" s="11">
        <f t="shared" si="120"/>
        <v>1.0052206889999999</v>
      </c>
      <c r="N380" s="11">
        <f t="shared" ca="1" si="121"/>
        <v>1.069946718</v>
      </c>
      <c r="O380" s="18">
        <f t="shared" si="122"/>
        <v>0</v>
      </c>
      <c r="P380" s="2">
        <f t="shared" ca="1" si="123"/>
        <v>69.946718000000004</v>
      </c>
      <c r="Q380" s="2">
        <f t="shared" si="124"/>
        <v>0</v>
      </c>
      <c r="R380" s="4" t="str">
        <f t="shared" si="125"/>
        <v>J=</v>
      </c>
      <c r="S380" s="100">
        <f t="shared" si="126"/>
        <v>43578</v>
      </c>
      <c r="T380" s="9" t="str">
        <f t="shared" si="127"/>
        <v>-</v>
      </c>
      <c r="U380" s="9"/>
      <c r="V380" s="112">
        <v>46811</v>
      </c>
      <c r="W380" s="113" t="s">
        <v>72</v>
      </c>
      <c r="X380" s="9"/>
      <c r="Y380" s="1"/>
      <c r="Z380" s="9"/>
      <c r="AA380" s="9"/>
      <c r="AB380" s="9"/>
      <c r="AC380" s="9"/>
      <c r="AD380" s="9"/>
      <c r="AE380" s="10"/>
      <c r="AF380" s="9"/>
      <c r="AG380" s="9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</row>
    <row r="381" spans="1:193" x14ac:dyDescent="0.15">
      <c r="A381" s="98">
        <f t="shared" si="100"/>
        <v>43523</v>
      </c>
      <c r="B381" s="15">
        <f t="shared" ca="1" si="112"/>
        <v>1070.2321629999999</v>
      </c>
      <c r="C381" s="2">
        <f t="shared" si="113"/>
        <v>1000</v>
      </c>
      <c r="D381" s="12">
        <f ca="1">IF(A381&lt;$B$1,VLOOKUP(A381,[1]DI!$A$4:$B$15000,2),0)</f>
        <v>6.4000000000000001E-2</v>
      </c>
      <c r="E381" s="13">
        <f t="shared" ca="1" si="114"/>
        <v>1.0002462000000001</v>
      </c>
      <c r="F381" s="13">
        <f ca="1">(TRUNC(PRODUCT($E$12:$E380),16))</f>
        <v>1.0646519228298399</v>
      </c>
      <c r="G381" s="13">
        <f t="shared" si="115"/>
        <v>1</v>
      </c>
      <c r="H381" s="13">
        <f t="shared" ca="1" si="116"/>
        <v>1.06465192</v>
      </c>
      <c r="I381" s="12">
        <f t="shared" si="102"/>
        <v>5.1999999999999998E-3</v>
      </c>
      <c r="J381" s="100">
        <f t="shared" si="117"/>
        <v>43154</v>
      </c>
      <c r="K381" s="3">
        <f t="shared" si="118"/>
        <v>254</v>
      </c>
      <c r="L381" s="18">
        <f t="shared" si="119"/>
        <v>254</v>
      </c>
      <c r="M381" s="11">
        <f t="shared" si="120"/>
        <v>1.005241378</v>
      </c>
      <c r="N381" s="11">
        <f t="shared" ca="1" si="121"/>
        <v>1.070232163</v>
      </c>
      <c r="O381" s="18">
        <f t="shared" si="122"/>
        <v>0</v>
      </c>
      <c r="P381" s="2">
        <f t="shared" ca="1" si="123"/>
        <v>70.232163</v>
      </c>
      <c r="Q381" s="2">
        <f t="shared" si="124"/>
        <v>0</v>
      </c>
      <c r="R381" s="4" t="str">
        <f t="shared" si="125"/>
        <v>J=</v>
      </c>
      <c r="S381" s="100">
        <f t="shared" si="126"/>
        <v>43578</v>
      </c>
      <c r="T381" s="9" t="str">
        <f t="shared" si="127"/>
        <v>-</v>
      </c>
      <c r="U381" s="9"/>
      <c r="V381" s="112">
        <v>46812</v>
      </c>
      <c r="W381" s="113" t="s">
        <v>72</v>
      </c>
      <c r="X381" s="9"/>
      <c r="Y381" s="1"/>
      <c r="Z381" s="9"/>
      <c r="AA381" s="9"/>
      <c r="AB381" s="9"/>
      <c r="AC381" s="9"/>
      <c r="AD381" s="9"/>
      <c r="AE381" s="10"/>
      <c r="AF381" s="9"/>
      <c r="AG381" s="9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</row>
    <row r="382" spans="1:193" x14ac:dyDescent="0.15">
      <c r="A382" s="98">
        <f t="shared" si="100"/>
        <v>43524</v>
      </c>
      <c r="B382" s="15">
        <f t="shared" ca="1" si="112"/>
        <v>1070.517689</v>
      </c>
      <c r="C382" s="2">
        <f t="shared" si="113"/>
        <v>1000</v>
      </c>
      <c r="D382" s="12">
        <f ca="1">IF(A382&lt;$B$1,VLOOKUP(A382,[1]DI!$A$4:$B$15000,2),0)</f>
        <v>6.4000000000000001E-2</v>
      </c>
      <c r="E382" s="13">
        <f t="shared" ca="1" si="114"/>
        <v>1.0002462000000001</v>
      </c>
      <c r="F382" s="13">
        <f ca="1">(TRUNC(PRODUCT($E$12:$E381),16))</f>
        <v>1.06491404013324</v>
      </c>
      <c r="G382" s="13">
        <f t="shared" si="115"/>
        <v>1</v>
      </c>
      <c r="H382" s="13">
        <f t="shared" ca="1" si="116"/>
        <v>1.0649140399999999</v>
      </c>
      <c r="I382" s="12">
        <f t="shared" si="102"/>
        <v>5.1999999999999998E-3</v>
      </c>
      <c r="J382" s="100">
        <f t="shared" si="117"/>
        <v>43154</v>
      </c>
      <c r="K382" s="3">
        <f t="shared" si="118"/>
        <v>255</v>
      </c>
      <c r="L382" s="18">
        <f t="shared" si="119"/>
        <v>255</v>
      </c>
      <c r="M382" s="11">
        <f t="shared" si="120"/>
        <v>1.0052620670000001</v>
      </c>
      <c r="N382" s="11">
        <f t="shared" ca="1" si="121"/>
        <v>1.0705176890000001</v>
      </c>
      <c r="O382" s="18">
        <f t="shared" si="122"/>
        <v>0</v>
      </c>
      <c r="P382" s="2">
        <f t="shared" ca="1" si="123"/>
        <v>70.517689000000004</v>
      </c>
      <c r="Q382" s="2">
        <f t="shared" si="124"/>
        <v>0</v>
      </c>
      <c r="R382" s="4" t="str">
        <f t="shared" si="125"/>
        <v>J=</v>
      </c>
      <c r="S382" s="100">
        <f t="shared" si="126"/>
        <v>43578</v>
      </c>
      <c r="T382" s="9" t="str">
        <f t="shared" si="127"/>
        <v>-</v>
      </c>
      <c r="U382" s="9"/>
      <c r="V382" s="112">
        <v>46857</v>
      </c>
      <c r="W382" s="113" t="s">
        <v>89</v>
      </c>
      <c r="X382" s="9"/>
      <c r="Y382" s="1"/>
      <c r="Z382" s="9"/>
      <c r="AA382" s="9"/>
      <c r="AB382" s="9"/>
      <c r="AC382" s="9"/>
      <c r="AD382" s="9"/>
      <c r="AE382" s="10"/>
      <c r="AF382" s="9"/>
      <c r="AG382" s="9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</row>
    <row r="383" spans="1:193" x14ac:dyDescent="0.15">
      <c r="A383" s="98">
        <f t="shared" si="100"/>
        <v>43525</v>
      </c>
      <c r="B383" s="15">
        <f t="shared" ca="1" si="112"/>
        <v>1070.8032860000001</v>
      </c>
      <c r="C383" s="2">
        <f t="shared" si="113"/>
        <v>1000</v>
      </c>
      <c r="D383" s="12">
        <f ca="1">IF(A383&lt;$B$1,VLOOKUP(A383,[1]DI!$A$4:$B$15000,2),0)</f>
        <v>6.4000000000000001E-2</v>
      </c>
      <c r="E383" s="13">
        <f t="shared" ca="1" si="114"/>
        <v>1.0002462000000001</v>
      </c>
      <c r="F383" s="13">
        <f ca="1">(TRUNC(PRODUCT($E$12:$E382),16))</f>
        <v>1.0651762219699199</v>
      </c>
      <c r="G383" s="13">
        <f t="shared" si="115"/>
        <v>1</v>
      </c>
      <c r="H383" s="13">
        <f t="shared" ca="1" si="116"/>
        <v>1.0651762199999999</v>
      </c>
      <c r="I383" s="12">
        <f t="shared" si="102"/>
        <v>5.1999999999999998E-3</v>
      </c>
      <c r="J383" s="100">
        <f t="shared" si="117"/>
        <v>43154</v>
      </c>
      <c r="K383" s="3">
        <f t="shared" si="118"/>
        <v>256</v>
      </c>
      <c r="L383" s="18">
        <f t="shared" si="119"/>
        <v>256</v>
      </c>
      <c r="M383" s="11">
        <f t="shared" si="120"/>
        <v>1.005282757</v>
      </c>
      <c r="N383" s="11">
        <f t="shared" ca="1" si="121"/>
        <v>1.0708032869999999</v>
      </c>
      <c r="O383" s="18">
        <f t="shared" si="122"/>
        <v>0</v>
      </c>
      <c r="P383" s="2">
        <f t="shared" ca="1" si="123"/>
        <v>70.803286</v>
      </c>
      <c r="Q383" s="2">
        <f t="shared" si="124"/>
        <v>0</v>
      </c>
      <c r="R383" s="4" t="str">
        <f t="shared" si="125"/>
        <v>J=</v>
      </c>
      <c r="S383" s="100">
        <f t="shared" si="126"/>
        <v>43578</v>
      </c>
      <c r="T383" s="9" t="str">
        <f t="shared" si="127"/>
        <v>-</v>
      </c>
      <c r="U383" s="9"/>
      <c r="V383" s="112">
        <v>46864</v>
      </c>
      <c r="W383" s="113" t="s">
        <v>74</v>
      </c>
      <c r="X383" s="9"/>
      <c r="Y383" s="1"/>
      <c r="Z383" s="9"/>
      <c r="AA383" s="9"/>
      <c r="AB383" s="9"/>
      <c r="AC383" s="9"/>
      <c r="AD383" s="9"/>
      <c r="AE383" s="10"/>
      <c r="AF383" s="9"/>
      <c r="AG383" s="9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</row>
    <row r="384" spans="1:193" x14ac:dyDescent="0.15">
      <c r="A384" s="98">
        <f t="shared" si="100"/>
        <v>43526</v>
      </c>
      <c r="B384" s="15">
        <f t="shared" ca="1" si="112"/>
        <v>1071.088968</v>
      </c>
      <c r="C384" s="2">
        <f t="shared" si="113"/>
        <v>1000</v>
      </c>
      <c r="D384" s="12">
        <f ca="1">IF(A384&lt;$B$1,VLOOKUP(A384,[1]DI!$A$4:$B$15000,2),0)</f>
        <v>0</v>
      </c>
      <c r="E384" s="13">
        <f t="shared" ca="1" si="114"/>
        <v>1</v>
      </c>
      <c r="F384" s="13">
        <f ca="1">(TRUNC(PRODUCT($E$12:$E383),16))</f>
        <v>1.0654384683557701</v>
      </c>
      <c r="G384" s="13">
        <f t="shared" si="115"/>
        <v>1</v>
      </c>
      <c r="H384" s="13">
        <f t="shared" ca="1" si="116"/>
        <v>1.0654384699999999</v>
      </c>
      <c r="I384" s="12">
        <f t="shared" si="102"/>
        <v>5.1999999999999998E-3</v>
      </c>
      <c r="J384" s="100">
        <f t="shared" si="117"/>
        <v>43154</v>
      </c>
      <c r="K384" s="3">
        <f t="shared" si="118"/>
        <v>256</v>
      </c>
      <c r="L384" s="18">
        <f t="shared" si="119"/>
        <v>257</v>
      </c>
      <c r="M384" s="11">
        <f t="shared" si="120"/>
        <v>1.005303448</v>
      </c>
      <c r="N384" s="11">
        <f t="shared" ca="1" si="121"/>
        <v>1.071088968</v>
      </c>
      <c r="O384" s="18">
        <f t="shared" si="122"/>
        <v>0</v>
      </c>
      <c r="P384" s="2">
        <f t="shared" ca="1" si="123"/>
        <v>71.088967999999994</v>
      </c>
      <c r="Q384" s="2">
        <f t="shared" si="124"/>
        <v>0</v>
      </c>
      <c r="R384" s="4" t="str">
        <f t="shared" si="125"/>
        <v>J=</v>
      </c>
      <c r="S384" s="100">
        <f t="shared" si="126"/>
        <v>43578</v>
      </c>
      <c r="T384" s="9" t="str">
        <f t="shared" si="127"/>
        <v>-</v>
      </c>
      <c r="U384" s="9"/>
      <c r="V384" s="112">
        <v>46874</v>
      </c>
      <c r="W384" s="113" t="s">
        <v>91</v>
      </c>
      <c r="X384" s="9"/>
      <c r="Y384" s="1"/>
      <c r="Z384" s="9"/>
      <c r="AA384" s="9"/>
      <c r="AB384" s="9"/>
      <c r="AC384" s="9"/>
      <c r="AD384" s="9"/>
      <c r="AE384" s="10"/>
      <c r="AF384" s="9"/>
      <c r="AG384" s="9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</row>
    <row r="385" spans="1:190" x14ac:dyDescent="0.15">
      <c r="A385" s="98">
        <f t="shared" si="100"/>
        <v>43527</v>
      </c>
      <c r="B385" s="15">
        <f t="shared" ca="1" si="112"/>
        <v>1071.088968</v>
      </c>
      <c r="C385" s="2">
        <f t="shared" si="113"/>
        <v>1000</v>
      </c>
      <c r="D385" s="12">
        <f ca="1">IF(A385&lt;$B$1,VLOOKUP(A385,[1]DI!$A$4:$B$15000,2),0)</f>
        <v>0</v>
      </c>
      <c r="E385" s="13">
        <f t="shared" ca="1" si="114"/>
        <v>1</v>
      </c>
      <c r="F385" s="13">
        <f ca="1">(TRUNC(PRODUCT($E$12:$E384),16))</f>
        <v>1.0654384683557701</v>
      </c>
      <c r="G385" s="13">
        <f t="shared" si="115"/>
        <v>1</v>
      </c>
      <c r="H385" s="13">
        <f t="shared" ca="1" si="116"/>
        <v>1.0654384699999999</v>
      </c>
      <c r="I385" s="12">
        <f t="shared" si="102"/>
        <v>5.1999999999999998E-3</v>
      </c>
      <c r="J385" s="100">
        <f t="shared" si="117"/>
        <v>43154</v>
      </c>
      <c r="K385" s="3">
        <f t="shared" si="118"/>
        <v>256</v>
      </c>
      <c r="L385" s="18">
        <f t="shared" si="119"/>
        <v>257</v>
      </c>
      <c r="M385" s="11">
        <f t="shared" si="120"/>
        <v>1.005303448</v>
      </c>
      <c r="N385" s="11">
        <f t="shared" ca="1" si="121"/>
        <v>1.071088968</v>
      </c>
      <c r="O385" s="18">
        <f t="shared" si="122"/>
        <v>0</v>
      </c>
      <c r="P385" s="2">
        <f t="shared" ca="1" si="123"/>
        <v>71.088967999999994</v>
      </c>
      <c r="Q385" s="2">
        <f t="shared" si="124"/>
        <v>0</v>
      </c>
      <c r="R385" s="4" t="str">
        <f t="shared" si="125"/>
        <v>J=</v>
      </c>
      <c r="S385" s="100">
        <f t="shared" si="126"/>
        <v>43578</v>
      </c>
      <c r="T385" s="9" t="str">
        <f t="shared" si="127"/>
        <v>-</v>
      </c>
      <c r="U385" s="9"/>
      <c r="V385" s="112">
        <v>46919</v>
      </c>
      <c r="W385" s="113" t="s">
        <v>90</v>
      </c>
      <c r="X385" s="9"/>
      <c r="Y385" s="1"/>
      <c r="Z385" s="9"/>
      <c r="AA385" s="9"/>
      <c r="AB385" s="9"/>
      <c r="AC385" s="9"/>
      <c r="AD385" s="9"/>
      <c r="AE385" s="10"/>
      <c r="AF385" s="9"/>
      <c r="AG385" s="9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</row>
    <row r="386" spans="1:190" x14ac:dyDescent="0.15">
      <c r="A386" s="98">
        <f t="shared" si="100"/>
        <v>43528</v>
      </c>
      <c r="B386" s="15">
        <f t="shared" ca="1" si="112"/>
        <v>1071.088968</v>
      </c>
      <c r="C386" s="2">
        <f t="shared" si="113"/>
        <v>1000</v>
      </c>
      <c r="D386" s="12">
        <f ca="1">IF(A386&lt;$B$1,VLOOKUP(A386,[1]DI!$A$4:$B$15000,2),0)</f>
        <v>0</v>
      </c>
      <c r="E386" s="13">
        <f t="shared" ca="1" si="114"/>
        <v>1</v>
      </c>
      <c r="F386" s="13">
        <f ca="1">(TRUNC(PRODUCT($E$12:$E385),16))</f>
        <v>1.0654384683557701</v>
      </c>
      <c r="G386" s="13">
        <f t="shared" si="115"/>
        <v>1</v>
      </c>
      <c r="H386" s="13">
        <f t="shared" ca="1" si="116"/>
        <v>1.0654384699999999</v>
      </c>
      <c r="I386" s="12">
        <f t="shared" si="102"/>
        <v>5.1999999999999998E-3</v>
      </c>
      <c r="J386" s="100">
        <f t="shared" si="117"/>
        <v>43154</v>
      </c>
      <c r="K386" s="3">
        <f t="shared" si="118"/>
        <v>256</v>
      </c>
      <c r="L386" s="18">
        <f t="shared" si="119"/>
        <v>257</v>
      </c>
      <c r="M386" s="11">
        <f t="shared" si="120"/>
        <v>1.005303448</v>
      </c>
      <c r="N386" s="11">
        <f t="shared" ca="1" si="121"/>
        <v>1.071088968</v>
      </c>
      <c r="O386" s="18">
        <f t="shared" si="122"/>
        <v>0</v>
      </c>
      <c r="P386" s="2">
        <f t="shared" ca="1" si="123"/>
        <v>71.088967999999994</v>
      </c>
      <c r="Q386" s="2">
        <f t="shared" si="124"/>
        <v>0</v>
      </c>
      <c r="R386" s="4" t="str">
        <f t="shared" si="125"/>
        <v>J=</v>
      </c>
      <c r="S386" s="100">
        <f t="shared" si="126"/>
        <v>43578</v>
      </c>
      <c r="T386" s="9" t="str">
        <f t="shared" si="127"/>
        <v>-</v>
      </c>
      <c r="U386" s="9"/>
      <c r="V386" s="112">
        <v>47003</v>
      </c>
      <c r="W386" s="113" t="s">
        <v>92</v>
      </c>
      <c r="X386" s="9"/>
      <c r="Y386" s="1"/>
      <c r="Z386" s="9"/>
      <c r="AA386" s="9"/>
      <c r="AB386" s="9"/>
      <c r="AC386" s="9"/>
      <c r="AD386" s="9"/>
      <c r="AE386" s="10"/>
      <c r="AF386" s="9"/>
      <c r="AG386" s="9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</row>
    <row r="387" spans="1:190" x14ac:dyDescent="0.15">
      <c r="A387" s="98">
        <f t="shared" si="100"/>
        <v>43529</v>
      </c>
      <c r="B387" s="15">
        <f t="shared" ca="1" si="112"/>
        <v>1071.088968</v>
      </c>
      <c r="C387" s="2">
        <f t="shared" si="113"/>
        <v>1000</v>
      </c>
      <c r="D387" s="12">
        <f ca="1">IF(A387&lt;$B$1,VLOOKUP(A387,[1]DI!$A$4:$B$15000,2),0)</f>
        <v>0</v>
      </c>
      <c r="E387" s="13">
        <f t="shared" ca="1" si="114"/>
        <v>1</v>
      </c>
      <c r="F387" s="13">
        <f ca="1">(TRUNC(PRODUCT($E$12:$E386),16))</f>
        <v>1.0654384683557701</v>
      </c>
      <c r="G387" s="13">
        <f t="shared" si="115"/>
        <v>1</v>
      </c>
      <c r="H387" s="13">
        <f t="shared" ca="1" si="116"/>
        <v>1.0654384699999999</v>
      </c>
      <c r="I387" s="12">
        <f t="shared" si="102"/>
        <v>5.1999999999999998E-3</v>
      </c>
      <c r="J387" s="100">
        <f t="shared" si="117"/>
        <v>43154</v>
      </c>
      <c r="K387" s="3">
        <f t="shared" si="118"/>
        <v>256</v>
      </c>
      <c r="L387" s="18">
        <f t="shared" si="119"/>
        <v>257</v>
      </c>
      <c r="M387" s="11">
        <f t="shared" si="120"/>
        <v>1.005303448</v>
      </c>
      <c r="N387" s="11">
        <f t="shared" ca="1" si="121"/>
        <v>1.071088968</v>
      </c>
      <c r="O387" s="18">
        <f t="shared" si="122"/>
        <v>0</v>
      </c>
      <c r="P387" s="2">
        <f t="shared" ca="1" si="123"/>
        <v>71.088967999999994</v>
      </c>
      <c r="Q387" s="2">
        <f t="shared" si="124"/>
        <v>0</v>
      </c>
      <c r="R387" s="4" t="str">
        <f t="shared" si="125"/>
        <v>J=</v>
      </c>
      <c r="S387" s="100">
        <f t="shared" si="126"/>
        <v>43578</v>
      </c>
      <c r="T387" s="9" t="str">
        <f t="shared" si="127"/>
        <v>-</v>
      </c>
      <c r="U387" s="9"/>
      <c r="V387" s="112">
        <v>47038</v>
      </c>
      <c r="W387" s="111" t="s">
        <v>78</v>
      </c>
      <c r="X387" s="9"/>
      <c r="Y387" s="1"/>
      <c r="Z387" s="9"/>
      <c r="AA387" s="9"/>
      <c r="AB387" s="9"/>
      <c r="AC387" s="9"/>
      <c r="AD387" s="9"/>
      <c r="AE387" s="10"/>
      <c r="AF387" s="9"/>
      <c r="AG387" s="9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</row>
    <row r="388" spans="1:190" x14ac:dyDescent="0.15">
      <c r="A388" s="98">
        <f t="shared" si="100"/>
        <v>43530</v>
      </c>
      <c r="B388" s="15">
        <f t="shared" ca="1" si="112"/>
        <v>1071.088968</v>
      </c>
      <c r="C388" s="2">
        <f t="shared" si="113"/>
        <v>1000</v>
      </c>
      <c r="D388" s="12">
        <f ca="1">IF(A388&lt;$B$1,VLOOKUP(A388,[1]DI!$A$4:$B$15000,2),0)</f>
        <v>6.4000000000000001E-2</v>
      </c>
      <c r="E388" s="13">
        <f t="shared" ca="1" si="114"/>
        <v>1.0002462000000001</v>
      </c>
      <c r="F388" s="13">
        <f ca="1">(TRUNC(PRODUCT($E$12:$E387),16))</f>
        <v>1.0654384683557701</v>
      </c>
      <c r="G388" s="13">
        <f t="shared" si="115"/>
        <v>1</v>
      </c>
      <c r="H388" s="13">
        <f t="shared" ca="1" si="116"/>
        <v>1.0654384699999999</v>
      </c>
      <c r="I388" s="12">
        <f t="shared" si="102"/>
        <v>5.1999999999999998E-3</v>
      </c>
      <c r="J388" s="100">
        <f t="shared" si="117"/>
        <v>43154</v>
      </c>
      <c r="K388" s="3">
        <f t="shared" si="118"/>
        <v>257</v>
      </c>
      <c r="L388" s="18">
        <f t="shared" si="119"/>
        <v>257</v>
      </c>
      <c r="M388" s="11">
        <f t="shared" si="120"/>
        <v>1.005303448</v>
      </c>
      <c r="N388" s="11">
        <f t="shared" ca="1" si="121"/>
        <v>1.071088968</v>
      </c>
      <c r="O388" s="18">
        <f t="shared" si="122"/>
        <v>0</v>
      </c>
      <c r="P388" s="2">
        <f t="shared" ca="1" si="123"/>
        <v>71.088967999999994</v>
      </c>
      <c r="Q388" s="2">
        <f t="shared" si="124"/>
        <v>0</v>
      </c>
      <c r="R388" s="4" t="str">
        <f t="shared" si="125"/>
        <v>J=</v>
      </c>
      <c r="S388" s="100">
        <f t="shared" si="126"/>
        <v>43578</v>
      </c>
      <c r="T388" s="9" t="str">
        <f t="shared" si="127"/>
        <v>-</v>
      </c>
      <c r="U388" s="9"/>
      <c r="V388" s="112">
        <v>47059</v>
      </c>
      <c r="W388" s="113" t="s">
        <v>84</v>
      </c>
      <c r="X388" s="9"/>
      <c r="Y388" s="1"/>
      <c r="Z388" s="9"/>
      <c r="AA388" s="9"/>
      <c r="AB388" s="9"/>
      <c r="AC388" s="9"/>
      <c r="AD388" s="9"/>
      <c r="AE388" s="10"/>
      <c r="AF388" s="9"/>
      <c r="AG388" s="9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</row>
    <row r="389" spans="1:190" x14ac:dyDescent="0.15">
      <c r="A389" s="98">
        <f t="shared" si="100"/>
        <v>43531</v>
      </c>
      <c r="B389" s="15">
        <f t="shared" ca="1" si="112"/>
        <v>1071.3747189999999</v>
      </c>
      <c r="C389" s="2">
        <f t="shared" si="113"/>
        <v>1000</v>
      </c>
      <c r="D389" s="12">
        <f ca="1">IF(A389&lt;$B$1,VLOOKUP(A389,[1]DI!$A$4:$B$15000,2),0)</f>
        <v>6.4000000000000001E-2</v>
      </c>
      <c r="E389" s="13">
        <f t="shared" ca="1" si="114"/>
        <v>1.0002462000000001</v>
      </c>
      <c r="F389" s="13">
        <f ca="1">(TRUNC(PRODUCT($E$12:$E388),16))</f>
        <v>1.0657007793066799</v>
      </c>
      <c r="G389" s="13">
        <f t="shared" si="115"/>
        <v>1</v>
      </c>
      <c r="H389" s="13">
        <f t="shared" ca="1" si="116"/>
        <v>1.06570078</v>
      </c>
      <c r="I389" s="12">
        <f t="shared" si="102"/>
        <v>5.1999999999999998E-3</v>
      </c>
      <c r="J389" s="100">
        <f t="shared" si="117"/>
        <v>43154</v>
      </c>
      <c r="K389" s="3">
        <f t="shared" si="118"/>
        <v>258</v>
      </c>
      <c r="L389" s="18">
        <f t="shared" si="119"/>
        <v>258</v>
      </c>
      <c r="M389" s="11">
        <f t="shared" si="120"/>
        <v>1.0053241390000001</v>
      </c>
      <c r="N389" s="11">
        <f t="shared" ca="1" si="121"/>
        <v>1.071374719</v>
      </c>
      <c r="O389" s="18">
        <f t="shared" si="122"/>
        <v>0</v>
      </c>
      <c r="P389" s="2">
        <f t="shared" ca="1" si="123"/>
        <v>71.374718999999999</v>
      </c>
      <c r="Q389" s="2">
        <f t="shared" si="124"/>
        <v>0</v>
      </c>
      <c r="R389" s="4" t="str">
        <f t="shared" si="125"/>
        <v>J=</v>
      </c>
      <c r="S389" s="100">
        <f t="shared" si="126"/>
        <v>43578</v>
      </c>
      <c r="T389" s="9" t="str">
        <f t="shared" si="127"/>
        <v>-</v>
      </c>
      <c r="U389" s="9"/>
      <c r="V389" s="112">
        <v>47072</v>
      </c>
      <c r="W389" s="113" t="s">
        <v>93</v>
      </c>
      <c r="X389" s="9"/>
      <c r="Y389" s="1"/>
      <c r="Z389" s="9"/>
      <c r="AA389" s="9"/>
      <c r="AB389" s="9"/>
      <c r="AC389" s="9"/>
      <c r="AD389" s="9"/>
      <c r="AE389" s="10"/>
      <c r="AF389" s="9"/>
      <c r="AG389" s="9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</row>
    <row r="390" spans="1:190" x14ac:dyDescent="0.15">
      <c r="A390" s="98">
        <f t="shared" si="100"/>
        <v>43532</v>
      </c>
      <c r="B390" s="15">
        <f t="shared" ca="1" si="112"/>
        <v>1071.6605420000001</v>
      </c>
      <c r="C390" s="2">
        <f t="shared" si="113"/>
        <v>1000</v>
      </c>
      <c r="D390" s="12">
        <f ca="1">IF(A390&lt;$B$1,VLOOKUP(A390,[1]DI!$A$4:$B$15000,2),0)</f>
        <v>6.4000000000000001E-2</v>
      </c>
      <c r="E390" s="13">
        <f t="shared" ca="1" si="114"/>
        <v>1.0002462000000001</v>
      </c>
      <c r="F390" s="13">
        <f ca="1">(TRUNC(PRODUCT($E$12:$E389),16))</f>
        <v>1.06596315483854</v>
      </c>
      <c r="G390" s="13">
        <f t="shared" si="115"/>
        <v>1</v>
      </c>
      <c r="H390" s="13">
        <f t="shared" ca="1" si="116"/>
        <v>1.06596315</v>
      </c>
      <c r="I390" s="12">
        <f t="shared" si="102"/>
        <v>5.1999999999999998E-3</v>
      </c>
      <c r="J390" s="100">
        <f t="shared" si="117"/>
        <v>43154</v>
      </c>
      <c r="K390" s="3">
        <f t="shared" si="118"/>
        <v>259</v>
      </c>
      <c r="L390" s="18">
        <f t="shared" si="119"/>
        <v>259</v>
      </c>
      <c r="M390" s="11">
        <f t="shared" si="120"/>
        <v>1.0053448300000001</v>
      </c>
      <c r="N390" s="11">
        <f t="shared" ca="1" si="121"/>
        <v>1.071660542</v>
      </c>
      <c r="O390" s="18">
        <f t="shared" si="122"/>
        <v>0</v>
      </c>
      <c r="P390" s="2">
        <f t="shared" ca="1" si="123"/>
        <v>71.660542000000007</v>
      </c>
      <c r="Q390" s="2">
        <f t="shared" si="124"/>
        <v>0</v>
      </c>
      <c r="R390" s="4" t="str">
        <f t="shared" si="125"/>
        <v>J=</v>
      </c>
      <c r="S390" s="100">
        <f t="shared" si="126"/>
        <v>43578</v>
      </c>
      <c r="T390" s="9" t="str">
        <f t="shared" si="127"/>
        <v>-</v>
      </c>
      <c r="U390" s="9"/>
      <c r="V390" s="112">
        <v>47112</v>
      </c>
      <c r="W390" s="113" t="s">
        <v>86</v>
      </c>
      <c r="X390" s="9"/>
      <c r="Y390" s="1"/>
      <c r="Z390" s="9"/>
      <c r="AA390" s="9"/>
      <c r="AB390" s="9"/>
      <c r="AC390" s="9"/>
      <c r="AD390" s="9"/>
      <c r="AE390" s="10"/>
      <c r="AF390" s="9"/>
      <c r="AG390" s="9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</row>
    <row r="391" spans="1:190" x14ac:dyDescent="0.15">
      <c r="A391" s="98">
        <f t="shared" si="100"/>
        <v>43533</v>
      </c>
      <c r="B391" s="15">
        <f t="shared" ca="1" si="112"/>
        <v>1071.9464459999999</v>
      </c>
      <c r="C391" s="2">
        <f t="shared" si="113"/>
        <v>1000</v>
      </c>
      <c r="D391" s="12">
        <f ca="1">IF(A391&lt;$B$1,VLOOKUP(A391,[1]DI!$A$4:$B$15000,2),0)</f>
        <v>0</v>
      </c>
      <c r="E391" s="13">
        <f t="shared" ca="1" si="114"/>
        <v>1</v>
      </c>
      <c r="F391" s="13">
        <f ca="1">(TRUNC(PRODUCT($E$12:$E390),16))</f>
        <v>1.0662255949672601</v>
      </c>
      <c r="G391" s="13">
        <f t="shared" si="115"/>
        <v>1</v>
      </c>
      <c r="H391" s="13">
        <f t="shared" ca="1" si="116"/>
        <v>1.0662255899999999</v>
      </c>
      <c r="I391" s="12">
        <f t="shared" si="102"/>
        <v>5.1999999999999998E-3</v>
      </c>
      <c r="J391" s="100">
        <f t="shared" si="117"/>
        <v>43154</v>
      </c>
      <c r="K391" s="3">
        <f t="shared" si="118"/>
        <v>259</v>
      </c>
      <c r="L391" s="18">
        <f t="shared" si="119"/>
        <v>260</v>
      </c>
      <c r="M391" s="11">
        <f t="shared" si="120"/>
        <v>1.0053655210000001</v>
      </c>
      <c r="N391" s="11">
        <f t="shared" ca="1" si="121"/>
        <v>1.0719464460000001</v>
      </c>
      <c r="O391" s="18">
        <f t="shared" si="122"/>
        <v>0</v>
      </c>
      <c r="P391" s="2">
        <f t="shared" ca="1" si="123"/>
        <v>71.946445999999995</v>
      </c>
      <c r="Q391" s="2">
        <f t="shared" si="124"/>
        <v>0</v>
      </c>
      <c r="R391" s="4" t="str">
        <f t="shared" si="125"/>
        <v>J=</v>
      </c>
      <c r="S391" s="100">
        <f t="shared" si="126"/>
        <v>43578</v>
      </c>
      <c r="T391" s="9" t="str">
        <f t="shared" si="127"/>
        <v>-</v>
      </c>
      <c r="U391" s="9"/>
      <c r="V391" s="112">
        <v>47119</v>
      </c>
      <c r="W391" s="113" t="s">
        <v>88</v>
      </c>
      <c r="X391" s="9"/>
      <c r="Y391" s="1"/>
      <c r="Z391" s="9"/>
      <c r="AA391" s="9"/>
      <c r="AB391" s="9"/>
      <c r="AC391" s="9"/>
      <c r="AD391" s="9"/>
      <c r="AE391" s="10"/>
      <c r="AF391" s="9"/>
      <c r="AG391" s="9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</row>
    <row r="392" spans="1:190" x14ac:dyDescent="0.15">
      <c r="A392" s="98">
        <f t="shared" si="100"/>
        <v>43534</v>
      </c>
      <c r="B392" s="15">
        <f t="shared" ca="1" si="112"/>
        <v>1071.9464459999999</v>
      </c>
      <c r="C392" s="2">
        <f t="shared" si="113"/>
        <v>1000</v>
      </c>
      <c r="D392" s="12">
        <f ca="1">IF(A392&lt;$B$1,VLOOKUP(A392,[1]DI!$A$4:$B$15000,2),0)</f>
        <v>0</v>
      </c>
      <c r="E392" s="13">
        <f t="shared" ca="1" si="114"/>
        <v>1</v>
      </c>
      <c r="F392" s="13">
        <f ca="1">(TRUNC(PRODUCT($E$12:$E391),16))</f>
        <v>1.0662255949672601</v>
      </c>
      <c r="G392" s="13">
        <f t="shared" si="115"/>
        <v>1</v>
      </c>
      <c r="H392" s="13">
        <f t="shared" ca="1" si="116"/>
        <v>1.0662255899999999</v>
      </c>
      <c r="I392" s="12">
        <f t="shared" si="102"/>
        <v>5.1999999999999998E-3</v>
      </c>
      <c r="J392" s="100">
        <f t="shared" si="117"/>
        <v>43154</v>
      </c>
      <c r="K392" s="3">
        <f t="shared" si="118"/>
        <v>259</v>
      </c>
      <c r="L392" s="18">
        <f t="shared" si="119"/>
        <v>260</v>
      </c>
      <c r="M392" s="11">
        <f t="shared" si="120"/>
        <v>1.0053655210000001</v>
      </c>
      <c r="N392" s="11">
        <f t="shared" ca="1" si="121"/>
        <v>1.0719464460000001</v>
      </c>
      <c r="O392" s="18">
        <f t="shared" si="122"/>
        <v>0</v>
      </c>
      <c r="P392" s="2">
        <f t="shared" ca="1" si="123"/>
        <v>71.946445999999995</v>
      </c>
      <c r="Q392" s="2">
        <f t="shared" si="124"/>
        <v>0</v>
      </c>
      <c r="R392" s="4" t="str">
        <f t="shared" si="125"/>
        <v>J=</v>
      </c>
      <c r="S392" s="100">
        <f t="shared" si="126"/>
        <v>43578</v>
      </c>
      <c r="T392" s="9" t="str">
        <f t="shared" si="127"/>
        <v>-</v>
      </c>
      <c r="U392" s="9"/>
      <c r="V392" s="112">
        <v>47161</v>
      </c>
      <c r="W392" s="113" t="s">
        <v>72</v>
      </c>
      <c r="X392" s="9"/>
      <c r="Y392" s="1"/>
      <c r="Z392" s="9"/>
      <c r="AA392" s="9"/>
      <c r="AB392" s="9"/>
      <c r="AC392" s="9"/>
      <c r="AD392" s="9"/>
      <c r="AE392" s="10"/>
      <c r="AF392" s="9"/>
      <c r="AG392" s="9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</row>
    <row r="393" spans="1:190" x14ac:dyDescent="0.15">
      <c r="A393" s="98">
        <f t="shared" si="100"/>
        <v>43535</v>
      </c>
      <c r="B393" s="15">
        <f t="shared" ca="1" si="112"/>
        <v>1071.9464459999999</v>
      </c>
      <c r="C393" s="2">
        <f t="shared" si="113"/>
        <v>1000</v>
      </c>
      <c r="D393" s="12">
        <f ca="1">IF(A393&lt;$B$1,VLOOKUP(A393,[1]DI!$A$4:$B$15000,2),0)</f>
        <v>6.4000000000000001E-2</v>
      </c>
      <c r="E393" s="13">
        <f t="shared" ca="1" si="114"/>
        <v>1.0002462000000001</v>
      </c>
      <c r="F393" s="13">
        <f ca="1">(TRUNC(PRODUCT($E$12:$E392),16))</f>
        <v>1.0662255949672601</v>
      </c>
      <c r="G393" s="13">
        <f t="shared" si="115"/>
        <v>1</v>
      </c>
      <c r="H393" s="13">
        <f t="shared" ca="1" si="116"/>
        <v>1.0662255899999999</v>
      </c>
      <c r="I393" s="12">
        <f t="shared" si="102"/>
        <v>5.1999999999999998E-3</v>
      </c>
      <c r="J393" s="100">
        <f t="shared" si="117"/>
        <v>43154</v>
      </c>
      <c r="K393" s="3">
        <f t="shared" si="118"/>
        <v>260</v>
      </c>
      <c r="L393" s="18">
        <f t="shared" si="119"/>
        <v>260</v>
      </c>
      <c r="M393" s="11">
        <f t="shared" si="120"/>
        <v>1.0053655210000001</v>
      </c>
      <c r="N393" s="11">
        <f t="shared" ca="1" si="121"/>
        <v>1.0719464460000001</v>
      </c>
      <c r="O393" s="18">
        <f t="shared" si="122"/>
        <v>0</v>
      </c>
      <c r="P393" s="2">
        <f t="shared" ca="1" si="123"/>
        <v>71.946445999999995</v>
      </c>
      <c r="Q393" s="2">
        <f t="shared" si="124"/>
        <v>0</v>
      </c>
      <c r="R393" s="4" t="str">
        <f t="shared" si="125"/>
        <v>J=</v>
      </c>
      <c r="S393" s="100">
        <f t="shared" si="126"/>
        <v>43578</v>
      </c>
      <c r="T393" s="9" t="str">
        <f t="shared" si="127"/>
        <v>-</v>
      </c>
      <c r="U393" s="9"/>
      <c r="V393" s="112">
        <v>47162</v>
      </c>
      <c r="W393" s="113" t="s">
        <v>72</v>
      </c>
      <c r="X393" s="9"/>
      <c r="Y393" s="1"/>
      <c r="Z393" s="9"/>
      <c r="AA393" s="9"/>
      <c r="AB393" s="9"/>
      <c r="AC393" s="9"/>
      <c r="AD393" s="9"/>
      <c r="AE393" s="10"/>
      <c r="AF393" s="9"/>
      <c r="AG393" s="9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</row>
    <row r="394" spans="1:190" x14ac:dyDescent="0.15">
      <c r="A394" s="98">
        <f t="shared" si="100"/>
        <v>43536</v>
      </c>
      <c r="B394" s="15">
        <f t="shared" ca="1" si="112"/>
        <v>1072.232432</v>
      </c>
      <c r="C394" s="2">
        <f t="shared" si="113"/>
        <v>1000</v>
      </c>
      <c r="D394" s="12">
        <f ca="1">IF(A394&lt;$B$1,VLOOKUP(A394,[1]DI!$A$4:$B$15000,2),0)</f>
        <v>6.4000000000000001E-2</v>
      </c>
      <c r="E394" s="13">
        <f t="shared" ca="1" si="114"/>
        <v>1.0002462000000001</v>
      </c>
      <c r="F394" s="13">
        <f ca="1">(TRUNC(PRODUCT($E$12:$E393),16))</f>
        <v>1.06648809970875</v>
      </c>
      <c r="G394" s="13">
        <f t="shared" si="115"/>
        <v>1</v>
      </c>
      <c r="H394" s="13">
        <f t="shared" ca="1" si="116"/>
        <v>1.0664880999999999</v>
      </c>
      <c r="I394" s="12">
        <f t="shared" si="102"/>
        <v>5.1999999999999998E-3</v>
      </c>
      <c r="J394" s="100">
        <f t="shared" si="117"/>
        <v>43154</v>
      </c>
      <c r="K394" s="3">
        <f t="shared" si="118"/>
        <v>261</v>
      </c>
      <c r="L394" s="18">
        <f t="shared" si="119"/>
        <v>261</v>
      </c>
      <c r="M394" s="11">
        <f t="shared" si="120"/>
        <v>1.0053862140000001</v>
      </c>
      <c r="N394" s="11">
        <f t="shared" ca="1" si="121"/>
        <v>1.0722324329999999</v>
      </c>
      <c r="O394" s="18">
        <f t="shared" si="122"/>
        <v>0</v>
      </c>
      <c r="P394" s="2">
        <f t="shared" ca="1" si="123"/>
        <v>72.232432000000003</v>
      </c>
      <c r="Q394" s="2">
        <f t="shared" si="124"/>
        <v>0</v>
      </c>
      <c r="R394" s="4" t="str">
        <f t="shared" si="125"/>
        <v>J=</v>
      </c>
      <c r="S394" s="100">
        <f t="shared" si="126"/>
        <v>43578</v>
      </c>
      <c r="T394" s="9" t="str">
        <f t="shared" si="127"/>
        <v>-</v>
      </c>
      <c r="U394" s="9"/>
      <c r="V394" s="112">
        <v>47207</v>
      </c>
      <c r="W394" s="113" t="s">
        <v>89</v>
      </c>
      <c r="X394" s="9"/>
      <c r="Y394" s="1"/>
      <c r="Z394" s="9"/>
      <c r="AA394" s="9"/>
      <c r="AB394" s="9"/>
      <c r="AC394" s="9"/>
      <c r="AD394" s="9"/>
      <c r="AE394" s="10"/>
      <c r="AF394" s="9"/>
      <c r="AG394" s="9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</row>
    <row r="395" spans="1:190" x14ac:dyDescent="0.15">
      <c r="A395" s="98">
        <f t="shared" si="100"/>
        <v>43537</v>
      </c>
      <c r="B395" s="15">
        <f t="shared" ca="1" si="112"/>
        <v>1072.518491</v>
      </c>
      <c r="C395" s="2">
        <f t="shared" si="113"/>
        <v>1000</v>
      </c>
      <c r="D395" s="12">
        <f ca="1">IF(A395&lt;$B$1,VLOOKUP(A395,[1]DI!$A$4:$B$15000,2),0)</f>
        <v>6.4000000000000001E-2</v>
      </c>
      <c r="E395" s="13">
        <f t="shared" ca="1" si="114"/>
        <v>1.0002462000000001</v>
      </c>
      <c r="F395" s="13">
        <f ca="1">(TRUNC(PRODUCT($E$12:$E394),16))</f>
        <v>1.0667506690788899</v>
      </c>
      <c r="G395" s="13">
        <f t="shared" si="115"/>
        <v>1</v>
      </c>
      <c r="H395" s="13">
        <f t="shared" ca="1" si="116"/>
        <v>1.06675067</v>
      </c>
      <c r="I395" s="12">
        <f t="shared" si="102"/>
        <v>5.1999999999999998E-3</v>
      </c>
      <c r="J395" s="100">
        <f t="shared" si="117"/>
        <v>43154</v>
      </c>
      <c r="K395" s="3">
        <f t="shared" si="118"/>
        <v>262</v>
      </c>
      <c r="L395" s="18">
        <f t="shared" si="119"/>
        <v>262</v>
      </c>
      <c r="M395" s="11">
        <f t="shared" si="120"/>
        <v>1.0054069059999999</v>
      </c>
      <c r="N395" s="11">
        <f t="shared" ca="1" si="121"/>
        <v>1.0725184910000001</v>
      </c>
      <c r="O395" s="18">
        <f t="shared" si="122"/>
        <v>0</v>
      </c>
      <c r="P395" s="2">
        <f t="shared" ca="1" si="123"/>
        <v>72.518490999999997</v>
      </c>
      <c r="Q395" s="2">
        <f t="shared" si="124"/>
        <v>0</v>
      </c>
      <c r="R395" s="4" t="str">
        <f t="shared" si="125"/>
        <v>J=</v>
      </c>
      <c r="S395" s="100">
        <f t="shared" si="126"/>
        <v>43578</v>
      </c>
      <c r="T395" s="9" t="str">
        <f t="shared" si="127"/>
        <v>-</v>
      </c>
      <c r="U395" s="9"/>
      <c r="V395" s="112">
        <v>47239</v>
      </c>
      <c r="W395" s="113" t="s">
        <v>91</v>
      </c>
      <c r="X395" s="9"/>
      <c r="Y395" s="1"/>
      <c r="Z395" s="9"/>
      <c r="AA395" s="9"/>
      <c r="AB395" s="9"/>
      <c r="AC395" s="9"/>
      <c r="AD395" s="9"/>
      <c r="AE395" s="10"/>
      <c r="AF395" s="9"/>
      <c r="AG395" s="9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</row>
    <row r="396" spans="1:190" x14ac:dyDescent="0.15">
      <c r="A396" s="98">
        <f t="shared" si="100"/>
        <v>43538</v>
      </c>
      <c r="B396" s="15">
        <f t="shared" ca="1" si="112"/>
        <v>1072.8046199999999</v>
      </c>
      <c r="C396" s="2">
        <f t="shared" si="113"/>
        <v>1000</v>
      </c>
      <c r="D396" s="12">
        <f ca="1">IF(A396&lt;$B$1,VLOOKUP(A396,[1]DI!$A$4:$B$15000,2),0)</f>
        <v>6.4000000000000001E-2</v>
      </c>
      <c r="E396" s="13">
        <f t="shared" ca="1" si="114"/>
        <v>1.0002462000000001</v>
      </c>
      <c r="F396" s="13">
        <f ca="1">(TRUNC(PRODUCT($E$12:$E395),16))</f>
        <v>1.06701330309362</v>
      </c>
      <c r="G396" s="13">
        <f t="shared" si="115"/>
        <v>1</v>
      </c>
      <c r="H396" s="13">
        <f t="shared" ca="1" si="116"/>
        <v>1.0670132999999999</v>
      </c>
      <c r="I396" s="12">
        <f t="shared" si="102"/>
        <v>5.1999999999999998E-3</v>
      </c>
      <c r="J396" s="100">
        <f t="shared" si="117"/>
        <v>43154</v>
      </c>
      <c r="K396" s="3">
        <f t="shared" si="118"/>
        <v>263</v>
      </c>
      <c r="L396" s="18">
        <f t="shared" si="119"/>
        <v>263</v>
      </c>
      <c r="M396" s="11">
        <f t="shared" si="120"/>
        <v>1.0054275989999999</v>
      </c>
      <c r="N396" s="11">
        <f t="shared" ca="1" si="121"/>
        <v>1.0728046200000001</v>
      </c>
      <c r="O396" s="18">
        <f t="shared" si="122"/>
        <v>0</v>
      </c>
      <c r="P396" s="2">
        <f t="shared" ca="1" si="123"/>
        <v>72.80462</v>
      </c>
      <c r="Q396" s="2">
        <f t="shared" si="124"/>
        <v>0</v>
      </c>
      <c r="R396" s="4" t="str">
        <f t="shared" si="125"/>
        <v>J=</v>
      </c>
      <c r="S396" s="100">
        <f t="shared" si="126"/>
        <v>43578</v>
      </c>
      <c r="T396" s="9" t="str">
        <f t="shared" si="127"/>
        <v>-</v>
      </c>
      <c r="U396" s="9"/>
      <c r="V396" s="112">
        <v>47269</v>
      </c>
      <c r="W396" s="113" t="s">
        <v>90</v>
      </c>
      <c r="X396" s="9"/>
      <c r="Y396" s="1"/>
      <c r="Z396" s="9"/>
      <c r="AA396" s="9"/>
      <c r="AB396" s="9"/>
      <c r="AC396" s="9"/>
      <c r="AD396" s="9"/>
      <c r="AE396" s="10"/>
      <c r="AF396" s="9"/>
      <c r="AG396" s="9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</row>
    <row r="397" spans="1:190" x14ac:dyDescent="0.15">
      <c r="A397" s="98">
        <f t="shared" ref="A397:A460" si="128">(A396+1)</f>
        <v>43539</v>
      </c>
      <c r="B397" s="15">
        <f t="shared" ca="1" si="112"/>
        <v>1073.090831</v>
      </c>
      <c r="C397" s="2">
        <f t="shared" si="113"/>
        <v>1000</v>
      </c>
      <c r="D397" s="12">
        <f ca="1">IF(A397&lt;$B$1,VLOOKUP(A397,[1]DI!$A$4:$B$15000,2),0)</f>
        <v>6.4000000000000001E-2</v>
      </c>
      <c r="E397" s="13">
        <f t="shared" ca="1" si="114"/>
        <v>1.0002462000000001</v>
      </c>
      <c r="F397" s="13">
        <f ca="1">(TRUNC(PRODUCT($E$12:$E396),16))</f>
        <v>1.0672760017688401</v>
      </c>
      <c r="G397" s="13">
        <f t="shared" si="115"/>
        <v>1</v>
      </c>
      <c r="H397" s="13">
        <f t="shared" ca="1" si="116"/>
        <v>1.0672759999999999</v>
      </c>
      <c r="I397" s="12">
        <f t="shared" ref="I397:I460" si="129">I396</f>
        <v>5.1999999999999998E-3</v>
      </c>
      <c r="J397" s="100">
        <f t="shared" si="117"/>
        <v>43154</v>
      </c>
      <c r="K397" s="3">
        <f t="shared" si="118"/>
        <v>264</v>
      </c>
      <c r="L397" s="18">
        <f t="shared" si="119"/>
        <v>264</v>
      </c>
      <c r="M397" s="11">
        <f t="shared" si="120"/>
        <v>1.0054482920000001</v>
      </c>
      <c r="N397" s="11">
        <f t="shared" ca="1" si="121"/>
        <v>1.073090831</v>
      </c>
      <c r="O397" s="18">
        <f t="shared" si="122"/>
        <v>0</v>
      </c>
      <c r="P397" s="2">
        <f t="shared" ca="1" si="123"/>
        <v>73.090830999999994</v>
      </c>
      <c r="Q397" s="2">
        <f t="shared" si="124"/>
        <v>0</v>
      </c>
      <c r="R397" s="4" t="str">
        <f t="shared" si="125"/>
        <v>J=</v>
      </c>
      <c r="S397" s="100">
        <f t="shared" si="126"/>
        <v>43578</v>
      </c>
      <c r="T397" s="9" t="str">
        <f t="shared" si="127"/>
        <v>-</v>
      </c>
      <c r="U397" s="9"/>
      <c r="V397" s="112">
        <v>47368</v>
      </c>
      <c r="W397" s="113" t="s">
        <v>92</v>
      </c>
      <c r="X397" s="9"/>
      <c r="Y397" s="1"/>
      <c r="Z397" s="9"/>
      <c r="AA397" s="9"/>
      <c r="AB397" s="9"/>
      <c r="AC397" s="9"/>
      <c r="AD397" s="9"/>
      <c r="AE397" s="10"/>
      <c r="AF397" s="9"/>
      <c r="AG397" s="9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</row>
    <row r="398" spans="1:190" x14ac:dyDescent="0.15">
      <c r="A398" s="98">
        <f t="shared" si="128"/>
        <v>43540</v>
      </c>
      <c r="B398" s="15">
        <f t="shared" ca="1" si="112"/>
        <v>1073.3771240000001</v>
      </c>
      <c r="C398" s="2">
        <f t="shared" si="113"/>
        <v>1000</v>
      </c>
      <c r="D398" s="12">
        <f ca="1">IF(A398&lt;$B$1,VLOOKUP(A398,[1]DI!$A$4:$B$15000,2),0)</f>
        <v>0</v>
      </c>
      <c r="E398" s="13">
        <f t="shared" ca="1" si="114"/>
        <v>1</v>
      </c>
      <c r="F398" s="13">
        <f ca="1">(TRUNC(PRODUCT($E$12:$E397),16))</f>
        <v>1.06753876512048</v>
      </c>
      <c r="G398" s="13">
        <f t="shared" si="115"/>
        <v>1</v>
      </c>
      <c r="H398" s="13">
        <f t="shared" ca="1" si="116"/>
        <v>1.0675387700000001</v>
      </c>
      <c r="I398" s="12">
        <f t="shared" si="129"/>
        <v>5.1999999999999998E-3</v>
      </c>
      <c r="J398" s="100">
        <f t="shared" si="117"/>
        <v>43154</v>
      </c>
      <c r="K398" s="3">
        <f t="shared" si="118"/>
        <v>264</v>
      </c>
      <c r="L398" s="18">
        <f t="shared" si="119"/>
        <v>265</v>
      </c>
      <c r="M398" s="11">
        <f t="shared" si="120"/>
        <v>1.0054689859999999</v>
      </c>
      <c r="N398" s="11">
        <f t="shared" ca="1" si="121"/>
        <v>1.0733771249999999</v>
      </c>
      <c r="O398" s="18">
        <f t="shared" si="122"/>
        <v>0</v>
      </c>
      <c r="P398" s="2">
        <f t="shared" ca="1" si="123"/>
        <v>73.377123999999995</v>
      </c>
      <c r="Q398" s="2">
        <f t="shared" si="124"/>
        <v>0</v>
      </c>
      <c r="R398" s="4" t="str">
        <f t="shared" si="125"/>
        <v>J=</v>
      </c>
      <c r="S398" s="100">
        <f t="shared" si="126"/>
        <v>43578</v>
      </c>
      <c r="T398" s="9" t="str">
        <f t="shared" si="127"/>
        <v>-</v>
      </c>
      <c r="U398" s="9"/>
      <c r="V398" s="112">
        <v>47403</v>
      </c>
      <c r="W398" s="111" t="s">
        <v>78</v>
      </c>
      <c r="X398" s="9"/>
      <c r="Y398" s="1"/>
      <c r="Z398" s="9"/>
      <c r="AA398" s="9"/>
      <c r="AB398" s="9"/>
      <c r="AC398" s="9"/>
      <c r="AD398" s="9"/>
      <c r="AE398" s="10"/>
      <c r="AF398" s="9"/>
      <c r="AG398" s="9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</row>
    <row r="399" spans="1:190" x14ac:dyDescent="0.15">
      <c r="A399" s="98">
        <f t="shared" si="128"/>
        <v>43541</v>
      </c>
      <c r="B399" s="15">
        <f t="shared" ca="1" si="112"/>
        <v>1073.3771240000001</v>
      </c>
      <c r="C399" s="2">
        <f t="shared" si="113"/>
        <v>1000</v>
      </c>
      <c r="D399" s="12">
        <f ca="1">IF(A399&lt;$B$1,VLOOKUP(A399,[1]DI!$A$4:$B$15000,2),0)</f>
        <v>0</v>
      </c>
      <c r="E399" s="13">
        <f t="shared" ca="1" si="114"/>
        <v>1</v>
      </c>
      <c r="F399" s="13">
        <f ca="1">(TRUNC(PRODUCT($E$12:$E398),16))</f>
        <v>1.06753876512048</v>
      </c>
      <c r="G399" s="13">
        <f t="shared" si="115"/>
        <v>1</v>
      </c>
      <c r="H399" s="13">
        <f t="shared" ca="1" si="116"/>
        <v>1.0675387700000001</v>
      </c>
      <c r="I399" s="12">
        <f t="shared" si="129"/>
        <v>5.1999999999999998E-3</v>
      </c>
      <c r="J399" s="100">
        <f t="shared" si="117"/>
        <v>43154</v>
      </c>
      <c r="K399" s="3">
        <f t="shared" si="118"/>
        <v>264</v>
      </c>
      <c r="L399" s="18">
        <f t="shared" si="119"/>
        <v>265</v>
      </c>
      <c r="M399" s="11">
        <f t="shared" si="120"/>
        <v>1.0054689859999999</v>
      </c>
      <c r="N399" s="11">
        <f t="shared" ca="1" si="121"/>
        <v>1.0733771249999999</v>
      </c>
      <c r="O399" s="18">
        <f t="shared" si="122"/>
        <v>0</v>
      </c>
      <c r="P399" s="2">
        <f t="shared" ca="1" si="123"/>
        <v>73.377123999999995</v>
      </c>
      <c r="Q399" s="2">
        <f t="shared" si="124"/>
        <v>0</v>
      </c>
      <c r="R399" s="4" t="str">
        <f t="shared" si="125"/>
        <v>J=</v>
      </c>
      <c r="S399" s="100">
        <f t="shared" si="126"/>
        <v>43578</v>
      </c>
      <c r="T399" s="9" t="str">
        <f t="shared" si="127"/>
        <v>-</v>
      </c>
      <c r="U399" s="9"/>
      <c r="V399" s="112">
        <v>47424</v>
      </c>
      <c r="W399" s="113" t="s">
        <v>84</v>
      </c>
      <c r="X399" s="9"/>
      <c r="Y399" s="1"/>
      <c r="Z399" s="9"/>
      <c r="AA399" s="9"/>
      <c r="AB399" s="9"/>
      <c r="AC399" s="9"/>
      <c r="AD399" s="9"/>
      <c r="AE399" s="10"/>
      <c r="AF399" s="9"/>
      <c r="AG399" s="9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</row>
    <row r="400" spans="1:190" x14ac:dyDescent="0.15">
      <c r="A400" s="98">
        <f t="shared" si="128"/>
        <v>43542</v>
      </c>
      <c r="B400" s="15">
        <f t="shared" ca="1" si="112"/>
        <v>1073.3771240000001</v>
      </c>
      <c r="C400" s="2">
        <f t="shared" si="113"/>
        <v>1000</v>
      </c>
      <c r="D400" s="12">
        <f ca="1">IF(A400&lt;$B$1,VLOOKUP(A400,[1]DI!$A$4:$B$15000,2),0)</f>
        <v>6.4000000000000001E-2</v>
      </c>
      <c r="E400" s="13">
        <f t="shared" ca="1" si="114"/>
        <v>1.0002462000000001</v>
      </c>
      <c r="F400" s="13">
        <f ca="1">(TRUNC(PRODUCT($E$12:$E399),16))</f>
        <v>1.06753876512048</v>
      </c>
      <c r="G400" s="13">
        <f t="shared" si="115"/>
        <v>1</v>
      </c>
      <c r="H400" s="13">
        <f t="shared" ca="1" si="116"/>
        <v>1.0675387700000001</v>
      </c>
      <c r="I400" s="12">
        <f t="shared" si="129"/>
        <v>5.1999999999999998E-3</v>
      </c>
      <c r="J400" s="100">
        <f t="shared" si="117"/>
        <v>43154</v>
      </c>
      <c r="K400" s="3">
        <f t="shared" si="118"/>
        <v>265</v>
      </c>
      <c r="L400" s="18">
        <f t="shared" si="119"/>
        <v>265</v>
      </c>
      <c r="M400" s="11">
        <f t="shared" si="120"/>
        <v>1.0054689859999999</v>
      </c>
      <c r="N400" s="11">
        <f t="shared" ca="1" si="121"/>
        <v>1.0733771249999999</v>
      </c>
      <c r="O400" s="18">
        <f t="shared" si="122"/>
        <v>0</v>
      </c>
      <c r="P400" s="2">
        <f t="shared" ca="1" si="123"/>
        <v>73.377123999999995</v>
      </c>
      <c r="Q400" s="2">
        <f t="shared" si="124"/>
        <v>0</v>
      </c>
      <c r="R400" s="4" t="str">
        <f t="shared" si="125"/>
        <v>J=</v>
      </c>
      <c r="S400" s="100">
        <f t="shared" si="126"/>
        <v>43578</v>
      </c>
      <c r="T400" s="9" t="str">
        <f t="shared" si="127"/>
        <v>-</v>
      </c>
      <c r="U400" s="9"/>
      <c r="V400" s="112">
        <v>47437</v>
      </c>
      <c r="W400" s="113" t="s">
        <v>85</v>
      </c>
      <c r="X400" s="9"/>
      <c r="Y400" s="1"/>
      <c r="Z400" s="9"/>
      <c r="AA400" s="9"/>
      <c r="AB400" s="9"/>
      <c r="AC400" s="9"/>
      <c r="AD400" s="9"/>
      <c r="AE400" s="10"/>
      <c r="AF400" s="9"/>
      <c r="AG400" s="9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</row>
    <row r="401" spans="1:193" x14ac:dyDescent="0.15">
      <c r="A401" s="98">
        <f t="shared" si="128"/>
        <v>43543</v>
      </c>
      <c r="B401" s="15">
        <f t="shared" ca="1" si="112"/>
        <v>1073.6634779999999</v>
      </c>
      <c r="C401" s="2">
        <f t="shared" si="113"/>
        <v>1000</v>
      </c>
      <c r="D401" s="12">
        <f ca="1">IF(A401&lt;$B$1,VLOOKUP(A401,[1]DI!$A$4:$B$15000,2),0)</f>
        <v>6.4000000000000001E-2</v>
      </c>
      <c r="E401" s="13">
        <f t="shared" ca="1" si="114"/>
        <v>1.0002462000000001</v>
      </c>
      <c r="F401" s="13">
        <f ca="1">(TRUNC(PRODUCT($E$12:$E400),16))</f>
        <v>1.06780159316445</v>
      </c>
      <c r="G401" s="13">
        <f t="shared" si="115"/>
        <v>1</v>
      </c>
      <c r="H401" s="13">
        <f t="shared" ca="1" si="116"/>
        <v>1.06780159</v>
      </c>
      <c r="I401" s="12">
        <f t="shared" si="129"/>
        <v>5.1999999999999998E-3</v>
      </c>
      <c r="J401" s="100">
        <f t="shared" si="117"/>
        <v>43154</v>
      </c>
      <c r="K401" s="3">
        <f t="shared" si="118"/>
        <v>266</v>
      </c>
      <c r="L401" s="18">
        <f t="shared" si="119"/>
        <v>266</v>
      </c>
      <c r="M401" s="11">
        <f t="shared" si="120"/>
        <v>1.0054896799999999</v>
      </c>
      <c r="N401" s="11">
        <f t="shared" ca="1" si="121"/>
        <v>1.0736634789999999</v>
      </c>
      <c r="O401" s="18">
        <f t="shared" si="122"/>
        <v>0</v>
      </c>
      <c r="P401" s="2">
        <f t="shared" ca="1" si="123"/>
        <v>73.663477999999998</v>
      </c>
      <c r="Q401" s="2">
        <f t="shared" si="124"/>
        <v>0</v>
      </c>
      <c r="R401" s="4" t="str">
        <f t="shared" si="125"/>
        <v>J=</v>
      </c>
      <c r="S401" s="100">
        <f t="shared" si="126"/>
        <v>43578</v>
      </c>
      <c r="T401" s="9" t="str">
        <f t="shared" si="127"/>
        <v>-</v>
      </c>
      <c r="U401" s="9"/>
      <c r="V401" s="112">
        <v>47477</v>
      </c>
      <c r="W401" s="113" t="s">
        <v>86</v>
      </c>
      <c r="X401" s="9"/>
      <c r="Y401" s="1"/>
      <c r="Z401" s="9"/>
      <c r="AA401" s="9"/>
      <c r="AB401" s="9"/>
      <c r="AC401" s="9"/>
      <c r="AD401" s="9"/>
      <c r="AE401" s="10"/>
      <c r="AF401" s="9"/>
      <c r="AG401" s="9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</row>
    <row r="402" spans="1:193" x14ac:dyDescent="0.15">
      <c r="A402" s="98">
        <f t="shared" si="128"/>
        <v>43544</v>
      </c>
      <c r="B402" s="15">
        <f t="shared" ca="1" si="112"/>
        <v>1073.949926</v>
      </c>
      <c r="C402" s="2">
        <f t="shared" si="113"/>
        <v>1000</v>
      </c>
      <c r="D402" s="12">
        <f ca="1">IF(A402&lt;$B$1,VLOOKUP(A402,[1]DI!$A$4:$B$15000,2),0)</f>
        <v>6.4000000000000001E-2</v>
      </c>
      <c r="E402" s="13">
        <f t="shared" ca="1" si="114"/>
        <v>1.0002462000000001</v>
      </c>
      <c r="F402" s="13">
        <f ca="1">(TRUNC(PRODUCT($E$12:$E401),16))</f>
        <v>1.0680644859166899</v>
      </c>
      <c r="G402" s="13">
        <f t="shared" si="115"/>
        <v>1</v>
      </c>
      <c r="H402" s="13">
        <f t="shared" ca="1" si="116"/>
        <v>1.06806449</v>
      </c>
      <c r="I402" s="12">
        <f t="shared" si="129"/>
        <v>5.1999999999999998E-3</v>
      </c>
      <c r="J402" s="100">
        <f t="shared" si="117"/>
        <v>43154</v>
      </c>
      <c r="K402" s="3">
        <f t="shared" si="118"/>
        <v>267</v>
      </c>
      <c r="L402" s="18">
        <f t="shared" si="119"/>
        <v>267</v>
      </c>
      <c r="M402" s="11">
        <f t="shared" si="120"/>
        <v>1.0055103750000001</v>
      </c>
      <c r="N402" s="11">
        <f t="shared" ca="1" si="121"/>
        <v>1.0739499260000001</v>
      </c>
      <c r="O402" s="18">
        <f t="shared" si="122"/>
        <v>0</v>
      </c>
      <c r="P402" s="2">
        <f t="shared" ca="1" si="123"/>
        <v>73.949926000000005</v>
      </c>
      <c r="Q402" s="2">
        <f t="shared" si="124"/>
        <v>0</v>
      </c>
      <c r="R402" s="4" t="str">
        <f t="shared" si="125"/>
        <v>J=</v>
      </c>
      <c r="S402" s="100">
        <f t="shared" si="126"/>
        <v>43578</v>
      </c>
      <c r="T402" s="9" t="str">
        <f t="shared" si="127"/>
        <v>-</v>
      </c>
      <c r="U402" s="9"/>
      <c r="V402" s="112">
        <v>47484</v>
      </c>
      <c r="W402" s="113" t="s">
        <v>88</v>
      </c>
      <c r="X402" s="9"/>
      <c r="Y402" s="1"/>
      <c r="Z402" s="9"/>
      <c r="AA402" s="9"/>
      <c r="AB402" s="9"/>
      <c r="AC402" s="9"/>
      <c r="AD402" s="9"/>
      <c r="AE402" s="10"/>
      <c r="AF402" s="9"/>
      <c r="AG402" s="9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</row>
    <row r="403" spans="1:193" x14ac:dyDescent="0.15">
      <c r="A403" s="98">
        <f t="shared" si="128"/>
        <v>43545</v>
      </c>
      <c r="B403" s="15">
        <f t="shared" ca="1" si="112"/>
        <v>1074.236433</v>
      </c>
      <c r="C403" s="2">
        <f t="shared" si="113"/>
        <v>1000</v>
      </c>
      <c r="D403" s="12">
        <f ca="1">IF(A403&lt;$B$1,VLOOKUP(A403,[1]DI!$A$4:$B$15000,2),0)</f>
        <v>6.4000000000000001E-2</v>
      </c>
      <c r="E403" s="13">
        <f t="shared" ca="1" si="114"/>
        <v>1.0002462000000001</v>
      </c>
      <c r="F403" s="13">
        <f ca="1">(TRUNC(PRODUCT($E$12:$E402),16))</f>
        <v>1.06832744339312</v>
      </c>
      <c r="G403" s="13">
        <f t="shared" si="115"/>
        <v>1</v>
      </c>
      <c r="H403" s="13">
        <f t="shared" ca="1" si="116"/>
        <v>1.06832744</v>
      </c>
      <c r="I403" s="12">
        <f t="shared" si="129"/>
        <v>5.1999999999999998E-3</v>
      </c>
      <c r="J403" s="100">
        <f t="shared" si="117"/>
        <v>43154</v>
      </c>
      <c r="K403" s="3">
        <f t="shared" si="118"/>
        <v>268</v>
      </c>
      <c r="L403" s="18">
        <f t="shared" si="119"/>
        <v>268</v>
      </c>
      <c r="M403" s="11">
        <f t="shared" si="120"/>
        <v>1.00553107</v>
      </c>
      <c r="N403" s="11">
        <f t="shared" ca="1" si="121"/>
        <v>1.0742364339999999</v>
      </c>
      <c r="O403" s="18">
        <f t="shared" si="122"/>
        <v>0</v>
      </c>
      <c r="P403" s="2">
        <f t="shared" ca="1" si="123"/>
        <v>74.236433000000005</v>
      </c>
      <c r="Q403" s="2">
        <f t="shared" si="124"/>
        <v>0</v>
      </c>
      <c r="R403" s="4" t="str">
        <f t="shared" si="125"/>
        <v>J=</v>
      </c>
      <c r="S403" s="100">
        <f t="shared" si="126"/>
        <v>43578</v>
      </c>
      <c r="T403" s="9" t="str">
        <f t="shared" si="127"/>
        <v>-</v>
      </c>
      <c r="U403" s="9"/>
      <c r="V403" s="112">
        <v>47546</v>
      </c>
      <c r="W403" s="113" t="s">
        <v>72</v>
      </c>
      <c r="X403" s="9"/>
      <c r="Y403" s="1"/>
      <c r="Z403" s="9"/>
      <c r="AA403" s="9"/>
      <c r="AB403" s="9"/>
      <c r="AC403" s="9"/>
      <c r="AD403" s="9"/>
      <c r="AE403" s="10"/>
      <c r="AF403" s="9"/>
      <c r="AG403" s="9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</row>
    <row r="404" spans="1:193" x14ac:dyDescent="0.15">
      <c r="A404" s="98">
        <f t="shared" si="128"/>
        <v>43546</v>
      </c>
      <c r="B404" s="15">
        <f t="shared" ca="1" si="112"/>
        <v>1074.5230340000001</v>
      </c>
      <c r="C404" s="2">
        <f t="shared" si="113"/>
        <v>1000</v>
      </c>
      <c r="D404" s="12">
        <f ca="1">IF(A404&lt;$B$1,VLOOKUP(A404,[1]DI!$A$4:$B$15000,2),0)</f>
        <v>6.4000000000000001E-2</v>
      </c>
      <c r="E404" s="13">
        <f t="shared" ca="1" si="114"/>
        <v>1.0002462000000001</v>
      </c>
      <c r="F404" s="13">
        <f ca="1">(TRUNC(PRODUCT($E$12:$E403),16))</f>
        <v>1.0685904656096801</v>
      </c>
      <c r="G404" s="13">
        <f t="shared" si="115"/>
        <v>1</v>
      </c>
      <c r="H404" s="13">
        <f t="shared" ca="1" si="116"/>
        <v>1.06859047</v>
      </c>
      <c r="I404" s="12">
        <f t="shared" si="129"/>
        <v>5.1999999999999998E-3</v>
      </c>
      <c r="J404" s="100">
        <f t="shared" si="117"/>
        <v>43154</v>
      </c>
      <c r="K404" s="3">
        <f t="shared" si="118"/>
        <v>269</v>
      </c>
      <c r="L404" s="18">
        <f t="shared" si="119"/>
        <v>269</v>
      </c>
      <c r="M404" s="11">
        <f t="shared" si="120"/>
        <v>1.005551766</v>
      </c>
      <c r="N404" s="11">
        <f t="shared" ca="1" si="121"/>
        <v>1.074523034</v>
      </c>
      <c r="O404" s="18">
        <f t="shared" si="122"/>
        <v>0</v>
      </c>
      <c r="P404" s="2">
        <f t="shared" ca="1" si="123"/>
        <v>74.523033999999996</v>
      </c>
      <c r="Q404" s="2">
        <f t="shared" si="124"/>
        <v>0</v>
      </c>
      <c r="R404" s="4" t="str">
        <f t="shared" si="125"/>
        <v>J=</v>
      </c>
      <c r="S404" s="100">
        <f t="shared" si="126"/>
        <v>43578</v>
      </c>
      <c r="T404" s="9" t="str">
        <f t="shared" si="127"/>
        <v>-</v>
      </c>
      <c r="U404" s="9"/>
      <c r="V404" s="112">
        <v>47547</v>
      </c>
      <c r="W404" s="113" t="s">
        <v>72</v>
      </c>
      <c r="X404" s="9"/>
      <c r="Y404" s="1"/>
      <c r="Z404" s="9"/>
      <c r="AA404" s="9"/>
      <c r="AB404" s="9"/>
      <c r="AC404" s="9"/>
      <c r="AD404" s="9"/>
      <c r="AE404" s="10"/>
      <c r="AF404" s="9"/>
      <c r="AG404" s="9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</row>
    <row r="405" spans="1:193" x14ac:dyDescent="0.15">
      <c r="A405" s="98">
        <f t="shared" si="128"/>
        <v>43547</v>
      </c>
      <c r="B405" s="15">
        <f t="shared" ca="1" si="112"/>
        <v>1074.809696</v>
      </c>
      <c r="C405" s="2">
        <f t="shared" si="113"/>
        <v>1000</v>
      </c>
      <c r="D405" s="12">
        <f ca="1">IF(A405&lt;$B$1,VLOOKUP(A405,[1]DI!$A$4:$B$15000,2),0)</f>
        <v>0</v>
      </c>
      <c r="E405" s="13">
        <f t="shared" ca="1" si="114"/>
        <v>1</v>
      </c>
      <c r="F405" s="13">
        <f ca="1">(TRUNC(PRODUCT($E$12:$E404),16))</f>
        <v>1.06885355258232</v>
      </c>
      <c r="G405" s="13">
        <f t="shared" si="115"/>
        <v>1</v>
      </c>
      <c r="H405" s="13">
        <f t="shared" ca="1" si="116"/>
        <v>1.06885355</v>
      </c>
      <c r="I405" s="12">
        <f t="shared" si="129"/>
        <v>5.1999999999999998E-3</v>
      </c>
      <c r="J405" s="100">
        <f t="shared" si="117"/>
        <v>43154</v>
      </c>
      <c r="K405" s="3">
        <f t="shared" si="118"/>
        <v>269</v>
      </c>
      <c r="L405" s="18">
        <f t="shared" si="119"/>
        <v>270</v>
      </c>
      <c r="M405" s="11">
        <f t="shared" si="120"/>
        <v>1.0055724619999999</v>
      </c>
      <c r="N405" s="11">
        <f t="shared" ca="1" si="121"/>
        <v>1.074809696</v>
      </c>
      <c r="O405" s="18">
        <f t="shared" si="122"/>
        <v>0</v>
      </c>
      <c r="P405" s="2">
        <f t="shared" ca="1" si="123"/>
        <v>74.809696000000002</v>
      </c>
      <c r="Q405" s="2">
        <f t="shared" si="124"/>
        <v>0</v>
      </c>
      <c r="R405" s="4" t="str">
        <f t="shared" si="125"/>
        <v>J=</v>
      </c>
      <c r="S405" s="100">
        <f t="shared" si="126"/>
        <v>43578</v>
      </c>
      <c r="T405" s="9" t="str">
        <f t="shared" si="127"/>
        <v>-</v>
      </c>
      <c r="U405" s="9"/>
      <c r="V405" s="112">
        <v>47592</v>
      </c>
      <c r="W405" s="113" t="s">
        <v>89</v>
      </c>
      <c r="X405" s="9"/>
      <c r="Y405" s="1"/>
      <c r="Z405" s="9"/>
      <c r="AA405" s="9"/>
      <c r="AB405" s="9"/>
      <c r="AC405" s="9"/>
      <c r="AD405" s="9"/>
      <c r="AE405" s="10"/>
      <c r="AF405" s="9"/>
      <c r="AG405" s="9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</row>
    <row r="406" spans="1:193" x14ac:dyDescent="0.15">
      <c r="A406" s="98">
        <f t="shared" si="128"/>
        <v>43548</v>
      </c>
      <c r="B406" s="15">
        <f t="shared" ca="1" si="112"/>
        <v>1074.809696</v>
      </c>
      <c r="C406" s="2">
        <f t="shared" si="113"/>
        <v>1000</v>
      </c>
      <c r="D406" s="12">
        <f ca="1">IF(A406&lt;$B$1,VLOOKUP(A406,[1]DI!$A$4:$B$15000,2),0)</f>
        <v>0</v>
      </c>
      <c r="E406" s="13">
        <f t="shared" ca="1" si="114"/>
        <v>1</v>
      </c>
      <c r="F406" s="13">
        <f ca="1">(TRUNC(PRODUCT($E$12:$E405),16))</f>
        <v>1.06885355258232</v>
      </c>
      <c r="G406" s="13">
        <f t="shared" si="115"/>
        <v>1</v>
      </c>
      <c r="H406" s="13">
        <f t="shared" ca="1" si="116"/>
        <v>1.06885355</v>
      </c>
      <c r="I406" s="12">
        <f t="shared" si="129"/>
        <v>5.1999999999999998E-3</v>
      </c>
      <c r="J406" s="100">
        <f t="shared" si="117"/>
        <v>43154</v>
      </c>
      <c r="K406" s="3">
        <f t="shared" si="118"/>
        <v>269</v>
      </c>
      <c r="L406" s="18">
        <f t="shared" si="119"/>
        <v>270</v>
      </c>
      <c r="M406" s="11">
        <f t="shared" si="120"/>
        <v>1.0055724619999999</v>
      </c>
      <c r="N406" s="11">
        <f t="shared" ca="1" si="121"/>
        <v>1.074809696</v>
      </c>
      <c r="O406" s="18">
        <f t="shared" si="122"/>
        <v>0</v>
      </c>
      <c r="P406" s="2">
        <f t="shared" ca="1" si="123"/>
        <v>74.809696000000002</v>
      </c>
      <c r="Q406" s="2">
        <f t="shared" si="124"/>
        <v>0</v>
      </c>
      <c r="R406" s="4" t="str">
        <f t="shared" si="125"/>
        <v>J=</v>
      </c>
      <c r="S406" s="100">
        <f t="shared" si="126"/>
        <v>43578</v>
      </c>
      <c r="T406" s="9" t="str">
        <f t="shared" si="127"/>
        <v>-</v>
      </c>
      <c r="U406" s="9"/>
      <c r="V406" s="112">
        <v>47604</v>
      </c>
      <c r="W406" s="113" t="s">
        <v>91</v>
      </c>
      <c r="X406" s="9"/>
      <c r="Y406" s="1"/>
      <c r="Z406" s="9"/>
      <c r="AA406" s="9"/>
      <c r="AB406" s="9"/>
      <c r="AC406" s="9"/>
      <c r="AD406" s="9"/>
      <c r="AE406" s="10"/>
      <c r="AF406" s="9"/>
      <c r="AG406" s="9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</row>
    <row r="407" spans="1:193" x14ac:dyDescent="0.15">
      <c r="A407" s="98">
        <f t="shared" si="128"/>
        <v>43549</v>
      </c>
      <c r="B407" s="15">
        <f t="shared" ca="1" si="112"/>
        <v>1074.809696</v>
      </c>
      <c r="C407" s="2">
        <f t="shared" si="113"/>
        <v>1000</v>
      </c>
      <c r="D407" s="12">
        <f ca="1">IF(A407&lt;$B$1,VLOOKUP(A407,[1]DI!$A$4:$B$15000,2),0)</f>
        <v>6.4000000000000001E-2</v>
      </c>
      <c r="E407" s="13">
        <f t="shared" ca="1" si="114"/>
        <v>1.0002462000000001</v>
      </c>
      <c r="F407" s="13">
        <f ca="1">(TRUNC(PRODUCT($E$12:$E406),16))</f>
        <v>1.06885355258232</v>
      </c>
      <c r="G407" s="13">
        <f t="shared" si="115"/>
        <v>1</v>
      </c>
      <c r="H407" s="13">
        <f t="shared" ca="1" si="116"/>
        <v>1.06885355</v>
      </c>
      <c r="I407" s="12">
        <f t="shared" si="129"/>
        <v>5.1999999999999998E-3</v>
      </c>
      <c r="J407" s="100">
        <f t="shared" si="117"/>
        <v>43154</v>
      </c>
      <c r="K407" s="3">
        <f t="shared" si="118"/>
        <v>270</v>
      </c>
      <c r="L407" s="18">
        <f t="shared" si="119"/>
        <v>270</v>
      </c>
      <c r="M407" s="11">
        <f t="shared" si="120"/>
        <v>1.0055724619999999</v>
      </c>
      <c r="N407" s="11">
        <f t="shared" ca="1" si="121"/>
        <v>1.074809696</v>
      </c>
      <c r="O407" s="18">
        <f t="shared" si="122"/>
        <v>0</v>
      </c>
      <c r="P407" s="2">
        <f t="shared" ca="1" si="123"/>
        <v>74.809696000000002</v>
      </c>
      <c r="Q407" s="2">
        <f t="shared" si="124"/>
        <v>0</v>
      </c>
      <c r="R407" s="4" t="str">
        <f t="shared" si="125"/>
        <v>J=</v>
      </c>
      <c r="S407" s="100">
        <f t="shared" si="126"/>
        <v>43578</v>
      </c>
      <c r="T407" s="9" t="str">
        <f t="shared" si="127"/>
        <v>-</v>
      </c>
      <c r="U407" s="29"/>
      <c r="V407" s="112">
        <v>47654</v>
      </c>
      <c r="W407" s="113" t="s">
        <v>90</v>
      </c>
      <c r="X407" s="29"/>
      <c r="Y407" s="31"/>
      <c r="Z407" s="29"/>
      <c r="AA407" s="29"/>
      <c r="AB407" s="29"/>
      <c r="AC407" s="29"/>
      <c r="AD407" s="29"/>
      <c r="AE407" s="33"/>
      <c r="AF407" s="29"/>
      <c r="AG407" s="29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A407" s="30"/>
      <c r="DB407" s="30"/>
      <c r="DC407" s="30"/>
      <c r="DD407" s="30"/>
      <c r="DE407" s="30"/>
      <c r="DF407" s="30"/>
      <c r="DG407" s="30"/>
      <c r="DH407" s="30"/>
      <c r="DI407" s="30"/>
      <c r="DJ407" s="30"/>
      <c r="DK407" s="30"/>
      <c r="DL407" s="30"/>
      <c r="DM407" s="30"/>
      <c r="DN407" s="30"/>
      <c r="DO407" s="30"/>
      <c r="DP407" s="30"/>
      <c r="DQ407" s="30"/>
      <c r="DR407" s="30"/>
      <c r="DS407" s="30"/>
      <c r="DT407" s="30"/>
      <c r="DU407" s="30"/>
      <c r="DV407" s="30"/>
      <c r="DW407" s="30"/>
      <c r="DX407" s="30"/>
      <c r="DY407" s="30"/>
      <c r="DZ407" s="30"/>
      <c r="EA407" s="30"/>
      <c r="EB407" s="30"/>
      <c r="EC407" s="30"/>
      <c r="ED407" s="30"/>
      <c r="EE407" s="30"/>
      <c r="EF407" s="30"/>
      <c r="EG407" s="30"/>
      <c r="EH407" s="30"/>
      <c r="EI407" s="30"/>
      <c r="EJ407" s="30"/>
      <c r="EK407" s="30"/>
      <c r="EL407" s="30"/>
      <c r="EM407" s="30"/>
      <c r="EN407" s="30"/>
      <c r="EO407" s="30"/>
      <c r="EP407" s="30"/>
      <c r="EQ407" s="30"/>
      <c r="ER407" s="30"/>
      <c r="ES407" s="30"/>
      <c r="ET407" s="30"/>
      <c r="EU407" s="30"/>
      <c r="EV407" s="30"/>
      <c r="EW407" s="30"/>
      <c r="EX407" s="30"/>
      <c r="EY407" s="30"/>
      <c r="EZ407" s="30"/>
      <c r="FA407" s="30"/>
      <c r="FB407" s="30"/>
      <c r="FC407" s="30"/>
      <c r="FD407" s="30"/>
      <c r="FE407" s="30"/>
      <c r="FF407" s="30"/>
      <c r="FG407" s="30"/>
      <c r="FH407" s="30"/>
      <c r="FI407" s="30"/>
      <c r="FJ407" s="30"/>
      <c r="FK407" s="30"/>
      <c r="FL407" s="30"/>
      <c r="FM407" s="30"/>
      <c r="FN407" s="30"/>
      <c r="FO407" s="30"/>
      <c r="FP407" s="31"/>
      <c r="FQ407" s="31"/>
      <c r="FR407" s="31"/>
      <c r="FS407" s="31"/>
      <c r="FT407" s="31"/>
      <c r="FU407" s="31"/>
      <c r="FV407" s="31"/>
      <c r="FW407" s="31"/>
      <c r="FX407" s="31"/>
      <c r="FY407" s="31"/>
      <c r="FZ407" s="31"/>
      <c r="GA407" s="31"/>
      <c r="GB407" s="31"/>
      <c r="GC407" s="31"/>
      <c r="GD407" s="31"/>
      <c r="GE407" s="31"/>
      <c r="GF407" s="31"/>
      <c r="GG407" s="31"/>
      <c r="GH407" s="31"/>
      <c r="GI407" s="31"/>
      <c r="GJ407" s="31"/>
      <c r="GK407" s="31"/>
    </row>
    <row r="408" spans="1:193" x14ac:dyDescent="0.15">
      <c r="A408" s="98">
        <f t="shared" si="128"/>
        <v>43550</v>
      </c>
      <c r="B408" s="15">
        <f t="shared" ca="1" si="112"/>
        <v>1075.0964389999999</v>
      </c>
      <c r="C408" s="2">
        <f t="shared" si="113"/>
        <v>1000</v>
      </c>
      <c r="D408" s="12">
        <f ca="1">IF(A408&lt;$B$1,VLOOKUP(A408,[1]DI!$A$4:$B$15000,2),0)</f>
        <v>6.4000000000000001E-2</v>
      </c>
      <c r="E408" s="13">
        <f t="shared" ca="1" si="114"/>
        <v>1.0002462000000001</v>
      </c>
      <c r="F408" s="13">
        <f ca="1">(TRUNC(PRODUCT($E$12:$E407),16))</f>
        <v>1.06911670432696</v>
      </c>
      <c r="G408" s="13">
        <f t="shared" si="115"/>
        <v>1</v>
      </c>
      <c r="H408" s="13">
        <f t="shared" ca="1" si="116"/>
        <v>1.0691166999999999</v>
      </c>
      <c r="I408" s="12">
        <f t="shared" si="129"/>
        <v>5.1999999999999998E-3</v>
      </c>
      <c r="J408" s="100">
        <f t="shared" si="117"/>
        <v>43154</v>
      </c>
      <c r="K408" s="3">
        <f t="shared" si="118"/>
        <v>271</v>
      </c>
      <c r="L408" s="18">
        <f t="shared" si="119"/>
        <v>271</v>
      </c>
      <c r="M408" s="11">
        <f t="shared" si="120"/>
        <v>1.0055931579999999</v>
      </c>
      <c r="N408" s="11">
        <f t="shared" ca="1" si="121"/>
        <v>1.075096439</v>
      </c>
      <c r="O408" s="18">
        <f t="shared" si="122"/>
        <v>0</v>
      </c>
      <c r="P408" s="2">
        <f t="shared" ca="1" si="123"/>
        <v>75.096439000000004</v>
      </c>
      <c r="Q408" s="2">
        <f t="shared" si="124"/>
        <v>0</v>
      </c>
      <c r="R408" s="4" t="str">
        <f t="shared" si="125"/>
        <v>J=</v>
      </c>
      <c r="S408" s="100">
        <f t="shared" si="126"/>
        <v>43578</v>
      </c>
      <c r="T408" s="9" t="str">
        <f t="shared" si="127"/>
        <v>-</v>
      </c>
      <c r="U408" s="9"/>
      <c r="V408" s="112">
        <v>47802</v>
      </c>
      <c r="W408" s="113" t="s">
        <v>93</v>
      </c>
      <c r="X408" s="9"/>
      <c r="Y408" s="1"/>
      <c r="Z408" s="9"/>
      <c r="AA408" s="9"/>
      <c r="AB408" s="9"/>
      <c r="AC408" s="9"/>
      <c r="AD408" s="9"/>
      <c r="AE408" s="10"/>
      <c r="AF408" s="9"/>
      <c r="AG408" s="9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</row>
    <row r="409" spans="1:193" x14ac:dyDescent="0.15">
      <c r="A409" s="98">
        <f t="shared" si="128"/>
        <v>43551</v>
      </c>
      <c r="B409" s="15">
        <f t="shared" ca="1" si="112"/>
        <v>1075.3832640000001</v>
      </c>
      <c r="C409" s="2">
        <f t="shared" si="113"/>
        <v>1000</v>
      </c>
      <c r="D409" s="12">
        <f ca="1">IF(A409&lt;$B$1,VLOOKUP(A409,[1]DI!$A$4:$B$15000,2),0)</f>
        <v>6.4000000000000001E-2</v>
      </c>
      <c r="E409" s="13">
        <f t="shared" ca="1" si="114"/>
        <v>1.0002462000000001</v>
      </c>
      <c r="F409" s="13">
        <f ca="1">(TRUNC(PRODUCT($E$12:$E408),16))</f>
        <v>1.06937992085957</v>
      </c>
      <c r="G409" s="13">
        <f t="shared" si="115"/>
        <v>1</v>
      </c>
      <c r="H409" s="13">
        <f t="shared" ca="1" si="116"/>
        <v>1.06937992</v>
      </c>
      <c r="I409" s="12">
        <f t="shared" si="129"/>
        <v>5.1999999999999998E-3</v>
      </c>
      <c r="J409" s="100">
        <f t="shared" si="117"/>
        <v>43154</v>
      </c>
      <c r="K409" s="3">
        <f t="shared" si="118"/>
        <v>272</v>
      </c>
      <c r="L409" s="18">
        <f t="shared" si="119"/>
        <v>272</v>
      </c>
      <c r="M409" s="11">
        <f t="shared" si="120"/>
        <v>1.005613855</v>
      </c>
      <c r="N409" s="11">
        <f t="shared" ca="1" si="121"/>
        <v>1.0753832640000001</v>
      </c>
      <c r="O409" s="18">
        <f t="shared" si="122"/>
        <v>0</v>
      </c>
      <c r="P409" s="2">
        <f t="shared" ca="1" si="123"/>
        <v>75.383263999999997</v>
      </c>
      <c r="Q409" s="2">
        <f t="shared" si="124"/>
        <v>0</v>
      </c>
      <c r="R409" s="4" t="str">
        <f t="shared" si="125"/>
        <v>J=</v>
      </c>
      <c r="S409" s="100">
        <f t="shared" si="126"/>
        <v>43578</v>
      </c>
      <c r="T409" s="9" t="str">
        <f t="shared" si="127"/>
        <v>-</v>
      </c>
      <c r="U409" s="9"/>
      <c r="V409" s="112">
        <v>47842</v>
      </c>
      <c r="W409" s="113" t="s">
        <v>86</v>
      </c>
      <c r="X409" s="9"/>
      <c r="Y409" s="1"/>
      <c r="Z409" s="9"/>
      <c r="AA409" s="9"/>
      <c r="AB409" s="9"/>
      <c r="AC409" s="9"/>
      <c r="AD409" s="9"/>
      <c r="AE409" s="10"/>
      <c r="AF409" s="9"/>
      <c r="AG409" s="9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</row>
    <row r="410" spans="1:193" x14ac:dyDescent="0.15">
      <c r="A410" s="98">
        <f t="shared" si="128"/>
        <v>43552</v>
      </c>
      <c r="B410" s="15">
        <f t="shared" ca="1" si="112"/>
        <v>1075.6701599999999</v>
      </c>
      <c r="C410" s="2">
        <f t="shared" si="113"/>
        <v>1000</v>
      </c>
      <c r="D410" s="12">
        <f ca="1">IF(A410&lt;$B$1,VLOOKUP(A410,[1]DI!$A$4:$B$15000,2),0)</f>
        <v>6.4000000000000001E-2</v>
      </c>
      <c r="E410" s="13">
        <f t="shared" ca="1" si="114"/>
        <v>1.0002462000000001</v>
      </c>
      <c r="F410" s="13">
        <f ca="1">(TRUNC(PRODUCT($E$12:$E409),16))</f>
        <v>1.06964320219608</v>
      </c>
      <c r="G410" s="13">
        <f t="shared" si="115"/>
        <v>1</v>
      </c>
      <c r="H410" s="13">
        <f t="shared" ca="1" si="116"/>
        <v>1.0696432</v>
      </c>
      <c r="I410" s="12">
        <f t="shared" si="129"/>
        <v>5.1999999999999998E-3</v>
      </c>
      <c r="J410" s="100">
        <f t="shared" si="117"/>
        <v>43154</v>
      </c>
      <c r="K410" s="3">
        <f t="shared" si="118"/>
        <v>273</v>
      </c>
      <c r="L410" s="18">
        <f t="shared" si="119"/>
        <v>273</v>
      </c>
      <c r="M410" s="11">
        <f t="shared" si="120"/>
        <v>1.0056345520000001</v>
      </c>
      <c r="N410" s="11">
        <f t="shared" ca="1" si="121"/>
        <v>1.07567016</v>
      </c>
      <c r="O410" s="18">
        <f t="shared" si="122"/>
        <v>0</v>
      </c>
      <c r="P410" s="2">
        <f t="shared" ca="1" si="123"/>
        <v>75.670159999999996</v>
      </c>
      <c r="Q410" s="2">
        <f t="shared" si="124"/>
        <v>0</v>
      </c>
      <c r="R410" s="4" t="str">
        <f t="shared" si="125"/>
        <v>J=</v>
      </c>
      <c r="S410" s="100">
        <f t="shared" si="126"/>
        <v>43578</v>
      </c>
      <c r="T410" s="9" t="str">
        <f t="shared" si="127"/>
        <v>-</v>
      </c>
      <c r="U410" s="9"/>
      <c r="V410" s="112">
        <v>47849</v>
      </c>
      <c r="W410" s="113" t="s">
        <v>88</v>
      </c>
      <c r="X410" s="9"/>
      <c r="Y410" s="1"/>
      <c r="Z410" s="9"/>
      <c r="AA410" s="9"/>
      <c r="AB410" s="9"/>
      <c r="AC410" s="9"/>
      <c r="AD410" s="9"/>
      <c r="AE410" s="10"/>
      <c r="AF410" s="9"/>
      <c r="AG410" s="9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</row>
    <row r="411" spans="1:193" x14ac:dyDescent="0.15">
      <c r="A411" s="98">
        <f t="shared" si="128"/>
        <v>43553</v>
      </c>
      <c r="B411" s="15">
        <f t="shared" ca="1" si="112"/>
        <v>1075.9571390000001</v>
      </c>
      <c r="C411" s="2">
        <f t="shared" si="113"/>
        <v>1000</v>
      </c>
      <c r="D411" s="12">
        <f ca="1">IF(A411&lt;$B$1,VLOOKUP(A411,[1]DI!$A$4:$B$15000,2),0)</f>
        <v>6.4000000000000001E-2</v>
      </c>
      <c r="E411" s="13">
        <f t="shared" ca="1" si="114"/>
        <v>1.0002462000000001</v>
      </c>
      <c r="F411" s="13">
        <f ca="1">(TRUNC(PRODUCT($E$12:$E410),16))</f>
        <v>1.0699065483524699</v>
      </c>
      <c r="G411" s="13">
        <f t="shared" si="115"/>
        <v>1</v>
      </c>
      <c r="H411" s="13">
        <f t="shared" ca="1" si="116"/>
        <v>1.06990655</v>
      </c>
      <c r="I411" s="12">
        <f t="shared" si="129"/>
        <v>5.1999999999999998E-3</v>
      </c>
      <c r="J411" s="100">
        <f t="shared" si="117"/>
        <v>43154</v>
      </c>
      <c r="K411" s="3">
        <f t="shared" si="118"/>
        <v>274</v>
      </c>
      <c r="L411" s="18">
        <f t="shared" si="119"/>
        <v>274</v>
      </c>
      <c r="M411" s="11">
        <f t="shared" si="120"/>
        <v>1.00565525</v>
      </c>
      <c r="N411" s="11">
        <f t="shared" ca="1" si="121"/>
        <v>1.075957139</v>
      </c>
      <c r="O411" s="18">
        <f t="shared" si="122"/>
        <v>0</v>
      </c>
      <c r="P411" s="2">
        <f t="shared" ca="1" si="123"/>
        <v>75.957138999999998</v>
      </c>
      <c r="Q411" s="2">
        <f t="shared" si="124"/>
        <v>0</v>
      </c>
      <c r="R411" s="4" t="str">
        <f t="shared" si="125"/>
        <v>J=</v>
      </c>
      <c r="S411" s="100">
        <f t="shared" si="126"/>
        <v>43578</v>
      </c>
      <c r="T411" s="9" t="str">
        <f t="shared" si="127"/>
        <v>-</v>
      </c>
      <c r="U411" s="9"/>
      <c r="V411" s="112">
        <v>47903</v>
      </c>
      <c r="W411" s="113" t="s">
        <v>72</v>
      </c>
      <c r="X411" s="9"/>
      <c r="Y411" s="1"/>
      <c r="Z411" s="9"/>
      <c r="AA411" s="9"/>
      <c r="AB411" s="9"/>
      <c r="AC411" s="9"/>
      <c r="AD411" s="9"/>
      <c r="AE411" s="10"/>
      <c r="AF411" s="9"/>
      <c r="AG411" s="9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</row>
    <row r="412" spans="1:193" x14ac:dyDescent="0.15">
      <c r="A412" s="98">
        <f t="shared" si="128"/>
        <v>43554</v>
      </c>
      <c r="B412" s="15">
        <f t="shared" ca="1" si="112"/>
        <v>1076.244189</v>
      </c>
      <c r="C412" s="2">
        <f t="shared" si="113"/>
        <v>1000</v>
      </c>
      <c r="D412" s="12">
        <f ca="1">IF(A412&lt;$B$1,VLOOKUP(A412,[1]DI!$A$4:$B$15000,2),0)</f>
        <v>0</v>
      </c>
      <c r="E412" s="13">
        <f t="shared" ca="1" si="114"/>
        <v>1</v>
      </c>
      <c r="F412" s="13">
        <f ca="1">(TRUNC(PRODUCT($E$12:$E411),16))</f>
        <v>1.0701699593446701</v>
      </c>
      <c r="G412" s="13">
        <f t="shared" si="115"/>
        <v>1</v>
      </c>
      <c r="H412" s="13">
        <f t="shared" ca="1" si="116"/>
        <v>1.0701699600000001</v>
      </c>
      <c r="I412" s="12">
        <f t="shared" si="129"/>
        <v>5.1999999999999998E-3</v>
      </c>
      <c r="J412" s="100">
        <f t="shared" si="117"/>
        <v>43154</v>
      </c>
      <c r="K412" s="3">
        <f t="shared" si="118"/>
        <v>274</v>
      </c>
      <c r="L412" s="18">
        <f t="shared" si="119"/>
        <v>275</v>
      </c>
      <c r="M412" s="11">
        <f t="shared" si="120"/>
        <v>1.0056759479999999</v>
      </c>
      <c r="N412" s="11">
        <f t="shared" ca="1" si="121"/>
        <v>1.0762441890000001</v>
      </c>
      <c r="O412" s="18">
        <f t="shared" si="122"/>
        <v>0</v>
      </c>
      <c r="P412" s="2">
        <f t="shared" ca="1" si="123"/>
        <v>76.244189000000006</v>
      </c>
      <c r="Q412" s="2">
        <f t="shared" si="124"/>
        <v>0</v>
      </c>
      <c r="R412" s="4" t="str">
        <f t="shared" si="125"/>
        <v>J=</v>
      </c>
      <c r="S412" s="100">
        <f t="shared" si="126"/>
        <v>43578</v>
      </c>
      <c r="T412" s="9" t="str">
        <f t="shared" si="127"/>
        <v>-</v>
      </c>
      <c r="U412" s="9"/>
      <c r="V412" s="112">
        <v>47904</v>
      </c>
      <c r="W412" s="113" t="s">
        <v>72</v>
      </c>
      <c r="X412" s="9"/>
      <c r="Y412" s="1"/>
      <c r="Z412" s="9"/>
      <c r="AA412" s="9"/>
      <c r="AB412" s="9"/>
      <c r="AC412" s="9"/>
      <c r="AD412" s="9"/>
      <c r="AE412" s="10"/>
      <c r="AF412" s="9"/>
      <c r="AG412" s="9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</row>
    <row r="413" spans="1:193" x14ac:dyDescent="0.15">
      <c r="A413" s="98">
        <f t="shared" si="128"/>
        <v>43555</v>
      </c>
      <c r="B413" s="15">
        <f t="shared" ca="1" si="112"/>
        <v>1076.244189</v>
      </c>
      <c r="C413" s="2">
        <f t="shared" si="113"/>
        <v>1000</v>
      </c>
      <c r="D413" s="12">
        <f ca="1">IF(A413&lt;$B$1,VLOOKUP(A413,[1]DI!$A$4:$B$15000,2),0)</f>
        <v>0</v>
      </c>
      <c r="E413" s="13">
        <f t="shared" ca="1" si="114"/>
        <v>1</v>
      </c>
      <c r="F413" s="13">
        <f ca="1">(TRUNC(PRODUCT($E$12:$E412),16))</f>
        <v>1.0701699593446701</v>
      </c>
      <c r="G413" s="13">
        <f t="shared" si="115"/>
        <v>1</v>
      </c>
      <c r="H413" s="13">
        <f t="shared" ca="1" si="116"/>
        <v>1.0701699600000001</v>
      </c>
      <c r="I413" s="12">
        <f t="shared" si="129"/>
        <v>5.1999999999999998E-3</v>
      </c>
      <c r="J413" s="100">
        <f t="shared" si="117"/>
        <v>43154</v>
      </c>
      <c r="K413" s="3">
        <f t="shared" si="118"/>
        <v>274</v>
      </c>
      <c r="L413" s="18">
        <f t="shared" si="119"/>
        <v>275</v>
      </c>
      <c r="M413" s="11">
        <f t="shared" si="120"/>
        <v>1.0056759479999999</v>
      </c>
      <c r="N413" s="11">
        <f t="shared" ca="1" si="121"/>
        <v>1.0762441890000001</v>
      </c>
      <c r="O413" s="18">
        <f t="shared" si="122"/>
        <v>0</v>
      </c>
      <c r="P413" s="2">
        <f t="shared" ca="1" si="123"/>
        <v>76.244189000000006</v>
      </c>
      <c r="Q413" s="2">
        <f t="shared" si="124"/>
        <v>0</v>
      </c>
      <c r="R413" s="4" t="str">
        <f t="shared" si="125"/>
        <v>J=</v>
      </c>
      <c r="S413" s="100">
        <f t="shared" si="126"/>
        <v>43578</v>
      </c>
      <c r="T413" s="9" t="str">
        <f t="shared" si="127"/>
        <v>-</v>
      </c>
      <c r="U413" s="9"/>
      <c r="V413" s="112">
        <v>47949</v>
      </c>
      <c r="W413" s="113" t="s">
        <v>89</v>
      </c>
      <c r="X413" s="9"/>
      <c r="Y413" s="1"/>
      <c r="Z413" s="9"/>
      <c r="AA413" s="9"/>
      <c r="AB413" s="9"/>
      <c r="AC413" s="9"/>
      <c r="AD413" s="9"/>
      <c r="AE413" s="10"/>
      <c r="AF413" s="9"/>
      <c r="AG413" s="9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</row>
    <row r="414" spans="1:193" x14ac:dyDescent="0.15">
      <c r="A414" s="98">
        <f t="shared" si="128"/>
        <v>43556</v>
      </c>
      <c r="B414" s="15">
        <f t="shared" ca="1" si="112"/>
        <v>1076.244189</v>
      </c>
      <c r="C414" s="2">
        <f t="shared" si="113"/>
        <v>1000</v>
      </c>
      <c r="D414" s="12">
        <f ca="1">IF(A414&lt;$B$1,VLOOKUP(A414,[1]DI!$A$4:$B$15000,2),0)</f>
        <v>6.4000000000000001E-2</v>
      </c>
      <c r="E414" s="13">
        <f t="shared" ca="1" si="114"/>
        <v>1.0002462000000001</v>
      </c>
      <c r="F414" s="13">
        <f ca="1">(TRUNC(PRODUCT($E$12:$E413),16))</f>
        <v>1.0701699593446701</v>
      </c>
      <c r="G414" s="13">
        <f t="shared" si="115"/>
        <v>1</v>
      </c>
      <c r="H414" s="13">
        <f t="shared" ca="1" si="116"/>
        <v>1.0701699600000001</v>
      </c>
      <c r="I414" s="12">
        <f t="shared" si="129"/>
        <v>5.1999999999999998E-3</v>
      </c>
      <c r="J414" s="100">
        <f t="shared" si="117"/>
        <v>43154</v>
      </c>
      <c r="K414" s="3">
        <f t="shared" si="118"/>
        <v>275</v>
      </c>
      <c r="L414" s="18">
        <f t="shared" si="119"/>
        <v>275</v>
      </c>
      <c r="M414" s="11">
        <f t="shared" si="120"/>
        <v>1.0056759479999999</v>
      </c>
      <c r="N414" s="11">
        <f t="shared" ca="1" si="121"/>
        <v>1.0762441890000001</v>
      </c>
      <c r="O414" s="18">
        <f t="shared" si="122"/>
        <v>0</v>
      </c>
      <c r="P414" s="2">
        <f t="shared" ca="1" si="123"/>
        <v>76.244189000000006</v>
      </c>
      <c r="Q414" s="2">
        <f t="shared" si="124"/>
        <v>0</v>
      </c>
      <c r="R414" s="4" t="str">
        <f t="shared" si="125"/>
        <v>J=</v>
      </c>
      <c r="S414" s="100">
        <f t="shared" si="126"/>
        <v>43578</v>
      </c>
      <c r="T414" s="9" t="str">
        <f t="shared" si="127"/>
        <v>-</v>
      </c>
      <c r="U414" s="9"/>
      <c r="V414" s="112">
        <v>47959</v>
      </c>
      <c r="W414" s="113" t="s">
        <v>74</v>
      </c>
      <c r="X414" s="9"/>
      <c r="Y414" s="1"/>
      <c r="Z414" s="9"/>
      <c r="AA414" s="9"/>
      <c r="AB414" s="9"/>
      <c r="AC414" s="9"/>
      <c r="AD414" s="9"/>
      <c r="AE414" s="10"/>
      <c r="AF414" s="9"/>
      <c r="AG414" s="9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</row>
    <row r="415" spans="1:193" x14ac:dyDescent="0.15">
      <c r="A415" s="98">
        <f t="shared" si="128"/>
        <v>43557</v>
      </c>
      <c r="B415" s="15">
        <f t="shared" ca="1" si="112"/>
        <v>1076.5313200000001</v>
      </c>
      <c r="C415" s="2">
        <f t="shared" si="113"/>
        <v>1000</v>
      </c>
      <c r="D415" s="12">
        <f ca="1">IF(A415&lt;$B$1,VLOOKUP(A415,[1]DI!$A$4:$B$15000,2),0)</f>
        <v>6.4000000000000001E-2</v>
      </c>
      <c r="E415" s="13">
        <f t="shared" ca="1" si="114"/>
        <v>1.0002462000000001</v>
      </c>
      <c r="F415" s="13">
        <f ca="1">(TRUNC(PRODUCT($E$12:$E414),16))</f>
        <v>1.07043343518866</v>
      </c>
      <c r="G415" s="13">
        <f t="shared" si="115"/>
        <v>1</v>
      </c>
      <c r="H415" s="13">
        <f t="shared" ca="1" si="116"/>
        <v>1.07043344</v>
      </c>
      <c r="I415" s="12">
        <f t="shared" si="129"/>
        <v>5.1999999999999998E-3</v>
      </c>
      <c r="J415" s="100">
        <f t="shared" si="117"/>
        <v>43154</v>
      </c>
      <c r="K415" s="3">
        <f t="shared" si="118"/>
        <v>276</v>
      </c>
      <c r="L415" s="18">
        <f t="shared" si="119"/>
        <v>276</v>
      </c>
      <c r="M415" s="11">
        <f t="shared" si="120"/>
        <v>1.0056966460000001</v>
      </c>
      <c r="N415" s="11">
        <f t="shared" ca="1" si="121"/>
        <v>1.07653132</v>
      </c>
      <c r="O415" s="18">
        <f t="shared" si="122"/>
        <v>0</v>
      </c>
      <c r="P415" s="2">
        <f t="shared" ca="1" si="123"/>
        <v>76.531319999999994</v>
      </c>
      <c r="Q415" s="2">
        <f t="shared" si="124"/>
        <v>0</v>
      </c>
      <c r="R415" s="4" t="str">
        <f t="shared" si="125"/>
        <v>J=</v>
      </c>
      <c r="S415" s="100">
        <f t="shared" si="126"/>
        <v>43578</v>
      </c>
      <c r="T415" s="9" t="str">
        <f t="shared" si="127"/>
        <v>-</v>
      </c>
      <c r="U415" s="9"/>
      <c r="V415" s="112">
        <v>47969</v>
      </c>
      <c r="W415" s="113" t="s">
        <v>91</v>
      </c>
      <c r="X415" s="9"/>
      <c r="Y415" s="1"/>
      <c r="Z415" s="9"/>
      <c r="AA415" s="9"/>
      <c r="AB415" s="9"/>
      <c r="AC415" s="9"/>
      <c r="AD415" s="9"/>
      <c r="AE415" s="10"/>
      <c r="AF415" s="9"/>
      <c r="AG415" s="9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</row>
    <row r="416" spans="1:193" x14ac:dyDescent="0.15">
      <c r="A416" s="98">
        <f t="shared" si="128"/>
        <v>43558</v>
      </c>
      <c r="B416" s="15">
        <f t="shared" ca="1" si="112"/>
        <v>1076.818524</v>
      </c>
      <c r="C416" s="2">
        <f t="shared" si="113"/>
        <v>1000</v>
      </c>
      <c r="D416" s="12">
        <f ca="1">IF(A416&lt;$B$1,VLOOKUP(A416,[1]DI!$A$4:$B$15000,2),0)</f>
        <v>6.4000000000000001E-2</v>
      </c>
      <c r="E416" s="13">
        <f t="shared" ca="1" si="114"/>
        <v>1.0002462000000001</v>
      </c>
      <c r="F416" s="13">
        <f ca="1">(TRUNC(PRODUCT($E$12:$E415),16))</f>
        <v>1.0706969759003999</v>
      </c>
      <c r="G416" s="13">
        <f t="shared" si="115"/>
        <v>1</v>
      </c>
      <c r="H416" s="13">
        <f t="shared" ca="1" si="116"/>
        <v>1.0706969799999999</v>
      </c>
      <c r="I416" s="12">
        <f t="shared" si="129"/>
        <v>5.1999999999999998E-3</v>
      </c>
      <c r="J416" s="100">
        <f t="shared" si="117"/>
        <v>43154</v>
      </c>
      <c r="K416" s="3">
        <f t="shared" si="118"/>
        <v>277</v>
      </c>
      <c r="L416" s="18">
        <f t="shared" si="119"/>
        <v>277</v>
      </c>
      <c r="M416" s="11">
        <f t="shared" si="120"/>
        <v>1.0057173450000001</v>
      </c>
      <c r="N416" s="11">
        <f t="shared" ca="1" si="121"/>
        <v>1.0768185240000001</v>
      </c>
      <c r="O416" s="18">
        <f t="shared" si="122"/>
        <v>0</v>
      </c>
      <c r="P416" s="2">
        <f t="shared" ca="1" si="123"/>
        <v>76.818523999999996</v>
      </c>
      <c r="Q416" s="2">
        <f t="shared" si="124"/>
        <v>0</v>
      </c>
      <c r="R416" s="4" t="str">
        <f t="shared" si="125"/>
        <v>J=</v>
      </c>
      <c r="S416" s="100">
        <f t="shared" si="126"/>
        <v>43578</v>
      </c>
      <c r="T416" s="9" t="str">
        <f t="shared" si="127"/>
        <v>-</v>
      </c>
      <c r="U416" s="9"/>
      <c r="V416" s="112">
        <v>48011</v>
      </c>
      <c r="W416" s="113" t="s">
        <v>90</v>
      </c>
      <c r="X416" s="9"/>
      <c r="Y416" s="1"/>
      <c r="Z416" s="9"/>
      <c r="AA416" s="9"/>
      <c r="AB416" s="9"/>
      <c r="AC416" s="9"/>
      <c r="AD416" s="9"/>
      <c r="AE416" s="10"/>
      <c r="AF416" s="9"/>
      <c r="AG416" s="9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</row>
    <row r="417" spans="1:190" x14ac:dyDescent="0.15">
      <c r="A417" s="98">
        <f t="shared" si="128"/>
        <v>43559</v>
      </c>
      <c r="B417" s="15">
        <f t="shared" ca="1" si="112"/>
        <v>1077.105798</v>
      </c>
      <c r="C417" s="2">
        <f t="shared" si="113"/>
        <v>1000</v>
      </c>
      <c r="D417" s="12">
        <f ca="1">IF(A417&lt;$B$1,VLOOKUP(A417,[1]DI!$A$4:$B$15000,2),0)</f>
        <v>6.4000000000000001E-2</v>
      </c>
      <c r="E417" s="13">
        <f t="shared" ca="1" si="114"/>
        <v>1.0002462000000001</v>
      </c>
      <c r="F417" s="13">
        <f ca="1">(TRUNC(PRODUCT($E$12:$E416),16))</f>
        <v>1.07096058149587</v>
      </c>
      <c r="G417" s="13">
        <f t="shared" si="115"/>
        <v>1</v>
      </c>
      <c r="H417" s="13">
        <f t="shared" ca="1" si="116"/>
        <v>1.0709605799999999</v>
      </c>
      <c r="I417" s="12">
        <f t="shared" si="129"/>
        <v>5.1999999999999998E-3</v>
      </c>
      <c r="J417" s="100">
        <f t="shared" si="117"/>
        <v>43154</v>
      </c>
      <c r="K417" s="3">
        <f t="shared" si="118"/>
        <v>278</v>
      </c>
      <c r="L417" s="18">
        <f t="shared" si="119"/>
        <v>278</v>
      </c>
      <c r="M417" s="11">
        <f t="shared" si="120"/>
        <v>1.0057380440000001</v>
      </c>
      <c r="N417" s="11">
        <f t="shared" ca="1" si="121"/>
        <v>1.0771057989999999</v>
      </c>
      <c r="O417" s="18">
        <f t="shared" si="122"/>
        <v>0</v>
      </c>
      <c r="P417" s="2">
        <f t="shared" ca="1" si="123"/>
        <v>77.105797999999993</v>
      </c>
      <c r="Q417" s="2">
        <f t="shared" si="124"/>
        <v>0</v>
      </c>
      <c r="R417" s="4" t="str">
        <f t="shared" si="125"/>
        <v>J=</v>
      </c>
      <c r="S417" s="100">
        <f t="shared" si="126"/>
        <v>43578</v>
      </c>
      <c r="T417" s="9" t="str">
        <f t="shared" si="127"/>
        <v>-</v>
      </c>
      <c r="U417" s="9"/>
      <c r="V417" s="112">
        <v>48207</v>
      </c>
      <c r="W417" s="113" t="s">
        <v>86</v>
      </c>
      <c r="X417" s="9"/>
      <c r="Y417" s="1"/>
      <c r="Z417" s="9"/>
      <c r="AA417" s="9"/>
      <c r="AB417" s="9"/>
      <c r="AC417" s="9"/>
      <c r="AD417" s="9"/>
      <c r="AE417" s="10"/>
      <c r="AF417" s="9"/>
      <c r="AG417" s="9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</row>
    <row r="418" spans="1:190" x14ac:dyDescent="0.15">
      <c r="A418" s="98">
        <f t="shared" si="128"/>
        <v>43560</v>
      </c>
      <c r="B418" s="15">
        <f t="shared" ca="1" si="112"/>
        <v>1077.3931560000001</v>
      </c>
      <c r="C418" s="2">
        <f t="shared" si="113"/>
        <v>1000</v>
      </c>
      <c r="D418" s="12">
        <f ca="1">IF(A418&lt;$B$1,VLOOKUP(A418,[1]DI!$A$4:$B$15000,2),0)</f>
        <v>6.4000000000000001E-2</v>
      </c>
      <c r="E418" s="13">
        <f t="shared" ca="1" si="114"/>
        <v>1.0002462000000001</v>
      </c>
      <c r="F418" s="13">
        <f ca="1">(TRUNC(PRODUCT($E$12:$E417),16))</f>
        <v>1.07122425199104</v>
      </c>
      <c r="G418" s="13">
        <f t="shared" si="115"/>
        <v>1</v>
      </c>
      <c r="H418" s="13">
        <f t="shared" ca="1" si="116"/>
        <v>1.07122425</v>
      </c>
      <c r="I418" s="12">
        <f t="shared" si="129"/>
        <v>5.1999999999999998E-3</v>
      </c>
      <c r="J418" s="100">
        <f t="shared" si="117"/>
        <v>43154</v>
      </c>
      <c r="K418" s="3">
        <f t="shared" si="118"/>
        <v>279</v>
      </c>
      <c r="L418" s="18">
        <f t="shared" si="119"/>
        <v>279</v>
      </c>
      <c r="M418" s="11">
        <f t="shared" si="120"/>
        <v>1.005758744</v>
      </c>
      <c r="N418" s="11">
        <f t="shared" ca="1" si="121"/>
        <v>1.0773931560000001</v>
      </c>
      <c r="O418" s="18">
        <f t="shared" si="122"/>
        <v>0</v>
      </c>
      <c r="P418" s="2">
        <f t="shared" ca="1" si="123"/>
        <v>77.393156000000005</v>
      </c>
      <c r="Q418" s="2">
        <f t="shared" si="124"/>
        <v>0</v>
      </c>
      <c r="R418" s="4" t="str">
        <f t="shared" si="125"/>
        <v>J=</v>
      </c>
      <c r="S418" s="100">
        <f t="shared" si="126"/>
        <v>43578</v>
      </c>
      <c r="T418" s="9" t="str">
        <f t="shared" si="127"/>
        <v>-</v>
      </c>
      <c r="U418" s="9"/>
      <c r="V418" s="112">
        <v>48214</v>
      </c>
      <c r="W418" s="113" t="s">
        <v>88</v>
      </c>
      <c r="X418" s="9"/>
      <c r="Y418" s="1"/>
      <c r="Z418" s="9"/>
      <c r="AA418" s="9"/>
      <c r="AB418" s="9"/>
      <c r="AC418" s="9"/>
      <c r="AD418" s="9"/>
      <c r="AE418" s="10"/>
      <c r="AF418" s="9"/>
      <c r="AG418" s="9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</row>
    <row r="419" spans="1:190" x14ac:dyDescent="0.15">
      <c r="A419" s="98">
        <f t="shared" si="128"/>
        <v>43561</v>
      </c>
      <c r="B419" s="15">
        <f t="shared" ca="1" si="112"/>
        <v>1077.6805939999999</v>
      </c>
      <c r="C419" s="2">
        <f t="shared" si="113"/>
        <v>1000</v>
      </c>
      <c r="D419" s="12">
        <f ca="1">IF(A419&lt;$B$1,VLOOKUP(A419,[1]DI!$A$4:$B$15000,2),0)</f>
        <v>0</v>
      </c>
      <c r="E419" s="13">
        <f t="shared" ca="1" si="114"/>
        <v>1</v>
      </c>
      <c r="F419" s="13">
        <f ca="1">(TRUNC(PRODUCT($E$12:$E418),16))</f>
        <v>1.0714879874018799</v>
      </c>
      <c r="G419" s="13">
        <f t="shared" si="115"/>
        <v>1</v>
      </c>
      <c r="H419" s="13">
        <f t="shared" ca="1" si="116"/>
        <v>1.0714879900000001</v>
      </c>
      <c r="I419" s="12">
        <f t="shared" si="129"/>
        <v>5.1999999999999998E-3</v>
      </c>
      <c r="J419" s="100">
        <f t="shared" si="117"/>
        <v>43154</v>
      </c>
      <c r="K419" s="3">
        <f t="shared" si="118"/>
        <v>279</v>
      </c>
      <c r="L419" s="18">
        <f t="shared" si="119"/>
        <v>280</v>
      </c>
      <c r="M419" s="11">
        <f t="shared" si="120"/>
        <v>1.0057794440000001</v>
      </c>
      <c r="N419" s="11">
        <f t="shared" ca="1" si="121"/>
        <v>1.0776805949999999</v>
      </c>
      <c r="O419" s="18">
        <f t="shared" si="122"/>
        <v>0</v>
      </c>
      <c r="P419" s="2">
        <f t="shared" ca="1" si="123"/>
        <v>77.680593999999999</v>
      </c>
      <c r="Q419" s="2">
        <f t="shared" si="124"/>
        <v>0</v>
      </c>
      <c r="R419" s="4" t="str">
        <f t="shared" si="125"/>
        <v>J=</v>
      </c>
      <c r="S419" s="100">
        <f t="shared" si="126"/>
        <v>43578</v>
      </c>
      <c r="T419" s="9" t="str">
        <f t="shared" si="127"/>
        <v>-</v>
      </c>
      <c r="U419" s="9"/>
      <c r="V419" s="112">
        <v>48253</v>
      </c>
      <c r="W419" s="113" t="s">
        <v>72</v>
      </c>
      <c r="X419" s="9"/>
      <c r="Y419" s="1"/>
      <c r="Z419" s="9"/>
      <c r="AA419" s="9"/>
      <c r="AB419" s="9"/>
      <c r="AC419" s="9"/>
      <c r="AD419" s="9"/>
      <c r="AE419" s="10"/>
      <c r="AF419" s="9"/>
      <c r="AG419" s="9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</row>
    <row r="420" spans="1:190" x14ac:dyDescent="0.15">
      <c r="A420" s="98">
        <f t="shared" si="128"/>
        <v>43562</v>
      </c>
      <c r="B420" s="15">
        <f t="shared" ca="1" si="112"/>
        <v>1077.6805939999999</v>
      </c>
      <c r="C420" s="2">
        <f t="shared" si="113"/>
        <v>1000</v>
      </c>
      <c r="D420" s="12">
        <f ca="1">IF(A420&lt;$B$1,VLOOKUP(A420,[1]DI!$A$4:$B$15000,2),0)</f>
        <v>0</v>
      </c>
      <c r="E420" s="13">
        <f t="shared" ca="1" si="114"/>
        <v>1</v>
      </c>
      <c r="F420" s="13">
        <f ca="1">(TRUNC(PRODUCT($E$12:$E419),16))</f>
        <v>1.0714879874018799</v>
      </c>
      <c r="G420" s="13">
        <f t="shared" si="115"/>
        <v>1</v>
      </c>
      <c r="H420" s="13">
        <f t="shared" ca="1" si="116"/>
        <v>1.0714879900000001</v>
      </c>
      <c r="I420" s="12">
        <f t="shared" si="129"/>
        <v>5.1999999999999998E-3</v>
      </c>
      <c r="J420" s="100">
        <f t="shared" si="117"/>
        <v>43154</v>
      </c>
      <c r="K420" s="3">
        <f t="shared" si="118"/>
        <v>279</v>
      </c>
      <c r="L420" s="18">
        <f t="shared" si="119"/>
        <v>280</v>
      </c>
      <c r="M420" s="11">
        <f t="shared" si="120"/>
        <v>1.0057794440000001</v>
      </c>
      <c r="N420" s="11">
        <f t="shared" ca="1" si="121"/>
        <v>1.0776805949999999</v>
      </c>
      <c r="O420" s="18">
        <f t="shared" si="122"/>
        <v>0</v>
      </c>
      <c r="P420" s="2">
        <f t="shared" ca="1" si="123"/>
        <v>77.680593999999999</v>
      </c>
      <c r="Q420" s="2">
        <f t="shared" si="124"/>
        <v>0</v>
      </c>
      <c r="R420" s="4" t="str">
        <f t="shared" si="125"/>
        <v>J=</v>
      </c>
      <c r="S420" s="100">
        <f t="shared" si="126"/>
        <v>43578</v>
      </c>
      <c r="T420" s="9" t="str">
        <f t="shared" si="127"/>
        <v>-</v>
      </c>
      <c r="U420" s="9"/>
      <c r="V420" s="112">
        <v>48254</v>
      </c>
      <c r="W420" s="113" t="s">
        <v>72</v>
      </c>
      <c r="X420" s="9"/>
      <c r="Y420" s="1"/>
      <c r="Z420" s="9"/>
      <c r="AA420" s="9"/>
      <c r="AB420" s="9"/>
      <c r="AC420" s="9"/>
      <c r="AD420" s="9"/>
      <c r="AE420" s="10"/>
      <c r="AF420" s="9"/>
      <c r="AG420" s="9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</row>
    <row r="421" spans="1:190" x14ac:dyDescent="0.15">
      <c r="A421" s="98">
        <f t="shared" si="128"/>
        <v>43563</v>
      </c>
      <c r="B421" s="15">
        <f t="shared" ca="1" si="112"/>
        <v>1077.6805939999999</v>
      </c>
      <c r="C421" s="2">
        <f t="shared" si="113"/>
        <v>1000</v>
      </c>
      <c r="D421" s="12">
        <f ca="1">IF(A421&lt;$B$1,VLOOKUP(A421,[1]DI!$A$4:$B$15000,2),0)</f>
        <v>6.4000000000000001E-2</v>
      </c>
      <c r="E421" s="13">
        <f t="shared" ca="1" si="114"/>
        <v>1.0002462000000001</v>
      </c>
      <c r="F421" s="13">
        <f ca="1">(TRUNC(PRODUCT($E$12:$E420),16))</f>
        <v>1.0714879874018799</v>
      </c>
      <c r="G421" s="13">
        <f t="shared" si="115"/>
        <v>1</v>
      </c>
      <c r="H421" s="13">
        <f t="shared" ca="1" si="116"/>
        <v>1.0714879900000001</v>
      </c>
      <c r="I421" s="12">
        <f t="shared" si="129"/>
        <v>5.1999999999999998E-3</v>
      </c>
      <c r="J421" s="100">
        <f t="shared" si="117"/>
        <v>43154</v>
      </c>
      <c r="K421" s="3">
        <f t="shared" si="118"/>
        <v>280</v>
      </c>
      <c r="L421" s="18">
        <f t="shared" si="119"/>
        <v>280</v>
      </c>
      <c r="M421" s="11">
        <f t="shared" si="120"/>
        <v>1.0057794440000001</v>
      </c>
      <c r="N421" s="11">
        <f t="shared" ca="1" si="121"/>
        <v>1.0776805949999999</v>
      </c>
      <c r="O421" s="18">
        <f t="shared" si="122"/>
        <v>0</v>
      </c>
      <c r="P421" s="2">
        <f t="shared" ca="1" si="123"/>
        <v>77.680593999999999</v>
      </c>
      <c r="Q421" s="2">
        <f t="shared" si="124"/>
        <v>0</v>
      </c>
      <c r="R421" s="4" t="str">
        <f t="shared" si="125"/>
        <v>J=</v>
      </c>
      <c r="S421" s="100">
        <f t="shared" si="126"/>
        <v>43578</v>
      </c>
      <c r="T421" s="9" t="str">
        <f t="shared" si="127"/>
        <v>-</v>
      </c>
      <c r="U421" s="9"/>
      <c r="V421" s="112">
        <v>48299</v>
      </c>
      <c r="W421" s="113" t="s">
        <v>89</v>
      </c>
      <c r="X421" s="9"/>
      <c r="Y421" s="1"/>
      <c r="Z421" s="9"/>
      <c r="AA421" s="9"/>
      <c r="AB421" s="9"/>
      <c r="AC421" s="9"/>
      <c r="AD421" s="9"/>
      <c r="AE421" s="10"/>
      <c r="AF421" s="9"/>
      <c r="AG421" s="9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</row>
    <row r="422" spans="1:190" x14ac:dyDescent="0.15">
      <c r="A422" s="98">
        <f t="shared" si="128"/>
        <v>43564</v>
      </c>
      <c r="B422" s="15">
        <f t="shared" ca="1" si="112"/>
        <v>1077.9681049999999</v>
      </c>
      <c r="C422" s="2">
        <f t="shared" si="113"/>
        <v>1000</v>
      </c>
      <c r="D422" s="12">
        <f ca="1">IF(A422&lt;$B$1,VLOOKUP(A422,[1]DI!$A$4:$B$15000,2),0)</f>
        <v>6.4000000000000001E-2</v>
      </c>
      <c r="E422" s="13">
        <f t="shared" ca="1" si="114"/>
        <v>1.0002462000000001</v>
      </c>
      <c r="F422" s="13">
        <f ca="1">(TRUNC(PRODUCT($E$12:$E421),16))</f>
        <v>1.0717517877443701</v>
      </c>
      <c r="G422" s="13">
        <f t="shared" si="115"/>
        <v>1</v>
      </c>
      <c r="H422" s="13">
        <f t="shared" ca="1" si="116"/>
        <v>1.07175179</v>
      </c>
      <c r="I422" s="12">
        <f t="shared" si="129"/>
        <v>5.1999999999999998E-3</v>
      </c>
      <c r="J422" s="100">
        <f t="shared" si="117"/>
        <v>43154</v>
      </c>
      <c r="K422" s="3">
        <f t="shared" si="118"/>
        <v>281</v>
      </c>
      <c r="L422" s="18">
        <f t="shared" si="119"/>
        <v>281</v>
      </c>
      <c r="M422" s="11">
        <f t="shared" si="120"/>
        <v>1.005800145</v>
      </c>
      <c r="N422" s="11">
        <f t="shared" ca="1" si="121"/>
        <v>1.0779681059999999</v>
      </c>
      <c r="O422" s="18">
        <f t="shared" si="122"/>
        <v>0</v>
      </c>
      <c r="P422" s="2">
        <f t="shared" ca="1" si="123"/>
        <v>77.968104999999994</v>
      </c>
      <c r="Q422" s="2">
        <f t="shared" si="124"/>
        <v>0</v>
      </c>
      <c r="R422" s="4" t="str">
        <f t="shared" si="125"/>
        <v>J=</v>
      </c>
      <c r="S422" s="100">
        <f t="shared" si="126"/>
        <v>43578</v>
      </c>
      <c r="T422" s="9" t="str">
        <f t="shared" si="127"/>
        <v>-</v>
      </c>
      <c r="U422" s="9"/>
      <c r="V422" s="112">
        <v>48325</v>
      </c>
      <c r="W422" s="113" t="s">
        <v>74</v>
      </c>
      <c r="X422" s="9"/>
      <c r="Y422" s="1"/>
      <c r="Z422" s="9"/>
      <c r="AA422" s="9"/>
      <c r="AB422" s="9"/>
      <c r="AC422" s="9"/>
      <c r="AD422" s="9"/>
      <c r="AE422" s="10"/>
      <c r="AF422" s="9"/>
      <c r="AG422" s="9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</row>
    <row r="423" spans="1:190" x14ac:dyDescent="0.15">
      <c r="A423" s="98">
        <f t="shared" si="128"/>
        <v>43565</v>
      </c>
      <c r="B423" s="15">
        <f t="shared" ca="1" si="112"/>
        <v>1078.255688</v>
      </c>
      <c r="C423" s="2">
        <f t="shared" si="113"/>
        <v>1000</v>
      </c>
      <c r="D423" s="12">
        <f ca="1">IF(A423&lt;$B$1,VLOOKUP(A423,[1]DI!$A$4:$B$15000,2),0)</f>
        <v>6.4000000000000001E-2</v>
      </c>
      <c r="E423" s="13">
        <f t="shared" ca="1" si="114"/>
        <v>1.0002462000000001</v>
      </c>
      <c r="F423" s="13">
        <f ca="1">(TRUNC(PRODUCT($E$12:$E422),16))</f>
        <v>1.07201565303452</v>
      </c>
      <c r="G423" s="13">
        <f t="shared" si="115"/>
        <v>1</v>
      </c>
      <c r="H423" s="13">
        <f t="shared" ca="1" si="116"/>
        <v>1.07201565</v>
      </c>
      <c r="I423" s="12">
        <f t="shared" si="129"/>
        <v>5.1999999999999998E-3</v>
      </c>
      <c r="J423" s="100">
        <f t="shared" si="117"/>
        <v>43154</v>
      </c>
      <c r="K423" s="3">
        <f t="shared" si="118"/>
        <v>282</v>
      </c>
      <c r="L423" s="18">
        <f t="shared" si="119"/>
        <v>282</v>
      </c>
      <c r="M423" s="11">
        <f t="shared" si="120"/>
        <v>1.005820846</v>
      </c>
      <c r="N423" s="11">
        <f t="shared" ca="1" si="121"/>
        <v>1.078255688</v>
      </c>
      <c r="O423" s="18">
        <f t="shared" si="122"/>
        <v>0</v>
      </c>
      <c r="P423" s="2">
        <f t="shared" ca="1" si="123"/>
        <v>78.255688000000006</v>
      </c>
      <c r="Q423" s="2">
        <f t="shared" si="124"/>
        <v>0</v>
      </c>
      <c r="R423" s="4" t="str">
        <f t="shared" si="125"/>
        <v>J=</v>
      </c>
      <c r="S423" s="100">
        <f t="shared" si="126"/>
        <v>43578</v>
      </c>
      <c r="T423" s="9" t="str">
        <f t="shared" si="127"/>
        <v>-</v>
      </c>
      <c r="U423" s="9"/>
      <c r="V423" s="112">
        <v>48361</v>
      </c>
      <c r="W423" s="113" t="s">
        <v>90</v>
      </c>
      <c r="X423" s="9"/>
      <c r="Y423" s="1"/>
      <c r="Z423" s="9"/>
      <c r="AA423" s="9"/>
      <c r="AB423" s="9"/>
      <c r="AC423" s="9"/>
      <c r="AD423" s="9"/>
      <c r="AE423" s="10"/>
      <c r="AF423" s="9"/>
      <c r="AG423" s="9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</row>
    <row r="424" spans="1:190" x14ac:dyDescent="0.15">
      <c r="A424" s="98">
        <f t="shared" si="128"/>
        <v>43566</v>
      </c>
      <c r="B424" s="15">
        <f t="shared" ca="1" si="112"/>
        <v>1078.5433519999999</v>
      </c>
      <c r="C424" s="2">
        <f t="shared" si="113"/>
        <v>1000</v>
      </c>
      <c r="D424" s="12">
        <f ca="1">IF(A424&lt;$B$1,VLOOKUP(A424,[1]DI!$A$4:$B$15000,2),0)</f>
        <v>6.4000000000000001E-2</v>
      </c>
      <c r="E424" s="13">
        <f t="shared" ca="1" si="114"/>
        <v>1.0002462000000001</v>
      </c>
      <c r="F424" s="13">
        <f ca="1">(TRUNC(PRODUCT($E$12:$E423),16))</f>
        <v>1.0722795832882901</v>
      </c>
      <c r="G424" s="13">
        <f t="shared" si="115"/>
        <v>1</v>
      </c>
      <c r="H424" s="13">
        <f t="shared" ca="1" si="116"/>
        <v>1.07227958</v>
      </c>
      <c r="I424" s="12">
        <f t="shared" si="129"/>
        <v>5.1999999999999998E-3</v>
      </c>
      <c r="J424" s="100">
        <f t="shared" si="117"/>
        <v>43154</v>
      </c>
      <c r="K424" s="3">
        <f t="shared" si="118"/>
        <v>283</v>
      </c>
      <c r="L424" s="18">
        <f t="shared" si="119"/>
        <v>283</v>
      </c>
      <c r="M424" s="11">
        <f t="shared" si="120"/>
        <v>1.0058415469999999</v>
      </c>
      <c r="N424" s="11">
        <f t="shared" ca="1" si="121"/>
        <v>1.0785433520000001</v>
      </c>
      <c r="O424" s="18">
        <f t="shared" si="122"/>
        <v>0</v>
      </c>
      <c r="P424" s="2">
        <f t="shared" ca="1" si="123"/>
        <v>78.543351999999999</v>
      </c>
      <c r="Q424" s="2">
        <f t="shared" si="124"/>
        <v>0</v>
      </c>
      <c r="R424" s="4" t="str">
        <f t="shared" si="125"/>
        <v>J=</v>
      </c>
      <c r="S424" s="100">
        <f t="shared" si="126"/>
        <v>43578</v>
      </c>
      <c r="T424" s="9" t="str">
        <f t="shared" si="127"/>
        <v>-</v>
      </c>
      <c r="U424" s="9"/>
      <c r="V424" s="112">
        <v>48464</v>
      </c>
      <c r="W424" s="113" t="s">
        <v>83</v>
      </c>
      <c r="X424" s="9"/>
      <c r="Y424" s="1"/>
      <c r="Z424" s="9"/>
      <c r="AA424" s="9"/>
      <c r="AB424" s="9"/>
      <c r="AC424" s="9"/>
      <c r="AD424" s="9"/>
      <c r="AE424" s="10"/>
      <c r="AF424" s="9"/>
      <c r="AG424" s="9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</row>
    <row r="425" spans="1:190" x14ac:dyDescent="0.15">
      <c r="A425" s="98">
        <f t="shared" si="128"/>
        <v>43567</v>
      </c>
      <c r="B425" s="15">
        <f t="shared" ca="1" si="112"/>
        <v>1078.8310980000001</v>
      </c>
      <c r="C425" s="2">
        <f t="shared" si="113"/>
        <v>1000</v>
      </c>
      <c r="D425" s="12">
        <f ca="1">IF(A425&lt;$B$1,VLOOKUP(A425,[1]DI!$A$4:$B$15000,2),0)</f>
        <v>6.4000000000000001E-2</v>
      </c>
      <c r="E425" s="13">
        <f t="shared" ca="1" si="114"/>
        <v>1.0002462000000001</v>
      </c>
      <c r="F425" s="13">
        <f ca="1">(TRUNC(PRODUCT($E$12:$E424),16))</f>
        <v>1.0725435785216999</v>
      </c>
      <c r="G425" s="13">
        <f t="shared" si="115"/>
        <v>1</v>
      </c>
      <c r="H425" s="13">
        <f t="shared" ca="1" si="116"/>
        <v>1.0725435800000001</v>
      </c>
      <c r="I425" s="12">
        <f t="shared" si="129"/>
        <v>5.1999999999999998E-3</v>
      </c>
      <c r="J425" s="100">
        <f t="shared" si="117"/>
        <v>43154</v>
      </c>
      <c r="K425" s="3">
        <f t="shared" si="118"/>
        <v>284</v>
      </c>
      <c r="L425" s="18">
        <f t="shared" si="119"/>
        <v>284</v>
      </c>
      <c r="M425" s="11">
        <f t="shared" si="120"/>
        <v>1.005862249</v>
      </c>
      <c r="N425" s="11">
        <f t="shared" ca="1" si="121"/>
        <v>1.078831098</v>
      </c>
      <c r="O425" s="18">
        <f t="shared" si="122"/>
        <v>0</v>
      </c>
      <c r="P425" s="2">
        <f t="shared" ca="1" si="123"/>
        <v>78.831097999999997</v>
      </c>
      <c r="Q425" s="2">
        <f t="shared" si="124"/>
        <v>0</v>
      </c>
      <c r="R425" s="4" t="str">
        <f t="shared" si="125"/>
        <v>J=</v>
      </c>
      <c r="S425" s="100">
        <f t="shared" si="126"/>
        <v>43578</v>
      </c>
      <c r="T425" s="9" t="str">
        <f t="shared" si="127"/>
        <v>-</v>
      </c>
      <c r="U425" s="9"/>
      <c r="V425" s="112">
        <v>48499</v>
      </c>
      <c r="W425" s="111" t="s">
        <v>78</v>
      </c>
      <c r="X425" s="9"/>
      <c r="Y425" s="1"/>
      <c r="Z425" s="9"/>
      <c r="AA425" s="9"/>
      <c r="AB425" s="9"/>
      <c r="AC425" s="9"/>
      <c r="AD425" s="9"/>
      <c r="AE425" s="10"/>
      <c r="AF425" s="9"/>
      <c r="AG425" s="9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</row>
    <row r="426" spans="1:190" x14ac:dyDescent="0.15">
      <c r="A426" s="98">
        <f t="shared" si="128"/>
        <v>43568</v>
      </c>
      <c r="B426" s="15">
        <f t="shared" ca="1" si="112"/>
        <v>1079.1189159999999</v>
      </c>
      <c r="C426" s="2">
        <f t="shared" si="113"/>
        <v>1000</v>
      </c>
      <c r="D426" s="12">
        <f ca="1">IF(A426&lt;$B$1,VLOOKUP(A426,[1]DI!$A$4:$B$15000,2),0)</f>
        <v>0</v>
      </c>
      <c r="E426" s="13">
        <f t="shared" ca="1" si="114"/>
        <v>1</v>
      </c>
      <c r="F426" s="13">
        <f ca="1">(TRUNC(PRODUCT($E$12:$E425),16))</f>
        <v>1.0728076387507299</v>
      </c>
      <c r="G426" s="13">
        <f t="shared" si="115"/>
        <v>1</v>
      </c>
      <c r="H426" s="13">
        <f t="shared" ca="1" si="116"/>
        <v>1.07280764</v>
      </c>
      <c r="I426" s="12">
        <f t="shared" si="129"/>
        <v>5.1999999999999998E-3</v>
      </c>
      <c r="J426" s="100">
        <f t="shared" si="117"/>
        <v>43154</v>
      </c>
      <c r="K426" s="3">
        <f t="shared" si="118"/>
        <v>284</v>
      </c>
      <c r="L426" s="18">
        <f t="shared" si="119"/>
        <v>285</v>
      </c>
      <c r="M426" s="11">
        <f t="shared" si="120"/>
        <v>1.0058829520000001</v>
      </c>
      <c r="N426" s="11">
        <f t="shared" ca="1" si="121"/>
        <v>1.0791189160000001</v>
      </c>
      <c r="O426" s="18">
        <f t="shared" si="122"/>
        <v>0</v>
      </c>
      <c r="P426" s="2">
        <f t="shared" ca="1" si="123"/>
        <v>79.118915999999999</v>
      </c>
      <c r="Q426" s="2">
        <f t="shared" si="124"/>
        <v>0</v>
      </c>
      <c r="R426" s="4" t="str">
        <f t="shared" si="125"/>
        <v>J=</v>
      </c>
      <c r="S426" s="100">
        <f t="shared" si="126"/>
        <v>43578</v>
      </c>
      <c r="T426" s="9" t="str">
        <f t="shared" si="127"/>
        <v>-</v>
      </c>
      <c r="U426" s="9"/>
      <c r="V426" s="112">
        <v>48520</v>
      </c>
      <c r="W426" s="113" t="s">
        <v>84</v>
      </c>
      <c r="X426" s="9"/>
      <c r="Y426" s="1"/>
      <c r="Z426" s="9"/>
      <c r="AA426" s="9"/>
      <c r="AB426" s="9"/>
      <c r="AC426" s="9"/>
      <c r="AD426" s="9"/>
      <c r="AE426" s="10"/>
      <c r="AF426" s="9"/>
      <c r="AG426" s="9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</row>
    <row r="427" spans="1:190" x14ac:dyDescent="0.15">
      <c r="A427" s="98">
        <f t="shared" si="128"/>
        <v>43569</v>
      </c>
      <c r="B427" s="15">
        <f t="shared" ca="1" si="112"/>
        <v>1079.1189159999999</v>
      </c>
      <c r="C427" s="2">
        <f t="shared" si="113"/>
        <v>1000</v>
      </c>
      <c r="D427" s="12">
        <f ca="1">IF(A427&lt;$B$1,VLOOKUP(A427,[1]DI!$A$4:$B$15000,2),0)</f>
        <v>0</v>
      </c>
      <c r="E427" s="13">
        <f t="shared" ca="1" si="114"/>
        <v>1</v>
      </c>
      <c r="F427" s="13">
        <f ca="1">(TRUNC(PRODUCT($E$12:$E426),16))</f>
        <v>1.0728076387507299</v>
      </c>
      <c r="G427" s="13">
        <f t="shared" si="115"/>
        <v>1</v>
      </c>
      <c r="H427" s="13">
        <f t="shared" ca="1" si="116"/>
        <v>1.07280764</v>
      </c>
      <c r="I427" s="12">
        <f t="shared" si="129"/>
        <v>5.1999999999999998E-3</v>
      </c>
      <c r="J427" s="100">
        <f t="shared" si="117"/>
        <v>43154</v>
      </c>
      <c r="K427" s="3">
        <f t="shared" si="118"/>
        <v>284</v>
      </c>
      <c r="L427" s="18">
        <f t="shared" si="119"/>
        <v>285</v>
      </c>
      <c r="M427" s="11">
        <f t="shared" si="120"/>
        <v>1.0058829520000001</v>
      </c>
      <c r="N427" s="11">
        <f t="shared" ca="1" si="121"/>
        <v>1.0791189160000001</v>
      </c>
      <c r="O427" s="18">
        <f t="shared" si="122"/>
        <v>0</v>
      </c>
      <c r="P427" s="2">
        <f t="shared" ca="1" si="123"/>
        <v>79.118915999999999</v>
      </c>
      <c r="Q427" s="2">
        <f t="shared" si="124"/>
        <v>0</v>
      </c>
      <c r="R427" s="4" t="str">
        <f t="shared" si="125"/>
        <v>J=</v>
      </c>
      <c r="S427" s="100">
        <f t="shared" si="126"/>
        <v>43578</v>
      </c>
      <c r="T427" s="9" t="str">
        <f t="shared" si="127"/>
        <v>-</v>
      </c>
      <c r="U427" s="9"/>
      <c r="V427" s="112">
        <v>48533</v>
      </c>
      <c r="W427" s="113" t="s">
        <v>93</v>
      </c>
      <c r="X427" s="9"/>
      <c r="Y427" s="1"/>
      <c r="Z427" s="9"/>
      <c r="AA427" s="9"/>
      <c r="AB427" s="9"/>
      <c r="AC427" s="9"/>
      <c r="AD427" s="9"/>
      <c r="AE427" s="10"/>
      <c r="AF427" s="9"/>
      <c r="AG427" s="9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</row>
    <row r="428" spans="1:190" x14ac:dyDescent="0.15">
      <c r="A428" s="98">
        <f t="shared" si="128"/>
        <v>43570</v>
      </c>
      <c r="B428" s="15">
        <f t="shared" ca="1" si="112"/>
        <v>1079.1189159999999</v>
      </c>
      <c r="C428" s="2">
        <f t="shared" si="113"/>
        <v>1000</v>
      </c>
      <c r="D428" s="12">
        <f ca="1">IF(A428&lt;$B$1,VLOOKUP(A428,[1]DI!$A$4:$B$15000,2),0)</f>
        <v>6.4000000000000001E-2</v>
      </c>
      <c r="E428" s="13">
        <f t="shared" ca="1" si="114"/>
        <v>1.0002462000000001</v>
      </c>
      <c r="F428" s="13">
        <f ca="1">(TRUNC(PRODUCT($E$12:$E427),16))</f>
        <v>1.0728076387507299</v>
      </c>
      <c r="G428" s="13">
        <f t="shared" si="115"/>
        <v>1</v>
      </c>
      <c r="H428" s="13">
        <f t="shared" ca="1" si="116"/>
        <v>1.07280764</v>
      </c>
      <c r="I428" s="12">
        <f t="shared" si="129"/>
        <v>5.1999999999999998E-3</v>
      </c>
      <c r="J428" s="100">
        <f t="shared" si="117"/>
        <v>43154</v>
      </c>
      <c r="K428" s="3">
        <f t="shared" si="118"/>
        <v>285</v>
      </c>
      <c r="L428" s="18">
        <f t="shared" si="119"/>
        <v>285</v>
      </c>
      <c r="M428" s="11">
        <f t="shared" si="120"/>
        <v>1.0058829520000001</v>
      </c>
      <c r="N428" s="11">
        <f t="shared" ca="1" si="121"/>
        <v>1.0791189160000001</v>
      </c>
      <c r="O428" s="18">
        <f t="shared" si="122"/>
        <v>0</v>
      </c>
      <c r="P428" s="2">
        <f t="shared" ca="1" si="123"/>
        <v>79.118915999999999</v>
      </c>
      <c r="Q428" s="2">
        <f t="shared" si="124"/>
        <v>0</v>
      </c>
      <c r="R428" s="4" t="str">
        <f t="shared" si="125"/>
        <v>J=</v>
      </c>
      <c r="S428" s="100">
        <f t="shared" si="126"/>
        <v>43578</v>
      </c>
      <c r="T428" s="9" t="str">
        <f t="shared" si="127"/>
        <v>-</v>
      </c>
      <c r="U428" s="9"/>
      <c r="V428" s="112">
        <v>48638</v>
      </c>
      <c r="W428" s="113" t="s">
        <v>72</v>
      </c>
      <c r="X428" s="9"/>
      <c r="Y428" s="1"/>
      <c r="Z428" s="9"/>
      <c r="AA428" s="9"/>
      <c r="AB428" s="9"/>
      <c r="AC428" s="9"/>
      <c r="AD428" s="9"/>
      <c r="AE428" s="10"/>
      <c r="AF428" s="9"/>
      <c r="AG428" s="9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</row>
    <row r="429" spans="1:190" x14ac:dyDescent="0.15">
      <c r="A429" s="98">
        <f t="shared" si="128"/>
        <v>43571</v>
      </c>
      <c r="B429" s="15">
        <f t="shared" ca="1" si="112"/>
        <v>1079.406804</v>
      </c>
      <c r="C429" s="2">
        <f t="shared" si="113"/>
        <v>1000</v>
      </c>
      <c r="D429" s="12">
        <f ca="1">IF(A429&lt;$B$1,VLOOKUP(A429,[1]DI!$A$4:$B$15000,2),0)</f>
        <v>6.4000000000000001E-2</v>
      </c>
      <c r="E429" s="13">
        <f t="shared" ca="1" si="114"/>
        <v>1.0002462000000001</v>
      </c>
      <c r="F429" s="13">
        <f ca="1">(TRUNC(PRODUCT($E$12:$E428),16))</f>
        <v>1.07307176399139</v>
      </c>
      <c r="G429" s="13">
        <f t="shared" si="115"/>
        <v>1</v>
      </c>
      <c r="H429" s="13">
        <f t="shared" ca="1" si="116"/>
        <v>1.0730717599999999</v>
      </c>
      <c r="I429" s="12">
        <f t="shared" si="129"/>
        <v>5.1999999999999998E-3</v>
      </c>
      <c r="J429" s="100">
        <f t="shared" si="117"/>
        <v>43154</v>
      </c>
      <c r="K429" s="3">
        <f t="shared" si="118"/>
        <v>286</v>
      </c>
      <c r="L429" s="18">
        <f t="shared" si="119"/>
        <v>286</v>
      </c>
      <c r="M429" s="11">
        <f t="shared" si="120"/>
        <v>1.0059036539999999</v>
      </c>
      <c r="N429" s="11">
        <f t="shared" ca="1" si="121"/>
        <v>1.079406804</v>
      </c>
      <c r="O429" s="18">
        <f t="shared" si="122"/>
        <v>0</v>
      </c>
      <c r="P429" s="2">
        <f t="shared" ca="1" si="123"/>
        <v>79.406803999999994</v>
      </c>
      <c r="Q429" s="2">
        <f t="shared" si="124"/>
        <v>0</v>
      </c>
      <c r="R429" s="4" t="str">
        <f t="shared" si="125"/>
        <v>J=</v>
      </c>
      <c r="S429" s="100">
        <f t="shared" si="126"/>
        <v>43578</v>
      </c>
      <c r="T429" s="9" t="str">
        <f t="shared" si="127"/>
        <v>-</v>
      </c>
      <c r="U429" s="9"/>
      <c r="V429" s="112">
        <v>48639</v>
      </c>
      <c r="W429" s="113" t="s">
        <v>72</v>
      </c>
      <c r="X429" s="9"/>
      <c r="Y429" s="1"/>
      <c r="Z429" s="9"/>
      <c r="AA429" s="9"/>
      <c r="AB429" s="9"/>
      <c r="AC429" s="9"/>
      <c r="AD429" s="9"/>
      <c r="AE429" s="10"/>
      <c r="AF429" s="9"/>
      <c r="AG429" s="9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</row>
    <row r="430" spans="1:190" x14ac:dyDescent="0.15">
      <c r="A430" s="98">
        <f t="shared" si="128"/>
        <v>43572</v>
      </c>
      <c r="B430" s="15">
        <f t="shared" ca="1" si="112"/>
        <v>1079.694776</v>
      </c>
      <c r="C430" s="2">
        <f t="shared" si="113"/>
        <v>1000</v>
      </c>
      <c r="D430" s="12">
        <f ca="1">IF(A430&lt;$B$1,VLOOKUP(A430,[1]DI!$A$4:$B$15000,2),0)</f>
        <v>6.4000000000000001E-2</v>
      </c>
      <c r="E430" s="13">
        <f t="shared" ca="1" si="114"/>
        <v>1.0002462000000001</v>
      </c>
      <c r="F430" s="13">
        <f ca="1">(TRUNC(PRODUCT($E$12:$E429),16))</f>
        <v>1.0733359542596901</v>
      </c>
      <c r="G430" s="13">
        <f t="shared" si="115"/>
        <v>1</v>
      </c>
      <c r="H430" s="13">
        <f t="shared" ca="1" si="116"/>
        <v>1.0733359499999999</v>
      </c>
      <c r="I430" s="12">
        <f t="shared" si="129"/>
        <v>5.1999999999999998E-3</v>
      </c>
      <c r="J430" s="100">
        <f t="shared" si="117"/>
        <v>43154</v>
      </c>
      <c r="K430" s="3">
        <f t="shared" si="118"/>
        <v>287</v>
      </c>
      <c r="L430" s="18">
        <f t="shared" si="119"/>
        <v>287</v>
      </c>
      <c r="M430" s="11">
        <f t="shared" si="120"/>
        <v>1.0059243579999999</v>
      </c>
      <c r="N430" s="11">
        <f t="shared" ca="1" si="121"/>
        <v>1.079694776</v>
      </c>
      <c r="O430" s="18">
        <f t="shared" si="122"/>
        <v>0</v>
      </c>
      <c r="P430" s="2">
        <f t="shared" ca="1" si="123"/>
        <v>79.694776000000005</v>
      </c>
      <c r="Q430" s="2">
        <f t="shared" si="124"/>
        <v>0</v>
      </c>
      <c r="R430" s="4" t="str">
        <f t="shared" si="125"/>
        <v>J=</v>
      </c>
      <c r="S430" s="100">
        <f t="shared" si="126"/>
        <v>43578</v>
      </c>
      <c r="T430" s="9" t="str">
        <f t="shared" si="127"/>
        <v>-</v>
      </c>
      <c r="U430" s="9"/>
      <c r="V430" s="112">
        <v>48684</v>
      </c>
      <c r="W430" s="113" t="s">
        <v>89</v>
      </c>
      <c r="X430" s="9"/>
      <c r="Y430" s="1"/>
      <c r="Z430" s="9"/>
      <c r="AA430" s="9"/>
      <c r="AB430" s="9"/>
      <c r="AC430" s="9"/>
      <c r="AD430" s="9"/>
      <c r="AE430" s="10"/>
      <c r="AF430" s="9"/>
      <c r="AG430" s="9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</row>
    <row r="431" spans="1:190" x14ac:dyDescent="0.15">
      <c r="A431" s="98">
        <f t="shared" si="128"/>
        <v>43573</v>
      </c>
      <c r="B431" s="15">
        <f t="shared" ca="1" si="112"/>
        <v>1079.982829</v>
      </c>
      <c r="C431" s="2">
        <f t="shared" si="113"/>
        <v>1000</v>
      </c>
      <c r="D431" s="12">
        <f ca="1">IF(A431&lt;$B$1,VLOOKUP(A431,[1]DI!$A$4:$B$15000,2),0)</f>
        <v>6.4000000000000001E-2</v>
      </c>
      <c r="E431" s="13">
        <f t="shared" ca="1" si="114"/>
        <v>1.0002462000000001</v>
      </c>
      <c r="F431" s="13">
        <f ca="1">(TRUNC(PRODUCT($E$12:$E430),16))</f>
        <v>1.0736002095716299</v>
      </c>
      <c r="G431" s="13">
        <f t="shared" si="115"/>
        <v>1</v>
      </c>
      <c r="H431" s="13">
        <f t="shared" ca="1" si="116"/>
        <v>1.0736002099999999</v>
      </c>
      <c r="I431" s="12">
        <f t="shared" si="129"/>
        <v>5.1999999999999998E-3</v>
      </c>
      <c r="J431" s="100">
        <f t="shared" si="117"/>
        <v>43154</v>
      </c>
      <c r="K431" s="3">
        <f t="shared" si="118"/>
        <v>288</v>
      </c>
      <c r="L431" s="18">
        <f t="shared" si="119"/>
        <v>288</v>
      </c>
      <c r="M431" s="11">
        <f t="shared" si="120"/>
        <v>1.005945061</v>
      </c>
      <c r="N431" s="11">
        <f t="shared" ca="1" si="121"/>
        <v>1.079982829</v>
      </c>
      <c r="O431" s="18">
        <f t="shared" si="122"/>
        <v>0</v>
      </c>
      <c r="P431" s="2">
        <f t="shared" ca="1" si="123"/>
        <v>79.982828999999995</v>
      </c>
      <c r="Q431" s="2">
        <f t="shared" si="124"/>
        <v>0</v>
      </c>
      <c r="R431" s="4" t="str">
        <f t="shared" si="125"/>
        <v>J=</v>
      </c>
      <c r="S431" s="100">
        <f t="shared" si="126"/>
        <v>43578</v>
      </c>
      <c r="T431" s="9" t="str">
        <f t="shared" si="127"/>
        <v>-</v>
      </c>
      <c r="U431" s="9"/>
      <c r="V431" s="112">
        <v>48690</v>
      </c>
      <c r="W431" s="113" t="s">
        <v>74</v>
      </c>
      <c r="X431" s="9"/>
      <c r="Y431" s="1"/>
      <c r="Z431" s="9"/>
      <c r="AA431" s="9"/>
      <c r="AB431" s="9"/>
      <c r="AC431" s="9"/>
      <c r="AD431" s="9"/>
      <c r="AE431" s="10"/>
      <c r="AF431" s="9"/>
      <c r="AG431" s="9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</row>
    <row r="432" spans="1:190" x14ac:dyDescent="0.15">
      <c r="A432" s="98">
        <f t="shared" si="128"/>
        <v>43574</v>
      </c>
      <c r="B432" s="15">
        <f t="shared" ca="1" si="112"/>
        <v>1080.270953</v>
      </c>
      <c r="C432" s="2">
        <f t="shared" si="113"/>
        <v>1000</v>
      </c>
      <c r="D432" s="12">
        <f ca="1">IF(A432&lt;$B$1,VLOOKUP(A432,[1]DI!$A$4:$B$15000,2),0)</f>
        <v>0</v>
      </c>
      <c r="E432" s="13">
        <f t="shared" ca="1" si="114"/>
        <v>1</v>
      </c>
      <c r="F432" s="13">
        <f ca="1">(TRUNC(PRODUCT($E$12:$E431),16))</f>
        <v>1.0738645299432199</v>
      </c>
      <c r="G432" s="13">
        <f t="shared" si="115"/>
        <v>1</v>
      </c>
      <c r="H432" s="13">
        <f t="shared" ca="1" si="116"/>
        <v>1.07386453</v>
      </c>
      <c r="I432" s="12">
        <f t="shared" si="129"/>
        <v>5.1999999999999998E-3</v>
      </c>
      <c r="J432" s="100">
        <f t="shared" si="117"/>
        <v>43154</v>
      </c>
      <c r="K432" s="3">
        <f t="shared" si="118"/>
        <v>288</v>
      </c>
      <c r="L432" s="18">
        <f t="shared" si="119"/>
        <v>289</v>
      </c>
      <c r="M432" s="11">
        <f t="shared" si="120"/>
        <v>1.005965765</v>
      </c>
      <c r="N432" s="11">
        <f t="shared" ca="1" si="121"/>
        <v>1.0802709530000001</v>
      </c>
      <c r="O432" s="18">
        <f t="shared" si="122"/>
        <v>0</v>
      </c>
      <c r="P432" s="2">
        <f t="shared" ca="1" si="123"/>
        <v>80.270953000000006</v>
      </c>
      <c r="Q432" s="2">
        <f t="shared" si="124"/>
        <v>0</v>
      </c>
      <c r="R432" s="4" t="str">
        <f t="shared" si="125"/>
        <v>J=</v>
      </c>
      <c r="S432" s="100">
        <f t="shared" si="126"/>
        <v>43578</v>
      </c>
      <c r="T432" s="9" t="str">
        <f t="shared" si="127"/>
        <v>-</v>
      </c>
      <c r="U432" s="9"/>
      <c r="V432" s="112">
        <v>48746</v>
      </c>
      <c r="W432" s="113" t="s">
        <v>90</v>
      </c>
      <c r="X432" s="9"/>
      <c r="Y432" s="1"/>
      <c r="Z432" s="9"/>
      <c r="AA432" s="9"/>
      <c r="AB432" s="9"/>
      <c r="AC432" s="9"/>
      <c r="AD432" s="9"/>
      <c r="AE432" s="10"/>
      <c r="AF432" s="9"/>
      <c r="AG432" s="9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</row>
    <row r="433" spans="1:190" x14ac:dyDescent="0.15">
      <c r="A433" s="98">
        <f t="shared" si="128"/>
        <v>43575</v>
      </c>
      <c r="B433" s="15">
        <f t="shared" ca="1" si="112"/>
        <v>1080.270953</v>
      </c>
      <c r="C433" s="2">
        <f t="shared" si="113"/>
        <v>1000</v>
      </c>
      <c r="D433" s="12">
        <f ca="1">IF(A433&lt;$B$1,VLOOKUP(A433,[1]DI!$A$4:$B$15000,2),0)</f>
        <v>0</v>
      </c>
      <c r="E433" s="13">
        <f t="shared" ca="1" si="114"/>
        <v>1</v>
      </c>
      <c r="F433" s="13">
        <f ca="1">(TRUNC(PRODUCT($E$12:$E432),16))</f>
        <v>1.0738645299432199</v>
      </c>
      <c r="G433" s="13">
        <f t="shared" si="115"/>
        <v>1</v>
      </c>
      <c r="H433" s="13">
        <f t="shared" ca="1" si="116"/>
        <v>1.07386453</v>
      </c>
      <c r="I433" s="12">
        <f t="shared" si="129"/>
        <v>5.1999999999999998E-3</v>
      </c>
      <c r="J433" s="100">
        <f t="shared" si="117"/>
        <v>43154</v>
      </c>
      <c r="K433" s="3">
        <f t="shared" si="118"/>
        <v>288</v>
      </c>
      <c r="L433" s="18">
        <f t="shared" si="119"/>
        <v>289</v>
      </c>
      <c r="M433" s="11">
        <f t="shared" si="120"/>
        <v>1.005965765</v>
      </c>
      <c r="N433" s="11">
        <f t="shared" ca="1" si="121"/>
        <v>1.0802709530000001</v>
      </c>
      <c r="O433" s="18">
        <f t="shared" si="122"/>
        <v>0</v>
      </c>
      <c r="P433" s="2">
        <f t="shared" ca="1" si="123"/>
        <v>80.270953000000006</v>
      </c>
      <c r="Q433" s="2">
        <f t="shared" si="124"/>
        <v>0</v>
      </c>
      <c r="R433" s="4" t="str">
        <f t="shared" si="125"/>
        <v>J=</v>
      </c>
      <c r="S433" s="100">
        <f t="shared" si="126"/>
        <v>43578</v>
      </c>
      <c r="T433" s="9" t="str">
        <f t="shared" si="127"/>
        <v>-</v>
      </c>
      <c r="U433" s="9"/>
      <c r="V433" s="112">
        <v>48829</v>
      </c>
      <c r="W433" s="113" t="s">
        <v>92</v>
      </c>
      <c r="X433" s="9"/>
      <c r="Y433" s="1"/>
      <c r="Z433" s="9"/>
      <c r="AA433" s="9"/>
      <c r="AB433" s="9"/>
      <c r="AC433" s="9"/>
      <c r="AD433" s="9"/>
      <c r="AE433" s="10"/>
      <c r="AF433" s="9"/>
      <c r="AG433" s="9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</row>
    <row r="434" spans="1:190" x14ac:dyDescent="0.15">
      <c r="A434" s="98">
        <f t="shared" si="128"/>
        <v>43576</v>
      </c>
      <c r="B434" s="15">
        <f t="shared" ca="1" si="112"/>
        <v>1080.270953</v>
      </c>
      <c r="C434" s="2">
        <f t="shared" si="113"/>
        <v>1000</v>
      </c>
      <c r="D434" s="12">
        <f ca="1">IF(A434&lt;$B$1,VLOOKUP(A434,[1]DI!$A$4:$B$15000,2),0)</f>
        <v>0</v>
      </c>
      <c r="E434" s="13">
        <f t="shared" ca="1" si="114"/>
        <v>1</v>
      </c>
      <c r="F434" s="13">
        <f ca="1">(TRUNC(PRODUCT($E$12:$E433),16))</f>
        <v>1.0738645299432199</v>
      </c>
      <c r="G434" s="13">
        <f t="shared" si="115"/>
        <v>1</v>
      </c>
      <c r="H434" s="13">
        <f t="shared" ca="1" si="116"/>
        <v>1.07386453</v>
      </c>
      <c r="I434" s="12">
        <f t="shared" si="129"/>
        <v>5.1999999999999998E-3</v>
      </c>
      <c r="J434" s="100">
        <f t="shared" si="117"/>
        <v>43154</v>
      </c>
      <c r="K434" s="3">
        <f t="shared" si="118"/>
        <v>288</v>
      </c>
      <c r="L434" s="18">
        <f t="shared" si="119"/>
        <v>289</v>
      </c>
      <c r="M434" s="11">
        <f t="shared" si="120"/>
        <v>1.005965765</v>
      </c>
      <c r="N434" s="11">
        <f t="shared" ca="1" si="121"/>
        <v>1.0802709530000001</v>
      </c>
      <c r="O434" s="18">
        <f t="shared" si="122"/>
        <v>0</v>
      </c>
      <c r="P434" s="2">
        <f t="shared" ca="1" si="123"/>
        <v>80.270953000000006</v>
      </c>
      <c r="Q434" s="2">
        <f t="shared" si="124"/>
        <v>0</v>
      </c>
      <c r="R434" s="4" t="str">
        <f t="shared" si="125"/>
        <v>J=</v>
      </c>
      <c r="S434" s="100">
        <f t="shared" si="126"/>
        <v>43578</v>
      </c>
      <c r="T434" s="9" t="str">
        <f t="shared" si="127"/>
        <v>-</v>
      </c>
      <c r="U434" s="9"/>
      <c r="V434" s="112">
        <v>48864</v>
      </c>
      <c r="W434" s="111" t="s">
        <v>78</v>
      </c>
      <c r="X434" s="9"/>
      <c r="Y434" s="1"/>
      <c r="Z434" s="9"/>
      <c r="AA434" s="9"/>
      <c r="AB434" s="9"/>
      <c r="AC434" s="9"/>
      <c r="AD434" s="9"/>
      <c r="AE434" s="10"/>
      <c r="AF434" s="9"/>
      <c r="AG434" s="9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</row>
    <row r="435" spans="1:190" x14ac:dyDescent="0.15">
      <c r="A435" s="98">
        <f t="shared" si="128"/>
        <v>43577</v>
      </c>
      <c r="B435" s="15">
        <f t="shared" ca="1" si="112"/>
        <v>1080.270953</v>
      </c>
      <c r="C435" s="2">
        <f t="shared" si="113"/>
        <v>1000</v>
      </c>
      <c r="D435" s="12">
        <f ca="1">IF(A435&lt;$B$1,VLOOKUP(A435,[1]DI!$A$4:$B$15000,2),0)</f>
        <v>6.4000000000000001E-2</v>
      </c>
      <c r="E435" s="13">
        <f t="shared" ca="1" si="114"/>
        <v>1.0002462000000001</v>
      </c>
      <c r="F435" s="13">
        <f ca="1">(TRUNC(PRODUCT($E$12:$E434),16))</f>
        <v>1.0738645299432199</v>
      </c>
      <c r="G435" s="13">
        <f t="shared" si="115"/>
        <v>1</v>
      </c>
      <c r="H435" s="13">
        <f t="shared" ca="1" si="116"/>
        <v>1.07386453</v>
      </c>
      <c r="I435" s="12">
        <f t="shared" si="129"/>
        <v>5.1999999999999998E-3</v>
      </c>
      <c r="J435" s="100">
        <f t="shared" si="117"/>
        <v>43154</v>
      </c>
      <c r="K435" s="3">
        <f t="shared" si="118"/>
        <v>289</v>
      </c>
      <c r="L435" s="18">
        <f t="shared" si="119"/>
        <v>289</v>
      </c>
      <c r="M435" s="11">
        <f t="shared" si="120"/>
        <v>1.005965765</v>
      </c>
      <c r="N435" s="11">
        <f t="shared" ca="1" si="121"/>
        <v>1.0802709530000001</v>
      </c>
      <c r="O435" s="18">
        <f t="shared" si="122"/>
        <v>0</v>
      </c>
      <c r="P435" s="2">
        <f t="shared" ca="1" si="123"/>
        <v>80.270953000000006</v>
      </c>
      <c r="Q435" s="2">
        <f t="shared" si="124"/>
        <v>0</v>
      </c>
      <c r="R435" s="4" t="str">
        <f t="shared" si="125"/>
        <v>J=</v>
      </c>
      <c r="S435" s="100">
        <f t="shared" si="126"/>
        <v>43578</v>
      </c>
      <c r="T435" s="9" t="str">
        <f t="shared" si="127"/>
        <v>-</v>
      </c>
      <c r="U435" s="9"/>
      <c r="V435" s="112">
        <v>48885</v>
      </c>
      <c r="W435" s="113" t="s">
        <v>84</v>
      </c>
      <c r="X435" s="9"/>
      <c r="Y435" s="1"/>
      <c r="Z435" s="9"/>
      <c r="AA435" s="9"/>
      <c r="AB435" s="9"/>
      <c r="AC435" s="9"/>
      <c r="AD435" s="9"/>
      <c r="AE435" s="10"/>
      <c r="AF435" s="9"/>
      <c r="AG435" s="9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</row>
    <row r="436" spans="1:190" x14ac:dyDescent="0.15">
      <c r="A436" s="98">
        <f t="shared" si="128"/>
        <v>43578</v>
      </c>
      <c r="B436" s="15">
        <f t="shared" ca="1" si="112"/>
        <v>1080.5591609999999</v>
      </c>
      <c r="C436" s="2">
        <f t="shared" si="113"/>
        <v>1000</v>
      </c>
      <c r="D436" s="12">
        <f ca="1">IF(A436&lt;$B$1,VLOOKUP(A436,[1]DI!$A$4:$B$15000,2),0)</f>
        <v>6.4000000000000001E-2</v>
      </c>
      <c r="E436" s="13">
        <f t="shared" ca="1" si="114"/>
        <v>1.0002462000000001</v>
      </c>
      <c r="F436" s="13">
        <f ca="1">(TRUNC(PRODUCT($E$12:$E435),16))</f>
        <v>1.07412891539049</v>
      </c>
      <c r="G436" s="13">
        <f t="shared" si="115"/>
        <v>1</v>
      </c>
      <c r="H436" s="13">
        <f t="shared" ca="1" si="116"/>
        <v>1.0741289199999999</v>
      </c>
      <c r="I436" s="12">
        <f t="shared" si="129"/>
        <v>5.1999999999999998E-3</v>
      </c>
      <c r="J436" s="100">
        <f t="shared" si="117"/>
        <v>43154</v>
      </c>
      <c r="K436" s="3">
        <f t="shared" si="118"/>
        <v>290</v>
      </c>
      <c r="L436" s="18">
        <f t="shared" si="119"/>
        <v>290</v>
      </c>
      <c r="M436" s="11">
        <f t="shared" si="120"/>
        <v>1.0059864700000001</v>
      </c>
      <c r="N436" s="11">
        <f t="shared" ca="1" si="121"/>
        <v>1.080559161</v>
      </c>
      <c r="O436" s="18">
        <f t="shared" si="122"/>
        <v>1</v>
      </c>
      <c r="P436" s="2">
        <f t="shared" ca="1" si="123"/>
        <v>80.559161000000003</v>
      </c>
      <c r="Q436" s="2">
        <f t="shared" si="124"/>
        <v>1000</v>
      </c>
      <c r="R436" s="4" t="str">
        <f t="shared" si="125"/>
        <v>J=</v>
      </c>
      <c r="S436" s="100">
        <f t="shared" si="126"/>
        <v>43578</v>
      </c>
      <c r="T436" s="9">
        <f t="shared" ca="1" si="127"/>
        <v>540279580.5</v>
      </c>
      <c r="U436" s="9"/>
      <c r="V436" s="112">
        <v>48898</v>
      </c>
      <c r="W436" s="113" t="s">
        <v>85</v>
      </c>
      <c r="X436" s="9"/>
      <c r="Y436" s="1"/>
      <c r="Z436" s="9"/>
      <c r="AA436" s="9"/>
      <c r="AB436" s="9"/>
      <c r="AC436" s="9"/>
      <c r="AD436" s="9"/>
      <c r="AE436" s="10"/>
      <c r="AF436" s="9"/>
      <c r="AG436" s="9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</row>
    <row r="437" spans="1:190" x14ac:dyDescent="0.15">
      <c r="A437" s="98">
        <f t="shared" si="128"/>
        <v>43579</v>
      </c>
      <c r="B437" s="15">
        <f t="shared" ca="1" si="112"/>
        <v>0</v>
      </c>
      <c r="C437" s="2">
        <f t="shared" si="113"/>
        <v>0</v>
      </c>
      <c r="D437" s="12">
        <f ca="1">IF(A437&lt;$B$1,VLOOKUP(A437,[1]DI!$A$4:$B$15000,2),0)</f>
        <v>6.4000000000000001E-2</v>
      </c>
      <c r="E437" s="13">
        <f t="shared" ca="1" si="114"/>
        <v>1.0002462000000001</v>
      </c>
      <c r="F437" s="13">
        <f ca="1">(TRUNC(PRODUCT($E$12:$E436),16))</f>
        <v>1.07439336592946</v>
      </c>
      <c r="G437" s="13">
        <f t="shared" ca="1" si="115"/>
        <v>1.07412891539049</v>
      </c>
      <c r="H437" s="13">
        <f t="shared" ca="1" si="116"/>
        <v>1.0002462000000001</v>
      </c>
      <c r="I437" s="12">
        <f t="shared" si="129"/>
        <v>5.1999999999999998E-3</v>
      </c>
      <c r="J437" s="100">
        <f t="shared" si="117"/>
        <v>43578</v>
      </c>
      <c r="K437" s="3">
        <f t="shared" si="118"/>
        <v>1</v>
      </c>
      <c r="L437" s="18">
        <f t="shared" si="119"/>
        <v>1</v>
      </c>
      <c r="M437" s="11">
        <f t="shared" si="120"/>
        <v>1.0000205820000001</v>
      </c>
      <c r="N437" s="11">
        <f t="shared" ca="1" si="121"/>
        <v>1.0002667869999999</v>
      </c>
      <c r="O437" s="18">
        <f t="shared" si="122"/>
        <v>0</v>
      </c>
      <c r="P437" s="2">
        <f t="shared" ca="1" si="123"/>
        <v>0</v>
      </c>
      <c r="Q437" s="2">
        <f t="shared" si="124"/>
        <v>0</v>
      </c>
      <c r="R437" s="4" t="str">
        <f t="shared" si="125"/>
        <v>A+J=</v>
      </c>
      <c r="S437" s="100">
        <f t="shared" si="126"/>
        <v>0</v>
      </c>
      <c r="T437" s="9" t="str">
        <f t="shared" si="127"/>
        <v>-</v>
      </c>
      <c r="U437" s="9"/>
      <c r="V437" s="9"/>
      <c r="W437" s="9"/>
      <c r="X437" s="9"/>
      <c r="Y437" s="1"/>
      <c r="Z437" s="9"/>
      <c r="AA437" s="9"/>
      <c r="AB437" s="9"/>
      <c r="AC437" s="9"/>
      <c r="AD437" s="9"/>
      <c r="AE437" s="10"/>
      <c r="AF437" s="9"/>
      <c r="AG437" s="9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</row>
    <row r="438" spans="1:190" x14ac:dyDescent="0.15">
      <c r="A438" s="98">
        <f t="shared" si="128"/>
        <v>43580</v>
      </c>
      <c r="B438" s="15">
        <f t="shared" ca="1" si="112"/>
        <v>0</v>
      </c>
      <c r="C438" s="2">
        <f t="shared" si="113"/>
        <v>0</v>
      </c>
      <c r="D438" s="12">
        <f ca="1">IF(A438&lt;$B$1,VLOOKUP(A438,[1]DI!$A$4:$B$15000,2),0)</f>
        <v>6.4000000000000001E-2</v>
      </c>
      <c r="E438" s="13">
        <f t="shared" ca="1" si="114"/>
        <v>1.0002462000000001</v>
      </c>
      <c r="F438" s="13">
        <f ca="1">(TRUNC(PRODUCT($E$12:$E437),16))</f>
        <v>1.07465788157616</v>
      </c>
      <c r="G438" s="13">
        <f t="shared" ca="1" si="115"/>
        <v>1.07412891539049</v>
      </c>
      <c r="H438" s="13">
        <f t="shared" ca="1" si="116"/>
        <v>1.00049246</v>
      </c>
      <c r="I438" s="12">
        <f t="shared" si="129"/>
        <v>5.1999999999999998E-3</v>
      </c>
      <c r="J438" s="100">
        <f t="shared" si="117"/>
        <v>43578</v>
      </c>
      <c r="K438" s="3">
        <f t="shared" si="118"/>
        <v>2</v>
      </c>
      <c r="L438" s="18">
        <f t="shared" si="119"/>
        <v>2</v>
      </c>
      <c r="M438" s="11">
        <f t="shared" si="120"/>
        <v>1.000041164</v>
      </c>
      <c r="N438" s="11">
        <f t="shared" ca="1" si="121"/>
        <v>1.0005336440000001</v>
      </c>
      <c r="O438" s="18">
        <f t="shared" si="122"/>
        <v>0</v>
      </c>
      <c r="P438" s="2">
        <f t="shared" ca="1" si="123"/>
        <v>0</v>
      </c>
      <c r="Q438" s="2">
        <f t="shared" si="124"/>
        <v>0</v>
      </c>
      <c r="R438" s="4" t="str">
        <f t="shared" si="125"/>
        <v>A+J=</v>
      </c>
      <c r="S438" s="100">
        <f t="shared" si="126"/>
        <v>0</v>
      </c>
      <c r="T438" s="9" t="str">
        <f t="shared" si="127"/>
        <v>-</v>
      </c>
      <c r="U438" s="9"/>
      <c r="V438" s="9"/>
      <c r="W438" s="9"/>
      <c r="X438" s="9"/>
      <c r="Y438" s="1"/>
      <c r="Z438" s="9"/>
      <c r="AA438" s="9"/>
      <c r="AB438" s="9"/>
      <c r="AC438" s="9"/>
      <c r="AD438" s="9"/>
      <c r="AE438" s="10"/>
      <c r="AF438" s="9"/>
      <c r="AG438" s="9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</row>
    <row r="439" spans="1:190" x14ac:dyDescent="0.15">
      <c r="A439" s="98">
        <f t="shared" si="128"/>
        <v>43581</v>
      </c>
      <c r="B439" s="15">
        <f t="shared" ca="1" si="112"/>
        <v>0</v>
      </c>
      <c r="C439" s="2">
        <f t="shared" si="113"/>
        <v>0</v>
      </c>
      <c r="D439" s="12">
        <f ca="1">IF(A439&lt;$B$1,VLOOKUP(A439,[1]DI!$A$4:$B$15000,2),0)</f>
        <v>6.4000000000000001E-2</v>
      </c>
      <c r="E439" s="13">
        <f t="shared" ca="1" si="114"/>
        <v>1.0002462000000001</v>
      </c>
      <c r="F439" s="13">
        <f ca="1">(TRUNC(PRODUCT($E$12:$E438),16))</f>
        <v>1.0749224623466</v>
      </c>
      <c r="G439" s="13">
        <f t="shared" ca="1" si="115"/>
        <v>1.07412891539049</v>
      </c>
      <c r="H439" s="13">
        <f t="shared" ca="1" si="116"/>
        <v>1.00073878</v>
      </c>
      <c r="I439" s="12">
        <f t="shared" si="129"/>
        <v>5.1999999999999998E-3</v>
      </c>
      <c r="J439" s="100">
        <f t="shared" si="117"/>
        <v>43578</v>
      </c>
      <c r="K439" s="3">
        <f t="shared" si="118"/>
        <v>3</v>
      </c>
      <c r="L439" s="18">
        <f t="shared" si="119"/>
        <v>3</v>
      </c>
      <c r="M439" s="11">
        <f t="shared" si="120"/>
        <v>1.0000617460000001</v>
      </c>
      <c r="N439" s="11">
        <f t="shared" ca="1" si="121"/>
        <v>1.0008005719999999</v>
      </c>
      <c r="O439" s="18">
        <f t="shared" si="122"/>
        <v>0</v>
      </c>
      <c r="P439" s="2">
        <f t="shared" ca="1" si="123"/>
        <v>0</v>
      </c>
      <c r="Q439" s="2">
        <f t="shared" si="124"/>
        <v>0</v>
      </c>
      <c r="R439" s="4" t="str">
        <f t="shared" si="125"/>
        <v>A+J=</v>
      </c>
      <c r="S439" s="100">
        <f t="shared" si="126"/>
        <v>0</v>
      </c>
      <c r="T439" s="9" t="str">
        <f t="shared" si="127"/>
        <v>-</v>
      </c>
      <c r="U439" s="9"/>
      <c r="V439" s="9"/>
      <c r="W439" s="9"/>
      <c r="X439" s="9"/>
      <c r="Y439" s="1"/>
      <c r="Z439" s="9"/>
      <c r="AA439" s="9"/>
      <c r="AB439" s="9"/>
      <c r="AC439" s="9"/>
      <c r="AD439" s="9"/>
      <c r="AE439" s="10"/>
      <c r="AF439" s="9"/>
      <c r="AG439" s="9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</row>
    <row r="440" spans="1:190" x14ac:dyDescent="0.15">
      <c r="A440" s="98">
        <f t="shared" si="128"/>
        <v>43582</v>
      </c>
      <c r="B440" s="15">
        <f t="shared" ca="1" si="112"/>
        <v>0</v>
      </c>
      <c r="C440" s="2">
        <f t="shared" si="113"/>
        <v>0</v>
      </c>
      <c r="D440" s="12">
        <f ca="1">IF(A440&lt;$B$1,VLOOKUP(A440,[1]DI!$A$4:$B$15000,2),0)</f>
        <v>0</v>
      </c>
      <c r="E440" s="13">
        <f t="shared" ca="1" si="114"/>
        <v>1</v>
      </c>
      <c r="F440" s="13">
        <f ca="1">(TRUNC(PRODUCT($E$12:$E439),16))</f>
        <v>1.0751871082568301</v>
      </c>
      <c r="G440" s="13">
        <f t="shared" ca="1" si="115"/>
        <v>1.07412891539049</v>
      </c>
      <c r="H440" s="13">
        <f t="shared" ca="1" si="116"/>
        <v>1.0009851599999999</v>
      </c>
      <c r="I440" s="12">
        <f t="shared" si="129"/>
        <v>5.1999999999999998E-3</v>
      </c>
      <c r="J440" s="100">
        <f t="shared" si="117"/>
        <v>43578</v>
      </c>
      <c r="K440" s="3">
        <f t="shared" si="118"/>
        <v>3</v>
      </c>
      <c r="L440" s="18">
        <f t="shared" si="119"/>
        <v>4</v>
      </c>
      <c r="M440" s="11">
        <f t="shared" si="120"/>
        <v>1.000082329</v>
      </c>
      <c r="N440" s="11">
        <f t="shared" ca="1" si="121"/>
        <v>1.00106757</v>
      </c>
      <c r="O440" s="18">
        <f t="shared" si="122"/>
        <v>0</v>
      </c>
      <c r="P440" s="2">
        <f t="shared" ca="1" si="123"/>
        <v>0</v>
      </c>
      <c r="Q440" s="2">
        <f t="shared" si="124"/>
        <v>0</v>
      </c>
      <c r="R440" s="4" t="str">
        <f t="shared" si="125"/>
        <v>A+J=</v>
      </c>
      <c r="S440" s="100">
        <f t="shared" si="126"/>
        <v>0</v>
      </c>
      <c r="T440" s="9" t="str">
        <f t="shared" si="127"/>
        <v>-</v>
      </c>
      <c r="U440" s="9"/>
      <c r="V440" s="9"/>
      <c r="W440" s="9"/>
      <c r="X440" s="9"/>
      <c r="Y440" s="1"/>
      <c r="Z440" s="9"/>
      <c r="AA440" s="9"/>
      <c r="AB440" s="9"/>
      <c r="AC440" s="9"/>
      <c r="AD440" s="9"/>
      <c r="AE440" s="10"/>
      <c r="AF440" s="9"/>
      <c r="AG440" s="9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</row>
    <row r="441" spans="1:190" x14ac:dyDescent="0.15">
      <c r="A441" s="98">
        <f t="shared" si="128"/>
        <v>43583</v>
      </c>
      <c r="B441" s="15">
        <f t="shared" ca="1" si="112"/>
        <v>0</v>
      </c>
      <c r="C441" s="2">
        <f t="shared" si="113"/>
        <v>0</v>
      </c>
      <c r="D441" s="12">
        <f ca="1">IF(A441&lt;$B$1,VLOOKUP(A441,[1]DI!$A$4:$B$15000,2),0)</f>
        <v>0</v>
      </c>
      <c r="E441" s="13">
        <f t="shared" ca="1" si="114"/>
        <v>1</v>
      </c>
      <c r="F441" s="13">
        <f ca="1">(TRUNC(PRODUCT($E$12:$E440),16))</f>
        <v>1.0751871082568301</v>
      </c>
      <c r="G441" s="13">
        <f t="shared" ca="1" si="115"/>
        <v>1.07412891539049</v>
      </c>
      <c r="H441" s="13">
        <f t="shared" ca="1" si="116"/>
        <v>1.0009851599999999</v>
      </c>
      <c r="I441" s="12">
        <f t="shared" si="129"/>
        <v>5.1999999999999998E-3</v>
      </c>
      <c r="J441" s="100">
        <f t="shared" si="117"/>
        <v>43578</v>
      </c>
      <c r="K441" s="3">
        <f t="shared" si="118"/>
        <v>3</v>
      </c>
      <c r="L441" s="18">
        <f t="shared" si="119"/>
        <v>4</v>
      </c>
      <c r="M441" s="11">
        <f t="shared" si="120"/>
        <v>1.000082329</v>
      </c>
      <c r="N441" s="11">
        <f t="shared" ca="1" si="121"/>
        <v>1.00106757</v>
      </c>
      <c r="O441" s="18">
        <f t="shared" si="122"/>
        <v>0</v>
      </c>
      <c r="P441" s="2">
        <f t="shared" ca="1" si="123"/>
        <v>0</v>
      </c>
      <c r="Q441" s="2">
        <f t="shared" si="124"/>
        <v>0</v>
      </c>
      <c r="R441" s="4" t="str">
        <f t="shared" si="125"/>
        <v>A+J=</v>
      </c>
      <c r="S441" s="100">
        <f t="shared" si="126"/>
        <v>0</v>
      </c>
      <c r="T441" s="9" t="str">
        <f t="shared" si="127"/>
        <v>-</v>
      </c>
      <c r="U441" s="9"/>
      <c r="V441" s="9"/>
      <c r="W441" s="9"/>
      <c r="X441" s="9"/>
      <c r="Y441" s="1"/>
      <c r="Z441" s="9"/>
      <c r="AA441" s="9"/>
      <c r="AB441" s="9"/>
      <c r="AC441" s="9"/>
      <c r="AD441" s="9"/>
      <c r="AE441" s="10"/>
      <c r="AF441" s="9"/>
      <c r="AG441" s="9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</row>
    <row r="442" spans="1:190" x14ac:dyDescent="0.15">
      <c r="A442" s="98">
        <f t="shared" si="128"/>
        <v>43584</v>
      </c>
      <c r="B442" s="15">
        <f t="shared" ref="B442:B505" ca="1" si="130">IF(A442&lt;=TODAY(),C442+P442,IF(AND(A442&gt;TODAY(),A442&lt;=$B$1),IF(VLOOKUP(TODAY(),$A$10:$D$10000,4,FALSE)=0,"n.d",C442+P442),"n.d"))</f>
        <v>0</v>
      </c>
      <c r="C442" s="2">
        <f t="shared" ref="C442:C505" si="131">(C441-Q441)</f>
        <v>0</v>
      </c>
      <c r="D442" s="12">
        <f ca="1">IF(A442&lt;$B$1,VLOOKUP(A442,[1]DI!$A$4:$B$15000,2),0)</f>
        <v>6.4000000000000001E-2</v>
      </c>
      <c r="E442" s="13">
        <f t="shared" ref="E442:E505" ca="1" si="132">IF(A442&lt;A$10,1,ROUND(((1+D442)^(1/252)),8))</f>
        <v>1.0002462000000001</v>
      </c>
      <c r="F442" s="13">
        <f ca="1">(TRUNC(PRODUCT($E$12:$E441),16))</f>
        <v>1.0751871082568301</v>
      </c>
      <c r="G442" s="13">
        <f t="shared" ref="G442:G505" ca="1" si="133">IF(O441&gt;0,F441,G441)</f>
        <v>1.07412891539049</v>
      </c>
      <c r="H442" s="13">
        <f t="shared" ref="H442:H505" ca="1" si="134">ROUND(F442/G442,8)</f>
        <v>1.0009851599999999</v>
      </c>
      <c r="I442" s="12">
        <f t="shared" si="129"/>
        <v>5.1999999999999998E-3</v>
      </c>
      <c r="J442" s="100">
        <f t="shared" ref="J442:J505" si="135">IF(O441&gt;0,VLOOKUP(O441,V$12:AF$48,2),J441)</f>
        <v>43578</v>
      </c>
      <c r="K442" s="3">
        <f t="shared" ref="K442:K505" si="136">IF(A442&gt;J442,IF(NETWORKDAYS(J442,A442,$V$52:$V$436)-1=0,1,NETWORKDAYS(J442,A442,$V$52:$V$436)-1),0)</f>
        <v>4</v>
      </c>
      <c r="L442" s="18">
        <f t="shared" ref="L442:L505" si="137">IF(AND(K442=1,K441=1),1,IF(K442&gt;0,IF(K442=K441,K442+1,K442),0))</f>
        <v>4</v>
      </c>
      <c r="M442" s="11">
        <f t="shared" ref="M442:M505" si="138">ROUND((I442+1)^(L442/252),9)</f>
        <v>1.000082329</v>
      </c>
      <c r="N442" s="11">
        <f t="shared" ref="N442:N505" ca="1" si="139">ROUND(H442*M442,9)</f>
        <v>1.00106757</v>
      </c>
      <c r="O442" s="18">
        <f t="shared" ref="O442:O505" si="140">IF(VLOOKUP(A442,W$12:AD$48,8)=VLOOKUP(A441,W$12:AD$48,8),0,VLOOKUP(A442,W$12:AD$48,8))</f>
        <v>0</v>
      </c>
      <c r="P442" s="2">
        <f t="shared" ref="P442:P505" ca="1" si="141">TRUNC(((N442-1)*C442),6)</f>
        <v>0</v>
      </c>
      <c r="Q442" s="2">
        <f t="shared" ref="Q442:Q505" si="142">IF(O442&gt;0,VLOOKUP(O442,$V$12:$AA$48,6),0)</f>
        <v>0</v>
      </c>
      <c r="R442" s="4" t="str">
        <f t="shared" ref="R442:R505" si="143">IF(O441&gt;0,VLOOKUP(O441,V$12:AF$48,10),R441)</f>
        <v>A+J=</v>
      </c>
      <c r="S442" s="100">
        <f t="shared" ref="S442:S505" si="144">IF(O441&gt;0,VLOOKUP(O441,V$12:AF$48,11),S441)</f>
        <v>0</v>
      </c>
      <c r="T442" s="9" t="str">
        <f t="shared" ref="T442:T505" si="145">IF(O442&gt;0,(P442+Q442)*T$9,"-")</f>
        <v>-</v>
      </c>
      <c r="U442" s="9"/>
      <c r="V442" s="9"/>
      <c r="W442" s="9"/>
      <c r="X442" s="9"/>
      <c r="Y442" s="1"/>
      <c r="Z442" s="9"/>
      <c r="AA442" s="9"/>
      <c r="AB442" s="9"/>
      <c r="AC442" s="9"/>
      <c r="AD442" s="9"/>
      <c r="AE442" s="10"/>
      <c r="AF442" s="9"/>
      <c r="AG442" s="9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</row>
    <row r="443" spans="1:190" x14ac:dyDescent="0.15">
      <c r="A443" s="98">
        <f t="shared" si="128"/>
        <v>43585</v>
      </c>
      <c r="B443" s="15">
        <f t="shared" ca="1" si="130"/>
        <v>0</v>
      </c>
      <c r="C443" s="2">
        <f t="shared" si="131"/>
        <v>0</v>
      </c>
      <c r="D443" s="12">
        <f ca="1">IF(A443&lt;$B$1,VLOOKUP(A443,[1]DI!$A$4:$B$15000,2),0)</f>
        <v>6.4000000000000001E-2</v>
      </c>
      <c r="E443" s="13">
        <f t="shared" ca="1" si="132"/>
        <v>1.0002462000000001</v>
      </c>
      <c r="F443" s="13">
        <f ca="1">(TRUNC(PRODUCT($E$12:$E442),16))</f>
        <v>1.0754518193228799</v>
      </c>
      <c r="G443" s="13">
        <f t="shared" ca="1" si="133"/>
        <v>1.07412891539049</v>
      </c>
      <c r="H443" s="13">
        <f t="shared" ca="1" si="134"/>
        <v>1.00123161</v>
      </c>
      <c r="I443" s="12">
        <f t="shared" si="129"/>
        <v>5.1999999999999998E-3</v>
      </c>
      <c r="J443" s="100">
        <f t="shared" si="135"/>
        <v>43578</v>
      </c>
      <c r="K443" s="3">
        <f t="shared" si="136"/>
        <v>5</v>
      </c>
      <c r="L443" s="18">
        <f t="shared" si="137"/>
        <v>5</v>
      </c>
      <c r="M443" s="11">
        <f t="shared" si="138"/>
        <v>1.0001029130000001</v>
      </c>
      <c r="N443" s="11">
        <f t="shared" ca="1" si="139"/>
        <v>1.00133465</v>
      </c>
      <c r="O443" s="18">
        <f t="shared" si="140"/>
        <v>0</v>
      </c>
      <c r="P443" s="2">
        <f t="shared" ca="1" si="141"/>
        <v>0</v>
      </c>
      <c r="Q443" s="2">
        <f t="shared" si="142"/>
        <v>0</v>
      </c>
      <c r="R443" s="4" t="str">
        <f t="shared" si="143"/>
        <v>A+J=</v>
      </c>
      <c r="S443" s="100">
        <f t="shared" si="144"/>
        <v>0</v>
      </c>
      <c r="T443" s="9" t="str">
        <f t="shared" si="145"/>
        <v>-</v>
      </c>
      <c r="U443" s="9"/>
      <c r="V443" s="9"/>
      <c r="W443" s="9"/>
      <c r="X443" s="9"/>
      <c r="Y443" s="1"/>
      <c r="Z443" s="9"/>
      <c r="AA443" s="9"/>
      <c r="AB443" s="9"/>
      <c r="AC443" s="9"/>
      <c r="AD443" s="9"/>
      <c r="AE443" s="10"/>
      <c r="AF443" s="9"/>
      <c r="AG443" s="9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</row>
    <row r="444" spans="1:190" x14ac:dyDescent="0.15">
      <c r="A444" s="98">
        <f t="shared" si="128"/>
        <v>43586</v>
      </c>
      <c r="B444" s="15">
        <f t="shared" ca="1" si="130"/>
        <v>0</v>
      </c>
      <c r="C444" s="2">
        <f t="shared" si="131"/>
        <v>0</v>
      </c>
      <c r="D444" s="12">
        <f ca="1">IF(A444&lt;$B$1,VLOOKUP(A444,[1]DI!$A$4:$B$15000,2),0)</f>
        <v>0</v>
      </c>
      <c r="E444" s="13">
        <f t="shared" ca="1" si="132"/>
        <v>1</v>
      </c>
      <c r="F444" s="13">
        <f ca="1">(TRUNC(PRODUCT($E$12:$E443),16))</f>
        <v>1.0757165955607999</v>
      </c>
      <c r="G444" s="13">
        <f t="shared" ca="1" si="133"/>
        <v>1.07412891539049</v>
      </c>
      <c r="H444" s="13">
        <f t="shared" ca="1" si="134"/>
        <v>1.0014781100000001</v>
      </c>
      <c r="I444" s="12">
        <f t="shared" si="129"/>
        <v>5.1999999999999998E-3</v>
      </c>
      <c r="J444" s="100">
        <f t="shared" si="135"/>
        <v>43578</v>
      </c>
      <c r="K444" s="3">
        <f t="shared" si="136"/>
        <v>5</v>
      </c>
      <c r="L444" s="18">
        <f t="shared" si="137"/>
        <v>6</v>
      </c>
      <c r="M444" s="11">
        <f t="shared" si="138"/>
        <v>1.0001234960000001</v>
      </c>
      <c r="N444" s="11">
        <f t="shared" ca="1" si="139"/>
        <v>1.001601789</v>
      </c>
      <c r="O444" s="18">
        <f t="shared" si="140"/>
        <v>0</v>
      </c>
      <c r="P444" s="2">
        <f t="shared" ca="1" si="141"/>
        <v>0</v>
      </c>
      <c r="Q444" s="2">
        <f t="shared" si="142"/>
        <v>0</v>
      </c>
      <c r="R444" s="4" t="str">
        <f t="shared" si="143"/>
        <v>A+J=</v>
      </c>
      <c r="S444" s="100">
        <f t="shared" si="144"/>
        <v>0</v>
      </c>
      <c r="T444" s="9" t="str">
        <f t="shared" si="145"/>
        <v>-</v>
      </c>
      <c r="U444" s="9"/>
      <c r="V444" s="9"/>
      <c r="W444" s="9"/>
      <c r="X444" s="9"/>
      <c r="Y444" s="1"/>
      <c r="Z444" s="9"/>
      <c r="AA444" s="9"/>
      <c r="AB444" s="9"/>
      <c r="AC444" s="9"/>
      <c r="AD444" s="9"/>
      <c r="AE444" s="10"/>
      <c r="AF444" s="9"/>
      <c r="AG444" s="9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</row>
    <row r="445" spans="1:190" x14ac:dyDescent="0.15">
      <c r="A445" s="98">
        <f t="shared" si="128"/>
        <v>43587</v>
      </c>
      <c r="B445" s="15">
        <f t="shared" ca="1" si="130"/>
        <v>0</v>
      </c>
      <c r="C445" s="2">
        <f t="shared" si="131"/>
        <v>0</v>
      </c>
      <c r="D445" s="12">
        <f ca="1">IF(A445&lt;$B$1,VLOOKUP(A445,[1]DI!$A$4:$B$15000,2),0)</f>
        <v>6.4000000000000001E-2</v>
      </c>
      <c r="E445" s="13">
        <f t="shared" ca="1" si="132"/>
        <v>1.0002462000000001</v>
      </c>
      <c r="F445" s="13">
        <f ca="1">(TRUNC(PRODUCT($E$12:$E444),16))</f>
        <v>1.0757165955607999</v>
      </c>
      <c r="G445" s="13">
        <f t="shared" ca="1" si="133"/>
        <v>1.07412891539049</v>
      </c>
      <c r="H445" s="13">
        <f t="shared" ca="1" si="134"/>
        <v>1.0014781100000001</v>
      </c>
      <c r="I445" s="12">
        <f t="shared" si="129"/>
        <v>5.1999999999999998E-3</v>
      </c>
      <c r="J445" s="100">
        <f t="shared" si="135"/>
        <v>43578</v>
      </c>
      <c r="K445" s="3">
        <f t="shared" si="136"/>
        <v>6</v>
      </c>
      <c r="L445" s="18">
        <f t="shared" si="137"/>
        <v>6</v>
      </c>
      <c r="M445" s="11">
        <f t="shared" si="138"/>
        <v>1.0001234960000001</v>
      </c>
      <c r="N445" s="11">
        <f t="shared" ca="1" si="139"/>
        <v>1.001601789</v>
      </c>
      <c r="O445" s="18">
        <f t="shared" si="140"/>
        <v>0</v>
      </c>
      <c r="P445" s="2">
        <f t="shared" ca="1" si="141"/>
        <v>0</v>
      </c>
      <c r="Q445" s="2">
        <f t="shared" si="142"/>
        <v>0</v>
      </c>
      <c r="R445" s="4" t="str">
        <f t="shared" si="143"/>
        <v>A+J=</v>
      </c>
      <c r="S445" s="100">
        <f t="shared" si="144"/>
        <v>0</v>
      </c>
      <c r="T445" s="9" t="str">
        <f t="shared" si="145"/>
        <v>-</v>
      </c>
      <c r="U445" s="9"/>
      <c r="V445" s="9"/>
      <c r="W445" s="9"/>
      <c r="X445" s="9"/>
      <c r="Y445" s="1"/>
      <c r="Z445" s="9"/>
      <c r="AA445" s="9"/>
      <c r="AB445" s="9"/>
      <c r="AC445" s="9"/>
      <c r="AD445" s="9"/>
      <c r="AE445" s="10"/>
      <c r="AF445" s="9"/>
      <c r="AG445" s="9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</row>
    <row r="446" spans="1:190" x14ac:dyDescent="0.15">
      <c r="A446" s="98">
        <f t="shared" si="128"/>
        <v>43588</v>
      </c>
      <c r="B446" s="15">
        <f t="shared" ca="1" si="130"/>
        <v>0</v>
      </c>
      <c r="C446" s="2">
        <f t="shared" si="131"/>
        <v>0</v>
      </c>
      <c r="D446" s="12">
        <f ca="1">IF(A446&lt;$B$1,VLOOKUP(A446,[1]DI!$A$4:$B$15000,2),0)</f>
        <v>6.4000000000000001E-2</v>
      </c>
      <c r="E446" s="13">
        <f t="shared" ca="1" si="132"/>
        <v>1.0002462000000001</v>
      </c>
      <c r="F446" s="13">
        <f ca="1">(TRUNC(PRODUCT($E$12:$E445),16))</f>
        <v>1.0759814369866301</v>
      </c>
      <c r="G446" s="13">
        <f t="shared" ca="1" si="133"/>
        <v>1.07412891539049</v>
      </c>
      <c r="H446" s="13">
        <f t="shared" ca="1" si="134"/>
        <v>1.00172467</v>
      </c>
      <c r="I446" s="12">
        <f t="shared" si="129"/>
        <v>5.1999999999999998E-3</v>
      </c>
      <c r="J446" s="100">
        <f t="shared" si="135"/>
        <v>43578</v>
      </c>
      <c r="K446" s="3">
        <f t="shared" si="136"/>
        <v>7</v>
      </c>
      <c r="L446" s="18">
        <f t="shared" si="137"/>
        <v>7</v>
      </c>
      <c r="M446" s="11">
        <f t="shared" si="138"/>
        <v>1.000144081</v>
      </c>
      <c r="N446" s="11">
        <f t="shared" ca="1" si="139"/>
        <v>1.001868999</v>
      </c>
      <c r="O446" s="18">
        <f t="shared" si="140"/>
        <v>0</v>
      </c>
      <c r="P446" s="2">
        <f t="shared" ca="1" si="141"/>
        <v>0</v>
      </c>
      <c r="Q446" s="2">
        <f t="shared" si="142"/>
        <v>0</v>
      </c>
      <c r="R446" s="4" t="str">
        <f t="shared" si="143"/>
        <v>A+J=</v>
      </c>
      <c r="S446" s="100">
        <f t="shared" si="144"/>
        <v>0</v>
      </c>
      <c r="T446" s="9" t="str">
        <f t="shared" si="145"/>
        <v>-</v>
      </c>
      <c r="U446" s="9"/>
      <c r="V446" s="9"/>
      <c r="W446" s="9"/>
      <c r="X446" s="9"/>
      <c r="Y446" s="1"/>
      <c r="Z446" s="9"/>
      <c r="AA446" s="9"/>
      <c r="AB446" s="9"/>
      <c r="AC446" s="9"/>
      <c r="AD446" s="9"/>
      <c r="AE446" s="10"/>
      <c r="AF446" s="9"/>
      <c r="AG446" s="9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</row>
    <row r="447" spans="1:190" x14ac:dyDescent="0.15">
      <c r="A447" s="98">
        <f t="shared" si="128"/>
        <v>43589</v>
      </c>
      <c r="B447" s="15">
        <f t="shared" ca="1" si="130"/>
        <v>0</v>
      </c>
      <c r="C447" s="2">
        <f t="shared" si="131"/>
        <v>0</v>
      </c>
      <c r="D447" s="12">
        <f ca="1">IF(A447&lt;$B$1,VLOOKUP(A447,[1]DI!$A$4:$B$15000,2),0)</f>
        <v>0</v>
      </c>
      <c r="E447" s="13">
        <f t="shared" ca="1" si="132"/>
        <v>1</v>
      </c>
      <c r="F447" s="13">
        <f ca="1">(TRUNC(PRODUCT($E$12:$E446),16))</f>
        <v>1.07624634361641</v>
      </c>
      <c r="G447" s="13">
        <f t="shared" ca="1" si="133"/>
        <v>1.07412891539049</v>
      </c>
      <c r="H447" s="13">
        <f t="shared" ca="1" si="134"/>
        <v>1.0019712999999999</v>
      </c>
      <c r="I447" s="12">
        <f t="shared" si="129"/>
        <v>5.1999999999999998E-3</v>
      </c>
      <c r="J447" s="100">
        <f t="shared" si="135"/>
        <v>43578</v>
      </c>
      <c r="K447" s="3">
        <f t="shared" si="136"/>
        <v>7</v>
      </c>
      <c r="L447" s="18">
        <f t="shared" si="137"/>
        <v>8</v>
      </c>
      <c r="M447" s="11">
        <f t="shared" si="138"/>
        <v>1.000164665</v>
      </c>
      <c r="N447" s="11">
        <f t="shared" ca="1" si="139"/>
        <v>1.0021362899999999</v>
      </c>
      <c r="O447" s="18">
        <f t="shared" si="140"/>
        <v>0</v>
      </c>
      <c r="P447" s="2">
        <f t="shared" ca="1" si="141"/>
        <v>0</v>
      </c>
      <c r="Q447" s="2">
        <f t="shared" si="142"/>
        <v>0</v>
      </c>
      <c r="R447" s="4" t="str">
        <f t="shared" si="143"/>
        <v>A+J=</v>
      </c>
      <c r="S447" s="100">
        <f t="shared" si="144"/>
        <v>0</v>
      </c>
      <c r="T447" s="9" t="str">
        <f t="shared" si="145"/>
        <v>-</v>
      </c>
      <c r="U447" s="9"/>
      <c r="V447" s="9"/>
      <c r="W447" s="9"/>
      <c r="X447" s="9"/>
      <c r="Y447" s="1"/>
      <c r="Z447" s="9"/>
      <c r="AA447" s="9"/>
      <c r="AB447" s="9"/>
      <c r="AC447" s="9"/>
      <c r="AD447" s="9"/>
      <c r="AE447" s="10"/>
      <c r="AF447" s="9"/>
      <c r="AG447" s="9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</row>
    <row r="448" spans="1:190" x14ac:dyDescent="0.15">
      <c r="A448" s="98">
        <f t="shared" si="128"/>
        <v>43590</v>
      </c>
      <c r="B448" s="15">
        <f t="shared" ca="1" si="130"/>
        <v>0</v>
      </c>
      <c r="C448" s="2">
        <f t="shared" si="131"/>
        <v>0</v>
      </c>
      <c r="D448" s="12">
        <f ca="1">IF(A448&lt;$B$1,VLOOKUP(A448,[1]DI!$A$4:$B$15000,2),0)</f>
        <v>0</v>
      </c>
      <c r="E448" s="13">
        <f t="shared" ca="1" si="132"/>
        <v>1</v>
      </c>
      <c r="F448" s="13">
        <f ca="1">(TRUNC(PRODUCT($E$12:$E447),16))</f>
        <v>1.07624634361641</v>
      </c>
      <c r="G448" s="13">
        <f t="shared" ca="1" si="133"/>
        <v>1.07412891539049</v>
      </c>
      <c r="H448" s="13">
        <f t="shared" ca="1" si="134"/>
        <v>1.0019712999999999</v>
      </c>
      <c r="I448" s="12">
        <f t="shared" si="129"/>
        <v>5.1999999999999998E-3</v>
      </c>
      <c r="J448" s="100">
        <f t="shared" si="135"/>
        <v>43578</v>
      </c>
      <c r="K448" s="3">
        <f t="shared" si="136"/>
        <v>7</v>
      </c>
      <c r="L448" s="18">
        <f t="shared" si="137"/>
        <v>8</v>
      </c>
      <c r="M448" s="11">
        <f t="shared" si="138"/>
        <v>1.000164665</v>
      </c>
      <c r="N448" s="11">
        <f t="shared" ca="1" si="139"/>
        <v>1.0021362899999999</v>
      </c>
      <c r="O448" s="18">
        <f t="shared" si="140"/>
        <v>0</v>
      </c>
      <c r="P448" s="2">
        <f t="shared" ca="1" si="141"/>
        <v>0</v>
      </c>
      <c r="Q448" s="2">
        <f t="shared" si="142"/>
        <v>0</v>
      </c>
      <c r="R448" s="4" t="str">
        <f t="shared" si="143"/>
        <v>A+J=</v>
      </c>
      <c r="S448" s="100">
        <f t="shared" si="144"/>
        <v>0</v>
      </c>
      <c r="T448" s="9" t="str">
        <f t="shared" si="145"/>
        <v>-</v>
      </c>
      <c r="U448" s="9"/>
      <c r="V448" s="9"/>
      <c r="W448" s="9"/>
      <c r="X448" s="9"/>
      <c r="Y448" s="1"/>
      <c r="Z448" s="9"/>
      <c r="AA448" s="9"/>
      <c r="AB448" s="9"/>
      <c r="AC448" s="9"/>
      <c r="AD448" s="9"/>
      <c r="AE448" s="10"/>
      <c r="AF448" s="9"/>
      <c r="AG448" s="9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</row>
    <row r="449" spans="1:190" x14ac:dyDescent="0.15">
      <c r="A449" s="98">
        <f t="shared" si="128"/>
        <v>43591</v>
      </c>
      <c r="B449" s="15">
        <f t="shared" ca="1" si="130"/>
        <v>0</v>
      </c>
      <c r="C449" s="2">
        <f t="shared" si="131"/>
        <v>0</v>
      </c>
      <c r="D449" s="12">
        <f ca="1">IF(A449&lt;$B$1,VLOOKUP(A449,[1]DI!$A$4:$B$15000,2),0)</f>
        <v>6.4000000000000001E-2</v>
      </c>
      <c r="E449" s="13">
        <f t="shared" ca="1" si="132"/>
        <v>1.0002462000000001</v>
      </c>
      <c r="F449" s="13">
        <f ca="1">(TRUNC(PRODUCT($E$12:$E448),16))</f>
        <v>1.07624634361641</v>
      </c>
      <c r="G449" s="13">
        <f t="shared" ca="1" si="133"/>
        <v>1.07412891539049</v>
      </c>
      <c r="H449" s="13">
        <f t="shared" ca="1" si="134"/>
        <v>1.0019712999999999</v>
      </c>
      <c r="I449" s="12">
        <f t="shared" si="129"/>
        <v>5.1999999999999998E-3</v>
      </c>
      <c r="J449" s="100">
        <f t="shared" si="135"/>
        <v>43578</v>
      </c>
      <c r="K449" s="3">
        <f t="shared" si="136"/>
        <v>8</v>
      </c>
      <c r="L449" s="18">
        <f t="shared" si="137"/>
        <v>8</v>
      </c>
      <c r="M449" s="11">
        <f t="shared" si="138"/>
        <v>1.000164665</v>
      </c>
      <c r="N449" s="11">
        <f t="shared" ca="1" si="139"/>
        <v>1.0021362899999999</v>
      </c>
      <c r="O449" s="18">
        <f t="shared" si="140"/>
        <v>0</v>
      </c>
      <c r="P449" s="2">
        <f t="shared" ca="1" si="141"/>
        <v>0</v>
      </c>
      <c r="Q449" s="2">
        <f t="shared" si="142"/>
        <v>0</v>
      </c>
      <c r="R449" s="4" t="str">
        <f t="shared" si="143"/>
        <v>A+J=</v>
      </c>
      <c r="S449" s="100">
        <f t="shared" si="144"/>
        <v>0</v>
      </c>
      <c r="T449" s="9" t="str">
        <f t="shared" si="145"/>
        <v>-</v>
      </c>
      <c r="U449" s="9"/>
      <c r="V449" s="9"/>
      <c r="W449" s="9"/>
      <c r="X449" s="9"/>
      <c r="Y449" s="1"/>
      <c r="Z449" s="9"/>
      <c r="AA449" s="9"/>
      <c r="AB449" s="9"/>
      <c r="AC449" s="9"/>
      <c r="AD449" s="9"/>
      <c r="AE449" s="10"/>
      <c r="AF449" s="9"/>
      <c r="AG449" s="9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</row>
    <row r="450" spans="1:190" x14ac:dyDescent="0.15">
      <c r="A450" s="98">
        <f t="shared" si="128"/>
        <v>43592</v>
      </c>
      <c r="B450" s="15">
        <f t="shared" ca="1" si="130"/>
        <v>0</v>
      </c>
      <c r="C450" s="2">
        <f t="shared" si="131"/>
        <v>0</v>
      </c>
      <c r="D450" s="12">
        <f ca="1">IF(A450&lt;$B$1,VLOOKUP(A450,[1]DI!$A$4:$B$15000,2),0)</f>
        <v>6.4000000000000001E-2</v>
      </c>
      <c r="E450" s="13">
        <f t="shared" ca="1" si="132"/>
        <v>1.0002462000000001</v>
      </c>
      <c r="F450" s="13">
        <f ca="1">(TRUNC(PRODUCT($E$12:$E449),16))</f>
        <v>1.07651131546621</v>
      </c>
      <c r="G450" s="13">
        <f t="shared" ca="1" si="133"/>
        <v>1.07412891539049</v>
      </c>
      <c r="H450" s="13">
        <f t="shared" ca="1" si="134"/>
        <v>1.00221798</v>
      </c>
      <c r="I450" s="12">
        <f t="shared" si="129"/>
        <v>5.1999999999999998E-3</v>
      </c>
      <c r="J450" s="100">
        <f t="shared" si="135"/>
        <v>43578</v>
      </c>
      <c r="K450" s="3">
        <f t="shared" si="136"/>
        <v>9</v>
      </c>
      <c r="L450" s="18">
        <f t="shared" si="137"/>
        <v>9</v>
      </c>
      <c r="M450" s="11">
        <f t="shared" si="138"/>
        <v>1.0001852499999999</v>
      </c>
      <c r="N450" s="11">
        <f t="shared" ca="1" si="139"/>
        <v>1.0024036409999999</v>
      </c>
      <c r="O450" s="18">
        <f t="shared" si="140"/>
        <v>0</v>
      </c>
      <c r="P450" s="2">
        <f t="shared" ca="1" si="141"/>
        <v>0</v>
      </c>
      <c r="Q450" s="2">
        <f t="shared" si="142"/>
        <v>0</v>
      </c>
      <c r="R450" s="4" t="str">
        <f t="shared" si="143"/>
        <v>A+J=</v>
      </c>
      <c r="S450" s="100">
        <f t="shared" si="144"/>
        <v>0</v>
      </c>
      <c r="T450" s="9" t="str">
        <f t="shared" si="145"/>
        <v>-</v>
      </c>
      <c r="U450" s="9"/>
      <c r="V450" s="9"/>
      <c r="W450" s="9"/>
      <c r="X450" s="9"/>
      <c r="Y450" s="1"/>
      <c r="Z450" s="9"/>
      <c r="AA450" s="9"/>
      <c r="AB450" s="9"/>
      <c r="AC450" s="9"/>
      <c r="AD450" s="9"/>
      <c r="AE450" s="10"/>
      <c r="AF450" s="9"/>
      <c r="AG450" s="9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</row>
    <row r="451" spans="1:190" x14ac:dyDescent="0.15">
      <c r="A451" s="98">
        <f t="shared" si="128"/>
        <v>43593</v>
      </c>
      <c r="B451" s="15">
        <f t="shared" ca="1" si="130"/>
        <v>0</v>
      </c>
      <c r="C451" s="2">
        <f t="shared" si="131"/>
        <v>0</v>
      </c>
      <c r="D451" s="12">
        <f ca="1">IF(A451&lt;$B$1,VLOOKUP(A451,[1]DI!$A$4:$B$15000,2),0)</f>
        <v>6.4000000000000001E-2</v>
      </c>
      <c r="E451" s="13">
        <f t="shared" ca="1" si="132"/>
        <v>1.0002462000000001</v>
      </c>
      <c r="F451" s="13">
        <f ca="1">(TRUNC(PRODUCT($E$12:$E450),16))</f>
        <v>1.0767763525520799</v>
      </c>
      <c r="G451" s="13">
        <f t="shared" ca="1" si="133"/>
        <v>1.07412891539049</v>
      </c>
      <c r="H451" s="13">
        <f t="shared" ca="1" si="134"/>
        <v>1.00246473</v>
      </c>
      <c r="I451" s="12">
        <f t="shared" si="129"/>
        <v>5.1999999999999998E-3</v>
      </c>
      <c r="J451" s="100">
        <f t="shared" si="135"/>
        <v>43578</v>
      </c>
      <c r="K451" s="3">
        <f t="shared" si="136"/>
        <v>10</v>
      </c>
      <c r="L451" s="18">
        <f t="shared" si="137"/>
        <v>10</v>
      </c>
      <c r="M451" s="11">
        <f t="shared" si="138"/>
        <v>1.0002058359999999</v>
      </c>
      <c r="N451" s="11">
        <f t="shared" ca="1" si="139"/>
        <v>1.0026710729999999</v>
      </c>
      <c r="O451" s="18">
        <f t="shared" si="140"/>
        <v>0</v>
      </c>
      <c r="P451" s="2">
        <f t="shared" ca="1" si="141"/>
        <v>0</v>
      </c>
      <c r="Q451" s="2">
        <f t="shared" si="142"/>
        <v>0</v>
      </c>
      <c r="R451" s="4" t="str">
        <f t="shared" si="143"/>
        <v>A+J=</v>
      </c>
      <c r="S451" s="100">
        <f t="shared" si="144"/>
        <v>0</v>
      </c>
      <c r="T451" s="9" t="str">
        <f t="shared" si="145"/>
        <v>-</v>
      </c>
      <c r="U451" s="9"/>
      <c r="V451" s="9"/>
      <c r="W451" s="9"/>
      <c r="X451" s="9"/>
      <c r="Y451" s="1"/>
      <c r="Z451" s="9"/>
      <c r="AA451" s="9"/>
      <c r="AB451" s="9"/>
      <c r="AC451" s="9"/>
      <c r="AD451" s="9"/>
      <c r="AE451" s="10"/>
      <c r="AF451" s="9"/>
      <c r="AG451" s="9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</row>
    <row r="452" spans="1:190" x14ac:dyDescent="0.15">
      <c r="A452" s="98">
        <f t="shared" si="128"/>
        <v>43594</v>
      </c>
      <c r="B452" s="15">
        <f t="shared" ca="1" si="130"/>
        <v>0</v>
      </c>
      <c r="C452" s="2">
        <f t="shared" si="131"/>
        <v>0</v>
      </c>
      <c r="D452" s="12">
        <f ca="1">IF(A452&lt;$B$1,VLOOKUP(A452,[1]DI!$A$4:$B$15000,2),0)</f>
        <v>6.4000000000000001E-2</v>
      </c>
      <c r="E452" s="13">
        <f t="shared" ca="1" si="132"/>
        <v>1.0002462000000001</v>
      </c>
      <c r="F452" s="13">
        <f ca="1">(TRUNC(PRODUCT($E$12:$E451),16))</f>
        <v>1.07704145489008</v>
      </c>
      <c r="G452" s="13">
        <f t="shared" ca="1" si="133"/>
        <v>1.07412891539049</v>
      </c>
      <c r="H452" s="13">
        <f t="shared" ca="1" si="134"/>
        <v>1.00271154</v>
      </c>
      <c r="I452" s="12">
        <f t="shared" si="129"/>
        <v>5.1999999999999998E-3</v>
      </c>
      <c r="J452" s="100">
        <f t="shared" si="135"/>
        <v>43578</v>
      </c>
      <c r="K452" s="3">
        <f t="shared" si="136"/>
        <v>11</v>
      </c>
      <c r="L452" s="18">
        <f t="shared" si="137"/>
        <v>11</v>
      </c>
      <c r="M452" s="11">
        <f t="shared" si="138"/>
        <v>1.0002264219999999</v>
      </c>
      <c r="N452" s="11">
        <f t="shared" ca="1" si="139"/>
        <v>1.002938576</v>
      </c>
      <c r="O452" s="18">
        <f t="shared" si="140"/>
        <v>0</v>
      </c>
      <c r="P452" s="2">
        <f t="shared" ca="1" si="141"/>
        <v>0</v>
      </c>
      <c r="Q452" s="2">
        <f t="shared" si="142"/>
        <v>0</v>
      </c>
      <c r="R452" s="4" t="str">
        <f t="shared" si="143"/>
        <v>A+J=</v>
      </c>
      <c r="S452" s="100">
        <f t="shared" si="144"/>
        <v>0</v>
      </c>
      <c r="T452" s="9" t="str">
        <f t="shared" si="145"/>
        <v>-</v>
      </c>
      <c r="U452" s="9"/>
      <c r="V452" s="9"/>
      <c r="W452" s="9"/>
      <c r="X452" s="9"/>
      <c r="Y452" s="1"/>
      <c r="Z452" s="9"/>
      <c r="AA452" s="9"/>
      <c r="AB452" s="9"/>
      <c r="AC452" s="9"/>
      <c r="AD452" s="9"/>
      <c r="AE452" s="10"/>
      <c r="AF452" s="9"/>
      <c r="AG452" s="9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</row>
    <row r="453" spans="1:190" x14ac:dyDescent="0.15">
      <c r="A453" s="98">
        <f t="shared" si="128"/>
        <v>43595</v>
      </c>
      <c r="B453" s="15">
        <f t="shared" ca="1" si="130"/>
        <v>0</v>
      </c>
      <c r="C453" s="2">
        <f t="shared" si="131"/>
        <v>0</v>
      </c>
      <c r="D453" s="12">
        <f ca="1">IF(A453&lt;$B$1,VLOOKUP(A453,[1]DI!$A$4:$B$15000,2),0)</f>
        <v>6.4000000000000001E-2</v>
      </c>
      <c r="E453" s="13">
        <f t="shared" ca="1" si="132"/>
        <v>1.0002462000000001</v>
      </c>
      <c r="F453" s="13">
        <f ca="1">(TRUNC(PRODUCT($E$12:$E452),16))</f>
        <v>1.07730662249627</v>
      </c>
      <c r="G453" s="13">
        <f t="shared" ca="1" si="133"/>
        <v>1.07412891539049</v>
      </c>
      <c r="H453" s="13">
        <f t="shared" ca="1" si="134"/>
        <v>1.0029584</v>
      </c>
      <c r="I453" s="12">
        <f t="shared" si="129"/>
        <v>5.1999999999999998E-3</v>
      </c>
      <c r="J453" s="100">
        <f t="shared" si="135"/>
        <v>43578</v>
      </c>
      <c r="K453" s="3">
        <f t="shared" si="136"/>
        <v>12</v>
      </c>
      <c r="L453" s="18">
        <f t="shared" si="137"/>
        <v>12</v>
      </c>
      <c r="M453" s="11">
        <f t="shared" si="138"/>
        <v>1.0002470080000001</v>
      </c>
      <c r="N453" s="11">
        <f t="shared" ca="1" si="139"/>
        <v>1.003206139</v>
      </c>
      <c r="O453" s="18">
        <f t="shared" si="140"/>
        <v>0</v>
      </c>
      <c r="P453" s="2">
        <f t="shared" ca="1" si="141"/>
        <v>0</v>
      </c>
      <c r="Q453" s="2">
        <f t="shared" si="142"/>
        <v>0</v>
      </c>
      <c r="R453" s="4" t="str">
        <f t="shared" si="143"/>
        <v>A+J=</v>
      </c>
      <c r="S453" s="100">
        <f t="shared" si="144"/>
        <v>0</v>
      </c>
      <c r="T453" s="9" t="str">
        <f t="shared" si="145"/>
        <v>-</v>
      </c>
      <c r="U453" s="9"/>
      <c r="V453" s="9"/>
      <c r="W453" s="9"/>
      <c r="X453" s="9"/>
      <c r="Y453" s="1"/>
      <c r="Z453" s="9"/>
      <c r="AA453" s="9"/>
      <c r="AB453" s="9"/>
      <c r="AC453" s="9"/>
      <c r="AD453" s="9"/>
      <c r="AE453" s="10"/>
      <c r="AF453" s="9"/>
      <c r="AG453" s="9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</row>
    <row r="454" spans="1:190" x14ac:dyDescent="0.15">
      <c r="A454" s="98">
        <f t="shared" si="128"/>
        <v>43596</v>
      </c>
      <c r="B454" s="15">
        <f t="shared" ca="1" si="130"/>
        <v>0</v>
      </c>
      <c r="C454" s="2">
        <f t="shared" si="131"/>
        <v>0</v>
      </c>
      <c r="D454" s="12">
        <f ca="1">IF(A454&lt;$B$1,VLOOKUP(A454,[1]DI!$A$4:$B$15000,2),0)</f>
        <v>0</v>
      </c>
      <c r="E454" s="13">
        <f t="shared" ca="1" si="132"/>
        <v>1</v>
      </c>
      <c r="F454" s="13">
        <f ca="1">(TRUNC(PRODUCT($E$12:$E453),16))</f>
        <v>1.0775718553867299</v>
      </c>
      <c r="G454" s="13">
        <f t="shared" ca="1" si="133"/>
        <v>1.07412891539049</v>
      </c>
      <c r="H454" s="13">
        <f t="shared" ca="1" si="134"/>
        <v>1.0032053299999999</v>
      </c>
      <c r="I454" s="12">
        <f t="shared" si="129"/>
        <v>5.1999999999999998E-3</v>
      </c>
      <c r="J454" s="100">
        <f t="shared" si="135"/>
        <v>43578</v>
      </c>
      <c r="K454" s="3">
        <f t="shared" si="136"/>
        <v>12</v>
      </c>
      <c r="L454" s="18">
        <f t="shared" si="137"/>
        <v>13</v>
      </c>
      <c r="M454" s="11">
        <f t="shared" si="138"/>
        <v>1.000267595</v>
      </c>
      <c r="N454" s="11">
        <f t="shared" ca="1" si="139"/>
        <v>1.003473783</v>
      </c>
      <c r="O454" s="18">
        <f t="shared" si="140"/>
        <v>0</v>
      </c>
      <c r="P454" s="2">
        <f t="shared" ca="1" si="141"/>
        <v>0</v>
      </c>
      <c r="Q454" s="2">
        <f t="shared" si="142"/>
        <v>0</v>
      </c>
      <c r="R454" s="4" t="str">
        <f t="shared" si="143"/>
        <v>A+J=</v>
      </c>
      <c r="S454" s="100">
        <f t="shared" si="144"/>
        <v>0</v>
      </c>
      <c r="T454" s="9" t="str">
        <f t="shared" si="145"/>
        <v>-</v>
      </c>
      <c r="U454" s="9"/>
      <c r="V454" s="9"/>
      <c r="W454" s="9"/>
      <c r="X454" s="9"/>
      <c r="Y454" s="1"/>
      <c r="Z454" s="9"/>
      <c r="AA454" s="9"/>
      <c r="AB454" s="9"/>
      <c r="AC454" s="9"/>
      <c r="AD454" s="9"/>
      <c r="AE454" s="10"/>
      <c r="AF454" s="9"/>
      <c r="AG454" s="9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</row>
    <row r="455" spans="1:190" x14ac:dyDescent="0.15">
      <c r="A455" s="98">
        <f t="shared" si="128"/>
        <v>43597</v>
      </c>
      <c r="B455" s="15">
        <f t="shared" ca="1" si="130"/>
        <v>0</v>
      </c>
      <c r="C455" s="2">
        <f t="shared" si="131"/>
        <v>0</v>
      </c>
      <c r="D455" s="12">
        <f ca="1">IF(A455&lt;$B$1,VLOOKUP(A455,[1]DI!$A$4:$B$15000,2),0)</f>
        <v>0</v>
      </c>
      <c r="E455" s="13">
        <f t="shared" ca="1" si="132"/>
        <v>1</v>
      </c>
      <c r="F455" s="13">
        <f ca="1">(TRUNC(PRODUCT($E$12:$E454),16))</f>
        <v>1.0775718553867299</v>
      </c>
      <c r="G455" s="13">
        <f t="shared" ca="1" si="133"/>
        <v>1.07412891539049</v>
      </c>
      <c r="H455" s="13">
        <f t="shared" ca="1" si="134"/>
        <v>1.0032053299999999</v>
      </c>
      <c r="I455" s="12">
        <f t="shared" si="129"/>
        <v>5.1999999999999998E-3</v>
      </c>
      <c r="J455" s="100">
        <f t="shared" si="135"/>
        <v>43578</v>
      </c>
      <c r="K455" s="3">
        <f t="shared" si="136"/>
        <v>12</v>
      </c>
      <c r="L455" s="18">
        <f t="shared" si="137"/>
        <v>13</v>
      </c>
      <c r="M455" s="11">
        <f t="shared" si="138"/>
        <v>1.000267595</v>
      </c>
      <c r="N455" s="11">
        <f t="shared" ca="1" si="139"/>
        <v>1.003473783</v>
      </c>
      <c r="O455" s="18">
        <f t="shared" si="140"/>
        <v>0</v>
      </c>
      <c r="P455" s="2">
        <f t="shared" ca="1" si="141"/>
        <v>0</v>
      </c>
      <c r="Q455" s="2">
        <f t="shared" si="142"/>
        <v>0</v>
      </c>
      <c r="R455" s="4" t="str">
        <f t="shared" si="143"/>
        <v>A+J=</v>
      </c>
      <c r="S455" s="100">
        <f t="shared" si="144"/>
        <v>0</v>
      </c>
      <c r="T455" s="9" t="str">
        <f t="shared" si="145"/>
        <v>-</v>
      </c>
      <c r="U455" s="9"/>
      <c r="V455" s="9"/>
      <c r="W455" s="9"/>
      <c r="X455" s="9"/>
      <c r="Y455" s="1"/>
      <c r="Z455" s="9"/>
      <c r="AA455" s="9"/>
      <c r="AB455" s="9"/>
      <c r="AC455" s="9"/>
      <c r="AD455" s="9"/>
      <c r="AE455" s="10"/>
      <c r="AF455" s="9"/>
      <c r="AG455" s="9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</row>
    <row r="456" spans="1:190" x14ac:dyDescent="0.15">
      <c r="A456" s="98">
        <f t="shared" si="128"/>
        <v>43598</v>
      </c>
      <c r="B456" s="15">
        <f t="shared" ca="1" si="130"/>
        <v>0</v>
      </c>
      <c r="C456" s="2">
        <f t="shared" si="131"/>
        <v>0</v>
      </c>
      <c r="D456" s="12">
        <f ca="1">IF(A456&lt;$B$1,VLOOKUP(A456,[1]DI!$A$4:$B$15000,2),0)</f>
        <v>6.4000000000000001E-2</v>
      </c>
      <c r="E456" s="13">
        <f t="shared" ca="1" si="132"/>
        <v>1.0002462000000001</v>
      </c>
      <c r="F456" s="13">
        <f ca="1">(TRUNC(PRODUCT($E$12:$E455),16))</f>
        <v>1.0775718553867299</v>
      </c>
      <c r="G456" s="13">
        <f t="shared" ca="1" si="133"/>
        <v>1.07412891539049</v>
      </c>
      <c r="H456" s="13">
        <f t="shared" ca="1" si="134"/>
        <v>1.0032053299999999</v>
      </c>
      <c r="I456" s="12">
        <f t="shared" si="129"/>
        <v>5.1999999999999998E-3</v>
      </c>
      <c r="J456" s="100">
        <f t="shared" si="135"/>
        <v>43578</v>
      </c>
      <c r="K456" s="3">
        <f t="shared" si="136"/>
        <v>13</v>
      </c>
      <c r="L456" s="18">
        <f t="shared" si="137"/>
        <v>13</v>
      </c>
      <c r="M456" s="11">
        <f t="shared" si="138"/>
        <v>1.000267595</v>
      </c>
      <c r="N456" s="11">
        <f t="shared" ca="1" si="139"/>
        <v>1.003473783</v>
      </c>
      <c r="O456" s="18">
        <f t="shared" si="140"/>
        <v>0</v>
      </c>
      <c r="P456" s="2">
        <f t="shared" ca="1" si="141"/>
        <v>0</v>
      </c>
      <c r="Q456" s="2">
        <f t="shared" si="142"/>
        <v>0</v>
      </c>
      <c r="R456" s="4" t="str">
        <f t="shared" si="143"/>
        <v>A+J=</v>
      </c>
      <c r="S456" s="100">
        <f t="shared" si="144"/>
        <v>0</v>
      </c>
      <c r="T456" s="9" t="str">
        <f t="shared" si="145"/>
        <v>-</v>
      </c>
      <c r="U456" s="9"/>
      <c r="V456" s="9"/>
      <c r="W456" s="9"/>
      <c r="X456" s="9"/>
      <c r="Y456" s="1"/>
      <c r="Z456" s="9"/>
      <c r="AA456" s="9"/>
      <c r="AB456" s="9"/>
      <c r="AC456" s="9"/>
      <c r="AD456" s="9"/>
      <c r="AE456" s="10"/>
      <c r="AF456" s="9"/>
      <c r="AG456" s="9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</row>
    <row r="457" spans="1:190" x14ac:dyDescent="0.15">
      <c r="A457" s="98">
        <f t="shared" si="128"/>
        <v>43599</v>
      </c>
      <c r="B457" s="15">
        <f t="shared" ca="1" si="130"/>
        <v>0</v>
      </c>
      <c r="C457" s="2">
        <f t="shared" si="131"/>
        <v>0</v>
      </c>
      <c r="D457" s="12">
        <f ca="1">IF(A457&lt;$B$1,VLOOKUP(A457,[1]DI!$A$4:$B$15000,2),0)</f>
        <v>6.4000000000000001E-2</v>
      </c>
      <c r="E457" s="13">
        <f t="shared" ca="1" si="132"/>
        <v>1.0002462000000001</v>
      </c>
      <c r="F457" s="13">
        <f ca="1">(TRUNC(PRODUCT($E$12:$E456),16))</f>
        <v>1.07783715357753</v>
      </c>
      <c r="G457" s="13">
        <f t="shared" ca="1" si="133"/>
        <v>1.07412891539049</v>
      </c>
      <c r="H457" s="13">
        <f t="shared" ca="1" si="134"/>
        <v>1.0034523200000001</v>
      </c>
      <c r="I457" s="12">
        <f t="shared" si="129"/>
        <v>5.1999999999999998E-3</v>
      </c>
      <c r="J457" s="100">
        <f t="shared" si="135"/>
        <v>43578</v>
      </c>
      <c r="K457" s="3">
        <f t="shared" si="136"/>
        <v>14</v>
      </c>
      <c r="L457" s="18">
        <f t="shared" si="137"/>
        <v>14</v>
      </c>
      <c r="M457" s="11">
        <f t="shared" si="138"/>
        <v>1.000288182</v>
      </c>
      <c r="N457" s="11">
        <f t="shared" ca="1" si="139"/>
        <v>1.003741497</v>
      </c>
      <c r="O457" s="18">
        <f t="shared" si="140"/>
        <v>0</v>
      </c>
      <c r="P457" s="2">
        <f t="shared" ca="1" si="141"/>
        <v>0</v>
      </c>
      <c r="Q457" s="2">
        <f t="shared" si="142"/>
        <v>0</v>
      </c>
      <c r="R457" s="4" t="str">
        <f t="shared" si="143"/>
        <v>A+J=</v>
      </c>
      <c r="S457" s="100">
        <f t="shared" si="144"/>
        <v>0</v>
      </c>
      <c r="T457" s="9" t="str">
        <f t="shared" si="145"/>
        <v>-</v>
      </c>
      <c r="U457" s="9"/>
      <c r="V457" s="9"/>
      <c r="W457" s="9"/>
      <c r="X457" s="9"/>
      <c r="Y457" s="1"/>
      <c r="Z457" s="9"/>
      <c r="AA457" s="9"/>
      <c r="AB457" s="9"/>
      <c r="AC457" s="9"/>
      <c r="AD457" s="9"/>
      <c r="AE457" s="10"/>
      <c r="AF457" s="9"/>
      <c r="AG457" s="9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</row>
    <row r="458" spans="1:190" x14ac:dyDescent="0.15">
      <c r="A458" s="98">
        <f t="shared" si="128"/>
        <v>43600</v>
      </c>
      <c r="B458" s="15">
        <f t="shared" ca="1" si="130"/>
        <v>0</v>
      </c>
      <c r="C458" s="2">
        <f t="shared" si="131"/>
        <v>0</v>
      </c>
      <c r="D458" s="12">
        <f ca="1">IF(A458&lt;$B$1,VLOOKUP(A458,[1]DI!$A$4:$B$15000,2),0)</f>
        <v>6.4000000000000001E-2</v>
      </c>
      <c r="E458" s="13">
        <f t="shared" ca="1" si="132"/>
        <v>1.0002462000000001</v>
      </c>
      <c r="F458" s="13">
        <f ca="1">(TRUNC(PRODUCT($E$12:$E457),16))</f>
        <v>1.07810251708474</v>
      </c>
      <c r="G458" s="13">
        <f t="shared" ca="1" si="133"/>
        <v>1.07412891539049</v>
      </c>
      <c r="H458" s="13">
        <f t="shared" ca="1" si="134"/>
        <v>1.0036993700000001</v>
      </c>
      <c r="I458" s="12">
        <f t="shared" si="129"/>
        <v>5.1999999999999998E-3</v>
      </c>
      <c r="J458" s="100">
        <f t="shared" si="135"/>
        <v>43578</v>
      </c>
      <c r="K458" s="3">
        <f t="shared" si="136"/>
        <v>15</v>
      </c>
      <c r="L458" s="18">
        <f t="shared" si="137"/>
        <v>15</v>
      </c>
      <c r="M458" s="11">
        <f t="shared" si="138"/>
        <v>1.0003087690000001</v>
      </c>
      <c r="N458" s="11">
        <f t="shared" ca="1" si="139"/>
        <v>1.0040092810000001</v>
      </c>
      <c r="O458" s="18">
        <f t="shared" si="140"/>
        <v>0</v>
      </c>
      <c r="P458" s="2">
        <f t="shared" ca="1" si="141"/>
        <v>0</v>
      </c>
      <c r="Q458" s="2">
        <f t="shared" si="142"/>
        <v>0</v>
      </c>
      <c r="R458" s="4" t="str">
        <f t="shared" si="143"/>
        <v>A+J=</v>
      </c>
      <c r="S458" s="100">
        <f t="shared" si="144"/>
        <v>0</v>
      </c>
      <c r="T458" s="9" t="str">
        <f t="shared" si="145"/>
        <v>-</v>
      </c>
      <c r="U458" s="9"/>
      <c r="V458" s="9"/>
      <c r="W458" s="9"/>
      <c r="X458" s="9"/>
      <c r="Y458" s="1"/>
      <c r="Z458" s="9"/>
      <c r="AA458" s="9"/>
      <c r="AB458" s="9"/>
      <c r="AC458" s="9"/>
      <c r="AD458" s="9"/>
      <c r="AE458" s="10"/>
      <c r="AF458" s="9"/>
      <c r="AG458" s="9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</row>
    <row r="459" spans="1:190" x14ac:dyDescent="0.15">
      <c r="A459" s="98">
        <f t="shared" si="128"/>
        <v>43601</v>
      </c>
      <c r="B459" s="15">
        <f t="shared" ca="1" si="130"/>
        <v>0</v>
      </c>
      <c r="C459" s="2">
        <f t="shared" si="131"/>
        <v>0</v>
      </c>
      <c r="D459" s="12">
        <f ca="1">IF(A459&lt;$B$1,VLOOKUP(A459,[1]DI!$A$4:$B$15000,2),0)</f>
        <v>6.4000000000000001E-2</v>
      </c>
      <c r="E459" s="13">
        <f t="shared" ca="1" si="132"/>
        <v>1.0002462000000001</v>
      </c>
      <c r="F459" s="13">
        <f ca="1">(TRUNC(PRODUCT($E$12:$E458),16))</f>
        <v>1.07836794592444</v>
      </c>
      <c r="G459" s="13">
        <f t="shared" ca="1" si="133"/>
        <v>1.07412891539049</v>
      </c>
      <c r="H459" s="13">
        <f t="shared" ca="1" si="134"/>
        <v>1.00394648</v>
      </c>
      <c r="I459" s="12">
        <f t="shared" si="129"/>
        <v>5.1999999999999998E-3</v>
      </c>
      <c r="J459" s="100">
        <f t="shared" si="135"/>
        <v>43578</v>
      </c>
      <c r="K459" s="3">
        <f t="shared" si="136"/>
        <v>16</v>
      </c>
      <c r="L459" s="18">
        <f t="shared" si="137"/>
        <v>16</v>
      </c>
      <c r="M459" s="11">
        <f t="shared" si="138"/>
        <v>1.0003293579999999</v>
      </c>
      <c r="N459" s="11">
        <f t="shared" ca="1" si="139"/>
        <v>1.004277138</v>
      </c>
      <c r="O459" s="18">
        <f t="shared" si="140"/>
        <v>0</v>
      </c>
      <c r="P459" s="2">
        <f t="shared" ca="1" si="141"/>
        <v>0</v>
      </c>
      <c r="Q459" s="2">
        <f t="shared" si="142"/>
        <v>0</v>
      </c>
      <c r="R459" s="4" t="str">
        <f t="shared" si="143"/>
        <v>A+J=</v>
      </c>
      <c r="S459" s="100">
        <f t="shared" si="144"/>
        <v>0</v>
      </c>
      <c r="T459" s="9" t="str">
        <f t="shared" si="145"/>
        <v>-</v>
      </c>
      <c r="U459" s="9"/>
      <c r="V459" s="9"/>
      <c r="W459" s="9"/>
      <c r="X459" s="9"/>
      <c r="Y459" s="1"/>
      <c r="Z459" s="9"/>
      <c r="AA459" s="9"/>
      <c r="AB459" s="9"/>
      <c r="AC459" s="9"/>
      <c r="AD459" s="9"/>
      <c r="AE459" s="10"/>
      <c r="AF459" s="9"/>
      <c r="AG459" s="9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</row>
    <row r="460" spans="1:190" x14ac:dyDescent="0.15">
      <c r="A460" s="98">
        <f t="shared" si="128"/>
        <v>43602</v>
      </c>
      <c r="B460" s="15">
        <f t="shared" ca="1" si="130"/>
        <v>0</v>
      </c>
      <c r="C460" s="2">
        <f t="shared" si="131"/>
        <v>0</v>
      </c>
      <c r="D460" s="12">
        <f ca="1">IF(A460&lt;$B$1,VLOOKUP(A460,[1]DI!$A$4:$B$15000,2),0)</f>
        <v>6.4000000000000001E-2</v>
      </c>
      <c r="E460" s="13">
        <f t="shared" ca="1" si="132"/>
        <v>1.0002462000000001</v>
      </c>
      <c r="F460" s="13">
        <f ca="1">(TRUNC(PRODUCT($E$12:$E459),16))</f>
        <v>1.07863344011273</v>
      </c>
      <c r="G460" s="13">
        <f t="shared" ca="1" si="133"/>
        <v>1.07412891539049</v>
      </c>
      <c r="H460" s="13">
        <f t="shared" ca="1" si="134"/>
        <v>1.0041936499999999</v>
      </c>
      <c r="I460" s="12">
        <f t="shared" si="129"/>
        <v>5.1999999999999998E-3</v>
      </c>
      <c r="J460" s="100">
        <f t="shared" si="135"/>
        <v>43578</v>
      </c>
      <c r="K460" s="3">
        <f t="shared" si="136"/>
        <v>17</v>
      </c>
      <c r="L460" s="18">
        <f t="shared" si="137"/>
        <v>17</v>
      </c>
      <c r="M460" s="11">
        <f t="shared" si="138"/>
        <v>1.000349946</v>
      </c>
      <c r="N460" s="11">
        <f t="shared" ca="1" si="139"/>
        <v>1.004545064</v>
      </c>
      <c r="O460" s="18">
        <f t="shared" si="140"/>
        <v>0</v>
      </c>
      <c r="P460" s="2">
        <f t="shared" ca="1" si="141"/>
        <v>0</v>
      </c>
      <c r="Q460" s="2">
        <f t="shared" si="142"/>
        <v>0</v>
      </c>
      <c r="R460" s="4" t="str">
        <f t="shared" si="143"/>
        <v>A+J=</v>
      </c>
      <c r="S460" s="100">
        <f t="shared" si="144"/>
        <v>0</v>
      </c>
      <c r="T460" s="9" t="str">
        <f t="shared" si="145"/>
        <v>-</v>
      </c>
      <c r="U460" s="9"/>
      <c r="V460" s="9"/>
      <c r="W460" s="9"/>
      <c r="X460" s="9"/>
      <c r="Y460" s="1"/>
      <c r="Z460" s="9"/>
      <c r="AA460" s="9"/>
      <c r="AB460" s="9"/>
      <c r="AC460" s="9"/>
      <c r="AD460" s="9"/>
      <c r="AE460" s="10"/>
      <c r="AF460" s="9"/>
      <c r="AG460" s="9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</row>
    <row r="461" spans="1:190" x14ac:dyDescent="0.15">
      <c r="A461" s="98">
        <f t="shared" ref="A461:A524" si="146">(A460+1)</f>
        <v>43603</v>
      </c>
      <c r="B461" s="15">
        <f t="shared" ca="1" si="130"/>
        <v>0</v>
      </c>
      <c r="C461" s="2">
        <f t="shared" si="131"/>
        <v>0</v>
      </c>
      <c r="D461" s="12">
        <f ca="1">IF(A461&lt;$B$1,VLOOKUP(A461,[1]DI!$A$4:$B$15000,2),0)</f>
        <v>0</v>
      </c>
      <c r="E461" s="13">
        <f t="shared" ca="1" si="132"/>
        <v>1</v>
      </c>
      <c r="F461" s="13">
        <f ca="1">(TRUNC(PRODUCT($E$12:$E460),16))</f>
        <v>1.0788989996656899</v>
      </c>
      <c r="G461" s="13">
        <f t="shared" ca="1" si="133"/>
        <v>1.07412891539049</v>
      </c>
      <c r="H461" s="13">
        <f t="shared" ca="1" si="134"/>
        <v>1.0044408899999999</v>
      </c>
      <c r="I461" s="12">
        <f t="shared" ref="I461:I524" si="147">I460</f>
        <v>5.1999999999999998E-3</v>
      </c>
      <c r="J461" s="100">
        <f t="shared" si="135"/>
        <v>43578</v>
      </c>
      <c r="K461" s="3">
        <f t="shared" si="136"/>
        <v>17</v>
      </c>
      <c r="L461" s="18">
        <f t="shared" si="137"/>
        <v>18</v>
      </c>
      <c r="M461" s="11">
        <f t="shared" si="138"/>
        <v>1.0003705350000001</v>
      </c>
      <c r="N461" s="11">
        <f t="shared" ca="1" si="139"/>
        <v>1.0048130710000001</v>
      </c>
      <c r="O461" s="18">
        <f t="shared" si="140"/>
        <v>0</v>
      </c>
      <c r="P461" s="2">
        <f t="shared" ca="1" si="141"/>
        <v>0</v>
      </c>
      <c r="Q461" s="2">
        <f t="shared" si="142"/>
        <v>0</v>
      </c>
      <c r="R461" s="4" t="str">
        <f t="shared" si="143"/>
        <v>A+J=</v>
      </c>
      <c r="S461" s="100">
        <f t="shared" si="144"/>
        <v>0</v>
      </c>
      <c r="T461" s="9" t="str">
        <f t="shared" si="145"/>
        <v>-</v>
      </c>
      <c r="U461" s="9"/>
      <c r="V461" s="9"/>
      <c r="W461" s="9"/>
      <c r="X461" s="9"/>
      <c r="Y461" s="1"/>
      <c r="Z461" s="9"/>
      <c r="AA461" s="9"/>
      <c r="AB461" s="9"/>
      <c r="AC461" s="9"/>
      <c r="AD461" s="9"/>
      <c r="AE461" s="10"/>
      <c r="AF461" s="9"/>
      <c r="AG461" s="9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</row>
    <row r="462" spans="1:190" x14ac:dyDescent="0.15">
      <c r="A462" s="98">
        <f t="shared" si="146"/>
        <v>43604</v>
      </c>
      <c r="B462" s="15">
        <f t="shared" ca="1" si="130"/>
        <v>0</v>
      </c>
      <c r="C462" s="2">
        <f t="shared" si="131"/>
        <v>0</v>
      </c>
      <c r="D462" s="12">
        <f ca="1">IF(A462&lt;$B$1,VLOOKUP(A462,[1]DI!$A$4:$B$15000,2),0)</f>
        <v>0</v>
      </c>
      <c r="E462" s="13">
        <f t="shared" ca="1" si="132"/>
        <v>1</v>
      </c>
      <c r="F462" s="13">
        <f ca="1">(TRUNC(PRODUCT($E$12:$E461),16))</f>
        <v>1.0788989996656899</v>
      </c>
      <c r="G462" s="13">
        <f t="shared" ca="1" si="133"/>
        <v>1.07412891539049</v>
      </c>
      <c r="H462" s="13">
        <f t="shared" ca="1" si="134"/>
        <v>1.0044408899999999</v>
      </c>
      <c r="I462" s="12">
        <f t="shared" si="147"/>
        <v>5.1999999999999998E-3</v>
      </c>
      <c r="J462" s="100">
        <f t="shared" si="135"/>
        <v>43578</v>
      </c>
      <c r="K462" s="3">
        <f t="shared" si="136"/>
        <v>17</v>
      </c>
      <c r="L462" s="18">
        <f t="shared" si="137"/>
        <v>18</v>
      </c>
      <c r="M462" s="11">
        <f t="shared" si="138"/>
        <v>1.0003705350000001</v>
      </c>
      <c r="N462" s="11">
        <f t="shared" ca="1" si="139"/>
        <v>1.0048130710000001</v>
      </c>
      <c r="O462" s="18">
        <f t="shared" si="140"/>
        <v>0</v>
      </c>
      <c r="P462" s="2">
        <f t="shared" ca="1" si="141"/>
        <v>0</v>
      </c>
      <c r="Q462" s="2">
        <f t="shared" si="142"/>
        <v>0</v>
      </c>
      <c r="R462" s="4" t="str">
        <f t="shared" si="143"/>
        <v>A+J=</v>
      </c>
      <c r="S462" s="100">
        <f t="shared" si="144"/>
        <v>0</v>
      </c>
      <c r="T462" s="9" t="str">
        <f t="shared" si="145"/>
        <v>-</v>
      </c>
      <c r="U462" s="9"/>
      <c r="V462" s="9"/>
      <c r="W462" s="9"/>
      <c r="X462" s="9"/>
      <c r="Y462" s="1"/>
      <c r="Z462" s="9"/>
      <c r="AA462" s="9"/>
      <c r="AB462" s="9"/>
      <c r="AC462" s="9"/>
      <c r="AD462" s="9"/>
      <c r="AE462" s="10"/>
      <c r="AF462" s="9"/>
      <c r="AG462" s="9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</row>
    <row r="463" spans="1:190" x14ac:dyDescent="0.15">
      <c r="A463" s="98">
        <f t="shared" si="146"/>
        <v>43605</v>
      </c>
      <c r="B463" s="15">
        <f t="shared" ca="1" si="130"/>
        <v>0</v>
      </c>
      <c r="C463" s="2">
        <f t="shared" si="131"/>
        <v>0</v>
      </c>
      <c r="D463" s="12">
        <f ca="1">IF(A463&lt;$B$1,VLOOKUP(A463,[1]DI!$A$4:$B$15000,2),0)</f>
        <v>6.4000000000000001E-2</v>
      </c>
      <c r="E463" s="13">
        <f t="shared" ca="1" si="132"/>
        <v>1.0002462000000001</v>
      </c>
      <c r="F463" s="13">
        <f ca="1">(TRUNC(PRODUCT($E$12:$E462),16))</f>
        <v>1.0788989996656899</v>
      </c>
      <c r="G463" s="13">
        <f t="shared" ca="1" si="133"/>
        <v>1.07412891539049</v>
      </c>
      <c r="H463" s="13">
        <f t="shared" ca="1" si="134"/>
        <v>1.0044408899999999</v>
      </c>
      <c r="I463" s="12">
        <f t="shared" si="147"/>
        <v>5.1999999999999998E-3</v>
      </c>
      <c r="J463" s="100">
        <f t="shared" si="135"/>
        <v>43578</v>
      </c>
      <c r="K463" s="3">
        <f t="shared" si="136"/>
        <v>18</v>
      </c>
      <c r="L463" s="18">
        <f t="shared" si="137"/>
        <v>18</v>
      </c>
      <c r="M463" s="11">
        <f t="shared" si="138"/>
        <v>1.0003705350000001</v>
      </c>
      <c r="N463" s="11">
        <f t="shared" ca="1" si="139"/>
        <v>1.0048130710000001</v>
      </c>
      <c r="O463" s="18">
        <f t="shared" si="140"/>
        <v>0</v>
      </c>
      <c r="P463" s="2">
        <f t="shared" ca="1" si="141"/>
        <v>0</v>
      </c>
      <c r="Q463" s="2">
        <f t="shared" si="142"/>
        <v>0</v>
      </c>
      <c r="R463" s="4" t="str">
        <f t="shared" si="143"/>
        <v>A+J=</v>
      </c>
      <c r="S463" s="100">
        <f t="shared" si="144"/>
        <v>0</v>
      </c>
      <c r="T463" s="9" t="str">
        <f t="shared" si="145"/>
        <v>-</v>
      </c>
      <c r="U463" s="9"/>
      <c r="V463" s="9"/>
      <c r="W463" s="9"/>
      <c r="X463" s="9"/>
      <c r="Y463" s="1"/>
      <c r="Z463" s="9"/>
      <c r="AA463" s="9"/>
      <c r="AB463" s="9"/>
      <c r="AC463" s="9"/>
      <c r="AD463" s="9"/>
      <c r="AE463" s="10"/>
      <c r="AF463" s="9"/>
      <c r="AG463" s="9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</row>
    <row r="464" spans="1:190" x14ac:dyDescent="0.15">
      <c r="A464" s="98">
        <f t="shared" si="146"/>
        <v>43606</v>
      </c>
      <c r="B464" s="15">
        <f t="shared" ca="1" si="130"/>
        <v>0</v>
      </c>
      <c r="C464" s="2">
        <f t="shared" si="131"/>
        <v>0</v>
      </c>
      <c r="D464" s="12">
        <f ca="1">IF(A464&lt;$B$1,VLOOKUP(A464,[1]DI!$A$4:$B$15000,2),0)</f>
        <v>6.4000000000000001E-2</v>
      </c>
      <c r="E464" s="13">
        <f t="shared" ca="1" si="132"/>
        <v>1.0002462000000001</v>
      </c>
      <c r="F464" s="13">
        <f ca="1">(TRUNC(PRODUCT($E$12:$E463),16))</f>
        <v>1.0791646245994</v>
      </c>
      <c r="G464" s="13">
        <f t="shared" ca="1" si="133"/>
        <v>1.07412891539049</v>
      </c>
      <c r="H464" s="13">
        <f t="shared" ca="1" si="134"/>
        <v>1.00468818</v>
      </c>
      <c r="I464" s="12">
        <f t="shared" si="147"/>
        <v>5.1999999999999998E-3</v>
      </c>
      <c r="J464" s="100">
        <f t="shared" si="135"/>
        <v>43578</v>
      </c>
      <c r="K464" s="3">
        <f t="shared" si="136"/>
        <v>19</v>
      </c>
      <c r="L464" s="18">
        <f t="shared" si="137"/>
        <v>19</v>
      </c>
      <c r="M464" s="11">
        <f t="shared" si="138"/>
        <v>1.0003911240000001</v>
      </c>
      <c r="N464" s="11">
        <f t="shared" ca="1" si="139"/>
        <v>1.005081138</v>
      </c>
      <c r="O464" s="18">
        <f t="shared" si="140"/>
        <v>0</v>
      </c>
      <c r="P464" s="2">
        <f t="shared" ca="1" si="141"/>
        <v>0</v>
      </c>
      <c r="Q464" s="2">
        <f t="shared" si="142"/>
        <v>0</v>
      </c>
      <c r="R464" s="4" t="str">
        <f t="shared" si="143"/>
        <v>A+J=</v>
      </c>
      <c r="S464" s="100">
        <f t="shared" si="144"/>
        <v>0</v>
      </c>
      <c r="T464" s="9" t="str">
        <f t="shared" si="145"/>
        <v>-</v>
      </c>
      <c r="U464" s="9"/>
      <c r="V464" s="9"/>
      <c r="W464" s="9"/>
      <c r="X464" s="9"/>
      <c r="Y464" s="1"/>
      <c r="Z464" s="9"/>
      <c r="AA464" s="9"/>
      <c r="AB464" s="9"/>
      <c r="AC464" s="9"/>
      <c r="AD464" s="9"/>
      <c r="AE464" s="10"/>
      <c r="AF464" s="9"/>
      <c r="AG464" s="9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</row>
    <row r="465" spans="1:190" x14ac:dyDescent="0.15">
      <c r="A465" s="98">
        <f t="shared" si="146"/>
        <v>43607</v>
      </c>
      <c r="B465" s="15">
        <f t="shared" ca="1" si="130"/>
        <v>0</v>
      </c>
      <c r="C465" s="2">
        <f t="shared" si="131"/>
        <v>0</v>
      </c>
      <c r="D465" s="12">
        <f ca="1">IF(A465&lt;$B$1,VLOOKUP(A465,[1]DI!$A$4:$B$15000,2),0)</f>
        <v>6.4000000000000001E-2</v>
      </c>
      <c r="E465" s="13">
        <f t="shared" ca="1" si="132"/>
        <v>1.0002462000000001</v>
      </c>
      <c r="F465" s="13">
        <f ca="1">(TRUNC(PRODUCT($E$12:$E464),16))</f>
        <v>1.07943031492998</v>
      </c>
      <c r="G465" s="13">
        <f t="shared" ca="1" si="133"/>
        <v>1.07412891539049</v>
      </c>
      <c r="H465" s="13">
        <f t="shared" ca="1" si="134"/>
        <v>1.00493553</v>
      </c>
      <c r="I465" s="12">
        <f t="shared" si="147"/>
        <v>5.1999999999999998E-3</v>
      </c>
      <c r="J465" s="100">
        <f t="shared" si="135"/>
        <v>43578</v>
      </c>
      <c r="K465" s="3">
        <f t="shared" si="136"/>
        <v>20</v>
      </c>
      <c r="L465" s="18">
        <f t="shared" si="137"/>
        <v>20</v>
      </c>
      <c r="M465" s="11">
        <f t="shared" si="138"/>
        <v>1.000411714</v>
      </c>
      <c r="N465" s="11">
        <f t="shared" ca="1" si="139"/>
        <v>1.005349276</v>
      </c>
      <c r="O465" s="18">
        <f t="shared" si="140"/>
        <v>0</v>
      </c>
      <c r="P465" s="2">
        <f t="shared" ca="1" si="141"/>
        <v>0</v>
      </c>
      <c r="Q465" s="2">
        <f t="shared" si="142"/>
        <v>0</v>
      </c>
      <c r="R465" s="4" t="str">
        <f t="shared" si="143"/>
        <v>A+J=</v>
      </c>
      <c r="S465" s="100">
        <f t="shared" si="144"/>
        <v>0</v>
      </c>
      <c r="T465" s="9" t="str">
        <f t="shared" si="145"/>
        <v>-</v>
      </c>
      <c r="U465" s="9"/>
      <c r="V465" s="9"/>
      <c r="W465" s="9"/>
      <c r="X465" s="9"/>
      <c r="Y465" s="1"/>
      <c r="Z465" s="9"/>
      <c r="AA465" s="9"/>
      <c r="AB465" s="9"/>
      <c r="AC465" s="9"/>
      <c r="AD465" s="9"/>
      <c r="AE465" s="10"/>
      <c r="AF465" s="9"/>
      <c r="AG465" s="9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</row>
    <row r="466" spans="1:190" x14ac:dyDescent="0.15">
      <c r="A466" s="98">
        <f t="shared" si="146"/>
        <v>43608</v>
      </c>
      <c r="B466" s="15">
        <f t="shared" ca="1" si="130"/>
        <v>0</v>
      </c>
      <c r="C466" s="2">
        <f t="shared" si="131"/>
        <v>0</v>
      </c>
      <c r="D466" s="12">
        <f ca="1">IF(A466&lt;$B$1,VLOOKUP(A466,[1]DI!$A$4:$B$15000,2),0)</f>
        <v>6.4000000000000001E-2</v>
      </c>
      <c r="E466" s="13">
        <f t="shared" ca="1" si="132"/>
        <v>1.0002462000000001</v>
      </c>
      <c r="F466" s="13">
        <f ca="1">(TRUNC(PRODUCT($E$12:$E465),16))</f>
        <v>1.0796960706735199</v>
      </c>
      <c r="G466" s="13">
        <f t="shared" ca="1" si="133"/>
        <v>1.07412891539049</v>
      </c>
      <c r="H466" s="13">
        <f t="shared" ca="1" si="134"/>
        <v>1.00518295</v>
      </c>
      <c r="I466" s="12">
        <f t="shared" si="147"/>
        <v>5.1999999999999998E-3</v>
      </c>
      <c r="J466" s="100">
        <f t="shared" si="135"/>
        <v>43578</v>
      </c>
      <c r="K466" s="3">
        <f t="shared" si="136"/>
        <v>21</v>
      </c>
      <c r="L466" s="18">
        <f t="shared" si="137"/>
        <v>21</v>
      </c>
      <c r="M466" s="11">
        <f t="shared" si="138"/>
        <v>1.000432304</v>
      </c>
      <c r="N466" s="11">
        <f t="shared" ca="1" si="139"/>
        <v>1.0056174950000001</v>
      </c>
      <c r="O466" s="18">
        <f t="shared" si="140"/>
        <v>0</v>
      </c>
      <c r="P466" s="2">
        <f t="shared" ca="1" si="141"/>
        <v>0</v>
      </c>
      <c r="Q466" s="2">
        <f t="shared" si="142"/>
        <v>0</v>
      </c>
      <c r="R466" s="4" t="str">
        <f t="shared" si="143"/>
        <v>A+J=</v>
      </c>
      <c r="S466" s="100">
        <f t="shared" si="144"/>
        <v>0</v>
      </c>
      <c r="T466" s="9" t="str">
        <f t="shared" si="145"/>
        <v>-</v>
      </c>
      <c r="U466" s="9"/>
      <c r="V466" s="9"/>
      <c r="W466" s="9"/>
      <c r="X466" s="9"/>
      <c r="Y466" s="1"/>
      <c r="Z466" s="9"/>
      <c r="AA466" s="9"/>
      <c r="AB466" s="9"/>
      <c r="AC466" s="9"/>
      <c r="AD466" s="9"/>
      <c r="AE466" s="10"/>
      <c r="AF466" s="9"/>
      <c r="AG466" s="9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</row>
    <row r="467" spans="1:190" x14ac:dyDescent="0.15">
      <c r="A467" s="98">
        <f t="shared" si="146"/>
        <v>43609</v>
      </c>
      <c r="B467" s="15">
        <f t="shared" ca="1" si="130"/>
        <v>0</v>
      </c>
      <c r="C467" s="2">
        <f t="shared" si="131"/>
        <v>0</v>
      </c>
      <c r="D467" s="12">
        <f ca="1">IF(A467&lt;$B$1,VLOOKUP(A467,[1]DI!$A$4:$B$15000,2),0)</f>
        <v>6.4000000000000001E-2</v>
      </c>
      <c r="E467" s="13">
        <f t="shared" ca="1" si="132"/>
        <v>1.0002462000000001</v>
      </c>
      <c r="F467" s="13">
        <f ca="1">(TRUNC(PRODUCT($E$12:$E466),16))</f>
        <v>1.07996189184612</v>
      </c>
      <c r="G467" s="13">
        <f t="shared" ca="1" si="133"/>
        <v>1.07412891539049</v>
      </c>
      <c r="H467" s="13">
        <f t="shared" ca="1" si="134"/>
        <v>1.0054304199999999</v>
      </c>
      <c r="I467" s="12">
        <f t="shared" si="147"/>
        <v>5.1999999999999998E-3</v>
      </c>
      <c r="J467" s="100">
        <f t="shared" si="135"/>
        <v>43578</v>
      </c>
      <c r="K467" s="3">
        <f t="shared" si="136"/>
        <v>22</v>
      </c>
      <c r="L467" s="18">
        <f t="shared" si="137"/>
        <v>22</v>
      </c>
      <c r="M467" s="11">
        <f t="shared" si="138"/>
        <v>1.000452895</v>
      </c>
      <c r="N467" s="11">
        <f t="shared" ca="1" si="139"/>
        <v>1.005885774</v>
      </c>
      <c r="O467" s="18">
        <f t="shared" si="140"/>
        <v>0</v>
      </c>
      <c r="P467" s="2">
        <f t="shared" ca="1" si="141"/>
        <v>0</v>
      </c>
      <c r="Q467" s="2">
        <f t="shared" si="142"/>
        <v>0</v>
      </c>
      <c r="R467" s="4" t="str">
        <f t="shared" si="143"/>
        <v>A+J=</v>
      </c>
      <c r="S467" s="100">
        <f t="shared" si="144"/>
        <v>0</v>
      </c>
      <c r="T467" s="9" t="str">
        <f t="shared" si="145"/>
        <v>-</v>
      </c>
      <c r="U467" s="9"/>
      <c r="V467" s="9"/>
      <c r="W467" s="9"/>
      <c r="X467" s="9"/>
      <c r="Y467" s="1"/>
      <c r="Z467" s="9"/>
      <c r="AA467" s="9"/>
      <c r="AB467" s="9"/>
      <c r="AC467" s="9"/>
      <c r="AD467" s="9"/>
      <c r="AE467" s="10"/>
      <c r="AF467" s="9"/>
      <c r="AG467" s="9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</row>
    <row r="468" spans="1:190" x14ac:dyDescent="0.15">
      <c r="A468" s="98">
        <f t="shared" si="146"/>
        <v>43610</v>
      </c>
      <c r="B468" s="15">
        <f t="shared" ca="1" si="130"/>
        <v>0</v>
      </c>
      <c r="C468" s="2">
        <f t="shared" si="131"/>
        <v>0</v>
      </c>
      <c r="D468" s="12">
        <f ca="1">IF(A468&lt;$B$1,VLOOKUP(A468,[1]DI!$A$4:$B$15000,2),0)</f>
        <v>0</v>
      </c>
      <c r="E468" s="13">
        <f t="shared" ca="1" si="132"/>
        <v>1</v>
      </c>
      <c r="F468" s="13">
        <f ca="1">(TRUNC(PRODUCT($E$12:$E467),16))</f>
        <v>1.0802277784638901</v>
      </c>
      <c r="G468" s="13">
        <f t="shared" ca="1" si="133"/>
        <v>1.07412891539049</v>
      </c>
      <c r="H468" s="13">
        <f t="shared" ca="1" si="134"/>
        <v>1.0056779600000001</v>
      </c>
      <c r="I468" s="12">
        <f t="shared" si="147"/>
        <v>5.1999999999999998E-3</v>
      </c>
      <c r="J468" s="100">
        <f t="shared" si="135"/>
        <v>43578</v>
      </c>
      <c r="K468" s="3">
        <f t="shared" si="136"/>
        <v>22</v>
      </c>
      <c r="L468" s="18">
        <f t="shared" si="137"/>
        <v>23</v>
      </c>
      <c r="M468" s="11">
        <f t="shared" si="138"/>
        <v>1.000473486</v>
      </c>
      <c r="N468" s="11">
        <f t="shared" ca="1" si="139"/>
        <v>1.006154134</v>
      </c>
      <c r="O468" s="18">
        <f t="shared" si="140"/>
        <v>0</v>
      </c>
      <c r="P468" s="2">
        <f t="shared" ca="1" si="141"/>
        <v>0</v>
      </c>
      <c r="Q468" s="2">
        <f t="shared" si="142"/>
        <v>0</v>
      </c>
      <c r="R468" s="4" t="str">
        <f t="shared" si="143"/>
        <v>A+J=</v>
      </c>
      <c r="S468" s="100">
        <f t="shared" si="144"/>
        <v>0</v>
      </c>
      <c r="T468" s="9" t="str">
        <f t="shared" si="145"/>
        <v>-</v>
      </c>
      <c r="U468" s="9"/>
      <c r="V468" s="9"/>
      <c r="W468" s="9"/>
      <c r="X468" s="9"/>
      <c r="Y468" s="1"/>
      <c r="Z468" s="9"/>
      <c r="AA468" s="9"/>
      <c r="AB468" s="9"/>
      <c r="AC468" s="9"/>
      <c r="AD468" s="9"/>
      <c r="AE468" s="10"/>
      <c r="AF468" s="9"/>
      <c r="AG468" s="9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</row>
    <row r="469" spans="1:190" x14ac:dyDescent="0.15">
      <c r="A469" s="98">
        <f t="shared" si="146"/>
        <v>43611</v>
      </c>
      <c r="B469" s="15">
        <f t="shared" ca="1" si="130"/>
        <v>0</v>
      </c>
      <c r="C469" s="2">
        <f t="shared" si="131"/>
        <v>0</v>
      </c>
      <c r="D469" s="12">
        <f ca="1">IF(A469&lt;$B$1,VLOOKUP(A469,[1]DI!$A$4:$B$15000,2),0)</f>
        <v>0</v>
      </c>
      <c r="E469" s="13">
        <f t="shared" ca="1" si="132"/>
        <v>1</v>
      </c>
      <c r="F469" s="13">
        <f ca="1">(TRUNC(PRODUCT($E$12:$E468),16))</f>
        <v>1.0802277784638901</v>
      </c>
      <c r="G469" s="13">
        <f t="shared" ca="1" si="133"/>
        <v>1.07412891539049</v>
      </c>
      <c r="H469" s="13">
        <f t="shared" ca="1" si="134"/>
        <v>1.0056779600000001</v>
      </c>
      <c r="I469" s="12">
        <f t="shared" si="147"/>
        <v>5.1999999999999998E-3</v>
      </c>
      <c r="J469" s="100">
        <f t="shared" si="135"/>
        <v>43578</v>
      </c>
      <c r="K469" s="3">
        <f t="shared" si="136"/>
        <v>22</v>
      </c>
      <c r="L469" s="18">
        <f t="shared" si="137"/>
        <v>23</v>
      </c>
      <c r="M469" s="11">
        <f t="shared" si="138"/>
        <v>1.000473486</v>
      </c>
      <c r="N469" s="11">
        <f t="shared" ca="1" si="139"/>
        <v>1.006154134</v>
      </c>
      <c r="O469" s="18">
        <f t="shared" si="140"/>
        <v>0</v>
      </c>
      <c r="P469" s="2">
        <f t="shared" ca="1" si="141"/>
        <v>0</v>
      </c>
      <c r="Q469" s="2">
        <f t="shared" si="142"/>
        <v>0</v>
      </c>
      <c r="R469" s="4" t="str">
        <f t="shared" si="143"/>
        <v>A+J=</v>
      </c>
      <c r="S469" s="100">
        <f t="shared" si="144"/>
        <v>0</v>
      </c>
      <c r="T469" s="9" t="str">
        <f t="shared" si="145"/>
        <v>-</v>
      </c>
      <c r="U469" s="9"/>
      <c r="V469" s="9"/>
      <c r="W469" s="9"/>
      <c r="X469" s="9"/>
      <c r="Y469" s="1"/>
      <c r="Z469" s="9"/>
      <c r="AA469" s="9"/>
      <c r="AB469" s="9"/>
      <c r="AC469" s="9"/>
      <c r="AD469" s="9"/>
      <c r="AE469" s="10"/>
      <c r="AF469" s="9"/>
      <c r="AG469" s="9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</row>
    <row r="470" spans="1:190" x14ac:dyDescent="0.15">
      <c r="A470" s="98">
        <f t="shared" si="146"/>
        <v>43612</v>
      </c>
      <c r="B470" s="15">
        <f t="shared" ca="1" si="130"/>
        <v>0</v>
      </c>
      <c r="C470" s="2">
        <f t="shared" si="131"/>
        <v>0</v>
      </c>
      <c r="D470" s="12">
        <f ca="1">IF(A470&lt;$B$1,VLOOKUP(A470,[1]DI!$A$4:$B$15000,2),0)</f>
        <v>6.4000000000000001E-2</v>
      </c>
      <c r="E470" s="13">
        <f t="shared" ca="1" si="132"/>
        <v>1.0002462000000001</v>
      </c>
      <c r="F470" s="13">
        <f ca="1">(TRUNC(PRODUCT($E$12:$E469),16))</f>
        <v>1.0802277784638901</v>
      </c>
      <c r="G470" s="13">
        <f t="shared" ca="1" si="133"/>
        <v>1.07412891539049</v>
      </c>
      <c r="H470" s="13">
        <f t="shared" ca="1" si="134"/>
        <v>1.0056779600000001</v>
      </c>
      <c r="I470" s="12">
        <f t="shared" si="147"/>
        <v>5.1999999999999998E-3</v>
      </c>
      <c r="J470" s="100">
        <f t="shared" si="135"/>
        <v>43578</v>
      </c>
      <c r="K470" s="3">
        <f t="shared" si="136"/>
        <v>23</v>
      </c>
      <c r="L470" s="18">
        <f t="shared" si="137"/>
        <v>23</v>
      </c>
      <c r="M470" s="11">
        <f t="shared" si="138"/>
        <v>1.000473486</v>
      </c>
      <c r="N470" s="11">
        <f t="shared" ca="1" si="139"/>
        <v>1.006154134</v>
      </c>
      <c r="O470" s="18">
        <f t="shared" si="140"/>
        <v>0</v>
      </c>
      <c r="P470" s="2">
        <f t="shared" ca="1" si="141"/>
        <v>0</v>
      </c>
      <c r="Q470" s="2">
        <f t="shared" si="142"/>
        <v>0</v>
      </c>
      <c r="R470" s="4" t="str">
        <f t="shared" si="143"/>
        <v>A+J=</v>
      </c>
      <c r="S470" s="100">
        <f t="shared" si="144"/>
        <v>0</v>
      </c>
      <c r="T470" s="9" t="str">
        <f t="shared" si="145"/>
        <v>-</v>
      </c>
      <c r="U470" s="9"/>
      <c r="V470" s="9"/>
      <c r="W470" s="9"/>
      <c r="X470" s="9"/>
      <c r="Y470" s="1"/>
      <c r="Z470" s="9"/>
      <c r="AA470" s="9"/>
      <c r="AB470" s="9"/>
      <c r="AC470" s="9"/>
      <c r="AD470" s="9"/>
      <c r="AE470" s="10"/>
      <c r="AF470" s="9"/>
      <c r="AG470" s="9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</row>
    <row r="471" spans="1:190" x14ac:dyDescent="0.15">
      <c r="A471" s="98">
        <f t="shared" si="146"/>
        <v>43613</v>
      </c>
      <c r="B471" s="15">
        <f t="shared" ca="1" si="130"/>
        <v>0</v>
      </c>
      <c r="C471" s="2">
        <f t="shared" si="131"/>
        <v>0</v>
      </c>
      <c r="D471" s="12">
        <f ca="1">IF(A471&lt;$B$1,VLOOKUP(A471,[1]DI!$A$4:$B$15000,2),0)</f>
        <v>6.4000000000000001E-2</v>
      </c>
      <c r="E471" s="13">
        <f t="shared" ca="1" si="132"/>
        <v>1.0002462000000001</v>
      </c>
      <c r="F471" s="13">
        <f ca="1">(TRUNC(PRODUCT($E$12:$E470),16))</f>
        <v>1.0804937305429501</v>
      </c>
      <c r="G471" s="13">
        <f t="shared" ca="1" si="133"/>
        <v>1.07412891539049</v>
      </c>
      <c r="H471" s="13">
        <f t="shared" ca="1" si="134"/>
        <v>1.0059255600000001</v>
      </c>
      <c r="I471" s="12">
        <f t="shared" si="147"/>
        <v>5.1999999999999998E-3</v>
      </c>
      <c r="J471" s="100">
        <f t="shared" si="135"/>
        <v>43578</v>
      </c>
      <c r="K471" s="3">
        <f t="shared" si="136"/>
        <v>24</v>
      </c>
      <c r="L471" s="18">
        <f t="shared" si="137"/>
        <v>24</v>
      </c>
      <c r="M471" s="11">
        <f t="shared" si="138"/>
        <v>1.0004940769999999</v>
      </c>
      <c r="N471" s="11">
        <f t="shared" ca="1" si="139"/>
        <v>1.006422565</v>
      </c>
      <c r="O471" s="18">
        <f t="shared" si="140"/>
        <v>0</v>
      </c>
      <c r="P471" s="2">
        <f t="shared" ca="1" si="141"/>
        <v>0</v>
      </c>
      <c r="Q471" s="2">
        <f t="shared" si="142"/>
        <v>0</v>
      </c>
      <c r="R471" s="4" t="str">
        <f t="shared" si="143"/>
        <v>A+J=</v>
      </c>
      <c r="S471" s="100">
        <f t="shared" si="144"/>
        <v>0</v>
      </c>
      <c r="T471" s="9" t="str">
        <f t="shared" si="145"/>
        <v>-</v>
      </c>
      <c r="U471" s="9"/>
      <c r="V471" s="9"/>
      <c r="W471" s="9"/>
      <c r="X471" s="9"/>
      <c r="Y471" s="1"/>
      <c r="Z471" s="9"/>
      <c r="AA471" s="9"/>
      <c r="AB471" s="9"/>
      <c r="AC471" s="9"/>
      <c r="AD471" s="9"/>
      <c r="AE471" s="10"/>
      <c r="AF471" s="9"/>
      <c r="AG471" s="9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</row>
    <row r="472" spans="1:190" x14ac:dyDescent="0.15">
      <c r="A472" s="98">
        <f t="shared" si="146"/>
        <v>43614</v>
      </c>
      <c r="B472" s="15">
        <f t="shared" ca="1" si="130"/>
        <v>0</v>
      </c>
      <c r="C472" s="2">
        <f t="shared" si="131"/>
        <v>0</v>
      </c>
      <c r="D472" s="12">
        <f ca="1">IF(A472&lt;$B$1,VLOOKUP(A472,[1]DI!$A$4:$B$15000,2),0)</f>
        <v>6.4000000000000001E-2</v>
      </c>
      <c r="E472" s="13">
        <f t="shared" ca="1" si="132"/>
        <v>1.0002462000000001</v>
      </c>
      <c r="F472" s="13">
        <f ca="1">(TRUNC(PRODUCT($E$12:$E471),16))</f>
        <v>1.08075974809941</v>
      </c>
      <c r="G472" s="13">
        <f t="shared" ca="1" si="133"/>
        <v>1.07412891539049</v>
      </c>
      <c r="H472" s="13">
        <f t="shared" ca="1" si="134"/>
        <v>1.00617322</v>
      </c>
      <c r="I472" s="12">
        <f t="shared" si="147"/>
        <v>5.1999999999999998E-3</v>
      </c>
      <c r="J472" s="100">
        <f t="shared" si="135"/>
        <v>43578</v>
      </c>
      <c r="K472" s="3">
        <f t="shared" si="136"/>
        <v>25</v>
      </c>
      <c r="L472" s="18">
        <f t="shared" si="137"/>
        <v>25</v>
      </c>
      <c r="M472" s="11">
        <f t="shared" si="138"/>
        <v>1.000514669</v>
      </c>
      <c r="N472" s="11">
        <f t="shared" ca="1" si="139"/>
        <v>1.0066910659999999</v>
      </c>
      <c r="O472" s="18">
        <f t="shared" si="140"/>
        <v>0</v>
      </c>
      <c r="P472" s="2">
        <f t="shared" ca="1" si="141"/>
        <v>0</v>
      </c>
      <c r="Q472" s="2">
        <f t="shared" si="142"/>
        <v>0</v>
      </c>
      <c r="R472" s="4" t="str">
        <f t="shared" si="143"/>
        <v>A+J=</v>
      </c>
      <c r="S472" s="100">
        <f t="shared" si="144"/>
        <v>0</v>
      </c>
      <c r="T472" s="9" t="str">
        <f t="shared" si="145"/>
        <v>-</v>
      </c>
      <c r="U472" s="9"/>
      <c r="V472" s="9"/>
      <c r="W472" s="9"/>
      <c r="X472" s="9"/>
      <c r="Y472" s="1"/>
      <c r="Z472" s="9"/>
      <c r="AA472" s="9"/>
      <c r="AB472" s="9"/>
      <c r="AC472" s="9"/>
      <c r="AD472" s="9"/>
      <c r="AE472" s="10"/>
      <c r="AF472" s="9"/>
      <c r="AG472" s="9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</row>
    <row r="473" spans="1:190" x14ac:dyDescent="0.15">
      <c r="A473" s="98">
        <f t="shared" si="146"/>
        <v>43615</v>
      </c>
      <c r="B473" s="15">
        <f t="shared" ca="1" si="130"/>
        <v>0</v>
      </c>
      <c r="C473" s="2">
        <f t="shared" si="131"/>
        <v>0</v>
      </c>
      <c r="D473" s="12">
        <f ca="1">IF(A473&lt;$B$1,VLOOKUP(A473,[1]DI!$A$4:$B$15000,2),0)</f>
        <v>6.4000000000000001E-2</v>
      </c>
      <c r="E473" s="13">
        <f t="shared" ca="1" si="132"/>
        <v>1.0002462000000001</v>
      </c>
      <c r="F473" s="13">
        <f ca="1">(TRUNC(PRODUCT($E$12:$E472),16))</f>
        <v>1.0810258311493901</v>
      </c>
      <c r="G473" s="13">
        <f t="shared" ca="1" si="133"/>
        <v>1.07412891539049</v>
      </c>
      <c r="H473" s="13">
        <f t="shared" ca="1" si="134"/>
        <v>1.0064209399999999</v>
      </c>
      <c r="I473" s="12">
        <f t="shared" si="147"/>
        <v>5.1999999999999998E-3</v>
      </c>
      <c r="J473" s="100">
        <f t="shared" si="135"/>
        <v>43578</v>
      </c>
      <c r="K473" s="3">
        <f t="shared" si="136"/>
        <v>26</v>
      </c>
      <c r="L473" s="18">
        <f t="shared" si="137"/>
        <v>26</v>
      </c>
      <c r="M473" s="11">
        <f t="shared" si="138"/>
        <v>1.000535261</v>
      </c>
      <c r="N473" s="11">
        <f t="shared" ca="1" si="139"/>
        <v>1.0069596380000001</v>
      </c>
      <c r="O473" s="18">
        <f t="shared" si="140"/>
        <v>0</v>
      </c>
      <c r="P473" s="2">
        <f t="shared" ca="1" si="141"/>
        <v>0</v>
      </c>
      <c r="Q473" s="2">
        <f t="shared" si="142"/>
        <v>0</v>
      </c>
      <c r="R473" s="4" t="str">
        <f t="shared" si="143"/>
        <v>A+J=</v>
      </c>
      <c r="S473" s="100">
        <f t="shared" si="144"/>
        <v>0</v>
      </c>
      <c r="T473" s="9" t="str">
        <f t="shared" si="145"/>
        <v>-</v>
      </c>
      <c r="U473" s="9"/>
      <c r="V473" s="9"/>
      <c r="W473" s="9"/>
      <c r="X473" s="9"/>
      <c r="Y473" s="1"/>
      <c r="Z473" s="9"/>
      <c r="AA473" s="9"/>
      <c r="AB473" s="9"/>
      <c r="AC473" s="9"/>
      <c r="AD473" s="9"/>
      <c r="AE473" s="10"/>
      <c r="AF473" s="9"/>
      <c r="AG473" s="9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</row>
    <row r="474" spans="1:190" x14ac:dyDescent="0.15">
      <c r="A474" s="98">
        <f t="shared" si="146"/>
        <v>43616</v>
      </c>
      <c r="B474" s="15">
        <f t="shared" ca="1" si="130"/>
        <v>0</v>
      </c>
      <c r="C474" s="2">
        <f t="shared" si="131"/>
        <v>0</v>
      </c>
      <c r="D474" s="12">
        <f ca="1">IF(A474&lt;$B$1,VLOOKUP(A474,[1]DI!$A$4:$B$15000,2),0)</f>
        <v>6.4000000000000001E-2</v>
      </c>
      <c r="E474" s="13">
        <f t="shared" ca="1" si="132"/>
        <v>1.0002462000000001</v>
      </c>
      <c r="F474" s="13">
        <f ca="1">(TRUNC(PRODUCT($E$12:$E473),16))</f>
        <v>1.0812919797090199</v>
      </c>
      <c r="G474" s="13">
        <f t="shared" ca="1" si="133"/>
        <v>1.07412891539049</v>
      </c>
      <c r="H474" s="13">
        <f t="shared" ca="1" si="134"/>
        <v>1.00666872</v>
      </c>
      <c r="I474" s="12">
        <f t="shared" si="147"/>
        <v>5.1999999999999998E-3</v>
      </c>
      <c r="J474" s="100">
        <f t="shared" si="135"/>
        <v>43578</v>
      </c>
      <c r="K474" s="3">
        <f t="shared" si="136"/>
        <v>27</v>
      </c>
      <c r="L474" s="18">
        <f t="shared" si="137"/>
        <v>27</v>
      </c>
      <c r="M474" s="11">
        <f t="shared" si="138"/>
        <v>1.0005558539999999</v>
      </c>
      <c r="N474" s="11">
        <f t="shared" ca="1" si="139"/>
        <v>1.0072282809999999</v>
      </c>
      <c r="O474" s="18">
        <f t="shared" si="140"/>
        <v>0</v>
      </c>
      <c r="P474" s="2">
        <f t="shared" ca="1" si="141"/>
        <v>0</v>
      </c>
      <c r="Q474" s="2">
        <f t="shared" si="142"/>
        <v>0</v>
      </c>
      <c r="R474" s="4" t="str">
        <f t="shared" si="143"/>
        <v>A+J=</v>
      </c>
      <c r="S474" s="100">
        <f t="shared" si="144"/>
        <v>0</v>
      </c>
      <c r="T474" s="9" t="str">
        <f t="shared" si="145"/>
        <v>-</v>
      </c>
      <c r="U474" s="9"/>
      <c r="V474" s="9"/>
      <c r="W474" s="9"/>
      <c r="X474" s="9"/>
      <c r="Y474" s="1"/>
      <c r="Z474" s="9"/>
      <c r="AA474" s="9"/>
      <c r="AB474" s="9"/>
      <c r="AC474" s="9"/>
      <c r="AD474" s="9"/>
      <c r="AE474" s="10"/>
      <c r="AF474" s="9"/>
      <c r="AG474" s="9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</row>
    <row r="475" spans="1:190" x14ac:dyDescent="0.15">
      <c r="A475" s="98">
        <f t="shared" si="146"/>
        <v>43617</v>
      </c>
      <c r="B475" s="15">
        <f t="shared" ca="1" si="130"/>
        <v>0</v>
      </c>
      <c r="C475" s="2">
        <f t="shared" si="131"/>
        <v>0</v>
      </c>
      <c r="D475" s="12">
        <f ca="1">IF(A475&lt;$B$1,VLOOKUP(A475,[1]DI!$A$4:$B$15000,2),0)</f>
        <v>0</v>
      </c>
      <c r="E475" s="13">
        <f t="shared" ca="1" si="132"/>
        <v>1</v>
      </c>
      <c r="F475" s="13">
        <f ca="1">(TRUNC(PRODUCT($E$12:$E474),16))</f>
        <v>1.0815581937944201</v>
      </c>
      <c r="G475" s="13">
        <f t="shared" ca="1" si="133"/>
        <v>1.07412891539049</v>
      </c>
      <c r="H475" s="13">
        <f t="shared" ca="1" si="134"/>
        <v>1.0069165600000001</v>
      </c>
      <c r="I475" s="12">
        <f t="shared" si="147"/>
        <v>5.1999999999999998E-3</v>
      </c>
      <c r="J475" s="100">
        <f t="shared" si="135"/>
        <v>43578</v>
      </c>
      <c r="K475" s="3">
        <f t="shared" si="136"/>
        <v>27</v>
      </c>
      <c r="L475" s="18">
        <f t="shared" si="137"/>
        <v>28</v>
      </c>
      <c r="M475" s="11">
        <f t="shared" si="138"/>
        <v>1.000576447</v>
      </c>
      <c r="N475" s="11">
        <f t="shared" ca="1" si="139"/>
        <v>1.007496994</v>
      </c>
      <c r="O475" s="18">
        <f t="shared" si="140"/>
        <v>0</v>
      </c>
      <c r="P475" s="2">
        <f t="shared" ca="1" si="141"/>
        <v>0</v>
      </c>
      <c r="Q475" s="2">
        <f t="shared" si="142"/>
        <v>0</v>
      </c>
      <c r="R475" s="4" t="str">
        <f t="shared" si="143"/>
        <v>A+J=</v>
      </c>
      <c r="S475" s="100">
        <f t="shared" si="144"/>
        <v>0</v>
      </c>
      <c r="T475" s="9" t="str">
        <f t="shared" si="145"/>
        <v>-</v>
      </c>
      <c r="U475" s="9"/>
      <c r="V475" s="9"/>
      <c r="W475" s="9"/>
      <c r="X475" s="9"/>
      <c r="Y475" s="1"/>
      <c r="Z475" s="9"/>
      <c r="AA475" s="9"/>
      <c r="AB475" s="9"/>
      <c r="AC475" s="9"/>
      <c r="AD475" s="9"/>
      <c r="AE475" s="10"/>
      <c r="AF475" s="9"/>
      <c r="AG475" s="9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</row>
    <row r="476" spans="1:190" x14ac:dyDescent="0.15">
      <c r="A476" s="98">
        <f t="shared" si="146"/>
        <v>43618</v>
      </c>
      <c r="B476" s="15">
        <f t="shared" ca="1" si="130"/>
        <v>0</v>
      </c>
      <c r="C476" s="2">
        <f t="shared" si="131"/>
        <v>0</v>
      </c>
      <c r="D476" s="12">
        <f ca="1">IF(A476&lt;$B$1,VLOOKUP(A476,[1]DI!$A$4:$B$15000,2),0)</f>
        <v>0</v>
      </c>
      <c r="E476" s="13">
        <f t="shared" ca="1" si="132"/>
        <v>1</v>
      </c>
      <c r="F476" s="13">
        <f ca="1">(TRUNC(PRODUCT($E$12:$E475),16))</f>
        <v>1.0815581937944201</v>
      </c>
      <c r="G476" s="13">
        <f t="shared" ca="1" si="133"/>
        <v>1.07412891539049</v>
      </c>
      <c r="H476" s="13">
        <f t="shared" ca="1" si="134"/>
        <v>1.0069165600000001</v>
      </c>
      <c r="I476" s="12">
        <f t="shared" si="147"/>
        <v>5.1999999999999998E-3</v>
      </c>
      <c r="J476" s="100">
        <f t="shared" si="135"/>
        <v>43578</v>
      </c>
      <c r="K476" s="3">
        <f t="shared" si="136"/>
        <v>27</v>
      </c>
      <c r="L476" s="18">
        <f t="shared" si="137"/>
        <v>28</v>
      </c>
      <c r="M476" s="11">
        <f t="shared" si="138"/>
        <v>1.000576447</v>
      </c>
      <c r="N476" s="11">
        <f t="shared" ca="1" si="139"/>
        <v>1.007496994</v>
      </c>
      <c r="O476" s="18">
        <f t="shared" si="140"/>
        <v>0</v>
      </c>
      <c r="P476" s="2">
        <f t="shared" ca="1" si="141"/>
        <v>0</v>
      </c>
      <c r="Q476" s="2">
        <f t="shared" si="142"/>
        <v>0</v>
      </c>
      <c r="R476" s="4" t="str">
        <f t="shared" si="143"/>
        <v>A+J=</v>
      </c>
      <c r="S476" s="100">
        <f t="shared" si="144"/>
        <v>0</v>
      </c>
      <c r="T476" s="9" t="str">
        <f t="shared" si="145"/>
        <v>-</v>
      </c>
      <c r="U476" s="9"/>
      <c r="V476" s="9"/>
      <c r="W476" s="9"/>
      <c r="X476" s="9"/>
      <c r="Y476" s="1"/>
      <c r="Z476" s="9"/>
      <c r="AA476" s="9"/>
      <c r="AB476" s="9"/>
      <c r="AC476" s="9"/>
      <c r="AD476" s="9"/>
      <c r="AE476" s="10"/>
      <c r="AF476" s="9"/>
      <c r="AG476" s="9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</row>
    <row r="477" spans="1:190" x14ac:dyDescent="0.15">
      <c r="A477" s="98">
        <f t="shared" si="146"/>
        <v>43619</v>
      </c>
      <c r="B477" s="15">
        <f t="shared" ca="1" si="130"/>
        <v>0</v>
      </c>
      <c r="C477" s="2">
        <f t="shared" si="131"/>
        <v>0</v>
      </c>
      <c r="D477" s="12">
        <f ca="1">IF(A477&lt;$B$1,VLOOKUP(A477,[1]DI!$A$4:$B$15000,2),0)</f>
        <v>6.4000000000000001E-2</v>
      </c>
      <c r="E477" s="13">
        <f t="shared" ca="1" si="132"/>
        <v>1.0002462000000001</v>
      </c>
      <c r="F477" s="13">
        <f ca="1">(TRUNC(PRODUCT($E$12:$E476),16))</f>
        <v>1.0815581937944201</v>
      </c>
      <c r="G477" s="13">
        <f t="shared" ca="1" si="133"/>
        <v>1.07412891539049</v>
      </c>
      <c r="H477" s="13">
        <f t="shared" ca="1" si="134"/>
        <v>1.0069165600000001</v>
      </c>
      <c r="I477" s="12">
        <f t="shared" si="147"/>
        <v>5.1999999999999998E-3</v>
      </c>
      <c r="J477" s="100">
        <f t="shared" si="135"/>
        <v>43578</v>
      </c>
      <c r="K477" s="3">
        <f t="shared" si="136"/>
        <v>28</v>
      </c>
      <c r="L477" s="18">
        <f t="shared" si="137"/>
        <v>28</v>
      </c>
      <c r="M477" s="11">
        <f t="shared" si="138"/>
        <v>1.000576447</v>
      </c>
      <c r="N477" s="11">
        <f t="shared" ca="1" si="139"/>
        <v>1.007496994</v>
      </c>
      <c r="O477" s="18">
        <f t="shared" si="140"/>
        <v>0</v>
      </c>
      <c r="P477" s="2">
        <f t="shared" ca="1" si="141"/>
        <v>0</v>
      </c>
      <c r="Q477" s="2">
        <f t="shared" si="142"/>
        <v>0</v>
      </c>
      <c r="R477" s="4" t="str">
        <f t="shared" si="143"/>
        <v>A+J=</v>
      </c>
      <c r="S477" s="100">
        <f t="shared" si="144"/>
        <v>0</v>
      </c>
      <c r="T477" s="9" t="str">
        <f t="shared" si="145"/>
        <v>-</v>
      </c>
      <c r="U477" s="9"/>
      <c r="V477" s="9"/>
      <c r="W477" s="9"/>
      <c r="X477" s="9"/>
      <c r="Y477" s="1"/>
      <c r="Z477" s="9"/>
      <c r="AA477" s="9"/>
      <c r="AB477" s="9"/>
      <c r="AC477" s="9"/>
      <c r="AD477" s="9"/>
      <c r="AE477" s="10"/>
      <c r="AF477" s="9"/>
      <c r="AG477" s="9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</row>
    <row r="478" spans="1:190" x14ac:dyDescent="0.15">
      <c r="A478" s="98">
        <f t="shared" si="146"/>
        <v>43620</v>
      </c>
      <c r="B478" s="15">
        <f t="shared" ca="1" si="130"/>
        <v>0</v>
      </c>
      <c r="C478" s="2">
        <f t="shared" si="131"/>
        <v>0</v>
      </c>
      <c r="D478" s="12">
        <f ca="1">IF(A478&lt;$B$1,VLOOKUP(A478,[1]DI!$A$4:$B$15000,2),0)</f>
        <v>6.4000000000000001E-2</v>
      </c>
      <c r="E478" s="13">
        <f t="shared" ca="1" si="132"/>
        <v>1.0002462000000001</v>
      </c>
      <c r="F478" s="13">
        <f ca="1">(TRUNC(PRODUCT($E$12:$E477),16))</f>
        <v>1.0818244734217399</v>
      </c>
      <c r="G478" s="13">
        <f t="shared" ca="1" si="133"/>
        <v>1.07412891539049</v>
      </c>
      <c r="H478" s="13">
        <f t="shared" ca="1" si="134"/>
        <v>1.00716446</v>
      </c>
      <c r="I478" s="12">
        <f t="shared" si="147"/>
        <v>5.1999999999999998E-3</v>
      </c>
      <c r="J478" s="100">
        <f t="shared" si="135"/>
        <v>43578</v>
      </c>
      <c r="K478" s="3">
        <f t="shared" si="136"/>
        <v>29</v>
      </c>
      <c r="L478" s="18">
        <f t="shared" si="137"/>
        <v>29</v>
      </c>
      <c r="M478" s="11">
        <f t="shared" si="138"/>
        <v>1.0005970399999999</v>
      </c>
      <c r="N478" s="11">
        <f t="shared" ca="1" si="139"/>
        <v>1.0077657769999999</v>
      </c>
      <c r="O478" s="18">
        <f t="shared" si="140"/>
        <v>0</v>
      </c>
      <c r="P478" s="2">
        <f t="shared" ca="1" si="141"/>
        <v>0</v>
      </c>
      <c r="Q478" s="2">
        <f t="shared" si="142"/>
        <v>0</v>
      </c>
      <c r="R478" s="4" t="str">
        <f t="shared" si="143"/>
        <v>A+J=</v>
      </c>
      <c r="S478" s="100">
        <f t="shared" si="144"/>
        <v>0</v>
      </c>
      <c r="T478" s="9" t="str">
        <f t="shared" si="145"/>
        <v>-</v>
      </c>
      <c r="U478" s="9"/>
      <c r="V478" s="9"/>
      <c r="W478" s="9"/>
      <c r="X478" s="9"/>
      <c r="Y478" s="1"/>
      <c r="Z478" s="9"/>
      <c r="AA478" s="9"/>
      <c r="AB478" s="9"/>
      <c r="AC478" s="9"/>
      <c r="AD478" s="9"/>
      <c r="AE478" s="10"/>
      <c r="AF478" s="9"/>
      <c r="AG478" s="9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</row>
    <row r="479" spans="1:190" x14ac:dyDescent="0.15">
      <c r="A479" s="98">
        <f t="shared" si="146"/>
        <v>43621</v>
      </c>
      <c r="B479" s="15">
        <f t="shared" ca="1" si="130"/>
        <v>0</v>
      </c>
      <c r="C479" s="2">
        <f t="shared" si="131"/>
        <v>0</v>
      </c>
      <c r="D479" s="12">
        <f ca="1">IF(A479&lt;$B$1,VLOOKUP(A479,[1]DI!$A$4:$B$15000,2),0)</f>
        <v>6.4000000000000001E-2</v>
      </c>
      <c r="E479" s="13">
        <f t="shared" ca="1" si="132"/>
        <v>1.0002462000000001</v>
      </c>
      <c r="F479" s="13">
        <f ca="1">(TRUNC(PRODUCT($E$12:$E478),16))</f>
        <v>1.0820908186070901</v>
      </c>
      <c r="G479" s="13">
        <f t="shared" ca="1" si="133"/>
        <v>1.07412891539049</v>
      </c>
      <c r="H479" s="13">
        <f t="shared" ca="1" si="134"/>
        <v>1.00741243</v>
      </c>
      <c r="I479" s="12">
        <f t="shared" si="147"/>
        <v>5.1999999999999998E-3</v>
      </c>
      <c r="J479" s="100">
        <f t="shared" si="135"/>
        <v>43578</v>
      </c>
      <c r="K479" s="3">
        <f t="shared" si="136"/>
        <v>30</v>
      </c>
      <c r="L479" s="18">
        <f t="shared" si="137"/>
        <v>30</v>
      </c>
      <c r="M479" s="11">
        <f t="shared" si="138"/>
        <v>1.0006176339999999</v>
      </c>
      <c r="N479" s="11">
        <f t="shared" ca="1" si="139"/>
        <v>1.0080346419999999</v>
      </c>
      <c r="O479" s="18">
        <f t="shared" si="140"/>
        <v>0</v>
      </c>
      <c r="P479" s="2">
        <f t="shared" ca="1" si="141"/>
        <v>0</v>
      </c>
      <c r="Q479" s="2">
        <f t="shared" si="142"/>
        <v>0</v>
      </c>
      <c r="R479" s="4" t="str">
        <f t="shared" si="143"/>
        <v>A+J=</v>
      </c>
      <c r="S479" s="100">
        <f t="shared" si="144"/>
        <v>0</v>
      </c>
      <c r="T479" s="9" t="str">
        <f t="shared" si="145"/>
        <v>-</v>
      </c>
      <c r="U479" s="9"/>
      <c r="V479" s="9"/>
      <c r="W479" s="9"/>
      <c r="X479" s="9"/>
      <c r="Y479" s="1"/>
      <c r="Z479" s="9"/>
      <c r="AA479" s="9"/>
      <c r="AB479" s="9"/>
      <c r="AC479" s="9"/>
      <c r="AD479" s="9"/>
      <c r="AE479" s="10"/>
      <c r="AF479" s="9"/>
      <c r="AG479" s="9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</row>
    <row r="480" spans="1:190" x14ac:dyDescent="0.15">
      <c r="A480" s="98">
        <f t="shared" si="146"/>
        <v>43622</v>
      </c>
      <c r="B480" s="15">
        <f t="shared" ca="1" si="130"/>
        <v>0</v>
      </c>
      <c r="C480" s="2">
        <f t="shared" si="131"/>
        <v>0</v>
      </c>
      <c r="D480" s="12">
        <f ca="1">IF(A480&lt;$B$1,VLOOKUP(A480,[1]DI!$A$4:$B$15000,2),0)</f>
        <v>6.4000000000000001E-2</v>
      </c>
      <c r="E480" s="13">
        <f t="shared" ca="1" si="132"/>
        <v>1.0002462000000001</v>
      </c>
      <c r="F480" s="13">
        <f ca="1">(TRUNC(PRODUCT($E$12:$E479),16))</f>
        <v>1.0823572293666299</v>
      </c>
      <c r="G480" s="13">
        <f t="shared" ca="1" si="133"/>
        <v>1.07412891539049</v>
      </c>
      <c r="H480" s="13">
        <f t="shared" ca="1" si="134"/>
        <v>1.0076604499999999</v>
      </c>
      <c r="I480" s="12">
        <f t="shared" si="147"/>
        <v>5.1999999999999998E-3</v>
      </c>
      <c r="J480" s="100">
        <f t="shared" si="135"/>
        <v>43578</v>
      </c>
      <c r="K480" s="3">
        <f t="shared" si="136"/>
        <v>31</v>
      </c>
      <c r="L480" s="18">
        <f t="shared" si="137"/>
        <v>31</v>
      </c>
      <c r="M480" s="11">
        <f t="shared" si="138"/>
        <v>1.000638229</v>
      </c>
      <c r="N480" s="11">
        <f t="shared" ca="1" si="139"/>
        <v>1.0083035680000001</v>
      </c>
      <c r="O480" s="18">
        <f t="shared" si="140"/>
        <v>0</v>
      </c>
      <c r="P480" s="2">
        <f t="shared" ca="1" si="141"/>
        <v>0</v>
      </c>
      <c r="Q480" s="2">
        <f t="shared" si="142"/>
        <v>0</v>
      </c>
      <c r="R480" s="4" t="str">
        <f t="shared" si="143"/>
        <v>A+J=</v>
      </c>
      <c r="S480" s="100">
        <f t="shared" si="144"/>
        <v>0</v>
      </c>
      <c r="T480" s="9" t="str">
        <f t="shared" si="145"/>
        <v>-</v>
      </c>
      <c r="U480" s="9"/>
      <c r="V480" s="9"/>
      <c r="W480" s="9"/>
      <c r="X480" s="9"/>
      <c r="Y480" s="1"/>
      <c r="Z480" s="9"/>
      <c r="AA480" s="9"/>
      <c r="AB480" s="9"/>
      <c r="AC480" s="9"/>
      <c r="AD480" s="9"/>
      <c r="AE480" s="10"/>
      <c r="AF480" s="9"/>
      <c r="AG480" s="9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</row>
    <row r="481" spans="1:190" x14ac:dyDescent="0.15">
      <c r="A481" s="98">
        <f t="shared" si="146"/>
        <v>43623</v>
      </c>
      <c r="B481" s="15">
        <f t="shared" ca="1" si="130"/>
        <v>0</v>
      </c>
      <c r="C481" s="2">
        <f t="shared" si="131"/>
        <v>0</v>
      </c>
      <c r="D481" s="12">
        <f ca="1">IF(A481&lt;$B$1,VLOOKUP(A481,[1]DI!$A$4:$B$15000,2),0)</f>
        <v>6.4000000000000001E-2</v>
      </c>
      <c r="E481" s="13">
        <f t="shared" ca="1" si="132"/>
        <v>1.0002462000000001</v>
      </c>
      <c r="F481" s="13">
        <f ca="1">(TRUNC(PRODUCT($E$12:$E480),16))</f>
        <v>1.0826237057165</v>
      </c>
      <c r="G481" s="13">
        <f t="shared" ca="1" si="133"/>
        <v>1.07412891539049</v>
      </c>
      <c r="H481" s="13">
        <f t="shared" ca="1" si="134"/>
        <v>1.0079085400000001</v>
      </c>
      <c r="I481" s="12">
        <f t="shared" si="147"/>
        <v>5.1999999999999998E-3</v>
      </c>
      <c r="J481" s="100">
        <f t="shared" si="135"/>
        <v>43578</v>
      </c>
      <c r="K481" s="3">
        <f t="shared" si="136"/>
        <v>32</v>
      </c>
      <c r="L481" s="18">
        <f t="shared" si="137"/>
        <v>32</v>
      </c>
      <c r="M481" s="11">
        <f t="shared" si="138"/>
        <v>1.000658823</v>
      </c>
      <c r="N481" s="11">
        <f t="shared" ca="1" si="139"/>
        <v>1.0085725729999999</v>
      </c>
      <c r="O481" s="18">
        <f t="shared" si="140"/>
        <v>0</v>
      </c>
      <c r="P481" s="2">
        <f t="shared" ca="1" si="141"/>
        <v>0</v>
      </c>
      <c r="Q481" s="2">
        <f t="shared" si="142"/>
        <v>0</v>
      </c>
      <c r="R481" s="4" t="str">
        <f t="shared" si="143"/>
        <v>A+J=</v>
      </c>
      <c r="S481" s="100">
        <f t="shared" si="144"/>
        <v>0</v>
      </c>
      <c r="T481" s="9" t="str">
        <f t="shared" si="145"/>
        <v>-</v>
      </c>
      <c r="U481" s="9"/>
      <c r="V481" s="9"/>
      <c r="W481" s="9"/>
      <c r="X481" s="9"/>
      <c r="Y481" s="1"/>
      <c r="Z481" s="9"/>
      <c r="AA481" s="9"/>
      <c r="AB481" s="9"/>
      <c r="AC481" s="9"/>
      <c r="AD481" s="9"/>
      <c r="AE481" s="10"/>
      <c r="AF481" s="9"/>
      <c r="AG481" s="9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</row>
    <row r="482" spans="1:190" x14ac:dyDescent="0.15">
      <c r="A482" s="98">
        <f t="shared" si="146"/>
        <v>43624</v>
      </c>
      <c r="B482" s="15">
        <f t="shared" ca="1" si="130"/>
        <v>0</v>
      </c>
      <c r="C482" s="2">
        <f t="shared" si="131"/>
        <v>0</v>
      </c>
      <c r="D482" s="12">
        <f ca="1">IF(A482&lt;$B$1,VLOOKUP(A482,[1]DI!$A$4:$B$15000,2),0)</f>
        <v>0</v>
      </c>
      <c r="E482" s="13">
        <f t="shared" ca="1" si="132"/>
        <v>1</v>
      </c>
      <c r="F482" s="13">
        <f ca="1">(TRUNC(PRODUCT($E$12:$E481),16))</f>
        <v>1.0828902476728499</v>
      </c>
      <c r="G482" s="13">
        <f t="shared" ca="1" si="133"/>
        <v>1.07412891539049</v>
      </c>
      <c r="H482" s="13">
        <f t="shared" ca="1" si="134"/>
        <v>1.0081566900000001</v>
      </c>
      <c r="I482" s="12">
        <f t="shared" si="147"/>
        <v>5.1999999999999998E-3</v>
      </c>
      <c r="J482" s="100">
        <f t="shared" si="135"/>
        <v>43578</v>
      </c>
      <c r="K482" s="3">
        <f t="shared" si="136"/>
        <v>32</v>
      </c>
      <c r="L482" s="18">
        <f t="shared" si="137"/>
        <v>33</v>
      </c>
      <c r="M482" s="11">
        <f t="shared" si="138"/>
        <v>1.0006794189999999</v>
      </c>
      <c r="N482" s="11">
        <f t="shared" ca="1" si="139"/>
        <v>1.008841651</v>
      </c>
      <c r="O482" s="18">
        <f t="shared" si="140"/>
        <v>0</v>
      </c>
      <c r="P482" s="2">
        <f t="shared" ca="1" si="141"/>
        <v>0</v>
      </c>
      <c r="Q482" s="2">
        <f t="shared" si="142"/>
        <v>0</v>
      </c>
      <c r="R482" s="4" t="str">
        <f t="shared" si="143"/>
        <v>A+J=</v>
      </c>
      <c r="S482" s="100">
        <f t="shared" si="144"/>
        <v>0</v>
      </c>
      <c r="T482" s="9" t="str">
        <f t="shared" si="145"/>
        <v>-</v>
      </c>
      <c r="U482" s="9"/>
      <c r="V482" s="9"/>
      <c r="W482" s="9"/>
      <c r="X482" s="9"/>
      <c r="Y482" s="1"/>
      <c r="Z482" s="9"/>
      <c r="AA482" s="9"/>
      <c r="AB482" s="9"/>
      <c r="AC482" s="9"/>
      <c r="AD482" s="9"/>
      <c r="AE482" s="10"/>
      <c r="AF482" s="9"/>
      <c r="AG482" s="9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</row>
    <row r="483" spans="1:190" x14ac:dyDescent="0.15">
      <c r="A483" s="98">
        <f t="shared" si="146"/>
        <v>43625</v>
      </c>
      <c r="B483" s="15">
        <f t="shared" ca="1" si="130"/>
        <v>0</v>
      </c>
      <c r="C483" s="2">
        <f t="shared" si="131"/>
        <v>0</v>
      </c>
      <c r="D483" s="12">
        <f ca="1">IF(A483&lt;$B$1,VLOOKUP(A483,[1]DI!$A$4:$B$15000,2),0)</f>
        <v>0</v>
      </c>
      <c r="E483" s="13">
        <f t="shared" ca="1" si="132"/>
        <v>1</v>
      </c>
      <c r="F483" s="13">
        <f ca="1">(TRUNC(PRODUCT($E$12:$E482),16))</f>
        <v>1.0828902476728499</v>
      </c>
      <c r="G483" s="13">
        <f t="shared" ca="1" si="133"/>
        <v>1.07412891539049</v>
      </c>
      <c r="H483" s="13">
        <f t="shared" ca="1" si="134"/>
        <v>1.0081566900000001</v>
      </c>
      <c r="I483" s="12">
        <f t="shared" si="147"/>
        <v>5.1999999999999998E-3</v>
      </c>
      <c r="J483" s="100">
        <f t="shared" si="135"/>
        <v>43578</v>
      </c>
      <c r="K483" s="3">
        <f t="shared" si="136"/>
        <v>32</v>
      </c>
      <c r="L483" s="18">
        <f t="shared" si="137"/>
        <v>33</v>
      </c>
      <c r="M483" s="11">
        <f t="shared" si="138"/>
        <v>1.0006794189999999</v>
      </c>
      <c r="N483" s="11">
        <f t="shared" ca="1" si="139"/>
        <v>1.008841651</v>
      </c>
      <c r="O483" s="18">
        <f t="shared" si="140"/>
        <v>0</v>
      </c>
      <c r="P483" s="2">
        <f t="shared" ca="1" si="141"/>
        <v>0</v>
      </c>
      <c r="Q483" s="2">
        <f t="shared" si="142"/>
        <v>0</v>
      </c>
      <c r="R483" s="4" t="str">
        <f t="shared" si="143"/>
        <v>A+J=</v>
      </c>
      <c r="S483" s="100">
        <f t="shared" si="144"/>
        <v>0</v>
      </c>
      <c r="T483" s="9" t="str">
        <f t="shared" si="145"/>
        <v>-</v>
      </c>
      <c r="U483" s="9"/>
      <c r="V483" s="9"/>
      <c r="W483" s="9"/>
      <c r="X483" s="9"/>
      <c r="Y483" s="1"/>
      <c r="Z483" s="9"/>
      <c r="AA483" s="9"/>
      <c r="AB483" s="9"/>
      <c r="AC483" s="9"/>
      <c r="AD483" s="9"/>
      <c r="AE483" s="10"/>
      <c r="AF483" s="9"/>
      <c r="AG483" s="9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</row>
    <row r="484" spans="1:190" x14ac:dyDescent="0.15">
      <c r="A484" s="98">
        <f t="shared" si="146"/>
        <v>43626</v>
      </c>
      <c r="B484" s="15">
        <f t="shared" ca="1" si="130"/>
        <v>0</v>
      </c>
      <c r="C484" s="2">
        <f t="shared" si="131"/>
        <v>0</v>
      </c>
      <c r="D484" s="12">
        <f ca="1">IF(A484&lt;$B$1,VLOOKUP(A484,[1]DI!$A$4:$B$15000,2),0)</f>
        <v>6.4000000000000001E-2</v>
      </c>
      <c r="E484" s="13">
        <f t="shared" ca="1" si="132"/>
        <v>1.0002462000000001</v>
      </c>
      <c r="F484" s="13">
        <f ca="1">(TRUNC(PRODUCT($E$12:$E483),16))</f>
        <v>1.0828902476728499</v>
      </c>
      <c r="G484" s="13">
        <f t="shared" ca="1" si="133"/>
        <v>1.07412891539049</v>
      </c>
      <c r="H484" s="13">
        <f t="shared" ca="1" si="134"/>
        <v>1.0081566900000001</v>
      </c>
      <c r="I484" s="12">
        <f t="shared" si="147"/>
        <v>5.1999999999999998E-3</v>
      </c>
      <c r="J484" s="100">
        <f t="shared" si="135"/>
        <v>43578</v>
      </c>
      <c r="K484" s="3">
        <f t="shared" si="136"/>
        <v>33</v>
      </c>
      <c r="L484" s="18">
        <f t="shared" si="137"/>
        <v>33</v>
      </c>
      <c r="M484" s="11">
        <f t="shared" si="138"/>
        <v>1.0006794189999999</v>
      </c>
      <c r="N484" s="11">
        <f t="shared" ca="1" si="139"/>
        <v>1.008841651</v>
      </c>
      <c r="O484" s="18">
        <f t="shared" si="140"/>
        <v>0</v>
      </c>
      <c r="P484" s="2">
        <f t="shared" ca="1" si="141"/>
        <v>0</v>
      </c>
      <c r="Q484" s="2">
        <f t="shared" si="142"/>
        <v>0</v>
      </c>
      <c r="R484" s="4" t="str">
        <f t="shared" si="143"/>
        <v>A+J=</v>
      </c>
      <c r="S484" s="100">
        <f t="shared" si="144"/>
        <v>0</v>
      </c>
      <c r="T484" s="9" t="str">
        <f t="shared" si="145"/>
        <v>-</v>
      </c>
      <c r="U484" s="9"/>
      <c r="V484" s="9"/>
      <c r="W484" s="9"/>
      <c r="X484" s="9"/>
      <c r="Y484" s="1"/>
      <c r="Z484" s="9"/>
      <c r="AA484" s="9"/>
      <c r="AB484" s="9"/>
      <c r="AC484" s="9"/>
      <c r="AD484" s="9"/>
      <c r="AE484" s="10"/>
      <c r="AF484" s="9"/>
      <c r="AG484" s="9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</row>
    <row r="485" spans="1:190" x14ac:dyDescent="0.15">
      <c r="A485" s="98">
        <f t="shared" si="146"/>
        <v>43627</v>
      </c>
      <c r="B485" s="15">
        <f t="shared" ca="1" si="130"/>
        <v>0</v>
      </c>
      <c r="C485" s="2">
        <f t="shared" si="131"/>
        <v>0</v>
      </c>
      <c r="D485" s="12">
        <f ca="1">IF(A485&lt;$B$1,VLOOKUP(A485,[1]DI!$A$4:$B$15000,2),0)</f>
        <v>6.4000000000000001E-2</v>
      </c>
      <c r="E485" s="13">
        <f t="shared" ca="1" si="132"/>
        <v>1.0002462000000001</v>
      </c>
      <c r="F485" s="13">
        <f ca="1">(TRUNC(PRODUCT($E$12:$E484),16))</f>
        <v>1.08315685525183</v>
      </c>
      <c r="G485" s="13">
        <f t="shared" ca="1" si="133"/>
        <v>1.07412891539049</v>
      </c>
      <c r="H485" s="13">
        <f t="shared" ca="1" si="134"/>
        <v>1.00840489</v>
      </c>
      <c r="I485" s="12">
        <f t="shared" si="147"/>
        <v>5.1999999999999998E-3</v>
      </c>
      <c r="J485" s="100">
        <f t="shared" si="135"/>
        <v>43578</v>
      </c>
      <c r="K485" s="3">
        <f t="shared" si="136"/>
        <v>34</v>
      </c>
      <c r="L485" s="18">
        <f t="shared" si="137"/>
        <v>34</v>
      </c>
      <c r="M485" s="11">
        <f t="shared" si="138"/>
        <v>1.000700014</v>
      </c>
      <c r="N485" s="11">
        <f t="shared" ca="1" si="139"/>
        <v>1.0091107880000001</v>
      </c>
      <c r="O485" s="18">
        <f t="shared" si="140"/>
        <v>0</v>
      </c>
      <c r="P485" s="2">
        <f t="shared" ca="1" si="141"/>
        <v>0</v>
      </c>
      <c r="Q485" s="2">
        <f t="shared" si="142"/>
        <v>0</v>
      </c>
      <c r="R485" s="4" t="str">
        <f t="shared" si="143"/>
        <v>A+J=</v>
      </c>
      <c r="S485" s="100">
        <f t="shared" si="144"/>
        <v>0</v>
      </c>
      <c r="T485" s="9" t="str">
        <f t="shared" si="145"/>
        <v>-</v>
      </c>
      <c r="U485" s="9"/>
      <c r="V485" s="9"/>
      <c r="W485" s="9"/>
      <c r="X485" s="9"/>
      <c r="Y485" s="1"/>
      <c r="Z485" s="9"/>
      <c r="AA485" s="9"/>
      <c r="AB485" s="9"/>
      <c r="AC485" s="9"/>
      <c r="AD485" s="9"/>
      <c r="AE485" s="10"/>
      <c r="AF485" s="9"/>
      <c r="AG485" s="9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</row>
    <row r="486" spans="1:190" x14ac:dyDescent="0.15">
      <c r="A486" s="98">
        <f t="shared" si="146"/>
        <v>43628</v>
      </c>
      <c r="B486" s="15">
        <f t="shared" ca="1" si="130"/>
        <v>0</v>
      </c>
      <c r="C486" s="2">
        <f t="shared" si="131"/>
        <v>0</v>
      </c>
      <c r="D486" s="12">
        <f ca="1">IF(A486&lt;$B$1,VLOOKUP(A486,[1]DI!$A$4:$B$15000,2),0)</f>
        <v>6.4000000000000001E-2</v>
      </c>
      <c r="E486" s="13">
        <f t="shared" ca="1" si="132"/>
        <v>1.0002462000000001</v>
      </c>
      <c r="F486" s="13">
        <f ca="1">(TRUNC(PRODUCT($E$12:$E485),16))</f>
        <v>1.0834235284695899</v>
      </c>
      <c r="G486" s="13">
        <f t="shared" ca="1" si="133"/>
        <v>1.07412891539049</v>
      </c>
      <c r="H486" s="13">
        <f t="shared" ca="1" si="134"/>
        <v>1.0086531599999999</v>
      </c>
      <c r="I486" s="12">
        <f t="shared" si="147"/>
        <v>5.1999999999999998E-3</v>
      </c>
      <c r="J486" s="100">
        <f t="shared" si="135"/>
        <v>43578</v>
      </c>
      <c r="K486" s="3">
        <f t="shared" si="136"/>
        <v>35</v>
      </c>
      <c r="L486" s="18">
        <f t="shared" si="137"/>
        <v>35</v>
      </c>
      <c r="M486" s="11">
        <f t="shared" si="138"/>
        <v>1.0007206099999999</v>
      </c>
      <c r="N486" s="11">
        <f t="shared" ca="1" si="139"/>
        <v>1.009380006</v>
      </c>
      <c r="O486" s="18">
        <f t="shared" si="140"/>
        <v>0</v>
      </c>
      <c r="P486" s="2">
        <f t="shared" ca="1" si="141"/>
        <v>0</v>
      </c>
      <c r="Q486" s="2">
        <f t="shared" si="142"/>
        <v>0</v>
      </c>
      <c r="R486" s="4" t="str">
        <f t="shared" si="143"/>
        <v>A+J=</v>
      </c>
      <c r="S486" s="100">
        <f t="shared" si="144"/>
        <v>0</v>
      </c>
      <c r="T486" s="9" t="str">
        <f t="shared" si="145"/>
        <v>-</v>
      </c>
      <c r="U486" s="9"/>
      <c r="V486" s="9"/>
      <c r="W486" s="9"/>
      <c r="X486" s="9"/>
      <c r="Y486" s="1"/>
      <c r="Z486" s="9"/>
      <c r="AA486" s="9"/>
      <c r="AB486" s="9"/>
      <c r="AC486" s="9"/>
      <c r="AD486" s="9"/>
      <c r="AE486" s="10"/>
      <c r="AF486" s="9"/>
      <c r="AG486" s="9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</row>
    <row r="487" spans="1:190" x14ac:dyDescent="0.15">
      <c r="A487" s="98">
        <f t="shared" si="146"/>
        <v>43629</v>
      </c>
      <c r="B487" s="15">
        <f t="shared" ca="1" si="130"/>
        <v>0</v>
      </c>
      <c r="C487" s="2">
        <f t="shared" si="131"/>
        <v>0</v>
      </c>
      <c r="D487" s="12">
        <f ca="1">IF(A487&lt;$B$1,VLOOKUP(A487,[1]DI!$A$4:$B$15000,2),0)</f>
        <v>6.4000000000000001E-2</v>
      </c>
      <c r="E487" s="13">
        <f t="shared" ca="1" si="132"/>
        <v>1.0002462000000001</v>
      </c>
      <c r="F487" s="13">
        <f ca="1">(TRUNC(PRODUCT($E$12:$E486),16))</f>
        <v>1.0836902673422999</v>
      </c>
      <c r="G487" s="13">
        <f t="shared" ca="1" si="133"/>
        <v>1.07412891539049</v>
      </c>
      <c r="H487" s="13">
        <f t="shared" ca="1" si="134"/>
        <v>1.00890149</v>
      </c>
      <c r="I487" s="12">
        <f t="shared" si="147"/>
        <v>5.1999999999999998E-3</v>
      </c>
      <c r="J487" s="100">
        <f t="shared" si="135"/>
        <v>43578</v>
      </c>
      <c r="K487" s="3">
        <f t="shared" si="136"/>
        <v>36</v>
      </c>
      <c r="L487" s="18">
        <f t="shared" si="137"/>
        <v>36</v>
      </c>
      <c r="M487" s="11">
        <f t="shared" si="138"/>
        <v>1.0007412069999999</v>
      </c>
      <c r="N487" s="11">
        <f t="shared" ca="1" si="139"/>
        <v>1.009649295</v>
      </c>
      <c r="O487" s="18">
        <f t="shared" si="140"/>
        <v>0</v>
      </c>
      <c r="P487" s="2">
        <f t="shared" ca="1" si="141"/>
        <v>0</v>
      </c>
      <c r="Q487" s="2">
        <f t="shared" si="142"/>
        <v>0</v>
      </c>
      <c r="R487" s="4" t="str">
        <f t="shared" si="143"/>
        <v>A+J=</v>
      </c>
      <c r="S487" s="100">
        <f t="shared" si="144"/>
        <v>0</v>
      </c>
      <c r="T487" s="9" t="str">
        <f t="shared" si="145"/>
        <v>-</v>
      </c>
      <c r="U487" s="9"/>
      <c r="V487" s="9"/>
      <c r="W487" s="9"/>
      <c r="X487" s="9"/>
      <c r="Y487" s="1"/>
      <c r="Z487" s="9"/>
      <c r="AA487" s="9"/>
      <c r="AB487" s="9"/>
      <c r="AC487" s="9"/>
      <c r="AD487" s="9"/>
      <c r="AE487" s="10"/>
      <c r="AF487" s="9"/>
      <c r="AG487" s="9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</row>
    <row r="488" spans="1:190" x14ac:dyDescent="0.15">
      <c r="A488" s="98">
        <f t="shared" si="146"/>
        <v>43630</v>
      </c>
      <c r="B488" s="15">
        <f t="shared" ca="1" si="130"/>
        <v>0</v>
      </c>
      <c r="C488" s="2">
        <f t="shared" si="131"/>
        <v>0</v>
      </c>
      <c r="D488" s="12">
        <f ca="1">IF(A488&lt;$B$1,VLOOKUP(A488,[1]DI!$A$4:$B$15000,2),0)</f>
        <v>6.4000000000000001E-2</v>
      </c>
      <c r="E488" s="13">
        <f t="shared" ca="1" si="132"/>
        <v>1.0002462000000001</v>
      </c>
      <c r="F488" s="13">
        <f ca="1">(TRUNC(PRODUCT($E$12:$E487),16))</f>
        <v>1.08395707188612</v>
      </c>
      <c r="G488" s="13">
        <f t="shared" ca="1" si="133"/>
        <v>1.07412891539049</v>
      </c>
      <c r="H488" s="13">
        <f t="shared" ca="1" si="134"/>
        <v>1.00914989</v>
      </c>
      <c r="I488" s="12">
        <f t="shared" si="147"/>
        <v>5.1999999999999998E-3</v>
      </c>
      <c r="J488" s="100">
        <f t="shared" si="135"/>
        <v>43578</v>
      </c>
      <c r="K488" s="3">
        <f t="shared" si="136"/>
        <v>37</v>
      </c>
      <c r="L488" s="18">
        <f t="shared" si="137"/>
        <v>37</v>
      </c>
      <c r="M488" s="11">
        <f t="shared" si="138"/>
        <v>1.0007618039999999</v>
      </c>
      <c r="N488" s="11">
        <f t="shared" ca="1" si="139"/>
        <v>1.009918664</v>
      </c>
      <c r="O488" s="18">
        <f t="shared" si="140"/>
        <v>0</v>
      </c>
      <c r="P488" s="2">
        <f t="shared" ca="1" si="141"/>
        <v>0</v>
      </c>
      <c r="Q488" s="2">
        <f t="shared" si="142"/>
        <v>0</v>
      </c>
      <c r="R488" s="4" t="str">
        <f t="shared" si="143"/>
        <v>A+J=</v>
      </c>
      <c r="S488" s="100">
        <f t="shared" si="144"/>
        <v>0</v>
      </c>
      <c r="T488" s="9" t="str">
        <f t="shared" si="145"/>
        <v>-</v>
      </c>
      <c r="U488" s="9"/>
      <c r="V488" s="9"/>
      <c r="W488" s="9"/>
      <c r="X488" s="9"/>
      <c r="Y488" s="1"/>
      <c r="Z488" s="9"/>
      <c r="AA488" s="9"/>
      <c r="AB488" s="9"/>
      <c r="AC488" s="9"/>
      <c r="AD488" s="9"/>
      <c r="AE488" s="10"/>
      <c r="AF488" s="9"/>
      <c r="AG488" s="9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</row>
    <row r="489" spans="1:190" x14ac:dyDescent="0.15">
      <c r="A489" s="98">
        <f t="shared" si="146"/>
        <v>43631</v>
      </c>
      <c r="B489" s="15">
        <f t="shared" ca="1" si="130"/>
        <v>0</v>
      </c>
      <c r="C489" s="2">
        <f t="shared" si="131"/>
        <v>0</v>
      </c>
      <c r="D489" s="12">
        <f ca="1">IF(A489&lt;$B$1,VLOOKUP(A489,[1]DI!$A$4:$B$15000,2),0)</f>
        <v>0</v>
      </c>
      <c r="E489" s="13">
        <f t="shared" ca="1" si="132"/>
        <v>1</v>
      </c>
      <c r="F489" s="13">
        <f ca="1">(TRUNC(PRODUCT($E$12:$E488),16))</f>
        <v>1.08422394211722</v>
      </c>
      <c r="G489" s="13">
        <f t="shared" ca="1" si="133"/>
        <v>1.07412891539049</v>
      </c>
      <c r="H489" s="13">
        <f t="shared" ca="1" si="134"/>
        <v>1.0093983399999999</v>
      </c>
      <c r="I489" s="12">
        <f t="shared" si="147"/>
        <v>5.1999999999999998E-3</v>
      </c>
      <c r="J489" s="100">
        <f t="shared" si="135"/>
        <v>43578</v>
      </c>
      <c r="K489" s="3">
        <f t="shared" si="136"/>
        <v>37</v>
      </c>
      <c r="L489" s="18">
        <f t="shared" si="137"/>
        <v>38</v>
      </c>
      <c r="M489" s="11">
        <f t="shared" si="138"/>
        <v>1.0007824009999999</v>
      </c>
      <c r="N489" s="11">
        <f t="shared" ca="1" si="139"/>
        <v>1.0101880940000001</v>
      </c>
      <c r="O489" s="18">
        <f t="shared" si="140"/>
        <v>0</v>
      </c>
      <c r="P489" s="2">
        <f t="shared" ca="1" si="141"/>
        <v>0</v>
      </c>
      <c r="Q489" s="2">
        <f t="shared" si="142"/>
        <v>0</v>
      </c>
      <c r="R489" s="4" t="str">
        <f t="shared" si="143"/>
        <v>A+J=</v>
      </c>
      <c r="S489" s="100">
        <f t="shared" si="144"/>
        <v>0</v>
      </c>
      <c r="T489" s="9" t="str">
        <f t="shared" si="145"/>
        <v>-</v>
      </c>
      <c r="U489" s="9"/>
      <c r="V489" s="9"/>
      <c r="W489" s="9"/>
      <c r="X489" s="9"/>
      <c r="Y489" s="1"/>
      <c r="Z489" s="9"/>
      <c r="AA489" s="9"/>
      <c r="AB489" s="9"/>
      <c r="AC489" s="9"/>
      <c r="AD489" s="9"/>
      <c r="AE489" s="10"/>
      <c r="AF489" s="9"/>
      <c r="AG489" s="9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</row>
    <row r="490" spans="1:190" x14ac:dyDescent="0.15">
      <c r="A490" s="98">
        <f t="shared" si="146"/>
        <v>43632</v>
      </c>
      <c r="B490" s="15">
        <f t="shared" ca="1" si="130"/>
        <v>0</v>
      </c>
      <c r="C490" s="2">
        <f t="shared" si="131"/>
        <v>0</v>
      </c>
      <c r="D490" s="12">
        <f ca="1">IF(A490&lt;$B$1,VLOOKUP(A490,[1]DI!$A$4:$B$15000,2),0)</f>
        <v>0</v>
      </c>
      <c r="E490" s="13">
        <f t="shared" ca="1" si="132"/>
        <v>1</v>
      </c>
      <c r="F490" s="13">
        <f ca="1">(TRUNC(PRODUCT($E$12:$E489),16))</f>
        <v>1.08422394211722</v>
      </c>
      <c r="G490" s="13">
        <f t="shared" ca="1" si="133"/>
        <v>1.07412891539049</v>
      </c>
      <c r="H490" s="13">
        <f t="shared" ca="1" si="134"/>
        <v>1.0093983399999999</v>
      </c>
      <c r="I490" s="12">
        <f t="shared" si="147"/>
        <v>5.1999999999999998E-3</v>
      </c>
      <c r="J490" s="100">
        <f t="shared" si="135"/>
        <v>43578</v>
      </c>
      <c r="K490" s="3">
        <f t="shared" si="136"/>
        <v>37</v>
      </c>
      <c r="L490" s="18">
        <f t="shared" si="137"/>
        <v>38</v>
      </c>
      <c r="M490" s="11">
        <f t="shared" si="138"/>
        <v>1.0007824009999999</v>
      </c>
      <c r="N490" s="11">
        <f t="shared" ca="1" si="139"/>
        <v>1.0101880940000001</v>
      </c>
      <c r="O490" s="18">
        <f t="shared" si="140"/>
        <v>0</v>
      </c>
      <c r="P490" s="2">
        <f t="shared" ca="1" si="141"/>
        <v>0</v>
      </c>
      <c r="Q490" s="2">
        <f t="shared" si="142"/>
        <v>0</v>
      </c>
      <c r="R490" s="4" t="str">
        <f t="shared" si="143"/>
        <v>A+J=</v>
      </c>
      <c r="S490" s="100">
        <f t="shared" si="144"/>
        <v>0</v>
      </c>
      <c r="T490" s="9" t="str">
        <f t="shared" si="145"/>
        <v>-</v>
      </c>
      <c r="U490" s="9"/>
      <c r="V490" s="9"/>
      <c r="W490" s="9"/>
      <c r="X490" s="9"/>
      <c r="Y490" s="1"/>
      <c r="Z490" s="9"/>
      <c r="AA490" s="9"/>
      <c r="AB490" s="9"/>
      <c r="AC490" s="9"/>
      <c r="AD490" s="9"/>
      <c r="AE490" s="10"/>
      <c r="AF490" s="9"/>
      <c r="AG490" s="9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</row>
    <row r="491" spans="1:190" x14ac:dyDescent="0.15">
      <c r="A491" s="98">
        <f t="shared" si="146"/>
        <v>43633</v>
      </c>
      <c r="B491" s="15">
        <f t="shared" ca="1" si="130"/>
        <v>0</v>
      </c>
      <c r="C491" s="2">
        <f t="shared" si="131"/>
        <v>0</v>
      </c>
      <c r="D491" s="12">
        <f ca="1">IF(A491&lt;$B$1,VLOOKUP(A491,[1]DI!$A$4:$B$15000,2),0)</f>
        <v>6.4000000000000001E-2</v>
      </c>
      <c r="E491" s="13">
        <f t="shared" ca="1" si="132"/>
        <v>1.0002462000000001</v>
      </c>
      <c r="F491" s="13">
        <f ca="1">(TRUNC(PRODUCT($E$12:$E490),16))</f>
        <v>1.08422394211722</v>
      </c>
      <c r="G491" s="13">
        <f t="shared" ca="1" si="133"/>
        <v>1.07412891539049</v>
      </c>
      <c r="H491" s="13">
        <f t="shared" ca="1" si="134"/>
        <v>1.0093983399999999</v>
      </c>
      <c r="I491" s="12">
        <f t="shared" si="147"/>
        <v>5.1999999999999998E-3</v>
      </c>
      <c r="J491" s="100">
        <f t="shared" si="135"/>
        <v>43578</v>
      </c>
      <c r="K491" s="3">
        <f t="shared" si="136"/>
        <v>38</v>
      </c>
      <c r="L491" s="18">
        <f t="shared" si="137"/>
        <v>38</v>
      </c>
      <c r="M491" s="11">
        <f t="shared" si="138"/>
        <v>1.0007824009999999</v>
      </c>
      <c r="N491" s="11">
        <f t="shared" ca="1" si="139"/>
        <v>1.0101880940000001</v>
      </c>
      <c r="O491" s="18">
        <f t="shared" si="140"/>
        <v>0</v>
      </c>
      <c r="P491" s="2">
        <f t="shared" ca="1" si="141"/>
        <v>0</v>
      </c>
      <c r="Q491" s="2">
        <f t="shared" si="142"/>
        <v>0</v>
      </c>
      <c r="R491" s="4" t="str">
        <f t="shared" si="143"/>
        <v>A+J=</v>
      </c>
      <c r="S491" s="100">
        <f t="shared" si="144"/>
        <v>0</v>
      </c>
      <c r="T491" s="9" t="str">
        <f t="shared" si="145"/>
        <v>-</v>
      </c>
      <c r="U491" s="9"/>
      <c r="V491" s="9"/>
      <c r="W491" s="9"/>
      <c r="X491" s="9"/>
      <c r="Y491" s="1"/>
      <c r="Z491" s="9"/>
      <c r="AA491" s="9"/>
      <c r="AB491" s="9"/>
      <c r="AC491" s="9"/>
      <c r="AD491" s="9"/>
      <c r="AE491" s="10"/>
      <c r="AF491" s="9"/>
      <c r="AG491" s="9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</row>
    <row r="492" spans="1:190" x14ac:dyDescent="0.15">
      <c r="A492" s="98">
        <f t="shared" si="146"/>
        <v>43634</v>
      </c>
      <c r="B492" s="15">
        <f t="shared" ca="1" si="130"/>
        <v>0</v>
      </c>
      <c r="C492" s="2">
        <f t="shared" si="131"/>
        <v>0</v>
      </c>
      <c r="D492" s="12">
        <f ca="1">IF(A492&lt;$B$1,VLOOKUP(A492,[1]DI!$A$4:$B$15000,2),0)</f>
        <v>6.4000000000000001E-2</v>
      </c>
      <c r="E492" s="13">
        <f t="shared" ca="1" si="132"/>
        <v>1.0002462000000001</v>
      </c>
      <c r="F492" s="13">
        <f ca="1">(TRUNC(PRODUCT($E$12:$E491),16))</f>
        <v>1.0844908780517699</v>
      </c>
      <c r="G492" s="13">
        <f t="shared" ca="1" si="133"/>
        <v>1.07412891539049</v>
      </c>
      <c r="H492" s="13">
        <f t="shared" ca="1" si="134"/>
        <v>1.00964685</v>
      </c>
      <c r="I492" s="12">
        <f t="shared" si="147"/>
        <v>5.1999999999999998E-3</v>
      </c>
      <c r="J492" s="100">
        <f t="shared" si="135"/>
        <v>43578</v>
      </c>
      <c r="K492" s="3">
        <f t="shared" si="136"/>
        <v>39</v>
      </c>
      <c r="L492" s="18">
        <f t="shared" si="137"/>
        <v>39</v>
      </c>
      <c r="M492" s="11">
        <f t="shared" si="138"/>
        <v>1.000802999</v>
      </c>
      <c r="N492" s="11">
        <f t="shared" ca="1" si="139"/>
        <v>1.0104575950000001</v>
      </c>
      <c r="O492" s="18">
        <f t="shared" si="140"/>
        <v>0</v>
      </c>
      <c r="P492" s="2">
        <f t="shared" ca="1" si="141"/>
        <v>0</v>
      </c>
      <c r="Q492" s="2">
        <f t="shared" si="142"/>
        <v>0</v>
      </c>
      <c r="R492" s="4" t="str">
        <f t="shared" si="143"/>
        <v>A+J=</v>
      </c>
      <c r="S492" s="100">
        <f t="shared" si="144"/>
        <v>0</v>
      </c>
      <c r="T492" s="9" t="str">
        <f t="shared" si="145"/>
        <v>-</v>
      </c>
      <c r="U492" s="9"/>
      <c r="V492" s="9"/>
      <c r="W492" s="9"/>
      <c r="X492" s="9"/>
      <c r="Y492" s="1"/>
      <c r="Z492" s="9"/>
      <c r="AA492" s="9"/>
      <c r="AB492" s="9"/>
      <c r="AC492" s="9"/>
      <c r="AD492" s="9"/>
      <c r="AE492" s="10"/>
      <c r="AF492" s="9"/>
      <c r="AG492" s="9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</row>
    <row r="493" spans="1:190" x14ac:dyDescent="0.15">
      <c r="A493" s="98">
        <f t="shared" si="146"/>
        <v>43635</v>
      </c>
      <c r="B493" s="15">
        <f t="shared" ca="1" si="130"/>
        <v>0</v>
      </c>
      <c r="C493" s="2">
        <f t="shared" si="131"/>
        <v>0</v>
      </c>
      <c r="D493" s="12">
        <f ca="1">IF(A493&lt;$B$1,VLOOKUP(A493,[1]DI!$A$4:$B$15000,2),0)</f>
        <v>6.4000000000000001E-2</v>
      </c>
      <c r="E493" s="13">
        <f t="shared" ca="1" si="132"/>
        <v>1.0002462000000001</v>
      </c>
      <c r="F493" s="13">
        <f ca="1">(TRUNC(PRODUCT($E$12:$E492),16))</f>
        <v>1.0847578797059401</v>
      </c>
      <c r="G493" s="13">
        <f t="shared" ca="1" si="133"/>
        <v>1.07412891539049</v>
      </c>
      <c r="H493" s="13">
        <f t="shared" ca="1" si="134"/>
        <v>1.00989543</v>
      </c>
      <c r="I493" s="12">
        <f t="shared" si="147"/>
        <v>5.1999999999999998E-3</v>
      </c>
      <c r="J493" s="100">
        <f t="shared" si="135"/>
        <v>43578</v>
      </c>
      <c r="K493" s="3">
        <f t="shared" si="136"/>
        <v>40</v>
      </c>
      <c r="L493" s="18">
        <f t="shared" si="137"/>
        <v>40</v>
      </c>
      <c r="M493" s="11">
        <f t="shared" si="138"/>
        <v>1.0008235969999999</v>
      </c>
      <c r="N493" s="11">
        <f t="shared" ca="1" si="139"/>
        <v>1.0107271769999999</v>
      </c>
      <c r="O493" s="18">
        <f t="shared" si="140"/>
        <v>0</v>
      </c>
      <c r="P493" s="2">
        <f t="shared" ca="1" si="141"/>
        <v>0</v>
      </c>
      <c r="Q493" s="2">
        <f t="shared" si="142"/>
        <v>0</v>
      </c>
      <c r="R493" s="4" t="str">
        <f t="shared" si="143"/>
        <v>A+J=</v>
      </c>
      <c r="S493" s="100">
        <f t="shared" si="144"/>
        <v>0</v>
      </c>
      <c r="T493" s="9" t="str">
        <f t="shared" si="145"/>
        <v>-</v>
      </c>
      <c r="U493" s="9"/>
      <c r="V493" s="9"/>
      <c r="W493" s="9"/>
      <c r="X493" s="9"/>
      <c r="Y493" s="1"/>
      <c r="Z493" s="9"/>
      <c r="AA493" s="9"/>
      <c r="AB493" s="9"/>
      <c r="AC493" s="9"/>
      <c r="AD493" s="9"/>
      <c r="AE493" s="10"/>
      <c r="AF493" s="9"/>
      <c r="AG493" s="9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</row>
    <row r="494" spans="1:190" x14ac:dyDescent="0.15">
      <c r="A494" s="98">
        <f t="shared" si="146"/>
        <v>43636</v>
      </c>
      <c r="B494" s="15">
        <f t="shared" ca="1" si="130"/>
        <v>0</v>
      </c>
      <c r="C494" s="2">
        <f t="shared" si="131"/>
        <v>0</v>
      </c>
      <c r="D494" s="12">
        <f ca="1">IF(A494&lt;$B$1,VLOOKUP(A494,[1]DI!$A$4:$B$15000,2),0)</f>
        <v>0</v>
      </c>
      <c r="E494" s="13">
        <f t="shared" ca="1" si="132"/>
        <v>1</v>
      </c>
      <c r="F494" s="13">
        <f ca="1">(TRUNC(PRODUCT($E$12:$E493),16))</f>
        <v>1.0850249470959299</v>
      </c>
      <c r="G494" s="13">
        <f t="shared" ca="1" si="133"/>
        <v>1.07412891539049</v>
      </c>
      <c r="H494" s="13">
        <f t="shared" ca="1" si="134"/>
        <v>1.01014406</v>
      </c>
      <c r="I494" s="12">
        <f t="shared" si="147"/>
        <v>5.1999999999999998E-3</v>
      </c>
      <c r="J494" s="100">
        <f t="shared" si="135"/>
        <v>43578</v>
      </c>
      <c r="K494" s="3">
        <f t="shared" si="136"/>
        <v>40</v>
      </c>
      <c r="L494" s="18">
        <f t="shared" si="137"/>
        <v>41</v>
      </c>
      <c r="M494" s="11">
        <f t="shared" si="138"/>
        <v>1.0008441960000001</v>
      </c>
      <c r="N494" s="11">
        <f t="shared" ca="1" si="139"/>
        <v>1.0109968199999999</v>
      </c>
      <c r="O494" s="18">
        <f t="shared" si="140"/>
        <v>0</v>
      </c>
      <c r="P494" s="2">
        <f t="shared" ca="1" si="141"/>
        <v>0</v>
      </c>
      <c r="Q494" s="2">
        <f t="shared" si="142"/>
        <v>0</v>
      </c>
      <c r="R494" s="4" t="str">
        <f t="shared" si="143"/>
        <v>A+J=</v>
      </c>
      <c r="S494" s="100">
        <f t="shared" si="144"/>
        <v>0</v>
      </c>
      <c r="T494" s="9" t="str">
        <f t="shared" si="145"/>
        <v>-</v>
      </c>
      <c r="U494" s="9"/>
      <c r="V494" s="9"/>
      <c r="W494" s="9"/>
      <c r="X494" s="9"/>
      <c r="Y494" s="1"/>
      <c r="Z494" s="9"/>
      <c r="AA494" s="9"/>
      <c r="AB494" s="9"/>
      <c r="AC494" s="9"/>
      <c r="AD494" s="9"/>
      <c r="AE494" s="10"/>
      <c r="AF494" s="9"/>
      <c r="AG494" s="9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</row>
    <row r="495" spans="1:190" x14ac:dyDescent="0.15">
      <c r="A495" s="98">
        <f t="shared" si="146"/>
        <v>43637</v>
      </c>
      <c r="B495" s="15">
        <f t="shared" ca="1" si="130"/>
        <v>0</v>
      </c>
      <c r="C495" s="2">
        <f t="shared" si="131"/>
        <v>0</v>
      </c>
      <c r="D495" s="12">
        <f ca="1">IF(A495&lt;$B$1,VLOOKUP(A495,[1]DI!$A$4:$B$15000,2),0)</f>
        <v>6.4000000000000001E-2</v>
      </c>
      <c r="E495" s="13">
        <f t="shared" ca="1" si="132"/>
        <v>1.0002462000000001</v>
      </c>
      <c r="F495" s="13">
        <f ca="1">(TRUNC(PRODUCT($E$12:$E494),16))</f>
        <v>1.0850249470959299</v>
      </c>
      <c r="G495" s="13">
        <f t="shared" ca="1" si="133"/>
        <v>1.07412891539049</v>
      </c>
      <c r="H495" s="13">
        <f t="shared" ca="1" si="134"/>
        <v>1.01014406</v>
      </c>
      <c r="I495" s="12">
        <f t="shared" si="147"/>
        <v>5.1999999999999998E-3</v>
      </c>
      <c r="J495" s="100">
        <f t="shared" si="135"/>
        <v>43578</v>
      </c>
      <c r="K495" s="3">
        <f t="shared" si="136"/>
        <v>41</v>
      </c>
      <c r="L495" s="18">
        <f t="shared" si="137"/>
        <v>41</v>
      </c>
      <c r="M495" s="11">
        <f t="shared" si="138"/>
        <v>1.0008441960000001</v>
      </c>
      <c r="N495" s="11">
        <f t="shared" ca="1" si="139"/>
        <v>1.0109968199999999</v>
      </c>
      <c r="O495" s="18">
        <f t="shared" si="140"/>
        <v>0</v>
      </c>
      <c r="P495" s="2">
        <f t="shared" ca="1" si="141"/>
        <v>0</v>
      </c>
      <c r="Q495" s="2">
        <f t="shared" si="142"/>
        <v>0</v>
      </c>
      <c r="R495" s="4" t="str">
        <f t="shared" si="143"/>
        <v>A+J=</v>
      </c>
      <c r="S495" s="100">
        <f t="shared" si="144"/>
        <v>0</v>
      </c>
      <c r="T495" s="9" t="str">
        <f t="shared" si="145"/>
        <v>-</v>
      </c>
      <c r="U495" s="9"/>
      <c r="V495" s="9"/>
      <c r="W495" s="9"/>
      <c r="X495" s="9"/>
      <c r="Y495" s="1"/>
      <c r="Z495" s="9"/>
      <c r="AA495" s="9"/>
      <c r="AB495" s="9"/>
      <c r="AC495" s="9"/>
      <c r="AD495" s="9"/>
      <c r="AE495" s="10"/>
      <c r="AF495" s="9"/>
      <c r="AG495" s="9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</row>
    <row r="496" spans="1:190" x14ac:dyDescent="0.15">
      <c r="A496" s="98">
        <f t="shared" si="146"/>
        <v>43638</v>
      </c>
      <c r="B496" s="15">
        <f t="shared" ca="1" si="130"/>
        <v>0</v>
      </c>
      <c r="C496" s="2">
        <f t="shared" si="131"/>
        <v>0</v>
      </c>
      <c r="D496" s="12">
        <f ca="1">IF(A496&lt;$B$1,VLOOKUP(A496,[1]DI!$A$4:$B$15000,2),0)</f>
        <v>0</v>
      </c>
      <c r="E496" s="13">
        <f t="shared" ca="1" si="132"/>
        <v>1</v>
      </c>
      <c r="F496" s="13">
        <f ca="1">(TRUNC(PRODUCT($E$12:$E495),16))</f>
        <v>1.0852920802379</v>
      </c>
      <c r="G496" s="13">
        <f t="shared" ca="1" si="133"/>
        <v>1.07412891539049</v>
      </c>
      <c r="H496" s="13">
        <f t="shared" ca="1" si="134"/>
        <v>1.01039276</v>
      </c>
      <c r="I496" s="12">
        <f t="shared" si="147"/>
        <v>5.1999999999999998E-3</v>
      </c>
      <c r="J496" s="100">
        <f t="shared" si="135"/>
        <v>43578</v>
      </c>
      <c r="K496" s="3">
        <f t="shared" si="136"/>
        <v>41</v>
      </c>
      <c r="L496" s="18">
        <f t="shared" si="137"/>
        <v>42</v>
      </c>
      <c r="M496" s="11">
        <f t="shared" si="138"/>
        <v>1.000864795</v>
      </c>
      <c r="N496" s="11">
        <f t="shared" ca="1" si="139"/>
        <v>1.0112665430000001</v>
      </c>
      <c r="O496" s="18">
        <f t="shared" si="140"/>
        <v>0</v>
      </c>
      <c r="P496" s="2">
        <f t="shared" ca="1" si="141"/>
        <v>0</v>
      </c>
      <c r="Q496" s="2">
        <f t="shared" si="142"/>
        <v>0</v>
      </c>
      <c r="R496" s="4" t="str">
        <f t="shared" si="143"/>
        <v>A+J=</v>
      </c>
      <c r="S496" s="100">
        <f t="shared" si="144"/>
        <v>0</v>
      </c>
      <c r="T496" s="9" t="str">
        <f t="shared" si="145"/>
        <v>-</v>
      </c>
      <c r="U496" s="9"/>
      <c r="V496" s="9"/>
      <c r="W496" s="9"/>
      <c r="X496" s="9"/>
      <c r="Y496" s="1"/>
      <c r="Z496" s="9"/>
      <c r="AA496" s="9"/>
      <c r="AB496" s="9"/>
      <c r="AC496" s="9"/>
      <c r="AD496" s="9"/>
      <c r="AE496" s="10"/>
      <c r="AF496" s="9"/>
      <c r="AG496" s="9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</row>
    <row r="497" spans="1:190" x14ac:dyDescent="0.15">
      <c r="A497" s="98">
        <f t="shared" si="146"/>
        <v>43639</v>
      </c>
      <c r="B497" s="15">
        <f t="shared" ca="1" si="130"/>
        <v>0</v>
      </c>
      <c r="C497" s="2">
        <f t="shared" si="131"/>
        <v>0</v>
      </c>
      <c r="D497" s="12">
        <f ca="1">IF(A497&lt;$B$1,VLOOKUP(A497,[1]DI!$A$4:$B$15000,2),0)</f>
        <v>0</v>
      </c>
      <c r="E497" s="13">
        <f t="shared" ca="1" si="132"/>
        <v>1</v>
      </c>
      <c r="F497" s="13">
        <f ca="1">(TRUNC(PRODUCT($E$12:$E496),16))</f>
        <v>1.0852920802379</v>
      </c>
      <c r="G497" s="13">
        <f t="shared" ca="1" si="133"/>
        <v>1.07412891539049</v>
      </c>
      <c r="H497" s="13">
        <f t="shared" ca="1" si="134"/>
        <v>1.01039276</v>
      </c>
      <c r="I497" s="12">
        <f t="shared" si="147"/>
        <v>5.1999999999999998E-3</v>
      </c>
      <c r="J497" s="100">
        <f t="shared" si="135"/>
        <v>43578</v>
      </c>
      <c r="K497" s="3">
        <f t="shared" si="136"/>
        <v>41</v>
      </c>
      <c r="L497" s="18">
        <f t="shared" si="137"/>
        <v>42</v>
      </c>
      <c r="M497" s="11">
        <f t="shared" si="138"/>
        <v>1.000864795</v>
      </c>
      <c r="N497" s="11">
        <f t="shared" ca="1" si="139"/>
        <v>1.0112665430000001</v>
      </c>
      <c r="O497" s="18">
        <f t="shared" si="140"/>
        <v>0</v>
      </c>
      <c r="P497" s="2">
        <f t="shared" ca="1" si="141"/>
        <v>0</v>
      </c>
      <c r="Q497" s="2">
        <f t="shared" si="142"/>
        <v>0</v>
      </c>
      <c r="R497" s="4" t="str">
        <f t="shared" si="143"/>
        <v>A+J=</v>
      </c>
      <c r="S497" s="100">
        <f t="shared" si="144"/>
        <v>0</v>
      </c>
      <c r="T497" s="9" t="str">
        <f t="shared" si="145"/>
        <v>-</v>
      </c>
      <c r="U497" s="9"/>
      <c r="V497" s="9"/>
      <c r="W497" s="9"/>
      <c r="X497" s="9"/>
      <c r="Y497" s="1"/>
      <c r="Z497" s="9"/>
      <c r="AA497" s="9"/>
      <c r="AB497" s="9"/>
      <c r="AC497" s="9"/>
      <c r="AD497" s="9"/>
      <c r="AE497" s="10"/>
      <c r="AF497" s="9"/>
      <c r="AG497" s="9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</row>
    <row r="498" spans="1:190" x14ac:dyDescent="0.15">
      <c r="A498" s="98">
        <f t="shared" si="146"/>
        <v>43640</v>
      </c>
      <c r="B498" s="15">
        <f t="shared" ca="1" si="130"/>
        <v>0</v>
      </c>
      <c r="C498" s="2">
        <f t="shared" si="131"/>
        <v>0</v>
      </c>
      <c r="D498" s="12">
        <f ca="1">IF(A498&lt;$B$1,VLOOKUP(A498,[1]DI!$A$4:$B$15000,2),0)</f>
        <v>6.4000000000000001E-2</v>
      </c>
      <c r="E498" s="13">
        <f t="shared" ca="1" si="132"/>
        <v>1.0002462000000001</v>
      </c>
      <c r="F498" s="13">
        <f ca="1">(TRUNC(PRODUCT($E$12:$E497),16))</f>
        <v>1.0852920802379</v>
      </c>
      <c r="G498" s="13">
        <f t="shared" ca="1" si="133"/>
        <v>1.07412891539049</v>
      </c>
      <c r="H498" s="13">
        <f t="shared" ca="1" si="134"/>
        <v>1.01039276</v>
      </c>
      <c r="I498" s="12">
        <f t="shared" si="147"/>
        <v>5.1999999999999998E-3</v>
      </c>
      <c r="J498" s="100">
        <f t="shared" si="135"/>
        <v>43578</v>
      </c>
      <c r="K498" s="3">
        <f t="shared" si="136"/>
        <v>42</v>
      </c>
      <c r="L498" s="18">
        <f t="shared" si="137"/>
        <v>42</v>
      </c>
      <c r="M498" s="11">
        <f t="shared" si="138"/>
        <v>1.000864795</v>
      </c>
      <c r="N498" s="11">
        <f t="shared" ca="1" si="139"/>
        <v>1.0112665430000001</v>
      </c>
      <c r="O498" s="18">
        <f t="shared" si="140"/>
        <v>0</v>
      </c>
      <c r="P498" s="2">
        <f t="shared" ca="1" si="141"/>
        <v>0</v>
      </c>
      <c r="Q498" s="2">
        <f t="shared" si="142"/>
        <v>0</v>
      </c>
      <c r="R498" s="4" t="str">
        <f t="shared" si="143"/>
        <v>A+J=</v>
      </c>
      <c r="S498" s="100">
        <f t="shared" si="144"/>
        <v>0</v>
      </c>
      <c r="T498" s="9" t="str">
        <f t="shared" si="145"/>
        <v>-</v>
      </c>
      <c r="U498" s="9"/>
      <c r="V498" s="9"/>
      <c r="W498" s="9"/>
      <c r="X498" s="9"/>
      <c r="Y498" s="1"/>
      <c r="Z498" s="9"/>
      <c r="AA498" s="9"/>
      <c r="AB498" s="9"/>
      <c r="AC498" s="9"/>
      <c r="AD498" s="9"/>
      <c r="AE498" s="10"/>
      <c r="AF498" s="9"/>
      <c r="AG498" s="9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</row>
    <row r="499" spans="1:190" x14ac:dyDescent="0.15">
      <c r="A499" s="98">
        <f t="shared" si="146"/>
        <v>43641</v>
      </c>
      <c r="B499" s="15">
        <f t="shared" ca="1" si="130"/>
        <v>0</v>
      </c>
      <c r="C499" s="2">
        <f t="shared" si="131"/>
        <v>0</v>
      </c>
      <c r="D499" s="12">
        <f ca="1">IF(A499&lt;$B$1,VLOOKUP(A499,[1]DI!$A$4:$B$15000,2),0)</f>
        <v>6.4000000000000001E-2</v>
      </c>
      <c r="E499" s="13">
        <f t="shared" ca="1" si="132"/>
        <v>1.0002462000000001</v>
      </c>
      <c r="F499" s="13">
        <f ca="1">(TRUNC(PRODUCT($E$12:$E498),16))</f>
        <v>1.0855592791480599</v>
      </c>
      <c r="G499" s="13">
        <f t="shared" ca="1" si="133"/>
        <v>1.07412891539049</v>
      </c>
      <c r="H499" s="13">
        <f t="shared" ca="1" si="134"/>
        <v>1.0106415200000001</v>
      </c>
      <c r="I499" s="12">
        <f t="shared" si="147"/>
        <v>5.1999999999999998E-3</v>
      </c>
      <c r="J499" s="100">
        <f t="shared" si="135"/>
        <v>43578</v>
      </c>
      <c r="K499" s="3">
        <f t="shared" si="136"/>
        <v>43</v>
      </c>
      <c r="L499" s="18">
        <f t="shared" si="137"/>
        <v>43</v>
      </c>
      <c r="M499" s="11">
        <f t="shared" si="138"/>
        <v>1.000885394</v>
      </c>
      <c r="N499" s="11">
        <f t="shared" ca="1" si="139"/>
        <v>1.011536336</v>
      </c>
      <c r="O499" s="18">
        <f t="shared" si="140"/>
        <v>0</v>
      </c>
      <c r="P499" s="2">
        <f t="shared" ca="1" si="141"/>
        <v>0</v>
      </c>
      <c r="Q499" s="2">
        <f t="shared" si="142"/>
        <v>0</v>
      </c>
      <c r="R499" s="4" t="str">
        <f t="shared" si="143"/>
        <v>A+J=</v>
      </c>
      <c r="S499" s="100">
        <f t="shared" si="144"/>
        <v>0</v>
      </c>
      <c r="T499" s="9" t="str">
        <f t="shared" si="145"/>
        <v>-</v>
      </c>
      <c r="U499" s="9"/>
      <c r="V499" s="9"/>
      <c r="W499" s="9"/>
      <c r="X499" s="9"/>
      <c r="Y499" s="1"/>
      <c r="Z499" s="9"/>
      <c r="AA499" s="9"/>
      <c r="AB499" s="9"/>
      <c r="AC499" s="9"/>
      <c r="AD499" s="9"/>
      <c r="AE499" s="10"/>
      <c r="AF499" s="9"/>
      <c r="AG499" s="9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</row>
    <row r="500" spans="1:190" x14ac:dyDescent="0.15">
      <c r="A500" s="98">
        <f t="shared" si="146"/>
        <v>43642</v>
      </c>
      <c r="B500" s="15">
        <f t="shared" ca="1" si="130"/>
        <v>0</v>
      </c>
      <c r="C500" s="2">
        <f t="shared" si="131"/>
        <v>0</v>
      </c>
      <c r="D500" s="12">
        <f ca="1">IF(A500&lt;$B$1,VLOOKUP(A500,[1]DI!$A$4:$B$15000,2),0)</f>
        <v>6.4000000000000001E-2</v>
      </c>
      <c r="E500" s="13">
        <f t="shared" ca="1" si="132"/>
        <v>1.0002462000000001</v>
      </c>
      <c r="F500" s="13">
        <f ca="1">(TRUNC(PRODUCT($E$12:$E499),16))</f>
        <v>1.08582654384258</v>
      </c>
      <c r="G500" s="13">
        <f t="shared" ca="1" si="133"/>
        <v>1.07412891539049</v>
      </c>
      <c r="H500" s="13">
        <f t="shared" ca="1" si="134"/>
        <v>1.01089034</v>
      </c>
      <c r="I500" s="12">
        <f t="shared" si="147"/>
        <v>5.1999999999999998E-3</v>
      </c>
      <c r="J500" s="100">
        <f t="shared" si="135"/>
        <v>43578</v>
      </c>
      <c r="K500" s="3">
        <f t="shared" si="136"/>
        <v>44</v>
      </c>
      <c r="L500" s="18">
        <f t="shared" si="137"/>
        <v>44</v>
      </c>
      <c r="M500" s="11">
        <f t="shared" si="138"/>
        <v>1.000905994</v>
      </c>
      <c r="N500" s="11">
        <f t="shared" ca="1" si="139"/>
        <v>1.011806201</v>
      </c>
      <c r="O500" s="18">
        <f t="shared" si="140"/>
        <v>0</v>
      </c>
      <c r="P500" s="2">
        <f t="shared" ca="1" si="141"/>
        <v>0</v>
      </c>
      <c r="Q500" s="2">
        <f t="shared" si="142"/>
        <v>0</v>
      </c>
      <c r="R500" s="4" t="str">
        <f t="shared" si="143"/>
        <v>A+J=</v>
      </c>
      <c r="S500" s="100">
        <f t="shared" si="144"/>
        <v>0</v>
      </c>
      <c r="T500" s="9" t="str">
        <f t="shared" si="145"/>
        <v>-</v>
      </c>
      <c r="U500" s="9"/>
      <c r="V500" s="9"/>
      <c r="W500" s="9"/>
      <c r="X500" s="9"/>
      <c r="Y500" s="1"/>
      <c r="Z500" s="9"/>
      <c r="AA500" s="9"/>
      <c r="AB500" s="9"/>
      <c r="AC500" s="9"/>
      <c r="AD500" s="9"/>
      <c r="AE500" s="10"/>
      <c r="AF500" s="9"/>
      <c r="AG500" s="9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</row>
    <row r="501" spans="1:190" x14ac:dyDescent="0.15">
      <c r="A501" s="98">
        <f t="shared" si="146"/>
        <v>43643</v>
      </c>
      <c r="B501" s="15">
        <f t="shared" ca="1" si="130"/>
        <v>0</v>
      </c>
      <c r="C501" s="2">
        <f t="shared" si="131"/>
        <v>0</v>
      </c>
      <c r="D501" s="12">
        <f ca="1">IF(A501&lt;$B$1,VLOOKUP(A501,[1]DI!$A$4:$B$15000,2),0)</f>
        <v>6.4000000000000001E-2</v>
      </c>
      <c r="E501" s="13">
        <f t="shared" ca="1" si="132"/>
        <v>1.0002462000000001</v>
      </c>
      <c r="F501" s="13">
        <f ca="1">(TRUNC(PRODUCT($E$12:$E500),16))</f>
        <v>1.08609387433768</v>
      </c>
      <c r="G501" s="13">
        <f t="shared" ca="1" si="133"/>
        <v>1.07412891539049</v>
      </c>
      <c r="H501" s="13">
        <f t="shared" ca="1" si="134"/>
        <v>1.01113922</v>
      </c>
      <c r="I501" s="12">
        <f t="shared" si="147"/>
        <v>5.1999999999999998E-3</v>
      </c>
      <c r="J501" s="100">
        <f t="shared" si="135"/>
        <v>43578</v>
      </c>
      <c r="K501" s="3">
        <f t="shared" si="136"/>
        <v>45</v>
      </c>
      <c r="L501" s="18">
        <f t="shared" si="137"/>
        <v>45</v>
      </c>
      <c r="M501" s="11">
        <f t="shared" si="138"/>
        <v>1.0009265949999999</v>
      </c>
      <c r="N501" s="11">
        <f t="shared" ca="1" si="139"/>
        <v>1.012076137</v>
      </c>
      <c r="O501" s="18">
        <f t="shared" si="140"/>
        <v>0</v>
      </c>
      <c r="P501" s="2">
        <f t="shared" ca="1" si="141"/>
        <v>0</v>
      </c>
      <c r="Q501" s="2">
        <f t="shared" si="142"/>
        <v>0</v>
      </c>
      <c r="R501" s="4" t="str">
        <f t="shared" si="143"/>
        <v>A+J=</v>
      </c>
      <c r="S501" s="100">
        <f t="shared" si="144"/>
        <v>0</v>
      </c>
      <c r="T501" s="9" t="str">
        <f t="shared" si="145"/>
        <v>-</v>
      </c>
      <c r="U501" s="9"/>
      <c r="V501" s="9"/>
      <c r="W501" s="9"/>
      <c r="X501" s="9"/>
      <c r="Y501" s="1"/>
      <c r="Z501" s="9"/>
      <c r="AA501" s="9"/>
      <c r="AB501" s="9"/>
      <c r="AC501" s="9"/>
      <c r="AD501" s="9"/>
      <c r="AE501" s="10"/>
      <c r="AF501" s="9"/>
      <c r="AG501" s="9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</row>
    <row r="502" spans="1:190" x14ac:dyDescent="0.15">
      <c r="A502" s="98">
        <f t="shared" si="146"/>
        <v>43644</v>
      </c>
      <c r="B502" s="15">
        <f t="shared" ca="1" si="130"/>
        <v>0</v>
      </c>
      <c r="C502" s="2">
        <f t="shared" si="131"/>
        <v>0</v>
      </c>
      <c r="D502" s="12">
        <f ca="1">IF(A502&lt;$B$1,VLOOKUP(A502,[1]DI!$A$4:$B$15000,2),0)</f>
        <v>6.4000000000000001E-2</v>
      </c>
      <c r="E502" s="13">
        <f t="shared" ca="1" si="132"/>
        <v>1.0002462000000001</v>
      </c>
      <c r="F502" s="13">
        <f ca="1">(TRUNC(PRODUCT($E$12:$E501),16))</f>
        <v>1.08636127064954</v>
      </c>
      <c r="G502" s="13">
        <f t="shared" ca="1" si="133"/>
        <v>1.07412891539049</v>
      </c>
      <c r="H502" s="13">
        <f t="shared" ca="1" si="134"/>
        <v>1.0113881600000001</v>
      </c>
      <c r="I502" s="12">
        <f t="shared" si="147"/>
        <v>5.1999999999999998E-3</v>
      </c>
      <c r="J502" s="100">
        <f t="shared" si="135"/>
        <v>43578</v>
      </c>
      <c r="K502" s="3">
        <f t="shared" si="136"/>
        <v>46</v>
      </c>
      <c r="L502" s="18">
        <f t="shared" si="137"/>
        <v>46</v>
      </c>
      <c r="M502" s="11">
        <f t="shared" si="138"/>
        <v>1.000947195</v>
      </c>
      <c r="N502" s="11">
        <f t="shared" ca="1" si="139"/>
        <v>1.0123461419999999</v>
      </c>
      <c r="O502" s="18">
        <f t="shared" si="140"/>
        <v>0</v>
      </c>
      <c r="P502" s="2">
        <f t="shared" ca="1" si="141"/>
        <v>0</v>
      </c>
      <c r="Q502" s="2">
        <f t="shared" si="142"/>
        <v>0</v>
      </c>
      <c r="R502" s="4" t="str">
        <f t="shared" si="143"/>
        <v>A+J=</v>
      </c>
      <c r="S502" s="100">
        <f t="shared" si="144"/>
        <v>0</v>
      </c>
      <c r="T502" s="9" t="str">
        <f t="shared" si="145"/>
        <v>-</v>
      </c>
      <c r="U502" s="9"/>
      <c r="V502" s="9"/>
      <c r="W502" s="9"/>
      <c r="X502" s="9"/>
      <c r="Y502" s="1"/>
      <c r="Z502" s="9"/>
      <c r="AA502" s="9"/>
      <c r="AB502" s="9"/>
      <c r="AC502" s="9"/>
      <c r="AD502" s="9"/>
      <c r="AE502" s="10"/>
      <c r="AF502" s="9"/>
      <c r="AG502" s="9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</row>
    <row r="503" spans="1:190" x14ac:dyDescent="0.15">
      <c r="A503" s="98">
        <f t="shared" si="146"/>
        <v>43645</v>
      </c>
      <c r="B503" s="15">
        <f t="shared" ca="1" si="130"/>
        <v>0</v>
      </c>
      <c r="C503" s="2">
        <f t="shared" si="131"/>
        <v>0</v>
      </c>
      <c r="D503" s="12">
        <f ca="1">IF(A503&lt;$B$1,VLOOKUP(A503,[1]DI!$A$4:$B$15000,2),0)</f>
        <v>0</v>
      </c>
      <c r="E503" s="13">
        <f t="shared" ca="1" si="132"/>
        <v>1</v>
      </c>
      <c r="F503" s="13">
        <f ca="1">(TRUNC(PRODUCT($E$12:$E502),16))</f>
        <v>1.08662873279437</v>
      </c>
      <c r="G503" s="13">
        <f t="shared" ca="1" si="133"/>
        <v>1.07412891539049</v>
      </c>
      <c r="H503" s="13">
        <f t="shared" ca="1" si="134"/>
        <v>1.01163717</v>
      </c>
      <c r="I503" s="12">
        <f t="shared" si="147"/>
        <v>5.1999999999999998E-3</v>
      </c>
      <c r="J503" s="100">
        <f t="shared" si="135"/>
        <v>43578</v>
      </c>
      <c r="K503" s="3">
        <f t="shared" si="136"/>
        <v>46</v>
      </c>
      <c r="L503" s="18">
        <f t="shared" si="137"/>
        <v>47</v>
      </c>
      <c r="M503" s="11">
        <f t="shared" si="138"/>
        <v>1.0009677960000001</v>
      </c>
      <c r="N503" s="11">
        <f t="shared" ca="1" si="139"/>
        <v>1.012616228</v>
      </c>
      <c r="O503" s="18">
        <f t="shared" si="140"/>
        <v>0</v>
      </c>
      <c r="P503" s="2">
        <f t="shared" ca="1" si="141"/>
        <v>0</v>
      </c>
      <c r="Q503" s="2">
        <f t="shared" si="142"/>
        <v>0</v>
      </c>
      <c r="R503" s="4" t="str">
        <f t="shared" si="143"/>
        <v>A+J=</v>
      </c>
      <c r="S503" s="100">
        <f t="shared" si="144"/>
        <v>0</v>
      </c>
      <c r="T503" s="9" t="str">
        <f t="shared" si="145"/>
        <v>-</v>
      </c>
      <c r="U503" s="9"/>
      <c r="V503" s="9"/>
      <c r="W503" s="9"/>
      <c r="X503" s="9"/>
      <c r="Y503" s="1"/>
      <c r="Z503" s="9"/>
      <c r="AA503" s="9"/>
      <c r="AB503" s="9"/>
      <c r="AC503" s="9"/>
      <c r="AD503" s="9"/>
      <c r="AE503" s="10"/>
      <c r="AF503" s="9"/>
      <c r="AG503" s="9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</row>
    <row r="504" spans="1:190" x14ac:dyDescent="0.15">
      <c r="A504" s="98">
        <f t="shared" si="146"/>
        <v>43646</v>
      </c>
      <c r="B504" s="15">
        <f t="shared" ca="1" si="130"/>
        <v>0</v>
      </c>
      <c r="C504" s="2">
        <f t="shared" si="131"/>
        <v>0</v>
      </c>
      <c r="D504" s="12">
        <f ca="1">IF(A504&lt;$B$1,VLOOKUP(A504,[1]DI!$A$4:$B$15000,2),0)</f>
        <v>0</v>
      </c>
      <c r="E504" s="13">
        <f t="shared" ca="1" si="132"/>
        <v>1</v>
      </c>
      <c r="F504" s="13">
        <f ca="1">(TRUNC(PRODUCT($E$12:$E503),16))</f>
        <v>1.08662873279437</v>
      </c>
      <c r="G504" s="13">
        <f t="shared" ca="1" si="133"/>
        <v>1.07412891539049</v>
      </c>
      <c r="H504" s="13">
        <f t="shared" ca="1" si="134"/>
        <v>1.01163717</v>
      </c>
      <c r="I504" s="12">
        <f t="shared" si="147"/>
        <v>5.1999999999999998E-3</v>
      </c>
      <c r="J504" s="100">
        <f t="shared" si="135"/>
        <v>43578</v>
      </c>
      <c r="K504" s="3">
        <f t="shared" si="136"/>
        <v>46</v>
      </c>
      <c r="L504" s="18">
        <f t="shared" si="137"/>
        <v>47</v>
      </c>
      <c r="M504" s="11">
        <f t="shared" si="138"/>
        <v>1.0009677960000001</v>
      </c>
      <c r="N504" s="11">
        <f t="shared" ca="1" si="139"/>
        <v>1.012616228</v>
      </c>
      <c r="O504" s="18">
        <f t="shared" si="140"/>
        <v>0</v>
      </c>
      <c r="P504" s="2">
        <f t="shared" ca="1" si="141"/>
        <v>0</v>
      </c>
      <c r="Q504" s="2">
        <f t="shared" si="142"/>
        <v>0</v>
      </c>
      <c r="R504" s="4" t="str">
        <f t="shared" si="143"/>
        <v>A+J=</v>
      </c>
      <c r="S504" s="100">
        <f t="shared" si="144"/>
        <v>0</v>
      </c>
      <c r="T504" s="9" t="str">
        <f t="shared" si="145"/>
        <v>-</v>
      </c>
      <c r="U504" s="9"/>
      <c r="V504" s="9"/>
      <c r="W504" s="9"/>
      <c r="X504" s="9"/>
      <c r="Y504" s="1"/>
      <c r="Z504" s="9"/>
      <c r="AA504" s="9"/>
      <c r="AB504" s="9"/>
      <c r="AC504" s="9"/>
      <c r="AD504" s="9"/>
      <c r="AE504" s="10"/>
      <c r="AF504" s="9"/>
      <c r="AG504" s="9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</row>
    <row r="505" spans="1:190" x14ac:dyDescent="0.15">
      <c r="A505" s="98">
        <f t="shared" si="146"/>
        <v>43647</v>
      </c>
      <c r="B505" s="15">
        <f t="shared" ca="1" si="130"/>
        <v>0</v>
      </c>
      <c r="C505" s="2">
        <f t="shared" si="131"/>
        <v>0</v>
      </c>
      <c r="D505" s="12">
        <f ca="1">IF(A505&lt;$B$1,VLOOKUP(A505,[1]DI!$A$4:$B$15000,2),0)</f>
        <v>6.4000000000000001E-2</v>
      </c>
      <c r="E505" s="13">
        <f t="shared" ca="1" si="132"/>
        <v>1.0002462000000001</v>
      </c>
      <c r="F505" s="13">
        <f ca="1">(TRUNC(PRODUCT($E$12:$E504),16))</f>
        <v>1.08662873279437</v>
      </c>
      <c r="G505" s="13">
        <f t="shared" ca="1" si="133"/>
        <v>1.07412891539049</v>
      </c>
      <c r="H505" s="13">
        <f t="shared" ca="1" si="134"/>
        <v>1.01163717</v>
      </c>
      <c r="I505" s="12">
        <f t="shared" si="147"/>
        <v>5.1999999999999998E-3</v>
      </c>
      <c r="J505" s="100">
        <f t="shared" si="135"/>
        <v>43578</v>
      </c>
      <c r="K505" s="3">
        <f t="shared" si="136"/>
        <v>47</v>
      </c>
      <c r="L505" s="18">
        <f t="shared" si="137"/>
        <v>47</v>
      </c>
      <c r="M505" s="11">
        <f t="shared" si="138"/>
        <v>1.0009677960000001</v>
      </c>
      <c r="N505" s="11">
        <f t="shared" ca="1" si="139"/>
        <v>1.012616228</v>
      </c>
      <c r="O505" s="18">
        <f t="shared" si="140"/>
        <v>0</v>
      </c>
      <c r="P505" s="2">
        <f t="shared" ca="1" si="141"/>
        <v>0</v>
      </c>
      <c r="Q505" s="2">
        <f t="shared" si="142"/>
        <v>0</v>
      </c>
      <c r="R505" s="4" t="str">
        <f t="shared" si="143"/>
        <v>A+J=</v>
      </c>
      <c r="S505" s="100">
        <f t="shared" si="144"/>
        <v>0</v>
      </c>
      <c r="T505" s="9" t="str">
        <f t="shared" si="145"/>
        <v>-</v>
      </c>
      <c r="U505" s="9"/>
      <c r="V505" s="9"/>
      <c r="W505" s="9"/>
      <c r="X505" s="9"/>
      <c r="Y505" s="1"/>
      <c r="Z505" s="9"/>
      <c r="AA505" s="9"/>
      <c r="AB505" s="9"/>
      <c r="AC505" s="9"/>
      <c r="AD505" s="9"/>
      <c r="AE505" s="10"/>
      <c r="AF505" s="9"/>
      <c r="AG505" s="9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</row>
    <row r="506" spans="1:190" x14ac:dyDescent="0.15">
      <c r="A506" s="98">
        <f t="shared" si="146"/>
        <v>43648</v>
      </c>
      <c r="B506" s="15">
        <f t="shared" ref="B506:B569" ca="1" si="148">IF(A506&lt;=TODAY(),C506+P506,IF(AND(A506&gt;TODAY(),A506&lt;=$B$1),IF(VLOOKUP(TODAY(),$A$10:$D$10000,4,FALSE)=0,"n.d",C506+P506),"n.d"))</f>
        <v>0</v>
      </c>
      <c r="C506" s="2">
        <f t="shared" ref="C506:C569" si="149">(C505-Q505)</f>
        <v>0</v>
      </c>
      <c r="D506" s="12">
        <f ca="1">IF(A506&lt;$B$1,VLOOKUP(A506,[1]DI!$A$4:$B$15000,2),0)</f>
        <v>6.4000000000000001E-2</v>
      </c>
      <c r="E506" s="13">
        <f t="shared" ref="E506:E569" ca="1" si="150">IF(A506&lt;A$10,1,ROUND(((1+D506)^(1/252)),8))</f>
        <v>1.0002462000000001</v>
      </c>
      <c r="F506" s="13">
        <f ca="1">(TRUNC(PRODUCT($E$12:$E505),16))</f>
        <v>1.0868962607883901</v>
      </c>
      <c r="G506" s="13">
        <f t="shared" ref="G506:G569" ca="1" si="151">IF(O505&gt;0,F505,G505)</f>
        <v>1.07412891539049</v>
      </c>
      <c r="H506" s="13">
        <f t="shared" ref="H506:H569" ca="1" si="152">ROUND(F506/G506,8)</f>
        <v>1.01188623</v>
      </c>
      <c r="I506" s="12">
        <f t="shared" si="147"/>
        <v>5.1999999999999998E-3</v>
      </c>
      <c r="J506" s="100">
        <f t="shared" ref="J506:J569" si="153">IF(O505&gt;0,VLOOKUP(O505,V$12:AF$48,2),J505)</f>
        <v>43578</v>
      </c>
      <c r="K506" s="3">
        <f t="shared" ref="K506:K569" si="154">IF(A506&gt;J506,IF(NETWORKDAYS(J506,A506,$V$52:$V$436)-1=0,1,NETWORKDAYS(J506,A506,$V$52:$V$436)-1),0)</f>
        <v>48</v>
      </c>
      <c r="L506" s="18">
        <f t="shared" ref="L506:L569" si="155">IF(AND(K506=1,K505=1),1,IF(K506&gt;0,IF(K506=K505,K506+1,K506),0))</f>
        <v>48</v>
      </c>
      <c r="M506" s="11">
        <f t="shared" ref="M506:M569" si="156">ROUND((I506+1)^(L506/252),9)</f>
        <v>1.0009883980000001</v>
      </c>
      <c r="N506" s="11">
        <f t="shared" ref="N506:N569" ca="1" si="157">ROUND(H506*M506,9)</f>
        <v>1.012886376</v>
      </c>
      <c r="O506" s="18">
        <f t="shared" ref="O506:O569" si="158">IF(VLOOKUP(A506,W$12:AD$48,8)=VLOOKUP(A505,W$12:AD$48,8),0,VLOOKUP(A506,W$12:AD$48,8))</f>
        <v>0</v>
      </c>
      <c r="P506" s="2">
        <f t="shared" ref="P506:P569" ca="1" si="159">TRUNC(((N506-1)*C506),6)</f>
        <v>0</v>
      </c>
      <c r="Q506" s="2">
        <f t="shared" ref="Q506:Q569" si="160">IF(O506&gt;0,VLOOKUP(O506,$V$12:$AA$48,6),0)</f>
        <v>0</v>
      </c>
      <c r="R506" s="4" t="str">
        <f t="shared" ref="R506:R569" si="161">IF(O505&gt;0,VLOOKUP(O505,V$12:AF$48,10),R505)</f>
        <v>A+J=</v>
      </c>
      <c r="S506" s="100">
        <f t="shared" ref="S506:S569" si="162">IF(O505&gt;0,VLOOKUP(O505,V$12:AF$48,11),S505)</f>
        <v>0</v>
      </c>
      <c r="T506" s="9" t="str">
        <f t="shared" ref="T506:T569" si="163">IF(O506&gt;0,(P506+Q506)*T$9,"-")</f>
        <v>-</v>
      </c>
      <c r="U506" s="9"/>
      <c r="V506" s="9"/>
      <c r="W506" s="9"/>
      <c r="X506" s="9"/>
      <c r="Y506" s="1"/>
      <c r="Z506" s="9"/>
      <c r="AA506" s="9"/>
      <c r="AB506" s="9"/>
      <c r="AC506" s="9"/>
      <c r="AD506" s="9"/>
      <c r="AE506" s="10"/>
      <c r="AF506" s="9"/>
      <c r="AG506" s="9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</row>
    <row r="507" spans="1:190" x14ac:dyDescent="0.15">
      <c r="A507" s="98">
        <f t="shared" si="146"/>
        <v>43649</v>
      </c>
      <c r="B507" s="15">
        <f t="shared" ca="1" si="148"/>
        <v>0</v>
      </c>
      <c r="C507" s="2">
        <f t="shared" si="149"/>
        <v>0</v>
      </c>
      <c r="D507" s="12">
        <f ca="1">IF(A507&lt;$B$1,VLOOKUP(A507,[1]DI!$A$4:$B$15000,2),0)</f>
        <v>6.4000000000000001E-2</v>
      </c>
      <c r="E507" s="13">
        <f t="shared" ca="1" si="150"/>
        <v>1.0002462000000001</v>
      </c>
      <c r="F507" s="13">
        <f ca="1">(TRUNC(PRODUCT($E$12:$E506),16))</f>
        <v>1.08716385464779</v>
      </c>
      <c r="G507" s="13">
        <f t="shared" ca="1" si="151"/>
        <v>1.07412891539049</v>
      </c>
      <c r="H507" s="13">
        <f t="shared" ca="1" si="152"/>
        <v>1.01213536</v>
      </c>
      <c r="I507" s="12">
        <f t="shared" si="147"/>
        <v>5.1999999999999998E-3</v>
      </c>
      <c r="J507" s="100">
        <f t="shared" si="153"/>
        <v>43578</v>
      </c>
      <c r="K507" s="3">
        <f t="shared" si="154"/>
        <v>49</v>
      </c>
      <c r="L507" s="18">
        <f t="shared" si="155"/>
        <v>49</v>
      </c>
      <c r="M507" s="11">
        <f t="shared" si="156"/>
        <v>1.001009</v>
      </c>
      <c r="N507" s="11">
        <f t="shared" ca="1" si="157"/>
        <v>1.013156605</v>
      </c>
      <c r="O507" s="18">
        <f t="shared" si="158"/>
        <v>0</v>
      </c>
      <c r="P507" s="2">
        <f t="shared" ca="1" si="159"/>
        <v>0</v>
      </c>
      <c r="Q507" s="2">
        <f t="shared" si="160"/>
        <v>0</v>
      </c>
      <c r="R507" s="4" t="str">
        <f t="shared" si="161"/>
        <v>A+J=</v>
      </c>
      <c r="S507" s="100">
        <f t="shared" si="162"/>
        <v>0</v>
      </c>
      <c r="T507" s="9" t="str">
        <f t="shared" si="163"/>
        <v>-</v>
      </c>
      <c r="U507" s="9"/>
      <c r="V507" s="9"/>
      <c r="W507" s="9"/>
      <c r="X507" s="9"/>
      <c r="Y507" s="1"/>
      <c r="Z507" s="9"/>
      <c r="AA507" s="9"/>
      <c r="AB507" s="9"/>
      <c r="AC507" s="9"/>
      <c r="AD507" s="9"/>
      <c r="AE507" s="10"/>
      <c r="AF507" s="9"/>
      <c r="AG507" s="9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</row>
    <row r="508" spans="1:190" x14ac:dyDescent="0.15">
      <c r="A508" s="98">
        <f t="shared" si="146"/>
        <v>43650</v>
      </c>
      <c r="B508" s="15">
        <f t="shared" ca="1" si="148"/>
        <v>0</v>
      </c>
      <c r="C508" s="2">
        <f t="shared" si="149"/>
        <v>0</v>
      </c>
      <c r="D508" s="12">
        <f ca="1">IF(A508&lt;$B$1,VLOOKUP(A508,[1]DI!$A$4:$B$15000,2),0)</f>
        <v>6.4000000000000001E-2</v>
      </c>
      <c r="E508" s="13">
        <f t="shared" ca="1" si="150"/>
        <v>1.0002462000000001</v>
      </c>
      <c r="F508" s="13">
        <f ca="1">(TRUNC(PRODUCT($E$12:$E507),16))</f>
        <v>1.08743151438881</v>
      </c>
      <c r="G508" s="13">
        <f t="shared" ca="1" si="151"/>
        <v>1.07412891539049</v>
      </c>
      <c r="H508" s="13">
        <f t="shared" ca="1" si="152"/>
        <v>1.0123845499999999</v>
      </c>
      <c r="I508" s="12">
        <f t="shared" si="147"/>
        <v>5.1999999999999998E-3</v>
      </c>
      <c r="J508" s="100">
        <f t="shared" si="153"/>
        <v>43578</v>
      </c>
      <c r="K508" s="3">
        <f t="shared" si="154"/>
        <v>50</v>
      </c>
      <c r="L508" s="18">
        <f t="shared" si="155"/>
        <v>50</v>
      </c>
      <c r="M508" s="11">
        <f t="shared" si="156"/>
        <v>1.001029602</v>
      </c>
      <c r="N508" s="11">
        <f t="shared" ca="1" si="157"/>
        <v>1.013426903</v>
      </c>
      <c r="O508" s="18">
        <f t="shared" si="158"/>
        <v>0</v>
      </c>
      <c r="P508" s="2">
        <f t="shared" ca="1" si="159"/>
        <v>0</v>
      </c>
      <c r="Q508" s="2">
        <f t="shared" si="160"/>
        <v>0</v>
      </c>
      <c r="R508" s="4" t="str">
        <f t="shared" si="161"/>
        <v>A+J=</v>
      </c>
      <c r="S508" s="100">
        <f t="shared" si="162"/>
        <v>0</v>
      </c>
      <c r="T508" s="9" t="str">
        <f t="shared" si="163"/>
        <v>-</v>
      </c>
      <c r="U508" s="9"/>
      <c r="V508" s="9"/>
      <c r="W508" s="9"/>
      <c r="X508" s="9"/>
      <c r="Y508" s="1"/>
      <c r="Z508" s="9"/>
      <c r="AA508" s="9"/>
      <c r="AB508" s="9"/>
      <c r="AC508" s="9"/>
      <c r="AD508" s="9"/>
      <c r="AE508" s="10"/>
      <c r="AF508" s="9"/>
      <c r="AG508" s="9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</row>
    <row r="509" spans="1:190" x14ac:dyDescent="0.15">
      <c r="A509" s="98">
        <f t="shared" si="146"/>
        <v>43651</v>
      </c>
      <c r="B509" s="15">
        <f t="shared" ca="1" si="148"/>
        <v>0</v>
      </c>
      <c r="C509" s="2">
        <f t="shared" si="149"/>
        <v>0</v>
      </c>
      <c r="D509" s="12">
        <f ca="1">IF(A509&lt;$B$1,VLOOKUP(A509,[1]DI!$A$4:$B$15000,2),0)</f>
        <v>6.4000000000000001E-2</v>
      </c>
      <c r="E509" s="13">
        <f t="shared" ca="1" si="150"/>
        <v>1.0002462000000001</v>
      </c>
      <c r="F509" s="13">
        <f ca="1">(TRUNC(PRODUCT($E$12:$E508),16))</f>
        <v>1.0876992400276499</v>
      </c>
      <c r="G509" s="13">
        <f t="shared" ca="1" si="151"/>
        <v>1.07412891539049</v>
      </c>
      <c r="H509" s="13">
        <f t="shared" ca="1" si="152"/>
        <v>1.0126337999999999</v>
      </c>
      <c r="I509" s="12">
        <f t="shared" si="147"/>
        <v>5.1999999999999998E-3</v>
      </c>
      <c r="J509" s="100">
        <f t="shared" si="153"/>
        <v>43578</v>
      </c>
      <c r="K509" s="3">
        <f t="shared" si="154"/>
        <v>51</v>
      </c>
      <c r="L509" s="18">
        <f t="shared" si="155"/>
        <v>51</v>
      </c>
      <c r="M509" s="11">
        <f t="shared" si="156"/>
        <v>1.0010502050000001</v>
      </c>
      <c r="N509" s="11">
        <f t="shared" ca="1" si="157"/>
        <v>1.013697273</v>
      </c>
      <c r="O509" s="18">
        <f t="shared" si="158"/>
        <v>0</v>
      </c>
      <c r="P509" s="2">
        <f t="shared" ca="1" si="159"/>
        <v>0</v>
      </c>
      <c r="Q509" s="2">
        <f t="shared" si="160"/>
        <v>0</v>
      </c>
      <c r="R509" s="4" t="str">
        <f t="shared" si="161"/>
        <v>A+J=</v>
      </c>
      <c r="S509" s="100">
        <f t="shared" si="162"/>
        <v>0</v>
      </c>
      <c r="T509" s="9" t="str">
        <f t="shared" si="163"/>
        <v>-</v>
      </c>
      <c r="U509" s="9"/>
      <c r="V509" s="9"/>
      <c r="W509" s="9"/>
      <c r="X509" s="9"/>
      <c r="Y509" s="1"/>
      <c r="Z509" s="9"/>
      <c r="AA509" s="9"/>
      <c r="AB509" s="9"/>
      <c r="AC509" s="9"/>
      <c r="AD509" s="9"/>
      <c r="AE509" s="10"/>
      <c r="AF509" s="9"/>
      <c r="AG509" s="9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</row>
    <row r="510" spans="1:190" x14ac:dyDescent="0.15">
      <c r="A510" s="98">
        <f t="shared" si="146"/>
        <v>43652</v>
      </c>
      <c r="B510" s="15">
        <f t="shared" ca="1" si="148"/>
        <v>0</v>
      </c>
      <c r="C510" s="2">
        <f t="shared" si="149"/>
        <v>0</v>
      </c>
      <c r="D510" s="12">
        <f ca="1">IF(A510&lt;$B$1,VLOOKUP(A510,[1]DI!$A$4:$B$15000,2),0)</f>
        <v>0</v>
      </c>
      <c r="E510" s="13">
        <f t="shared" ca="1" si="150"/>
        <v>1</v>
      </c>
      <c r="F510" s="13">
        <f ca="1">(TRUNC(PRODUCT($E$12:$E509),16))</f>
        <v>1.0879670315805501</v>
      </c>
      <c r="G510" s="13">
        <f t="shared" ca="1" si="151"/>
        <v>1.07412891539049</v>
      </c>
      <c r="H510" s="13">
        <f t="shared" ca="1" si="152"/>
        <v>1.01288311</v>
      </c>
      <c r="I510" s="12">
        <f t="shared" si="147"/>
        <v>5.1999999999999998E-3</v>
      </c>
      <c r="J510" s="100">
        <f t="shared" si="153"/>
        <v>43578</v>
      </c>
      <c r="K510" s="3">
        <f t="shared" si="154"/>
        <v>51</v>
      </c>
      <c r="L510" s="18">
        <f t="shared" si="155"/>
        <v>52</v>
      </c>
      <c r="M510" s="11">
        <f t="shared" si="156"/>
        <v>1.001070809</v>
      </c>
      <c r="N510" s="11">
        <f t="shared" ca="1" si="157"/>
        <v>1.0139677140000001</v>
      </c>
      <c r="O510" s="18">
        <f t="shared" si="158"/>
        <v>0</v>
      </c>
      <c r="P510" s="2">
        <f t="shared" ca="1" si="159"/>
        <v>0</v>
      </c>
      <c r="Q510" s="2">
        <f t="shared" si="160"/>
        <v>0</v>
      </c>
      <c r="R510" s="4" t="str">
        <f t="shared" si="161"/>
        <v>A+J=</v>
      </c>
      <c r="S510" s="100">
        <f t="shared" si="162"/>
        <v>0</v>
      </c>
      <c r="T510" s="9" t="str">
        <f t="shared" si="163"/>
        <v>-</v>
      </c>
      <c r="U510" s="9"/>
      <c r="V510" s="9"/>
      <c r="W510" s="9"/>
      <c r="X510" s="9"/>
      <c r="Y510" s="1"/>
      <c r="Z510" s="9"/>
      <c r="AA510" s="9"/>
      <c r="AB510" s="9"/>
      <c r="AC510" s="9"/>
      <c r="AD510" s="9"/>
      <c r="AE510" s="10"/>
      <c r="AF510" s="9"/>
      <c r="AG510" s="9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</row>
    <row r="511" spans="1:190" x14ac:dyDescent="0.15">
      <c r="A511" s="98">
        <f t="shared" si="146"/>
        <v>43653</v>
      </c>
      <c r="B511" s="15">
        <f t="shared" ca="1" si="148"/>
        <v>0</v>
      </c>
      <c r="C511" s="2">
        <f t="shared" si="149"/>
        <v>0</v>
      </c>
      <c r="D511" s="12">
        <f ca="1">IF(A511&lt;$B$1,VLOOKUP(A511,[1]DI!$A$4:$B$15000,2),0)</f>
        <v>0</v>
      </c>
      <c r="E511" s="13">
        <f t="shared" ca="1" si="150"/>
        <v>1</v>
      </c>
      <c r="F511" s="13">
        <f ca="1">(TRUNC(PRODUCT($E$12:$E510),16))</f>
        <v>1.0879670315805501</v>
      </c>
      <c r="G511" s="13">
        <f t="shared" ca="1" si="151"/>
        <v>1.07412891539049</v>
      </c>
      <c r="H511" s="13">
        <f t="shared" ca="1" si="152"/>
        <v>1.01288311</v>
      </c>
      <c r="I511" s="12">
        <f t="shared" si="147"/>
        <v>5.1999999999999998E-3</v>
      </c>
      <c r="J511" s="100">
        <f t="shared" si="153"/>
        <v>43578</v>
      </c>
      <c r="K511" s="3">
        <f t="shared" si="154"/>
        <v>51</v>
      </c>
      <c r="L511" s="18">
        <f t="shared" si="155"/>
        <v>52</v>
      </c>
      <c r="M511" s="11">
        <f t="shared" si="156"/>
        <v>1.001070809</v>
      </c>
      <c r="N511" s="11">
        <f t="shared" ca="1" si="157"/>
        <v>1.0139677140000001</v>
      </c>
      <c r="O511" s="18">
        <f t="shared" si="158"/>
        <v>0</v>
      </c>
      <c r="P511" s="2">
        <f t="shared" ca="1" si="159"/>
        <v>0</v>
      </c>
      <c r="Q511" s="2">
        <f t="shared" si="160"/>
        <v>0</v>
      </c>
      <c r="R511" s="4" t="str">
        <f t="shared" si="161"/>
        <v>A+J=</v>
      </c>
      <c r="S511" s="100">
        <f t="shared" si="162"/>
        <v>0</v>
      </c>
      <c r="T511" s="9" t="str">
        <f t="shared" si="163"/>
        <v>-</v>
      </c>
      <c r="U511" s="9"/>
      <c r="V511" s="9"/>
      <c r="W511" s="9"/>
      <c r="X511" s="9"/>
      <c r="Y511" s="1"/>
      <c r="Z511" s="9"/>
      <c r="AA511" s="9"/>
      <c r="AB511" s="9"/>
      <c r="AC511" s="9"/>
      <c r="AD511" s="9"/>
      <c r="AE511" s="10"/>
      <c r="AF511" s="9"/>
      <c r="AG511" s="9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</row>
    <row r="512" spans="1:190" x14ac:dyDescent="0.15">
      <c r="A512" s="98">
        <f t="shared" si="146"/>
        <v>43654</v>
      </c>
      <c r="B512" s="15">
        <f t="shared" ca="1" si="148"/>
        <v>0</v>
      </c>
      <c r="C512" s="2">
        <f t="shared" si="149"/>
        <v>0</v>
      </c>
      <c r="D512" s="12">
        <f ca="1">IF(A512&lt;$B$1,VLOOKUP(A512,[1]DI!$A$4:$B$15000,2),0)</f>
        <v>6.4000000000000001E-2</v>
      </c>
      <c r="E512" s="13">
        <f t="shared" ca="1" si="150"/>
        <v>1.0002462000000001</v>
      </c>
      <c r="F512" s="13">
        <f ca="1">(TRUNC(PRODUCT($E$12:$E511),16))</f>
        <v>1.0879670315805501</v>
      </c>
      <c r="G512" s="13">
        <f t="shared" ca="1" si="151"/>
        <v>1.07412891539049</v>
      </c>
      <c r="H512" s="13">
        <f t="shared" ca="1" si="152"/>
        <v>1.01288311</v>
      </c>
      <c r="I512" s="12">
        <f t="shared" si="147"/>
        <v>5.1999999999999998E-3</v>
      </c>
      <c r="J512" s="100">
        <f t="shared" si="153"/>
        <v>43578</v>
      </c>
      <c r="K512" s="3">
        <f t="shared" si="154"/>
        <v>52</v>
      </c>
      <c r="L512" s="18">
        <f t="shared" si="155"/>
        <v>52</v>
      </c>
      <c r="M512" s="11">
        <f t="shared" si="156"/>
        <v>1.001070809</v>
      </c>
      <c r="N512" s="11">
        <f t="shared" ca="1" si="157"/>
        <v>1.0139677140000001</v>
      </c>
      <c r="O512" s="18">
        <f t="shared" si="158"/>
        <v>0</v>
      </c>
      <c r="P512" s="2">
        <f t="shared" ca="1" si="159"/>
        <v>0</v>
      </c>
      <c r="Q512" s="2">
        <f t="shared" si="160"/>
        <v>0</v>
      </c>
      <c r="R512" s="4" t="str">
        <f t="shared" si="161"/>
        <v>A+J=</v>
      </c>
      <c r="S512" s="100">
        <f t="shared" si="162"/>
        <v>0</v>
      </c>
      <c r="T512" s="9" t="str">
        <f t="shared" si="163"/>
        <v>-</v>
      </c>
      <c r="U512" s="9"/>
      <c r="V512" s="9"/>
      <c r="W512" s="9"/>
      <c r="X512" s="9"/>
      <c r="Y512" s="1"/>
      <c r="Z512" s="9"/>
      <c r="AA512" s="9"/>
      <c r="AB512" s="9"/>
      <c r="AC512" s="9"/>
      <c r="AD512" s="9"/>
      <c r="AE512" s="10"/>
      <c r="AF512" s="9"/>
      <c r="AG512" s="9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</row>
    <row r="513" spans="1:190" x14ac:dyDescent="0.15">
      <c r="A513" s="98">
        <f t="shared" si="146"/>
        <v>43655</v>
      </c>
      <c r="B513" s="15">
        <f t="shared" ca="1" si="148"/>
        <v>0</v>
      </c>
      <c r="C513" s="2">
        <f t="shared" si="149"/>
        <v>0</v>
      </c>
      <c r="D513" s="12">
        <f ca="1">IF(A513&lt;$B$1,VLOOKUP(A513,[1]DI!$A$4:$B$15000,2),0)</f>
        <v>6.4000000000000001E-2</v>
      </c>
      <c r="E513" s="13">
        <f t="shared" ca="1" si="150"/>
        <v>1.0002462000000001</v>
      </c>
      <c r="F513" s="13">
        <f ca="1">(TRUNC(PRODUCT($E$12:$E512),16))</f>
        <v>1.0882348890637199</v>
      </c>
      <c r="G513" s="13">
        <f t="shared" ca="1" si="151"/>
        <v>1.07412891539049</v>
      </c>
      <c r="H513" s="13">
        <f t="shared" ca="1" si="152"/>
        <v>1.0131324799999999</v>
      </c>
      <c r="I513" s="12">
        <f t="shared" si="147"/>
        <v>5.1999999999999998E-3</v>
      </c>
      <c r="J513" s="100">
        <f t="shared" si="153"/>
        <v>43578</v>
      </c>
      <c r="K513" s="3">
        <f t="shared" si="154"/>
        <v>53</v>
      </c>
      <c r="L513" s="18">
        <f t="shared" si="155"/>
        <v>53</v>
      </c>
      <c r="M513" s="11">
        <f t="shared" si="156"/>
        <v>1.0010914120000001</v>
      </c>
      <c r="N513" s="11">
        <f t="shared" ca="1" si="157"/>
        <v>1.0142382249999999</v>
      </c>
      <c r="O513" s="18">
        <f t="shared" si="158"/>
        <v>0</v>
      </c>
      <c r="P513" s="2">
        <f t="shared" ca="1" si="159"/>
        <v>0</v>
      </c>
      <c r="Q513" s="2">
        <f t="shared" si="160"/>
        <v>0</v>
      </c>
      <c r="R513" s="4" t="str">
        <f t="shared" si="161"/>
        <v>A+J=</v>
      </c>
      <c r="S513" s="100">
        <f t="shared" si="162"/>
        <v>0</v>
      </c>
      <c r="T513" s="9" t="str">
        <f t="shared" si="163"/>
        <v>-</v>
      </c>
      <c r="U513" s="9"/>
      <c r="V513" s="9"/>
      <c r="W513" s="9"/>
      <c r="X513" s="9"/>
      <c r="Y513" s="1"/>
      <c r="Z513" s="9"/>
      <c r="AA513" s="9"/>
      <c r="AB513" s="9"/>
      <c r="AC513" s="9"/>
      <c r="AD513" s="9"/>
      <c r="AE513" s="10"/>
      <c r="AF513" s="9"/>
      <c r="AG513" s="9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</row>
    <row r="514" spans="1:190" x14ac:dyDescent="0.15">
      <c r="A514" s="98">
        <f t="shared" si="146"/>
        <v>43656</v>
      </c>
      <c r="B514" s="15">
        <f t="shared" ca="1" si="148"/>
        <v>0</v>
      </c>
      <c r="C514" s="2">
        <f t="shared" si="149"/>
        <v>0</v>
      </c>
      <c r="D514" s="12">
        <f ca="1">IF(A514&lt;$B$1,VLOOKUP(A514,[1]DI!$A$4:$B$15000,2),0)</f>
        <v>6.4000000000000001E-2</v>
      </c>
      <c r="E514" s="13">
        <f t="shared" ca="1" si="150"/>
        <v>1.0002462000000001</v>
      </c>
      <c r="F514" s="13">
        <f ca="1">(TRUNC(PRODUCT($E$12:$E513),16))</f>
        <v>1.08850281249341</v>
      </c>
      <c r="G514" s="13">
        <f t="shared" ca="1" si="151"/>
        <v>1.07412891539049</v>
      </c>
      <c r="H514" s="13">
        <f t="shared" ca="1" si="152"/>
        <v>1.0133819100000001</v>
      </c>
      <c r="I514" s="12">
        <f t="shared" si="147"/>
        <v>5.1999999999999998E-3</v>
      </c>
      <c r="J514" s="100">
        <f t="shared" si="153"/>
        <v>43578</v>
      </c>
      <c r="K514" s="3">
        <f t="shared" si="154"/>
        <v>54</v>
      </c>
      <c r="L514" s="18">
        <f t="shared" si="155"/>
        <v>54</v>
      </c>
      <c r="M514" s="11">
        <f t="shared" si="156"/>
        <v>1.001112016</v>
      </c>
      <c r="N514" s="11">
        <f t="shared" ca="1" si="157"/>
        <v>1.0145088069999999</v>
      </c>
      <c r="O514" s="18">
        <f t="shared" si="158"/>
        <v>0</v>
      </c>
      <c r="P514" s="2">
        <f t="shared" ca="1" si="159"/>
        <v>0</v>
      </c>
      <c r="Q514" s="2">
        <f t="shared" si="160"/>
        <v>0</v>
      </c>
      <c r="R514" s="4" t="str">
        <f t="shared" si="161"/>
        <v>A+J=</v>
      </c>
      <c r="S514" s="100">
        <f t="shared" si="162"/>
        <v>0</v>
      </c>
      <c r="T514" s="9" t="str">
        <f t="shared" si="163"/>
        <v>-</v>
      </c>
      <c r="U514" s="9"/>
      <c r="V514" s="9"/>
      <c r="W514" s="9"/>
      <c r="X514" s="9"/>
      <c r="Y514" s="1"/>
      <c r="Z514" s="9"/>
      <c r="AA514" s="9"/>
      <c r="AB514" s="9"/>
      <c r="AC514" s="9"/>
      <c r="AD514" s="9"/>
      <c r="AE514" s="10"/>
      <c r="AF514" s="9"/>
      <c r="AG514" s="9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</row>
    <row r="515" spans="1:190" x14ac:dyDescent="0.15">
      <c r="A515" s="98">
        <f t="shared" si="146"/>
        <v>43657</v>
      </c>
      <c r="B515" s="15">
        <f t="shared" ca="1" si="148"/>
        <v>0</v>
      </c>
      <c r="C515" s="2">
        <f t="shared" si="149"/>
        <v>0</v>
      </c>
      <c r="D515" s="12">
        <f ca="1">IF(A515&lt;$B$1,VLOOKUP(A515,[1]DI!$A$4:$B$15000,2),0)</f>
        <v>6.4000000000000001E-2</v>
      </c>
      <c r="E515" s="13">
        <f t="shared" ca="1" si="150"/>
        <v>1.0002462000000001</v>
      </c>
      <c r="F515" s="13">
        <f ca="1">(TRUNC(PRODUCT($E$12:$E514),16))</f>
        <v>1.08877080188584</v>
      </c>
      <c r="G515" s="13">
        <f t="shared" ca="1" si="151"/>
        <v>1.07412891539049</v>
      </c>
      <c r="H515" s="13">
        <f t="shared" ca="1" si="152"/>
        <v>1.0136314099999999</v>
      </c>
      <c r="I515" s="12">
        <f t="shared" si="147"/>
        <v>5.1999999999999998E-3</v>
      </c>
      <c r="J515" s="100">
        <f t="shared" si="153"/>
        <v>43578</v>
      </c>
      <c r="K515" s="3">
        <f t="shared" si="154"/>
        <v>55</v>
      </c>
      <c r="L515" s="18">
        <f t="shared" si="155"/>
        <v>55</v>
      </c>
      <c r="M515" s="11">
        <f t="shared" si="156"/>
        <v>1.001132621</v>
      </c>
      <c r="N515" s="11">
        <f t="shared" ca="1" si="157"/>
        <v>1.0147794699999999</v>
      </c>
      <c r="O515" s="18">
        <f t="shared" si="158"/>
        <v>0</v>
      </c>
      <c r="P515" s="2">
        <f t="shared" ca="1" si="159"/>
        <v>0</v>
      </c>
      <c r="Q515" s="2">
        <f t="shared" si="160"/>
        <v>0</v>
      </c>
      <c r="R515" s="4" t="str">
        <f t="shared" si="161"/>
        <v>A+J=</v>
      </c>
      <c r="S515" s="100">
        <f t="shared" si="162"/>
        <v>0</v>
      </c>
      <c r="T515" s="9" t="str">
        <f t="shared" si="163"/>
        <v>-</v>
      </c>
      <c r="U515" s="9"/>
      <c r="V515" s="9"/>
      <c r="W515" s="9"/>
      <c r="X515" s="9"/>
      <c r="Y515" s="1"/>
      <c r="Z515" s="9"/>
      <c r="AA515" s="9"/>
      <c r="AB515" s="9"/>
      <c r="AC515" s="9"/>
      <c r="AD515" s="9"/>
      <c r="AE515" s="10"/>
      <c r="AF515" s="9"/>
      <c r="AG515" s="9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</row>
    <row r="516" spans="1:190" x14ac:dyDescent="0.15">
      <c r="A516" s="98">
        <f t="shared" si="146"/>
        <v>43658</v>
      </c>
      <c r="B516" s="15">
        <f t="shared" ca="1" si="148"/>
        <v>0</v>
      </c>
      <c r="C516" s="2">
        <f t="shared" si="149"/>
        <v>0</v>
      </c>
      <c r="D516" s="12">
        <f ca="1">IF(A516&lt;$B$1,VLOOKUP(A516,[1]DI!$A$4:$B$15000,2),0)</f>
        <v>6.4000000000000001E-2</v>
      </c>
      <c r="E516" s="13">
        <f t="shared" ca="1" si="150"/>
        <v>1.0002462000000001</v>
      </c>
      <c r="F516" s="13">
        <f ca="1">(TRUNC(PRODUCT($E$12:$E515),16))</f>
        <v>1.08903885725727</v>
      </c>
      <c r="G516" s="13">
        <f t="shared" ca="1" si="151"/>
        <v>1.07412891539049</v>
      </c>
      <c r="H516" s="13">
        <f t="shared" ca="1" si="152"/>
        <v>1.0138809600000001</v>
      </c>
      <c r="I516" s="12">
        <f t="shared" si="147"/>
        <v>5.1999999999999998E-3</v>
      </c>
      <c r="J516" s="100">
        <f t="shared" si="153"/>
        <v>43578</v>
      </c>
      <c r="K516" s="3">
        <f t="shared" si="154"/>
        <v>56</v>
      </c>
      <c r="L516" s="18">
        <f t="shared" si="155"/>
        <v>56</v>
      </c>
      <c r="M516" s="11">
        <f t="shared" si="156"/>
        <v>1.001153226</v>
      </c>
      <c r="N516" s="11">
        <f t="shared" ca="1" si="157"/>
        <v>1.0150501940000001</v>
      </c>
      <c r="O516" s="18">
        <f t="shared" si="158"/>
        <v>0</v>
      </c>
      <c r="P516" s="2">
        <f t="shared" ca="1" si="159"/>
        <v>0</v>
      </c>
      <c r="Q516" s="2">
        <f t="shared" si="160"/>
        <v>0</v>
      </c>
      <c r="R516" s="4" t="str">
        <f t="shared" si="161"/>
        <v>A+J=</v>
      </c>
      <c r="S516" s="100">
        <f t="shared" si="162"/>
        <v>0</v>
      </c>
      <c r="T516" s="9" t="str">
        <f t="shared" si="163"/>
        <v>-</v>
      </c>
      <c r="U516" s="9"/>
      <c r="V516" s="9"/>
      <c r="W516" s="9"/>
      <c r="X516" s="9"/>
      <c r="Y516" s="1"/>
      <c r="Z516" s="9"/>
      <c r="AA516" s="9"/>
      <c r="AB516" s="9"/>
      <c r="AC516" s="9"/>
      <c r="AD516" s="9"/>
      <c r="AE516" s="10"/>
      <c r="AF516" s="9"/>
      <c r="AG516" s="9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</row>
    <row r="517" spans="1:190" x14ac:dyDescent="0.15">
      <c r="A517" s="98">
        <f t="shared" si="146"/>
        <v>43659</v>
      </c>
      <c r="B517" s="15">
        <f t="shared" ca="1" si="148"/>
        <v>0</v>
      </c>
      <c r="C517" s="2">
        <f t="shared" si="149"/>
        <v>0</v>
      </c>
      <c r="D517" s="12">
        <f ca="1">IF(A517&lt;$B$1,VLOOKUP(A517,[1]DI!$A$4:$B$15000,2),0)</f>
        <v>0</v>
      </c>
      <c r="E517" s="13">
        <f t="shared" ca="1" si="150"/>
        <v>1</v>
      </c>
      <c r="F517" s="13">
        <f ca="1">(TRUNC(PRODUCT($E$12:$E516),16))</f>
        <v>1.08930697862393</v>
      </c>
      <c r="G517" s="13">
        <f t="shared" ca="1" si="151"/>
        <v>1.07412891539049</v>
      </c>
      <c r="H517" s="13">
        <f t="shared" ca="1" si="152"/>
        <v>1.01413058</v>
      </c>
      <c r="I517" s="12">
        <f t="shared" si="147"/>
        <v>5.1999999999999998E-3</v>
      </c>
      <c r="J517" s="100">
        <f t="shared" si="153"/>
        <v>43578</v>
      </c>
      <c r="K517" s="3">
        <f t="shared" si="154"/>
        <v>56</v>
      </c>
      <c r="L517" s="18">
        <f t="shared" si="155"/>
        <v>57</v>
      </c>
      <c r="M517" s="11">
        <f t="shared" si="156"/>
        <v>1.001173831</v>
      </c>
      <c r="N517" s="11">
        <f t="shared" ca="1" si="157"/>
        <v>1.015320998</v>
      </c>
      <c r="O517" s="18">
        <f t="shared" si="158"/>
        <v>0</v>
      </c>
      <c r="P517" s="2">
        <f t="shared" ca="1" si="159"/>
        <v>0</v>
      </c>
      <c r="Q517" s="2">
        <f t="shared" si="160"/>
        <v>0</v>
      </c>
      <c r="R517" s="4" t="str">
        <f t="shared" si="161"/>
        <v>A+J=</v>
      </c>
      <c r="S517" s="100">
        <f t="shared" si="162"/>
        <v>0</v>
      </c>
      <c r="T517" s="9" t="str">
        <f t="shared" si="163"/>
        <v>-</v>
      </c>
      <c r="U517" s="9"/>
      <c r="V517" s="9"/>
      <c r="W517" s="9"/>
      <c r="X517" s="9"/>
      <c r="Y517" s="1"/>
      <c r="Z517" s="9"/>
      <c r="AA517" s="9"/>
      <c r="AB517" s="9"/>
      <c r="AC517" s="9"/>
      <c r="AD517" s="9"/>
      <c r="AE517" s="10"/>
      <c r="AF517" s="9"/>
      <c r="AG517" s="9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</row>
    <row r="518" spans="1:190" x14ac:dyDescent="0.15">
      <c r="A518" s="98">
        <f t="shared" si="146"/>
        <v>43660</v>
      </c>
      <c r="B518" s="15">
        <f t="shared" ca="1" si="148"/>
        <v>0</v>
      </c>
      <c r="C518" s="2">
        <f t="shared" si="149"/>
        <v>0</v>
      </c>
      <c r="D518" s="12">
        <f ca="1">IF(A518&lt;$B$1,VLOOKUP(A518,[1]DI!$A$4:$B$15000,2),0)</f>
        <v>0</v>
      </c>
      <c r="E518" s="13">
        <f t="shared" ca="1" si="150"/>
        <v>1</v>
      </c>
      <c r="F518" s="13">
        <f ca="1">(TRUNC(PRODUCT($E$12:$E517),16))</f>
        <v>1.08930697862393</v>
      </c>
      <c r="G518" s="13">
        <f t="shared" ca="1" si="151"/>
        <v>1.07412891539049</v>
      </c>
      <c r="H518" s="13">
        <f t="shared" ca="1" si="152"/>
        <v>1.01413058</v>
      </c>
      <c r="I518" s="12">
        <f t="shared" si="147"/>
        <v>5.1999999999999998E-3</v>
      </c>
      <c r="J518" s="100">
        <f t="shared" si="153"/>
        <v>43578</v>
      </c>
      <c r="K518" s="3">
        <f t="shared" si="154"/>
        <v>56</v>
      </c>
      <c r="L518" s="18">
        <f t="shared" si="155"/>
        <v>57</v>
      </c>
      <c r="M518" s="11">
        <f t="shared" si="156"/>
        <v>1.001173831</v>
      </c>
      <c r="N518" s="11">
        <f t="shared" ca="1" si="157"/>
        <v>1.015320998</v>
      </c>
      <c r="O518" s="18">
        <f t="shared" si="158"/>
        <v>0</v>
      </c>
      <c r="P518" s="2">
        <f t="shared" ca="1" si="159"/>
        <v>0</v>
      </c>
      <c r="Q518" s="2">
        <f t="shared" si="160"/>
        <v>0</v>
      </c>
      <c r="R518" s="4" t="str">
        <f t="shared" si="161"/>
        <v>A+J=</v>
      </c>
      <c r="S518" s="100">
        <f t="shared" si="162"/>
        <v>0</v>
      </c>
      <c r="T518" s="9" t="str">
        <f t="shared" si="163"/>
        <v>-</v>
      </c>
      <c r="U518" s="9"/>
      <c r="V518" s="9"/>
      <c r="W518" s="9"/>
      <c r="X518" s="9"/>
      <c r="Y518" s="1"/>
      <c r="Z518" s="9"/>
      <c r="AA518" s="9"/>
      <c r="AB518" s="9"/>
      <c r="AC518" s="9"/>
      <c r="AD518" s="9"/>
      <c r="AE518" s="10"/>
      <c r="AF518" s="9"/>
      <c r="AG518" s="9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</row>
    <row r="519" spans="1:190" x14ac:dyDescent="0.15">
      <c r="A519" s="98">
        <f t="shared" si="146"/>
        <v>43661</v>
      </c>
      <c r="B519" s="15">
        <f t="shared" ca="1" si="148"/>
        <v>0</v>
      </c>
      <c r="C519" s="2">
        <f t="shared" si="149"/>
        <v>0</v>
      </c>
      <c r="D519" s="12">
        <f ca="1">IF(A519&lt;$B$1,VLOOKUP(A519,[1]DI!$A$4:$B$15000,2),0)</f>
        <v>6.4000000000000001E-2</v>
      </c>
      <c r="E519" s="13">
        <f t="shared" ca="1" si="150"/>
        <v>1.0002462000000001</v>
      </c>
      <c r="F519" s="13">
        <f ca="1">(TRUNC(PRODUCT($E$12:$E518),16))</f>
        <v>1.08930697862393</v>
      </c>
      <c r="G519" s="13">
        <f t="shared" ca="1" si="151"/>
        <v>1.07412891539049</v>
      </c>
      <c r="H519" s="13">
        <f t="shared" ca="1" si="152"/>
        <v>1.01413058</v>
      </c>
      <c r="I519" s="12">
        <f t="shared" si="147"/>
        <v>5.1999999999999998E-3</v>
      </c>
      <c r="J519" s="100">
        <f t="shared" si="153"/>
        <v>43578</v>
      </c>
      <c r="K519" s="3">
        <f t="shared" si="154"/>
        <v>57</v>
      </c>
      <c r="L519" s="18">
        <f t="shared" si="155"/>
        <v>57</v>
      </c>
      <c r="M519" s="11">
        <f t="shared" si="156"/>
        <v>1.001173831</v>
      </c>
      <c r="N519" s="11">
        <f t="shared" ca="1" si="157"/>
        <v>1.015320998</v>
      </c>
      <c r="O519" s="18">
        <f t="shared" si="158"/>
        <v>0</v>
      </c>
      <c r="P519" s="2">
        <f t="shared" ca="1" si="159"/>
        <v>0</v>
      </c>
      <c r="Q519" s="2">
        <f t="shared" si="160"/>
        <v>0</v>
      </c>
      <c r="R519" s="4" t="str">
        <f t="shared" si="161"/>
        <v>A+J=</v>
      </c>
      <c r="S519" s="100">
        <f t="shared" si="162"/>
        <v>0</v>
      </c>
      <c r="T519" s="9" t="str">
        <f t="shared" si="163"/>
        <v>-</v>
      </c>
      <c r="U519" s="9"/>
      <c r="V519" s="9"/>
      <c r="W519" s="9"/>
      <c r="X519" s="9"/>
      <c r="Y519" s="1"/>
      <c r="Z519" s="9"/>
      <c r="AA519" s="9"/>
      <c r="AB519" s="9"/>
      <c r="AC519" s="9"/>
      <c r="AD519" s="9"/>
      <c r="AE519" s="10"/>
      <c r="AF519" s="9"/>
      <c r="AG519" s="9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</row>
    <row r="520" spans="1:190" x14ac:dyDescent="0.15">
      <c r="A520" s="98">
        <f t="shared" si="146"/>
        <v>43662</v>
      </c>
      <c r="B520" s="15">
        <f t="shared" ca="1" si="148"/>
        <v>0</v>
      </c>
      <c r="C520" s="2">
        <f t="shared" si="149"/>
        <v>0</v>
      </c>
      <c r="D520" s="12">
        <f ca="1">IF(A520&lt;$B$1,VLOOKUP(A520,[1]DI!$A$4:$B$15000,2),0)</f>
        <v>6.4000000000000001E-2</v>
      </c>
      <c r="E520" s="13">
        <f t="shared" ca="1" si="150"/>
        <v>1.0002462000000001</v>
      </c>
      <c r="F520" s="13">
        <f ca="1">(TRUNC(PRODUCT($E$12:$E519),16))</f>
        <v>1.0895751660020601</v>
      </c>
      <c r="G520" s="13">
        <f t="shared" ca="1" si="151"/>
        <v>1.07412891539049</v>
      </c>
      <c r="H520" s="13">
        <f t="shared" ca="1" si="152"/>
        <v>1.01438026</v>
      </c>
      <c r="I520" s="12">
        <f t="shared" si="147"/>
        <v>5.1999999999999998E-3</v>
      </c>
      <c r="J520" s="100">
        <f t="shared" si="153"/>
        <v>43578</v>
      </c>
      <c r="K520" s="3">
        <f t="shared" si="154"/>
        <v>58</v>
      </c>
      <c r="L520" s="18">
        <f t="shared" si="155"/>
        <v>58</v>
      </c>
      <c r="M520" s="11">
        <f t="shared" si="156"/>
        <v>1.0011944370000001</v>
      </c>
      <c r="N520" s="11">
        <f t="shared" ca="1" si="157"/>
        <v>1.015591873</v>
      </c>
      <c r="O520" s="18">
        <f t="shared" si="158"/>
        <v>0</v>
      </c>
      <c r="P520" s="2">
        <f t="shared" ca="1" si="159"/>
        <v>0</v>
      </c>
      <c r="Q520" s="2">
        <f t="shared" si="160"/>
        <v>0</v>
      </c>
      <c r="R520" s="4" t="str">
        <f t="shared" si="161"/>
        <v>A+J=</v>
      </c>
      <c r="S520" s="100">
        <f t="shared" si="162"/>
        <v>0</v>
      </c>
      <c r="T520" s="9" t="str">
        <f t="shared" si="163"/>
        <v>-</v>
      </c>
      <c r="U520" s="9"/>
      <c r="V520" s="9"/>
      <c r="W520" s="9"/>
      <c r="X520" s="9"/>
      <c r="Y520" s="1"/>
      <c r="Z520" s="9"/>
      <c r="AA520" s="9"/>
      <c r="AB520" s="9"/>
      <c r="AC520" s="9"/>
      <c r="AD520" s="9"/>
      <c r="AE520" s="10"/>
      <c r="AF520" s="9"/>
      <c r="AG520" s="9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</row>
    <row r="521" spans="1:190" x14ac:dyDescent="0.15">
      <c r="A521" s="98">
        <f t="shared" si="146"/>
        <v>43663</v>
      </c>
      <c r="B521" s="15">
        <f t="shared" ca="1" si="148"/>
        <v>0</v>
      </c>
      <c r="C521" s="2">
        <f t="shared" si="149"/>
        <v>0</v>
      </c>
      <c r="D521" s="12">
        <f ca="1">IF(A521&lt;$B$1,VLOOKUP(A521,[1]DI!$A$4:$B$15000,2),0)</f>
        <v>6.4000000000000001E-2</v>
      </c>
      <c r="E521" s="13">
        <f t="shared" ca="1" si="150"/>
        <v>1.0002462000000001</v>
      </c>
      <c r="F521" s="13">
        <f ca="1">(TRUNC(PRODUCT($E$12:$E520),16))</f>
        <v>1.0898434194079301</v>
      </c>
      <c r="G521" s="13">
        <f t="shared" ca="1" si="151"/>
        <v>1.07412891539049</v>
      </c>
      <c r="H521" s="13">
        <f t="shared" ca="1" si="152"/>
        <v>1.0146299999999999</v>
      </c>
      <c r="I521" s="12">
        <f t="shared" si="147"/>
        <v>5.1999999999999998E-3</v>
      </c>
      <c r="J521" s="100">
        <f t="shared" si="153"/>
        <v>43578</v>
      </c>
      <c r="K521" s="3">
        <f t="shared" si="154"/>
        <v>59</v>
      </c>
      <c r="L521" s="18">
        <f t="shared" si="155"/>
        <v>59</v>
      </c>
      <c r="M521" s="11">
        <f t="shared" si="156"/>
        <v>1.001215043</v>
      </c>
      <c r="N521" s="11">
        <f t="shared" ca="1" si="157"/>
        <v>1.0158628190000001</v>
      </c>
      <c r="O521" s="18">
        <f t="shared" si="158"/>
        <v>0</v>
      </c>
      <c r="P521" s="2">
        <f t="shared" ca="1" si="159"/>
        <v>0</v>
      </c>
      <c r="Q521" s="2">
        <f t="shared" si="160"/>
        <v>0</v>
      </c>
      <c r="R521" s="4" t="str">
        <f t="shared" si="161"/>
        <v>A+J=</v>
      </c>
      <c r="S521" s="100">
        <f t="shared" si="162"/>
        <v>0</v>
      </c>
      <c r="T521" s="9" t="str">
        <f t="shared" si="163"/>
        <v>-</v>
      </c>
      <c r="U521" s="9"/>
      <c r="V521" s="9"/>
      <c r="W521" s="9"/>
      <c r="X521" s="9"/>
      <c r="Y521" s="1"/>
      <c r="Z521" s="9"/>
      <c r="AA521" s="9"/>
      <c r="AB521" s="9"/>
      <c r="AC521" s="9"/>
      <c r="AD521" s="9"/>
      <c r="AE521" s="10"/>
      <c r="AF521" s="9"/>
      <c r="AG521" s="9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</row>
    <row r="522" spans="1:190" x14ac:dyDescent="0.15">
      <c r="A522" s="98">
        <f t="shared" si="146"/>
        <v>43664</v>
      </c>
      <c r="B522" s="15">
        <f t="shared" ca="1" si="148"/>
        <v>0</v>
      </c>
      <c r="C522" s="2">
        <f t="shared" si="149"/>
        <v>0</v>
      </c>
      <c r="D522" s="12">
        <f ca="1">IF(A522&lt;$B$1,VLOOKUP(A522,[1]DI!$A$4:$B$15000,2),0)</f>
        <v>6.4000000000000001E-2</v>
      </c>
      <c r="E522" s="13">
        <f t="shared" ca="1" si="150"/>
        <v>1.0002462000000001</v>
      </c>
      <c r="F522" s="13">
        <f ca="1">(TRUNC(PRODUCT($E$12:$E521),16))</f>
        <v>1.0901117388577899</v>
      </c>
      <c r="G522" s="13">
        <f t="shared" ca="1" si="151"/>
        <v>1.07412891539049</v>
      </c>
      <c r="H522" s="13">
        <f t="shared" ca="1" si="152"/>
        <v>1.0148798000000001</v>
      </c>
      <c r="I522" s="12">
        <f t="shared" si="147"/>
        <v>5.1999999999999998E-3</v>
      </c>
      <c r="J522" s="100">
        <f t="shared" si="153"/>
        <v>43578</v>
      </c>
      <c r="K522" s="3">
        <f t="shared" si="154"/>
        <v>60</v>
      </c>
      <c r="L522" s="18">
        <f t="shared" si="155"/>
        <v>60</v>
      </c>
      <c r="M522" s="11">
        <f t="shared" si="156"/>
        <v>1.0012356499999999</v>
      </c>
      <c r="N522" s="11">
        <f t="shared" ca="1" si="157"/>
        <v>1.0161338360000001</v>
      </c>
      <c r="O522" s="18">
        <f t="shared" si="158"/>
        <v>0</v>
      </c>
      <c r="P522" s="2">
        <f t="shared" ca="1" si="159"/>
        <v>0</v>
      </c>
      <c r="Q522" s="2">
        <f t="shared" si="160"/>
        <v>0</v>
      </c>
      <c r="R522" s="4" t="str">
        <f t="shared" si="161"/>
        <v>A+J=</v>
      </c>
      <c r="S522" s="100">
        <f t="shared" si="162"/>
        <v>0</v>
      </c>
      <c r="T522" s="9" t="str">
        <f t="shared" si="163"/>
        <v>-</v>
      </c>
      <c r="U522" s="9"/>
      <c r="V522" s="9"/>
      <c r="W522" s="9"/>
      <c r="X522" s="9"/>
      <c r="Y522" s="1"/>
      <c r="Z522" s="9"/>
      <c r="AA522" s="9"/>
      <c r="AB522" s="9"/>
      <c r="AC522" s="9"/>
      <c r="AD522" s="9"/>
      <c r="AE522" s="10"/>
      <c r="AF522" s="9"/>
      <c r="AG522" s="9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</row>
    <row r="523" spans="1:190" x14ac:dyDescent="0.15">
      <c r="A523" s="98">
        <f t="shared" si="146"/>
        <v>43665</v>
      </c>
      <c r="B523" s="15">
        <f t="shared" ca="1" si="148"/>
        <v>0</v>
      </c>
      <c r="C523" s="2">
        <f t="shared" si="149"/>
        <v>0</v>
      </c>
      <c r="D523" s="12">
        <f ca="1">IF(A523&lt;$B$1,VLOOKUP(A523,[1]DI!$A$4:$B$15000,2),0)</f>
        <v>6.4000000000000001E-2</v>
      </c>
      <c r="E523" s="13">
        <f t="shared" ca="1" si="150"/>
        <v>1.0002462000000001</v>
      </c>
      <c r="F523" s="13">
        <f ca="1">(TRUNC(PRODUCT($E$12:$E522),16))</f>
        <v>1.0903801243679001</v>
      </c>
      <c r="G523" s="13">
        <f t="shared" ca="1" si="151"/>
        <v>1.07412891539049</v>
      </c>
      <c r="H523" s="13">
        <f t="shared" ca="1" si="152"/>
        <v>1.0151296599999999</v>
      </c>
      <c r="I523" s="12">
        <f t="shared" si="147"/>
        <v>5.1999999999999998E-3</v>
      </c>
      <c r="J523" s="100">
        <f t="shared" si="153"/>
        <v>43578</v>
      </c>
      <c r="K523" s="3">
        <f t="shared" si="154"/>
        <v>61</v>
      </c>
      <c r="L523" s="18">
        <f t="shared" si="155"/>
        <v>61</v>
      </c>
      <c r="M523" s="11">
        <f t="shared" si="156"/>
        <v>1.0012562570000001</v>
      </c>
      <c r="N523" s="11">
        <f t="shared" ca="1" si="157"/>
        <v>1.0164049239999999</v>
      </c>
      <c r="O523" s="18">
        <f t="shared" si="158"/>
        <v>0</v>
      </c>
      <c r="P523" s="2">
        <f t="shared" ca="1" si="159"/>
        <v>0</v>
      </c>
      <c r="Q523" s="2">
        <f t="shared" si="160"/>
        <v>0</v>
      </c>
      <c r="R523" s="4" t="str">
        <f t="shared" si="161"/>
        <v>A+J=</v>
      </c>
      <c r="S523" s="100">
        <f t="shared" si="162"/>
        <v>0</v>
      </c>
      <c r="T523" s="9" t="str">
        <f t="shared" si="163"/>
        <v>-</v>
      </c>
      <c r="U523" s="9"/>
      <c r="V523" s="9"/>
      <c r="W523" s="9"/>
      <c r="X523" s="9"/>
      <c r="Y523" s="1"/>
      <c r="Z523" s="9"/>
      <c r="AA523" s="9"/>
      <c r="AB523" s="9"/>
      <c r="AC523" s="9"/>
      <c r="AD523" s="9"/>
      <c r="AE523" s="10"/>
      <c r="AF523" s="9"/>
      <c r="AG523" s="9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</row>
    <row r="524" spans="1:190" x14ac:dyDescent="0.15">
      <c r="A524" s="98">
        <f t="shared" si="146"/>
        <v>43666</v>
      </c>
      <c r="B524" s="15">
        <f t="shared" ca="1" si="148"/>
        <v>0</v>
      </c>
      <c r="C524" s="2">
        <f t="shared" si="149"/>
        <v>0</v>
      </c>
      <c r="D524" s="12">
        <f ca="1">IF(A524&lt;$B$1,VLOOKUP(A524,[1]DI!$A$4:$B$15000,2),0)</f>
        <v>0</v>
      </c>
      <c r="E524" s="13">
        <f t="shared" ca="1" si="150"/>
        <v>1</v>
      </c>
      <c r="F524" s="13">
        <f ca="1">(TRUNC(PRODUCT($E$12:$E523),16))</f>
        <v>1.0906485759545199</v>
      </c>
      <c r="G524" s="13">
        <f t="shared" ca="1" si="151"/>
        <v>1.07412891539049</v>
      </c>
      <c r="H524" s="13">
        <f t="shared" ca="1" si="152"/>
        <v>1.01537959</v>
      </c>
      <c r="I524" s="12">
        <f t="shared" si="147"/>
        <v>5.1999999999999998E-3</v>
      </c>
      <c r="J524" s="100">
        <f t="shared" si="153"/>
        <v>43578</v>
      </c>
      <c r="K524" s="3">
        <f t="shared" si="154"/>
        <v>61</v>
      </c>
      <c r="L524" s="18">
        <f t="shared" si="155"/>
        <v>62</v>
      </c>
      <c r="M524" s="11">
        <f t="shared" si="156"/>
        <v>1.0012768649999999</v>
      </c>
      <c r="N524" s="11">
        <f t="shared" ca="1" si="157"/>
        <v>1.0166760930000001</v>
      </c>
      <c r="O524" s="18">
        <f t="shared" si="158"/>
        <v>0</v>
      </c>
      <c r="P524" s="2">
        <f t="shared" ca="1" si="159"/>
        <v>0</v>
      </c>
      <c r="Q524" s="2">
        <f t="shared" si="160"/>
        <v>0</v>
      </c>
      <c r="R524" s="4" t="str">
        <f t="shared" si="161"/>
        <v>A+J=</v>
      </c>
      <c r="S524" s="100">
        <f t="shared" si="162"/>
        <v>0</v>
      </c>
      <c r="T524" s="9" t="str">
        <f t="shared" si="163"/>
        <v>-</v>
      </c>
      <c r="U524" s="9"/>
      <c r="V524" s="9"/>
      <c r="W524" s="9"/>
      <c r="X524" s="9"/>
      <c r="Y524" s="1"/>
      <c r="Z524" s="9"/>
      <c r="AA524" s="9"/>
      <c r="AB524" s="9"/>
      <c r="AC524" s="9"/>
      <c r="AD524" s="9"/>
      <c r="AE524" s="10"/>
      <c r="AF524" s="9"/>
      <c r="AG524" s="9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</row>
    <row r="525" spans="1:190" x14ac:dyDescent="0.15">
      <c r="A525" s="98">
        <f t="shared" ref="A525:A588" si="164">(A524+1)</f>
        <v>43667</v>
      </c>
      <c r="B525" s="15">
        <f t="shared" ca="1" si="148"/>
        <v>0</v>
      </c>
      <c r="C525" s="2">
        <f t="shared" si="149"/>
        <v>0</v>
      </c>
      <c r="D525" s="12">
        <f ca="1">IF(A525&lt;$B$1,VLOOKUP(A525,[1]DI!$A$4:$B$15000,2),0)</f>
        <v>0</v>
      </c>
      <c r="E525" s="13">
        <f t="shared" ca="1" si="150"/>
        <v>1</v>
      </c>
      <c r="F525" s="13">
        <f ca="1">(TRUNC(PRODUCT($E$12:$E524),16))</f>
        <v>1.0906485759545199</v>
      </c>
      <c r="G525" s="13">
        <f t="shared" ca="1" si="151"/>
        <v>1.07412891539049</v>
      </c>
      <c r="H525" s="13">
        <f t="shared" ca="1" si="152"/>
        <v>1.01537959</v>
      </c>
      <c r="I525" s="12">
        <f t="shared" ref="I525:I588" si="165">I524</f>
        <v>5.1999999999999998E-3</v>
      </c>
      <c r="J525" s="100">
        <f t="shared" si="153"/>
        <v>43578</v>
      </c>
      <c r="K525" s="3">
        <f t="shared" si="154"/>
        <v>61</v>
      </c>
      <c r="L525" s="18">
        <f t="shared" si="155"/>
        <v>62</v>
      </c>
      <c r="M525" s="11">
        <f t="shared" si="156"/>
        <v>1.0012768649999999</v>
      </c>
      <c r="N525" s="11">
        <f t="shared" ca="1" si="157"/>
        <v>1.0166760930000001</v>
      </c>
      <c r="O525" s="18">
        <f t="shared" si="158"/>
        <v>0</v>
      </c>
      <c r="P525" s="2">
        <f t="shared" ca="1" si="159"/>
        <v>0</v>
      </c>
      <c r="Q525" s="2">
        <f t="shared" si="160"/>
        <v>0</v>
      </c>
      <c r="R525" s="4" t="str">
        <f t="shared" si="161"/>
        <v>A+J=</v>
      </c>
      <c r="S525" s="100">
        <f t="shared" si="162"/>
        <v>0</v>
      </c>
      <c r="T525" s="9" t="str">
        <f t="shared" si="163"/>
        <v>-</v>
      </c>
      <c r="U525" s="9"/>
      <c r="V525" s="9"/>
      <c r="W525" s="9"/>
      <c r="X525" s="9"/>
      <c r="Y525" s="1"/>
      <c r="Z525" s="9"/>
      <c r="AA525" s="9"/>
      <c r="AB525" s="9"/>
      <c r="AC525" s="9"/>
      <c r="AD525" s="9"/>
      <c r="AE525" s="10"/>
      <c r="AF525" s="9"/>
      <c r="AG525" s="9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</row>
    <row r="526" spans="1:190" x14ac:dyDescent="0.15">
      <c r="A526" s="98">
        <f t="shared" si="164"/>
        <v>43668</v>
      </c>
      <c r="B526" s="15">
        <f t="shared" ca="1" si="148"/>
        <v>0</v>
      </c>
      <c r="C526" s="2">
        <f t="shared" si="149"/>
        <v>0</v>
      </c>
      <c r="D526" s="12">
        <f ca="1">IF(A526&lt;$B$1,VLOOKUP(A526,[1]DI!$A$4:$B$15000,2),0)</f>
        <v>6.4000000000000001E-2</v>
      </c>
      <c r="E526" s="13">
        <f t="shared" ca="1" si="150"/>
        <v>1.0002462000000001</v>
      </c>
      <c r="F526" s="13">
        <f ca="1">(TRUNC(PRODUCT($E$12:$E525),16))</f>
        <v>1.0906485759545199</v>
      </c>
      <c r="G526" s="13">
        <f t="shared" ca="1" si="151"/>
        <v>1.07412891539049</v>
      </c>
      <c r="H526" s="13">
        <f t="shared" ca="1" si="152"/>
        <v>1.01537959</v>
      </c>
      <c r="I526" s="12">
        <f t="shared" si="165"/>
        <v>5.1999999999999998E-3</v>
      </c>
      <c r="J526" s="100">
        <f t="shared" si="153"/>
        <v>43578</v>
      </c>
      <c r="K526" s="3">
        <f t="shared" si="154"/>
        <v>62</v>
      </c>
      <c r="L526" s="18">
        <f t="shared" si="155"/>
        <v>62</v>
      </c>
      <c r="M526" s="11">
        <f t="shared" si="156"/>
        <v>1.0012768649999999</v>
      </c>
      <c r="N526" s="11">
        <f t="shared" ca="1" si="157"/>
        <v>1.0166760930000001</v>
      </c>
      <c r="O526" s="18">
        <f t="shared" si="158"/>
        <v>0</v>
      </c>
      <c r="P526" s="2">
        <f t="shared" ca="1" si="159"/>
        <v>0</v>
      </c>
      <c r="Q526" s="2">
        <f t="shared" si="160"/>
        <v>0</v>
      </c>
      <c r="R526" s="4" t="str">
        <f t="shared" si="161"/>
        <v>A+J=</v>
      </c>
      <c r="S526" s="100">
        <f t="shared" si="162"/>
        <v>0</v>
      </c>
      <c r="T526" s="9" t="str">
        <f t="shared" si="163"/>
        <v>-</v>
      </c>
      <c r="U526" s="9"/>
      <c r="V526" s="9"/>
      <c r="W526" s="9"/>
      <c r="X526" s="9"/>
      <c r="Y526" s="1"/>
      <c r="Z526" s="9"/>
      <c r="AA526" s="9"/>
      <c r="AB526" s="9"/>
      <c r="AC526" s="9"/>
      <c r="AD526" s="9"/>
      <c r="AE526" s="10"/>
      <c r="AF526" s="9"/>
      <c r="AG526" s="9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</row>
    <row r="527" spans="1:190" x14ac:dyDescent="0.15">
      <c r="A527" s="98">
        <f t="shared" si="164"/>
        <v>43669</v>
      </c>
      <c r="B527" s="15">
        <f t="shared" ca="1" si="148"/>
        <v>0</v>
      </c>
      <c r="C527" s="2">
        <f t="shared" si="149"/>
        <v>0</v>
      </c>
      <c r="D527" s="12">
        <f ca="1">IF(A527&lt;$B$1,VLOOKUP(A527,[1]DI!$A$4:$B$15000,2),0)</f>
        <v>6.4000000000000001E-2</v>
      </c>
      <c r="E527" s="13">
        <f t="shared" ca="1" si="150"/>
        <v>1.0002462000000001</v>
      </c>
      <c r="F527" s="13">
        <f ca="1">(TRUNC(PRODUCT($E$12:$E526),16))</f>
        <v>1.0909170936339201</v>
      </c>
      <c r="G527" s="13">
        <f t="shared" ca="1" si="151"/>
        <v>1.07412891539049</v>
      </c>
      <c r="H527" s="13">
        <f t="shared" ca="1" si="152"/>
        <v>1.01562957</v>
      </c>
      <c r="I527" s="12">
        <f t="shared" si="165"/>
        <v>5.1999999999999998E-3</v>
      </c>
      <c r="J527" s="100">
        <f t="shared" si="153"/>
        <v>43578</v>
      </c>
      <c r="K527" s="3">
        <f t="shared" si="154"/>
        <v>63</v>
      </c>
      <c r="L527" s="18">
        <f t="shared" si="155"/>
        <v>63</v>
      </c>
      <c r="M527" s="11">
        <f t="shared" si="156"/>
        <v>1.0012974729999999</v>
      </c>
      <c r="N527" s="11">
        <f t="shared" ca="1" si="157"/>
        <v>1.016947322</v>
      </c>
      <c r="O527" s="18">
        <f t="shared" si="158"/>
        <v>0</v>
      </c>
      <c r="P527" s="2">
        <f t="shared" ca="1" si="159"/>
        <v>0</v>
      </c>
      <c r="Q527" s="2">
        <f t="shared" si="160"/>
        <v>0</v>
      </c>
      <c r="R527" s="4" t="str">
        <f t="shared" si="161"/>
        <v>A+J=</v>
      </c>
      <c r="S527" s="100">
        <f t="shared" si="162"/>
        <v>0</v>
      </c>
      <c r="T527" s="9" t="str">
        <f t="shared" si="163"/>
        <v>-</v>
      </c>
      <c r="U527" s="9"/>
      <c r="V527" s="9"/>
      <c r="W527" s="9"/>
      <c r="X527" s="9"/>
      <c r="Y527" s="1"/>
      <c r="Z527" s="9"/>
      <c r="AA527" s="9"/>
      <c r="AB527" s="9"/>
      <c r="AC527" s="9"/>
      <c r="AD527" s="9"/>
      <c r="AE527" s="10"/>
      <c r="AF527" s="9"/>
      <c r="AG527" s="9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</row>
    <row r="528" spans="1:190" x14ac:dyDescent="0.15">
      <c r="A528" s="98">
        <f t="shared" si="164"/>
        <v>43670</v>
      </c>
      <c r="B528" s="15">
        <f t="shared" ca="1" si="148"/>
        <v>0</v>
      </c>
      <c r="C528" s="2">
        <f t="shared" si="149"/>
        <v>0</v>
      </c>
      <c r="D528" s="12">
        <f ca="1">IF(A528&lt;$B$1,VLOOKUP(A528,[1]DI!$A$4:$B$15000,2),0)</f>
        <v>6.4000000000000001E-2</v>
      </c>
      <c r="E528" s="13">
        <f t="shared" ca="1" si="150"/>
        <v>1.0002462000000001</v>
      </c>
      <c r="F528" s="13">
        <f ca="1">(TRUNC(PRODUCT($E$12:$E527),16))</f>
        <v>1.09118567742237</v>
      </c>
      <c r="G528" s="13">
        <f t="shared" ca="1" si="151"/>
        <v>1.07412891539049</v>
      </c>
      <c r="H528" s="13">
        <f t="shared" ca="1" si="152"/>
        <v>1.01587962</v>
      </c>
      <c r="I528" s="12">
        <f t="shared" si="165"/>
        <v>5.1999999999999998E-3</v>
      </c>
      <c r="J528" s="100">
        <f t="shared" si="153"/>
        <v>43578</v>
      </c>
      <c r="K528" s="3">
        <f t="shared" si="154"/>
        <v>64</v>
      </c>
      <c r="L528" s="18">
        <f t="shared" si="155"/>
        <v>64</v>
      </c>
      <c r="M528" s="11">
        <f t="shared" si="156"/>
        <v>1.001318081</v>
      </c>
      <c r="N528" s="11">
        <f t="shared" ca="1" si="157"/>
        <v>1.0172186320000001</v>
      </c>
      <c r="O528" s="18">
        <f t="shared" si="158"/>
        <v>0</v>
      </c>
      <c r="P528" s="2">
        <f t="shared" ca="1" si="159"/>
        <v>0</v>
      </c>
      <c r="Q528" s="2">
        <f t="shared" si="160"/>
        <v>0</v>
      </c>
      <c r="R528" s="4" t="str">
        <f t="shared" si="161"/>
        <v>A+J=</v>
      </c>
      <c r="S528" s="100">
        <f t="shared" si="162"/>
        <v>0</v>
      </c>
      <c r="T528" s="9" t="str">
        <f t="shared" si="163"/>
        <v>-</v>
      </c>
      <c r="U528" s="9"/>
      <c r="V528" s="9"/>
      <c r="W528" s="9"/>
      <c r="X528" s="9"/>
      <c r="Y528" s="1"/>
      <c r="Z528" s="9"/>
      <c r="AA528" s="9"/>
      <c r="AB528" s="9"/>
      <c r="AC528" s="9"/>
      <c r="AD528" s="9"/>
      <c r="AE528" s="10"/>
      <c r="AF528" s="9"/>
      <c r="AG528" s="9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</row>
    <row r="529" spans="1:190" x14ac:dyDescent="0.15">
      <c r="A529" s="98">
        <f t="shared" si="164"/>
        <v>43671</v>
      </c>
      <c r="B529" s="15">
        <f t="shared" ca="1" si="148"/>
        <v>0</v>
      </c>
      <c r="C529" s="2">
        <f t="shared" si="149"/>
        <v>0</v>
      </c>
      <c r="D529" s="12">
        <f ca="1">IF(A529&lt;$B$1,VLOOKUP(A529,[1]DI!$A$4:$B$15000,2),0)</f>
        <v>6.4000000000000001E-2</v>
      </c>
      <c r="E529" s="13">
        <f t="shared" ca="1" si="150"/>
        <v>1.0002462000000001</v>
      </c>
      <c r="F529" s="13">
        <f ca="1">(TRUNC(PRODUCT($E$12:$E528),16))</f>
        <v>1.0914543273361501</v>
      </c>
      <c r="G529" s="13">
        <f t="shared" ca="1" si="151"/>
        <v>1.07412891539049</v>
      </c>
      <c r="H529" s="13">
        <f t="shared" ca="1" si="152"/>
        <v>1.0161297300000001</v>
      </c>
      <c r="I529" s="12">
        <f t="shared" si="165"/>
        <v>5.1999999999999998E-3</v>
      </c>
      <c r="J529" s="100">
        <f t="shared" si="153"/>
        <v>43578</v>
      </c>
      <c r="K529" s="3">
        <f t="shared" si="154"/>
        <v>65</v>
      </c>
      <c r="L529" s="18">
        <f t="shared" si="155"/>
        <v>65</v>
      </c>
      <c r="M529" s="11">
        <f t="shared" si="156"/>
        <v>1.0013386900000001</v>
      </c>
      <c r="N529" s="11">
        <f t="shared" ca="1" si="157"/>
        <v>1.017490013</v>
      </c>
      <c r="O529" s="18">
        <f t="shared" si="158"/>
        <v>0</v>
      </c>
      <c r="P529" s="2">
        <f t="shared" ca="1" si="159"/>
        <v>0</v>
      </c>
      <c r="Q529" s="2">
        <f t="shared" si="160"/>
        <v>0</v>
      </c>
      <c r="R529" s="4" t="str">
        <f t="shared" si="161"/>
        <v>A+J=</v>
      </c>
      <c r="S529" s="100">
        <f t="shared" si="162"/>
        <v>0</v>
      </c>
      <c r="T529" s="9" t="str">
        <f t="shared" si="163"/>
        <v>-</v>
      </c>
      <c r="U529" s="9"/>
      <c r="V529" s="9"/>
      <c r="W529" s="9"/>
      <c r="X529" s="9"/>
      <c r="Y529" s="1"/>
      <c r="Z529" s="9"/>
      <c r="AA529" s="9"/>
      <c r="AB529" s="9"/>
      <c r="AC529" s="9"/>
      <c r="AD529" s="9"/>
      <c r="AE529" s="10"/>
      <c r="AF529" s="9"/>
      <c r="AG529" s="9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</row>
    <row r="530" spans="1:190" x14ac:dyDescent="0.15">
      <c r="A530" s="98">
        <f t="shared" si="164"/>
        <v>43672</v>
      </c>
      <c r="B530" s="15">
        <f t="shared" ca="1" si="148"/>
        <v>0</v>
      </c>
      <c r="C530" s="2">
        <f t="shared" si="149"/>
        <v>0</v>
      </c>
      <c r="D530" s="12">
        <f ca="1">IF(A530&lt;$B$1,VLOOKUP(A530,[1]DI!$A$4:$B$15000,2),0)</f>
        <v>6.4000000000000001E-2</v>
      </c>
      <c r="E530" s="13">
        <f t="shared" ca="1" si="150"/>
        <v>1.0002462000000001</v>
      </c>
      <c r="F530" s="13">
        <f ca="1">(TRUNC(PRODUCT($E$12:$E529),16))</f>
        <v>1.0917230433915399</v>
      </c>
      <c r="G530" s="13">
        <f t="shared" ca="1" si="151"/>
        <v>1.07412891539049</v>
      </c>
      <c r="H530" s="13">
        <f t="shared" ca="1" si="152"/>
        <v>1.0163799</v>
      </c>
      <c r="I530" s="12">
        <f t="shared" si="165"/>
        <v>5.1999999999999998E-3</v>
      </c>
      <c r="J530" s="100">
        <f t="shared" si="153"/>
        <v>43578</v>
      </c>
      <c r="K530" s="3">
        <f t="shared" si="154"/>
        <v>66</v>
      </c>
      <c r="L530" s="18">
        <f t="shared" si="155"/>
        <v>66</v>
      </c>
      <c r="M530" s="11">
        <f t="shared" si="156"/>
        <v>1.001359299</v>
      </c>
      <c r="N530" s="11">
        <f t="shared" ca="1" si="157"/>
        <v>1.0177614639999999</v>
      </c>
      <c r="O530" s="18">
        <f t="shared" si="158"/>
        <v>0</v>
      </c>
      <c r="P530" s="2">
        <f t="shared" ca="1" si="159"/>
        <v>0</v>
      </c>
      <c r="Q530" s="2">
        <f t="shared" si="160"/>
        <v>0</v>
      </c>
      <c r="R530" s="4" t="str">
        <f t="shared" si="161"/>
        <v>A+J=</v>
      </c>
      <c r="S530" s="100">
        <f t="shared" si="162"/>
        <v>0</v>
      </c>
      <c r="T530" s="9" t="str">
        <f t="shared" si="163"/>
        <v>-</v>
      </c>
      <c r="U530" s="9"/>
      <c r="V530" s="9"/>
      <c r="W530" s="9"/>
      <c r="X530" s="9"/>
      <c r="Y530" s="1"/>
      <c r="Z530" s="9"/>
      <c r="AA530" s="9"/>
      <c r="AB530" s="9"/>
      <c r="AC530" s="9"/>
      <c r="AD530" s="9"/>
      <c r="AE530" s="10"/>
      <c r="AF530" s="9"/>
      <c r="AG530" s="9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</row>
    <row r="531" spans="1:190" x14ac:dyDescent="0.15">
      <c r="A531" s="98">
        <f t="shared" si="164"/>
        <v>43673</v>
      </c>
      <c r="B531" s="15">
        <f t="shared" ca="1" si="148"/>
        <v>0</v>
      </c>
      <c r="C531" s="2">
        <f t="shared" si="149"/>
        <v>0</v>
      </c>
      <c r="D531" s="12">
        <f ca="1">IF(A531&lt;$B$1,VLOOKUP(A531,[1]DI!$A$4:$B$15000,2),0)</f>
        <v>0</v>
      </c>
      <c r="E531" s="13">
        <f t="shared" ca="1" si="150"/>
        <v>1</v>
      </c>
      <c r="F531" s="13">
        <f ca="1">(TRUNC(PRODUCT($E$12:$E530),16))</f>
        <v>1.09199182560483</v>
      </c>
      <c r="G531" s="13">
        <f t="shared" ca="1" si="151"/>
        <v>1.07412891539049</v>
      </c>
      <c r="H531" s="13">
        <f t="shared" ca="1" si="152"/>
        <v>1.01663014</v>
      </c>
      <c r="I531" s="12">
        <f t="shared" si="165"/>
        <v>5.1999999999999998E-3</v>
      </c>
      <c r="J531" s="100">
        <f t="shared" si="153"/>
        <v>43578</v>
      </c>
      <c r="K531" s="3">
        <f t="shared" si="154"/>
        <v>66</v>
      </c>
      <c r="L531" s="18">
        <f t="shared" si="155"/>
        <v>67</v>
      </c>
      <c r="M531" s="11">
        <f t="shared" si="156"/>
        <v>1.001379909</v>
      </c>
      <c r="N531" s="11">
        <f t="shared" ca="1" si="157"/>
        <v>1.0180329969999999</v>
      </c>
      <c r="O531" s="18">
        <f t="shared" si="158"/>
        <v>0</v>
      </c>
      <c r="P531" s="2">
        <f t="shared" ca="1" si="159"/>
        <v>0</v>
      </c>
      <c r="Q531" s="2">
        <f t="shared" si="160"/>
        <v>0</v>
      </c>
      <c r="R531" s="4" t="str">
        <f t="shared" si="161"/>
        <v>A+J=</v>
      </c>
      <c r="S531" s="100">
        <f t="shared" si="162"/>
        <v>0</v>
      </c>
      <c r="T531" s="9" t="str">
        <f t="shared" si="163"/>
        <v>-</v>
      </c>
      <c r="U531" s="9"/>
      <c r="V531" s="9"/>
      <c r="W531" s="9"/>
      <c r="X531" s="9"/>
      <c r="Y531" s="1"/>
      <c r="Z531" s="9"/>
      <c r="AA531" s="9"/>
      <c r="AB531" s="9"/>
      <c r="AC531" s="9"/>
      <c r="AD531" s="9"/>
      <c r="AE531" s="10"/>
      <c r="AF531" s="9"/>
      <c r="AG531" s="9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</row>
    <row r="532" spans="1:190" x14ac:dyDescent="0.15">
      <c r="A532" s="98">
        <f t="shared" si="164"/>
        <v>43674</v>
      </c>
      <c r="B532" s="15">
        <f t="shared" ca="1" si="148"/>
        <v>0</v>
      </c>
      <c r="C532" s="2">
        <f t="shared" si="149"/>
        <v>0</v>
      </c>
      <c r="D532" s="12">
        <f ca="1">IF(A532&lt;$B$1,VLOOKUP(A532,[1]DI!$A$4:$B$15000,2),0)</f>
        <v>0</v>
      </c>
      <c r="E532" s="13">
        <f t="shared" ca="1" si="150"/>
        <v>1</v>
      </c>
      <c r="F532" s="13">
        <f ca="1">(TRUNC(PRODUCT($E$12:$E531),16))</f>
        <v>1.09199182560483</v>
      </c>
      <c r="G532" s="13">
        <f t="shared" ca="1" si="151"/>
        <v>1.07412891539049</v>
      </c>
      <c r="H532" s="13">
        <f t="shared" ca="1" si="152"/>
        <v>1.01663014</v>
      </c>
      <c r="I532" s="12">
        <f t="shared" si="165"/>
        <v>5.1999999999999998E-3</v>
      </c>
      <c r="J532" s="100">
        <f t="shared" si="153"/>
        <v>43578</v>
      </c>
      <c r="K532" s="3">
        <f t="shared" si="154"/>
        <v>66</v>
      </c>
      <c r="L532" s="18">
        <f t="shared" si="155"/>
        <v>67</v>
      </c>
      <c r="M532" s="11">
        <f t="shared" si="156"/>
        <v>1.001379909</v>
      </c>
      <c r="N532" s="11">
        <f t="shared" ca="1" si="157"/>
        <v>1.0180329969999999</v>
      </c>
      <c r="O532" s="18">
        <f t="shared" si="158"/>
        <v>0</v>
      </c>
      <c r="P532" s="2">
        <f t="shared" ca="1" si="159"/>
        <v>0</v>
      </c>
      <c r="Q532" s="2">
        <f t="shared" si="160"/>
        <v>0</v>
      </c>
      <c r="R532" s="4" t="str">
        <f t="shared" si="161"/>
        <v>A+J=</v>
      </c>
      <c r="S532" s="100">
        <f t="shared" si="162"/>
        <v>0</v>
      </c>
      <c r="T532" s="9" t="str">
        <f t="shared" si="163"/>
        <v>-</v>
      </c>
      <c r="U532" s="9"/>
      <c r="V532" s="9"/>
      <c r="W532" s="9"/>
      <c r="X532" s="9"/>
      <c r="Y532" s="1"/>
      <c r="Z532" s="9"/>
      <c r="AA532" s="9"/>
      <c r="AB532" s="9"/>
      <c r="AC532" s="9"/>
      <c r="AD532" s="9"/>
      <c r="AE532" s="10"/>
      <c r="AF532" s="9"/>
      <c r="AG532" s="9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</row>
    <row r="533" spans="1:190" x14ac:dyDescent="0.15">
      <c r="A533" s="98">
        <f t="shared" si="164"/>
        <v>43675</v>
      </c>
      <c r="B533" s="15">
        <f t="shared" ca="1" si="148"/>
        <v>0</v>
      </c>
      <c r="C533" s="2">
        <f t="shared" si="149"/>
        <v>0</v>
      </c>
      <c r="D533" s="12">
        <f ca="1">IF(A533&lt;$B$1,VLOOKUP(A533,[1]DI!$A$4:$B$15000,2),0)</f>
        <v>6.4000000000000001E-2</v>
      </c>
      <c r="E533" s="13">
        <f t="shared" ca="1" si="150"/>
        <v>1.0002462000000001</v>
      </c>
      <c r="F533" s="13">
        <f ca="1">(TRUNC(PRODUCT($E$12:$E532),16))</f>
        <v>1.09199182560483</v>
      </c>
      <c r="G533" s="13">
        <f t="shared" ca="1" si="151"/>
        <v>1.07412891539049</v>
      </c>
      <c r="H533" s="13">
        <f t="shared" ca="1" si="152"/>
        <v>1.01663014</v>
      </c>
      <c r="I533" s="12">
        <f t="shared" si="165"/>
        <v>5.1999999999999998E-3</v>
      </c>
      <c r="J533" s="100">
        <f t="shared" si="153"/>
        <v>43578</v>
      </c>
      <c r="K533" s="3">
        <f t="shared" si="154"/>
        <v>67</v>
      </c>
      <c r="L533" s="18">
        <f t="shared" si="155"/>
        <v>67</v>
      </c>
      <c r="M533" s="11">
        <f t="shared" si="156"/>
        <v>1.001379909</v>
      </c>
      <c r="N533" s="11">
        <f t="shared" ca="1" si="157"/>
        <v>1.0180329969999999</v>
      </c>
      <c r="O533" s="18">
        <f t="shared" si="158"/>
        <v>0</v>
      </c>
      <c r="P533" s="2">
        <f t="shared" ca="1" si="159"/>
        <v>0</v>
      </c>
      <c r="Q533" s="2">
        <f t="shared" si="160"/>
        <v>0</v>
      </c>
      <c r="R533" s="4" t="str">
        <f t="shared" si="161"/>
        <v>A+J=</v>
      </c>
      <c r="S533" s="100">
        <f t="shared" si="162"/>
        <v>0</v>
      </c>
      <c r="T533" s="9" t="str">
        <f t="shared" si="163"/>
        <v>-</v>
      </c>
      <c r="U533" s="9"/>
      <c r="V533" s="9"/>
      <c r="W533" s="9"/>
      <c r="X533" s="9"/>
      <c r="Y533" s="1"/>
      <c r="Z533" s="9"/>
      <c r="AA533" s="9"/>
      <c r="AB533" s="9"/>
      <c r="AC533" s="9"/>
      <c r="AD533" s="9"/>
      <c r="AE533" s="10"/>
      <c r="AF533" s="9"/>
      <c r="AG533" s="9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</row>
    <row r="534" spans="1:190" x14ac:dyDescent="0.15">
      <c r="A534" s="98">
        <f t="shared" si="164"/>
        <v>43676</v>
      </c>
      <c r="B534" s="15">
        <f t="shared" ca="1" si="148"/>
        <v>0</v>
      </c>
      <c r="C534" s="2">
        <f t="shared" si="149"/>
        <v>0</v>
      </c>
      <c r="D534" s="12">
        <f ca="1">IF(A534&lt;$B$1,VLOOKUP(A534,[1]DI!$A$4:$B$15000,2),0)</f>
        <v>6.4000000000000001E-2</v>
      </c>
      <c r="E534" s="13">
        <f t="shared" ca="1" si="150"/>
        <v>1.0002462000000001</v>
      </c>
      <c r="F534" s="13">
        <f ca="1">(TRUNC(PRODUCT($E$12:$E533),16))</f>
        <v>1.09226067399229</v>
      </c>
      <c r="G534" s="13">
        <f t="shared" ca="1" si="151"/>
        <v>1.07412891539049</v>
      </c>
      <c r="H534" s="13">
        <f t="shared" ca="1" si="152"/>
        <v>1.0168804300000001</v>
      </c>
      <c r="I534" s="12">
        <f t="shared" si="165"/>
        <v>5.1999999999999998E-3</v>
      </c>
      <c r="J534" s="100">
        <f t="shared" si="153"/>
        <v>43578</v>
      </c>
      <c r="K534" s="3">
        <f t="shared" si="154"/>
        <v>68</v>
      </c>
      <c r="L534" s="18">
        <f t="shared" si="155"/>
        <v>68</v>
      </c>
      <c r="M534" s="11">
        <f t="shared" si="156"/>
        <v>1.0014005189999999</v>
      </c>
      <c r="N534" s="11">
        <f t="shared" ca="1" si="157"/>
        <v>1.0183045900000001</v>
      </c>
      <c r="O534" s="18">
        <f t="shared" si="158"/>
        <v>0</v>
      </c>
      <c r="P534" s="2">
        <f t="shared" ca="1" si="159"/>
        <v>0</v>
      </c>
      <c r="Q534" s="2">
        <f t="shared" si="160"/>
        <v>0</v>
      </c>
      <c r="R534" s="4" t="str">
        <f t="shared" si="161"/>
        <v>A+J=</v>
      </c>
      <c r="S534" s="100">
        <f t="shared" si="162"/>
        <v>0</v>
      </c>
      <c r="T534" s="9" t="str">
        <f t="shared" si="163"/>
        <v>-</v>
      </c>
      <c r="U534" s="9"/>
      <c r="V534" s="9"/>
      <c r="W534" s="9"/>
      <c r="X534" s="9"/>
      <c r="Y534" s="1"/>
      <c r="Z534" s="9"/>
      <c r="AA534" s="9"/>
      <c r="AB534" s="9"/>
      <c r="AC534" s="9"/>
      <c r="AD534" s="9"/>
      <c r="AE534" s="10"/>
      <c r="AF534" s="9"/>
      <c r="AG534" s="9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</row>
    <row r="535" spans="1:190" x14ac:dyDescent="0.15">
      <c r="A535" s="98">
        <f t="shared" si="164"/>
        <v>43677</v>
      </c>
      <c r="B535" s="15">
        <f t="shared" ca="1" si="148"/>
        <v>0</v>
      </c>
      <c r="C535" s="2">
        <f t="shared" si="149"/>
        <v>0</v>
      </c>
      <c r="D535" s="12">
        <f ca="1">IF(A535&lt;$B$1,VLOOKUP(A535,[1]DI!$A$4:$B$15000,2),0)</f>
        <v>6.4000000000000001E-2</v>
      </c>
      <c r="E535" s="13">
        <f t="shared" ca="1" si="150"/>
        <v>1.0002462000000001</v>
      </c>
      <c r="F535" s="13">
        <f ca="1">(TRUNC(PRODUCT($E$12:$E534),16))</f>
        <v>1.09252958857023</v>
      </c>
      <c r="G535" s="13">
        <f t="shared" ca="1" si="151"/>
        <v>1.07412891539049</v>
      </c>
      <c r="H535" s="13">
        <f t="shared" ca="1" si="152"/>
        <v>1.01713079</v>
      </c>
      <c r="I535" s="12">
        <f t="shared" si="165"/>
        <v>5.1999999999999998E-3</v>
      </c>
      <c r="J535" s="100">
        <f t="shared" si="153"/>
        <v>43578</v>
      </c>
      <c r="K535" s="3">
        <f t="shared" si="154"/>
        <v>69</v>
      </c>
      <c r="L535" s="18">
        <f t="shared" si="155"/>
        <v>69</v>
      </c>
      <c r="M535" s="11">
        <f t="shared" si="156"/>
        <v>1.0014211289999999</v>
      </c>
      <c r="N535" s="11">
        <f t="shared" ca="1" si="157"/>
        <v>1.018576264</v>
      </c>
      <c r="O535" s="18">
        <f t="shared" si="158"/>
        <v>0</v>
      </c>
      <c r="P535" s="2">
        <f t="shared" ca="1" si="159"/>
        <v>0</v>
      </c>
      <c r="Q535" s="2">
        <f t="shared" si="160"/>
        <v>0</v>
      </c>
      <c r="R535" s="4" t="str">
        <f t="shared" si="161"/>
        <v>A+J=</v>
      </c>
      <c r="S535" s="100">
        <f t="shared" si="162"/>
        <v>0</v>
      </c>
      <c r="T535" s="9" t="str">
        <f t="shared" si="163"/>
        <v>-</v>
      </c>
      <c r="U535" s="9"/>
      <c r="V535" s="9"/>
      <c r="W535" s="9"/>
      <c r="X535" s="9"/>
      <c r="Y535" s="1"/>
      <c r="Z535" s="9"/>
      <c r="AA535" s="9"/>
      <c r="AB535" s="9"/>
      <c r="AC535" s="9"/>
      <c r="AD535" s="9"/>
      <c r="AE535" s="10"/>
      <c r="AF535" s="9"/>
      <c r="AG535" s="9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</row>
    <row r="536" spans="1:190" x14ac:dyDescent="0.15">
      <c r="A536" s="98">
        <f t="shared" si="164"/>
        <v>43678</v>
      </c>
      <c r="B536" s="15">
        <f t="shared" ca="1" si="148"/>
        <v>0</v>
      </c>
      <c r="C536" s="2">
        <f t="shared" si="149"/>
        <v>0</v>
      </c>
      <c r="D536" s="12">
        <f ca="1">IF(A536&lt;$B$1,VLOOKUP(A536,[1]DI!$A$4:$B$15000,2),0)</f>
        <v>5.8999999999999997E-2</v>
      </c>
      <c r="E536" s="13">
        <f t="shared" ca="1" si="150"/>
        <v>1.00022751</v>
      </c>
      <c r="F536" s="13">
        <f ca="1">(TRUNC(PRODUCT($E$12:$E535),16))</f>
        <v>1.09279856935493</v>
      </c>
      <c r="G536" s="13">
        <f t="shared" ca="1" si="151"/>
        <v>1.07412891539049</v>
      </c>
      <c r="H536" s="13">
        <f t="shared" ca="1" si="152"/>
        <v>1.0173812</v>
      </c>
      <c r="I536" s="12">
        <f t="shared" si="165"/>
        <v>5.1999999999999998E-3</v>
      </c>
      <c r="J536" s="100">
        <f t="shared" si="153"/>
        <v>43578</v>
      </c>
      <c r="K536" s="3">
        <f t="shared" si="154"/>
        <v>70</v>
      </c>
      <c r="L536" s="18">
        <f t="shared" si="155"/>
        <v>70</v>
      </c>
      <c r="M536" s="11">
        <f t="shared" si="156"/>
        <v>1.00144174</v>
      </c>
      <c r="N536" s="11">
        <f t="shared" ca="1" si="157"/>
        <v>1.0188479989999999</v>
      </c>
      <c r="O536" s="18">
        <f t="shared" si="158"/>
        <v>0</v>
      </c>
      <c r="P536" s="2">
        <f t="shared" ca="1" si="159"/>
        <v>0</v>
      </c>
      <c r="Q536" s="2">
        <f t="shared" si="160"/>
        <v>0</v>
      </c>
      <c r="R536" s="4" t="str">
        <f t="shared" si="161"/>
        <v>A+J=</v>
      </c>
      <c r="S536" s="100">
        <f t="shared" si="162"/>
        <v>0</v>
      </c>
      <c r="T536" s="9" t="str">
        <f t="shared" si="163"/>
        <v>-</v>
      </c>
      <c r="U536" s="9"/>
      <c r="V536" s="9"/>
      <c r="W536" s="9"/>
      <c r="X536" s="9"/>
      <c r="Y536" s="1"/>
      <c r="Z536" s="9"/>
      <c r="AA536" s="9"/>
      <c r="AB536" s="9"/>
      <c r="AC536" s="9"/>
      <c r="AD536" s="9"/>
      <c r="AE536" s="10"/>
      <c r="AF536" s="9"/>
      <c r="AG536" s="9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</row>
    <row r="537" spans="1:190" x14ac:dyDescent="0.15">
      <c r="A537" s="98">
        <f t="shared" si="164"/>
        <v>43679</v>
      </c>
      <c r="B537" s="15">
        <f t="shared" ca="1" si="148"/>
        <v>0</v>
      </c>
      <c r="C537" s="2">
        <f t="shared" si="149"/>
        <v>0</v>
      </c>
      <c r="D537" s="12">
        <f ca="1">IF(A537&lt;$B$1,VLOOKUP(A537,[1]DI!$A$4:$B$15000,2),0)</f>
        <v>5.8999999999999997E-2</v>
      </c>
      <c r="E537" s="13">
        <f t="shared" ca="1" si="150"/>
        <v>1.00022751</v>
      </c>
      <c r="F537" s="13">
        <f ca="1">(TRUNC(PRODUCT($E$12:$E536),16))</f>
        <v>1.09304719195745</v>
      </c>
      <c r="G537" s="13">
        <f t="shared" ca="1" si="151"/>
        <v>1.07412891539049</v>
      </c>
      <c r="H537" s="13">
        <f t="shared" ca="1" si="152"/>
        <v>1.0176126700000001</v>
      </c>
      <c r="I537" s="12">
        <f t="shared" si="165"/>
        <v>5.1999999999999998E-3</v>
      </c>
      <c r="J537" s="100">
        <f t="shared" si="153"/>
        <v>43578</v>
      </c>
      <c r="K537" s="3">
        <f t="shared" si="154"/>
        <v>71</v>
      </c>
      <c r="L537" s="18">
        <f t="shared" si="155"/>
        <v>71</v>
      </c>
      <c r="M537" s="11">
        <f t="shared" si="156"/>
        <v>1.0014623519999999</v>
      </c>
      <c r="N537" s="11">
        <f t="shared" ca="1" si="157"/>
        <v>1.0191007780000001</v>
      </c>
      <c r="O537" s="18">
        <f t="shared" si="158"/>
        <v>0</v>
      </c>
      <c r="P537" s="2">
        <f t="shared" ca="1" si="159"/>
        <v>0</v>
      </c>
      <c r="Q537" s="2">
        <f t="shared" si="160"/>
        <v>0</v>
      </c>
      <c r="R537" s="4" t="str">
        <f t="shared" si="161"/>
        <v>A+J=</v>
      </c>
      <c r="S537" s="100">
        <f t="shared" si="162"/>
        <v>0</v>
      </c>
      <c r="T537" s="9" t="str">
        <f t="shared" si="163"/>
        <v>-</v>
      </c>
      <c r="U537" s="9"/>
      <c r="V537" s="9"/>
      <c r="W537" s="9"/>
      <c r="X537" s="9"/>
      <c r="Y537" s="1"/>
      <c r="Z537" s="9"/>
      <c r="AA537" s="9"/>
      <c r="AB537" s="9"/>
      <c r="AC537" s="9"/>
      <c r="AD537" s="9"/>
      <c r="AE537" s="10"/>
      <c r="AF537" s="9"/>
      <c r="AG537" s="9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</row>
    <row r="538" spans="1:190" x14ac:dyDescent="0.15">
      <c r="A538" s="98">
        <f t="shared" si="164"/>
        <v>43680</v>
      </c>
      <c r="B538" s="15">
        <f t="shared" ca="1" si="148"/>
        <v>0</v>
      </c>
      <c r="C538" s="2">
        <f t="shared" si="149"/>
        <v>0</v>
      </c>
      <c r="D538" s="12">
        <f ca="1">IF(A538&lt;$B$1,VLOOKUP(A538,[1]DI!$A$4:$B$15000,2),0)</f>
        <v>0</v>
      </c>
      <c r="E538" s="13">
        <f t="shared" ca="1" si="150"/>
        <v>1</v>
      </c>
      <c r="F538" s="13">
        <f ca="1">(TRUNC(PRODUCT($E$12:$E537),16))</f>
        <v>1.0932958711240901</v>
      </c>
      <c r="G538" s="13">
        <f t="shared" ca="1" si="151"/>
        <v>1.07412891539049</v>
      </c>
      <c r="H538" s="13">
        <f t="shared" ca="1" si="152"/>
        <v>1.0178441899999999</v>
      </c>
      <c r="I538" s="12">
        <f t="shared" si="165"/>
        <v>5.1999999999999998E-3</v>
      </c>
      <c r="J538" s="100">
        <f t="shared" si="153"/>
        <v>43578</v>
      </c>
      <c r="K538" s="3">
        <f t="shared" si="154"/>
        <v>71</v>
      </c>
      <c r="L538" s="18">
        <f t="shared" si="155"/>
        <v>72</v>
      </c>
      <c r="M538" s="11">
        <f t="shared" si="156"/>
        <v>1.0014829629999999</v>
      </c>
      <c r="N538" s="11">
        <f t="shared" ca="1" si="157"/>
        <v>1.019353615</v>
      </c>
      <c r="O538" s="18">
        <f t="shared" si="158"/>
        <v>0</v>
      </c>
      <c r="P538" s="2">
        <f t="shared" ca="1" si="159"/>
        <v>0</v>
      </c>
      <c r="Q538" s="2">
        <f t="shared" si="160"/>
        <v>0</v>
      </c>
      <c r="R538" s="4" t="str">
        <f t="shared" si="161"/>
        <v>A+J=</v>
      </c>
      <c r="S538" s="100">
        <f t="shared" si="162"/>
        <v>0</v>
      </c>
      <c r="T538" s="9" t="str">
        <f t="shared" si="163"/>
        <v>-</v>
      </c>
      <c r="U538" s="9"/>
      <c r="V538" s="9"/>
      <c r="W538" s="9"/>
      <c r="X538" s="9"/>
      <c r="Y538" s="1"/>
      <c r="Z538" s="9"/>
      <c r="AA538" s="9"/>
      <c r="AB538" s="9"/>
      <c r="AC538" s="9"/>
      <c r="AD538" s="9"/>
      <c r="AE538" s="10"/>
      <c r="AF538" s="9"/>
      <c r="AG538" s="9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</row>
    <row r="539" spans="1:190" x14ac:dyDescent="0.15">
      <c r="A539" s="98">
        <f t="shared" si="164"/>
        <v>43681</v>
      </c>
      <c r="B539" s="15">
        <f t="shared" ca="1" si="148"/>
        <v>0</v>
      </c>
      <c r="C539" s="2">
        <f t="shared" si="149"/>
        <v>0</v>
      </c>
      <c r="D539" s="12">
        <f ca="1">IF(A539&lt;$B$1,VLOOKUP(A539,[1]DI!$A$4:$B$15000,2),0)</f>
        <v>0</v>
      </c>
      <c r="E539" s="13">
        <f t="shared" ca="1" si="150"/>
        <v>1</v>
      </c>
      <c r="F539" s="13">
        <f ca="1">(TRUNC(PRODUCT($E$12:$E538),16))</f>
        <v>1.0932958711240901</v>
      </c>
      <c r="G539" s="13">
        <f t="shared" ca="1" si="151"/>
        <v>1.07412891539049</v>
      </c>
      <c r="H539" s="13">
        <f t="shared" ca="1" si="152"/>
        <v>1.0178441899999999</v>
      </c>
      <c r="I539" s="12">
        <f t="shared" si="165"/>
        <v>5.1999999999999998E-3</v>
      </c>
      <c r="J539" s="100">
        <f t="shared" si="153"/>
        <v>43578</v>
      </c>
      <c r="K539" s="3">
        <f t="shared" si="154"/>
        <v>71</v>
      </c>
      <c r="L539" s="18">
        <f t="shared" si="155"/>
        <v>72</v>
      </c>
      <c r="M539" s="11">
        <f t="shared" si="156"/>
        <v>1.0014829629999999</v>
      </c>
      <c r="N539" s="11">
        <f t="shared" ca="1" si="157"/>
        <v>1.019353615</v>
      </c>
      <c r="O539" s="18">
        <f t="shared" si="158"/>
        <v>0</v>
      </c>
      <c r="P539" s="2">
        <f t="shared" ca="1" si="159"/>
        <v>0</v>
      </c>
      <c r="Q539" s="2">
        <f t="shared" si="160"/>
        <v>0</v>
      </c>
      <c r="R539" s="4" t="str">
        <f t="shared" si="161"/>
        <v>A+J=</v>
      </c>
      <c r="S539" s="100">
        <f t="shared" si="162"/>
        <v>0</v>
      </c>
      <c r="T539" s="9" t="str">
        <f t="shared" si="163"/>
        <v>-</v>
      </c>
      <c r="U539" s="9"/>
      <c r="V539" s="9"/>
      <c r="W539" s="9"/>
      <c r="X539" s="9"/>
      <c r="Y539" s="1"/>
      <c r="Z539" s="9"/>
      <c r="AA539" s="9"/>
      <c r="AB539" s="9"/>
      <c r="AC539" s="9"/>
      <c r="AD539" s="9"/>
      <c r="AE539" s="10"/>
      <c r="AF539" s="9"/>
      <c r="AG539" s="9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</row>
    <row r="540" spans="1:190" x14ac:dyDescent="0.15">
      <c r="A540" s="98">
        <f t="shared" si="164"/>
        <v>43682</v>
      </c>
      <c r="B540" s="15">
        <f t="shared" ca="1" si="148"/>
        <v>0</v>
      </c>
      <c r="C540" s="2">
        <f t="shared" si="149"/>
        <v>0</v>
      </c>
      <c r="D540" s="12">
        <f ca="1">IF(A540&lt;$B$1,VLOOKUP(A540,[1]DI!$A$4:$B$15000,2),0)</f>
        <v>5.8999999999999997E-2</v>
      </c>
      <c r="E540" s="13">
        <f t="shared" ca="1" si="150"/>
        <v>1.00022751</v>
      </c>
      <c r="F540" s="13">
        <f ca="1">(TRUNC(PRODUCT($E$12:$E539),16))</f>
        <v>1.0932958711240901</v>
      </c>
      <c r="G540" s="13">
        <f t="shared" ca="1" si="151"/>
        <v>1.07412891539049</v>
      </c>
      <c r="H540" s="13">
        <f t="shared" ca="1" si="152"/>
        <v>1.0178441899999999</v>
      </c>
      <c r="I540" s="12">
        <f t="shared" si="165"/>
        <v>5.1999999999999998E-3</v>
      </c>
      <c r="J540" s="100">
        <f t="shared" si="153"/>
        <v>43578</v>
      </c>
      <c r="K540" s="3">
        <f t="shared" si="154"/>
        <v>72</v>
      </c>
      <c r="L540" s="18">
        <f t="shared" si="155"/>
        <v>72</v>
      </c>
      <c r="M540" s="11">
        <f t="shared" si="156"/>
        <v>1.0014829629999999</v>
      </c>
      <c r="N540" s="11">
        <f t="shared" ca="1" si="157"/>
        <v>1.019353615</v>
      </c>
      <c r="O540" s="18">
        <f t="shared" si="158"/>
        <v>0</v>
      </c>
      <c r="P540" s="2">
        <f t="shared" ca="1" si="159"/>
        <v>0</v>
      </c>
      <c r="Q540" s="2">
        <f t="shared" si="160"/>
        <v>0</v>
      </c>
      <c r="R540" s="4" t="str">
        <f t="shared" si="161"/>
        <v>A+J=</v>
      </c>
      <c r="S540" s="100">
        <f t="shared" si="162"/>
        <v>0</v>
      </c>
      <c r="T540" s="9" t="str">
        <f t="shared" si="163"/>
        <v>-</v>
      </c>
      <c r="U540" s="9"/>
      <c r="V540" s="9"/>
      <c r="W540" s="9"/>
      <c r="X540" s="9"/>
      <c r="Y540" s="1"/>
      <c r="Z540" s="9"/>
      <c r="AA540" s="9"/>
      <c r="AB540" s="9"/>
      <c r="AC540" s="9"/>
      <c r="AD540" s="9"/>
      <c r="AE540" s="10"/>
      <c r="AF540" s="9"/>
      <c r="AG540" s="9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</row>
    <row r="541" spans="1:190" x14ac:dyDescent="0.15">
      <c r="A541" s="98">
        <f t="shared" si="164"/>
        <v>43683</v>
      </c>
      <c r="B541" s="15">
        <f t="shared" ca="1" si="148"/>
        <v>0</v>
      </c>
      <c r="C541" s="2">
        <f t="shared" si="149"/>
        <v>0</v>
      </c>
      <c r="D541" s="12">
        <f ca="1">IF(A541&lt;$B$1,VLOOKUP(A541,[1]DI!$A$4:$B$15000,2),0)</f>
        <v>5.8999999999999997E-2</v>
      </c>
      <c r="E541" s="13">
        <f t="shared" ca="1" si="150"/>
        <v>1.00022751</v>
      </c>
      <c r="F541" s="13">
        <f ca="1">(TRUNC(PRODUCT($E$12:$E540),16))</f>
        <v>1.0935446068677299</v>
      </c>
      <c r="G541" s="13">
        <f t="shared" ca="1" si="151"/>
        <v>1.07412891539049</v>
      </c>
      <c r="H541" s="13">
        <f t="shared" ca="1" si="152"/>
        <v>1.0180757600000001</v>
      </c>
      <c r="I541" s="12">
        <f t="shared" si="165"/>
        <v>5.1999999999999998E-3</v>
      </c>
      <c r="J541" s="100">
        <f t="shared" si="153"/>
        <v>43578</v>
      </c>
      <c r="K541" s="3">
        <f t="shared" si="154"/>
        <v>73</v>
      </c>
      <c r="L541" s="18">
        <f t="shared" si="155"/>
        <v>73</v>
      </c>
      <c r="M541" s="11">
        <f t="shared" si="156"/>
        <v>1.0015035750000001</v>
      </c>
      <c r="N541" s="11">
        <f t="shared" ca="1" si="157"/>
        <v>1.019606513</v>
      </c>
      <c r="O541" s="18">
        <f t="shared" si="158"/>
        <v>0</v>
      </c>
      <c r="P541" s="2">
        <f t="shared" ca="1" si="159"/>
        <v>0</v>
      </c>
      <c r="Q541" s="2">
        <f t="shared" si="160"/>
        <v>0</v>
      </c>
      <c r="R541" s="4" t="str">
        <f t="shared" si="161"/>
        <v>A+J=</v>
      </c>
      <c r="S541" s="100">
        <f t="shared" si="162"/>
        <v>0</v>
      </c>
      <c r="T541" s="9" t="str">
        <f t="shared" si="163"/>
        <v>-</v>
      </c>
      <c r="U541" s="9"/>
      <c r="V541" s="9"/>
      <c r="W541" s="9"/>
      <c r="X541" s="9"/>
      <c r="Y541" s="1"/>
      <c r="Z541" s="9"/>
      <c r="AA541" s="9"/>
      <c r="AB541" s="9"/>
      <c r="AC541" s="9"/>
      <c r="AD541" s="9"/>
      <c r="AE541" s="10"/>
      <c r="AF541" s="9"/>
      <c r="AG541" s="9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</row>
    <row r="542" spans="1:190" x14ac:dyDescent="0.15">
      <c r="A542" s="98">
        <f t="shared" si="164"/>
        <v>43684</v>
      </c>
      <c r="B542" s="15">
        <f t="shared" ca="1" si="148"/>
        <v>0</v>
      </c>
      <c r="C542" s="2">
        <f t="shared" si="149"/>
        <v>0</v>
      </c>
      <c r="D542" s="12">
        <f ca="1">IF(A542&lt;$B$1,VLOOKUP(A542,[1]DI!$A$4:$B$15000,2),0)</f>
        <v>5.8999999999999997E-2</v>
      </c>
      <c r="E542" s="13">
        <f t="shared" ca="1" si="150"/>
        <v>1.00022751</v>
      </c>
      <c r="F542" s="13">
        <f ca="1">(TRUNC(PRODUCT($E$12:$E541),16))</f>
        <v>1.0937933992012401</v>
      </c>
      <c r="G542" s="13">
        <f t="shared" ca="1" si="151"/>
        <v>1.07412891539049</v>
      </c>
      <c r="H542" s="13">
        <f t="shared" ca="1" si="152"/>
        <v>1.01830738</v>
      </c>
      <c r="I542" s="12">
        <f t="shared" si="165"/>
        <v>5.1999999999999998E-3</v>
      </c>
      <c r="J542" s="100">
        <f t="shared" si="153"/>
        <v>43578</v>
      </c>
      <c r="K542" s="3">
        <f t="shared" si="154"/>
        <v>74</v>
      </c>
      <c r="L542" s="18">
        <f t="shared" si="155"/>
        <v>74</v>
      </c>
      <c r="M542" s="11">
        <f t="shared" si="156"/>
        <v>1.0015241880000001</v>
      </c>
      <c r="N542" s="11">
        <f t="shared" ca="1" si="157"/>
        <v>1.019859472</v>
      </c>
      <c r="O542" s="18">
        <f t="shared" si="158"/>
        <v>0</v>
      </c>
      <c r="P542" s="2">
        <f t="shared" ca="1" si="159"/>
        <v>0</v>
      </c>
      <c r="Q542" s="2">
        <f t="shared" si="160"/>
        <v>0</v>
      </c>
      <c r="R542" s="4" t="str">
        <f t="shared" si="161"/>
        <v>A+J=</v>
      </c>
      <c r="S542" s="100">
        <f t="shared" si="162"/>
        <v>0</v>
      </c>
      <c r="T542" s="9" t="str">
        <f t="shared" si="163"/>
        <v>-</v>
      </c>
      <c r="U542" s="9"/>
      <c r="V542" s="9"/>
      <c r="W542" s="9"/>
      <c r="X542" s="9"/>
      <c r="Y542" s="1"/>
      <c r="Z542" s="9"/>
      <c r="AA542" s="9"/>
      <c r="AB542" s="9"/>
      <c r="AC542" s="9"/>
      <c r="AD542" s="9"/>
      <c r="AE542" s="10"/>
      <c r="AF542" s="9"/>
      <c r="AG542" s="9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</row>
    <row r="543" spans="1:190" x14ac:dyDescent="0.15">
      <c r="A543" s="98">
        <f t="shared" si="164"/>
        <v>43685</v>
      </c>
      <c r="B543" s="15">
        <f t="shared" ca="1" si="148"/>
        <v>0</v>
      </c>
      <c r="C543" s="2">
        <f t="shared" si="149"/>
        <v>0</v>
      </c>
      <c r="D543" s="12">
        <f ca="1">IF(A543&lt;$B$1,VLOOKUP(A543,[1]DI!$A$4:$B$15000,2),0)</f>
        <v>5.8999999999999997E-2</v>
      </c>
      <c r="E543" s="13">
        <f t="shared" ca="1" si="150"/>
        <v>1.00022751</v>
      </c>
      <c r="F543" s="13">
        <f ca="1">(TRUNC(PRODUCT($E$12:$E542),16))</f>
        <v>1.0940422481374901</v>
      </c>
      <c r="G543" s="13">
        <f t="shared" ca="1" si="151"/>
        <v>1.07412891539049</v>
      </c>
      <c r="H543" s="13">
        <f t="shared" ca="1" si="152"/>
        <v>1.01853905</v>
      </c>
      <c r="I543" s="12">
        <f t="shared" si="165"/>
        <v>5.1999999999999998E-3</v>
      </c>
      <c r="J543" s="100">
        <f t="shared" si="153"/>
        <v>43578</v>
      </c>
      <c r="K543" s="3">
        <f t="shared" si="154"/>
        <v>75</v>
      </c>
      <c r="L543" s="18">
        <f t="shared" si="155"/>
        <v>75</v>
      </c>
      <c r="M543" s="11">
        <f t="shared" si="156"/>
        <v>1.0015448010000001</v>
      </c>
      <c r="N543" s="11">
        <f t="shared" ca="1" si="157"/>
        <v>1.02011249</v>
      </c>
      <c r="O543" s="18">
        <f t="shared" si="158"/>
        <v>0</v>
      </c>
      <c r="P543" s="2">
        <f t="shared" ca="1" si="159"/>
        <v>0</v>
      </c>
      <c r="Q543" s="2">
        <f t="shared" si="160"/>
        <v>0</v>
      </c>
      <c r="R543" s="4" t="str">
        <f t="shared" si="161"/>
        <v>A+J=</v>
      </c>
      <c r="S543" s="100">
        <f t="shared" si="162"/>
        <v>0</v>
      </c>
      <c r="T543" s="9" t="str">
        <f t="shared" si="163"/>
        <v>-</v>
      </c>
      <c r="U543" s="9"/>
      <c r="V543" s="9"/>
      <c r="W543" s="9"/>
      <c r="X543" s="9"/>
      <c r="Y543" s="1"/>
      <c r="Z543" s="9"/>
      <c r="AA543" s="9"/>
      <c r="AB543" s="9"/>
      <c r="AC543" s="9"/>
      <c r="AD543" s="9"/>
      <c r="AE543" s="10"/>
      <c r="AF543" s="9"/>
      <c r="AG543" s="9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</row>
    <row r="544" spans="1:190" x14ac:dyDescent="0.15">
      <c r="A544" s="98">
        <f t="shared" si="164"/>
        <v>43686</v>
      </c>
      <c r="B544" s="15">
        <f t="shared" ca="1" si="148"/>
        <v>0</v>
      </c>
      <c r="C544" s="2">
        <f t="shared" si="149"/>
        <v>0</v>
      </c>
      <c r="D544" s="12">
        <f ca="1">IF(A544&lt;$B$1,VLOOKUP(A544,[1]DI!$A$4:$B$15000,2),0)</f>
        <v>5.8999999999999997E-2</v>
      </c>
      <c r="E544" s="13">
        <f t="shared" ca="1" si="150"/>
        <v>1.00022751</v>
      </c>
      <c r="F544" s="13">
        <f ca="1">(TRUNC(PRODUCT($E$12:$E543),16))</f>
        <v>1.09429115368936</v>
      </c>
      <c r="G544" s="13">
        <f t="shared" ca="1" si="151"/>
        <v>1.07412891539049</v>
      </c>
      <c r="H544" s="13">
        <f t="shared" ca="1" si="152"/>
        <v>1.0187707800000001</v>
      </c>
      <c r="I544" s="12">
        <f t="shared" si="165"/>
        <v>5.1999999999999998E-3</v>
      </c>
      <c r="J544" s="100">
        <f t="shared" si="153"/>
        <v>43578</v>
      </c>
      <c r="K544" s="3">
        <f t="shared" si="154"/>
        <v>76</v>
      </c>
      <c r="L544" s="18">
        <f t="shared" si="155"/>
        <v>76</v>
      </c>
      <c r="M544" s="11">
        <f t="shared" si="156"/>
        <v>1.001565415</v>
      </c>
      <c r="N544" s="11">
        <f t="shared" ca="1" si="157"/>
        <v>1.0203655789999999</v>
      </c>
      <c r="O544" s="18">
        <f t="shared" si="158"/>
        <v>0</v>
      </c>
      <c r="P544" s="2">
        <f t="shared" ca="1" si="159"/>
        <v>0</v>
      </c>
      <c r="Q544" s="2">
        <f t="shared" si="160"/>
        <v>0</v>
      </c>
      <c r="R544" s="4" t="str">
        <f t="shared" si="161"/>
        <v>A+J=</v>
      </c>
      <c r="S544" s="100">
        <f t="shared" si="162"/>
        <v>0</v>
      </c>
      <c r="T544" s="9" t="str">
        <f t="shared" si="163"/>
        <v>-</v>
      </c>
      <c r="U544" s="9"/>
      <c r="V544" s="9"/>
      <c r="W544" s="9"/>
      <c r="X544" s="9"/>
      <c r="Y544" s="1"/>
      <c r="Z544" s="9"/>
      <c r="AA544" s="9"/>
      <c r="AB544" s="9"/>
      <c r="AC544" s="9"/>
      <c r="AD544" s="9"/>
      <c r="AE544" s="10"/>
      <c r="AF544" s="9"/>
      <c r="AG544" s="9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</row>
    <row r="545" spans="1:190" x14ac:dyDescent="0.15">
      <c r="A545" s="98">
        <f t="shared" si="164"/>
        <v>43687</v>
      </c>
      <c r="B545" s="15">
        <f t="shared" ca="1" si="148"/>
        <v>0</v>
      </c>
      <c r="C545" s="2">
        <f t="shared" si="149"/>
        <v>0</v>
      </c>
      <c r="D545" s="12">
        <f ca="1">IF(A545&lt;$B$1,VLOOKUP(A545,[1]DI!$A$4:$B$15000,2),0)</f>
        <v>0</v>
      </c>
      <c r="E545" s="13">
        <f t="shared" ca="1" si="150"/>
        <v>1</v>
      </c>
      <c r="F545" s="13">
        <f ca="1">(TRUNC(PRODUCT($E$12:$E544),16))</f>
        <v>1.0945401158697401</v>
      </c>
      <c r="G545" s="13">
        <f t="shared" ca="1" si="151"/>
        <v>1.07412891539049</v>
      </c>
      <c r="H545" s="13">
        <f t="shared" ca="1" si="152"/>
        <v>1.0190025599999999</v>
      </c>
      <c r="I545" s="12">
        <f t="shared" si="165"/>
        <v>5.1999999999999998E-3</v>
      </c>
      <c r="J545" s="100">
        <f t="shared" si="153"/>
        <v>43578</v>
      </c>
      <c r="K545" s="3">
        <f t="shared" si="154"/>
        <v>76</v>
      </c>
      <c r="L545" s="18">
        <f t="shared" si="155"/>
        <v>77</v>
      </c>
      <c r="M545" s="11">
        <f t="shared" si="156"/>
        <v>1.001586028</v>
      </c>
      <c r="N545" s="11">
        <f t="shared" ca="1" si="157"/>
        <v>1.020618727</v>
      </c>
      <c r="O545" s="18">
        <f t="shared" si="158"/>
        <v>0</v>
      </c>
      <c r="P545" s="2">
        <f t="shared" ca="1" si="159"/>
        <v>0</v>
      </c>
      <c r="Q545" s="2">
        <f t="shared" si="160"/>
        <v>0</v>
      </c>
      <c r="R545" s="4" t="str">
        <f t="shared" si="161"/>
        <v>A+J=</v>
      </c>
      <c r="S545" s="100">
        <f t="shared" si="162"/>
        <v>0</v>
      </c>
      <c r="T545" s="9" t="str">
        <f t="shared" si="163"/>
        <v>-</v>
      </c>
      <c r="U545" s="9"/>
      <c r="V545" s="9"/>
      <c r="W545" s="9"/>
      <c r="X545" s="9"/>
      <c r="Y545" s="1"/>
      <c r="Z545" s="9"/>
      <c r="AA545" s="9"/>
      <c r="AB545" s="9"/>
      <c r="AC545" s="9"/>
      <c r="AD545" s="9"/>
      <c r="AE545" s="10"/>
      <c r="AF545" s="9"/>
      <c r="AG545" s="9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</row>
    <row r="546" spans="1:190" x14ac:dyDescent="0.15">
      <c r="A546" s="98">
        <f t="shared" si="164"/>
        <v>43688</v>
      </c>
      <c r="B546" s="15">
        <f t="shared" ca="1" si="148"/>
        <v>0</v>
      </c>
      <c r="C546" s="2">
        <f t="shared" si="149"/>
        <v>0</v>
      </c>
      <c r="D546" s="12">
        <f ca="1">IF(A546&lt;$B$1,VLOOKUP(A546,[1]DI!$A$4:$B$15000,2),0)</f>
        <v>0</v>
      </c>
      <c r="E546" s="13">
        <f t="shared" ca="1" si="150"/>
        <v>1</v>
      </c>
      <c r="F546" s="13">
        <f ca="1">(TRUNC(PRODUCT($E$12:$E545),16))</f>
        <v>1.0945401158697401</v>
      </c>
      <c r="G546" s="13">
        <f t="shared" ca="1" si="151"/>
        <v>1.07412891539049</v>
      </c>
      <c r="H546" s="13">
        <f t="shared" ca="1" si="152"/>
        <v>1.0190025599999999</v>
      </c>
      <c r="I546" s="12">
        <f t="shared" si="165"/>
        <v>5.1999999999999998E-3</v>
      </c>
      <c r="J546" s="100">
        <f t="shared" si="153"/>
        <v>43578</v>
      </c>
      <c r="K546" s="3">
        <f t="shared" si="154"/>
        <v>76</v>
      </c>
      <c r="L546" s="18">
        <f t="shared" si="155"/>
        <v>77</v>
      </c>
      <c r="M546" s="11">
        <f t="shared" si="156"/>
        <v>1.001586028</v>
      </c>
      <c r="N546" s="11">
        <f t="shared" ca="1" si="157"/>
        <v>1.020618727</v>
      </c>
      <c r="O546" s="18">
        <f t="shared" si="158"/>
        <v>0</v>
      </c>
      <c r="P546" s="2">
        <f t="shared" ca="1" si="159"/>
        <v>0</v>
      </c>
      <c r="Q546" s="2">
        <f t="shared" si="160"/>
        <v>0</v>
      </c>
      <c r="R546" s="4" t="str">
        <f t="shared" si="161"/>
        <v>A+J=</v>
      </c>
      <c r="S546" s="100">
        <f t="shared" si="162"/>
        <v>0</v>
      </c>
      <c r="T546" s="9" t="str">
        <f t="shared" si="163"/>
        <v>-</v>
      </c>
      <c r="U546" s="9"/>
      <c r="V546" s="9"/>
      <c r="W546" s="9"/>
      <c r="X546" s="9"/>
      <c r="Y546" s="1"/>
      <c r="Z546" s="9"/>
      <c r="AA546" s="9"/>
      <c r="AB546" s="9"/>
      <c r="AC546" s="9"/>
      <c r="AD546" s="9"/>
      <c r="AE546" s="10"/>
      <c r="AF546" s="9"/>
      <c r="AG546" s="9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</row>
    <row r="547" spans="1:190" x14ac:dyDescent="0.15">
      <c r="A547" s="98">
        <f t="shared" si="164"/>
        <v>43689</v>
      </c>
      <c r="B547" s="15">
        <f t="shared" ca="1" si="148"/>
        <v>0</v>
      </c>
      <c r="C547" s="2">
        <f t="shared" si="149"/>
        <v>0</v>
      </c>
      <c r="D547" s="12">
        <f ca="1">IF(A547&lt;$B$1,VLOOKUP(A547,[1]DI!$A$4:$B$15000,2),0)</f>
        <v>5.8999999999999997E-2</v>
      </c>
      <c r="E547" s="13">
        <f t="shared" ca="1" si="150"/>
        <v>1.00022751</v>
      </c>
      <c r="F547" s="13">
        <f ca="1">(TRUNC(PRODUCT($E$12:$E546),16))</f>
        <v>1.0945401158697401</v>
      </c>
      <c r="G547" s="13">
        <f t="shared" ca="1" si="151"/>
        <v>1.07412891539049</v>
      </c>
      <c r="H547" s="13">
        <f t="shared" ca="1" si="152"/>
        <v>1.0190025599999999</v>
      </c>
      <c r="I547" s="12">
        <f t="shared" si="165"/>
        <v>5.1999999999999998E-3</v>
      </c>
      <c r="J547" s="100">
        <f t="shared" si="153"/>
        <v>43578</v>
      </c>
      <c r="K547" s="3">
        <f t="shared" si="154"/>
        <v>77</v>
      </c>
      <c r="L547" s="18">
        <f t="shared" si="155"/>
        <v>77</v>
      </c>
      <c r="M547" s="11">
        <f t="shared" si="156"/>
        <v>1.001586028</v>
      </c>
      <c r="N547" s="11">
        <f t="shared" ca="1" si="157"/>
        <v>1.020618727</v>
      </c>
      <c r="O547" s="18">
        <f t="shared" si="158"/>
        <v>0</v>
      </c>
      <c r="P547" s="2">
        <f t="shared" ca="1" si="159"/>
        <v>0</v>
      </c>
      <c r="Q547" s="2">
        <f t="shared" si="160"/>
        <v>0</v>
      </c>
      <c r="R547" s="4" t="str">
        <f t="shared" si="161"/>
        <v>A+J=</v>
      </c>
      <c r="S547" s="100">
        <f t="shared" si="162"/>
        <v>0</v>
      </c>
      <c r="T547" s="9" t="str">
        <f t="shared" si="163"/>
        <v>-</v>
      </c>
      <c r="U547" s="9"/>
      <c r="V547" s="9"/>
      <c r="W547" s="9"/>
      <c r="X547" s="9"/>
      <c r="Y547" s="1"/>
      <c r="Z547" s="9"/>
      <c r="AA547" s="9"/>
      <c r="AB547" s="9"/>
      <c r="AC547" s="9"/>
      <c r="AD547" s="9"/>
      <c r="AE547" s="10"/>
      <c r="AF547" s="9"/>
      <c r="AG547" s="9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</row>
    <row r="548" spans="1:190" x14ac:dyDescent="0.15">
      <c r="A548" s="98">
        <f t="shared" si="164"/>
        <v>43690</v>
      </c>
      <c r="B548" s="15">
        <f t="shared" ca="1" si="148"/>
        <v>0</v>
      </c>
      <c r="C548" s="2">
        <f t="shared" si="149"/>
        <v>0</v>
      </c>
      <c r="D548" s="12">
        <f ca="1">IF(A548&lt;$B$1,VLOOKUP(A548,[1]DI!$A$4:$B$15000,2),0)</f>
        <v>5.8999999999999997E-2</v>
      </c>
      <c r="E548" s="13">
        <f t="shared" ca="1" si="150"/>
        <v>1.00022751</v>
      </c>
      <c r="F548" s="13">
        <f ca="1">(TRUNC(PRODUCT($E$12:$E547),16))</f>
        <v>1.0947891346915</v>
      </c>
      <c r="G548" s="13">
        <f t="shared" ca="1" si="151"/>
        <v>1.07412891539049</v>
      </c>
      <c r="H548" s="13">
        <f t="shared" ca="1" si="152"/>
        <v>1.01923439</v>
      </c>
      <c r="I548" s="12">
        <f t="shared" si="165"/>
        <v>5.1999999999999998E-3</v>
      </c>
      <c r="J548" s="100">
        <f t="shared" si="153"/>
        <v>43578</v>
      </c>
      <c r="K548" s="3">
        <f t="shared" si="154"/>
        <v>78</v>
      </c>
      <c r="L548" s="18">
        <f t="shared" si="155"/>
        <v>78</v>
      </c>
      <c r="M548" s="11">
        <f t="shared" si="156"/>
        <v>1.0016066429999999</v>
      </c>
      <c r="N548" s="11">
        <f t="shared" ca="1" si="157"/>
        <v>1.020871936</v>
      </c>
      <c r="O548" s="18">
        <f t="shared" si="158"/>
        <v>0</v>
      </c>
      <c r="P548" s="2">
        <f t="shared" ca="1" si="159"/>
        <v>0</v>
      </c>
      <c r="Q548" s="2">
        <f t="shared" si="160"/>
        <v>0</v>
      </c>
      <c r="R548" s="4" t="str">
        <f t="shared" si="161"/>
        <v>A+J=</v>
      </c>
      <c r="S548" s="100">
        <f t="shared" si="162"/>
        <v>0</v>
      </c>
      <c r="T548" s="9" t="str">
        <f t="shared" si="163"/>
        <v>-</v>
      </c>
      <c r="U548" s="9"/>
      <c r="V548" s="9"/>
      <c r="W548" s="9"/>
      <c r="X548" s="9"/>
      <c r="Y548" s="1"/>
      <c r="Z548" s="9"/>
      <c r="AA548" s="9"/>
      <c r="AB548" s="9"/>
      <c r="AC548" s="9"/>
      <c r="AD548" s="9"/>
      <c r="AE548" s="10"/>
      <c r="AF548" s="9"/>
      <c r="AG548" s="9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</row>
    <row r="549" spans="1:190" x14ac:dyDescent="0.15">
      <c r="A549" s="98">
        <f t="shared" si="164"/>
        <v>43691</v>
      </c>
      <c r="B549" s="15">
        <f t="shared" ca="1" si="148"/>
        <v>0</v>
      </c>
      <c r="C549" s="2">
        <f t="shared" si="149"/>
        <v>0</v>
      </c>
      <c r="D549" s="12">
        <f ca="1">IF(A549&lt;$B$1,VLOOKUP(A549,[1]DI!$A$4:$B$15000,2),0)</f>
        <v>5.8999999999999997E-2</v>
      </c>
      <c r="E549" s="13">
        <f t="shared" ca="1" si="150"/>
        <v>1.00022751</v>
      </c>
      <c r="F549" s="13">
        <f ca="1">(TRUNC(PRODUCT($E$12:$E548),16))</f>
        <v>1.09503821016753</v>
      </c>
      <c r="G549" s="13">
        <f t="shared" ca="1" si="151"/>
        <v>1.07412891539049</v>
      </c>
      <c r="H549" s="13">
        <f t="shared" ca="1" si="152"/>
        <v>1.0194662800000001</v>
      </c>
      <c r="I549" s="12">
        <f t="shared" si="165"/>
        <v>5.1999999999999998E-3</v>
      </c>
      <c r="J549" s="100">
        <f t="shared" si="153"/>
        <v>43578</v>
      </c>
      <c r="K549" s="3">
        <f t="shared" si="154"/>
        <v>79</v>
      </c>
      <c r="L549" s="18">
        <f t="shared" si="155"/>
        <v>79</v>
      </c>
      <c r="M549" s="11">
        <f t="shared" si="156"/>
        <v>1.0016272580000001</v>
      </c>
      <c r="N549" s="11">
        <f t="shared" ca="1" si="157"/>
        <v>1.0211252150000001</v>
      </c>
      <c r="O549" s="18">
        <f t="shared" si="158"/>
        <v>0</v>
      </c>
      <c r="P549" s="2">
        <f t="shared" ca="1" si="159"/>
        <v>0</v>
      </c>
      <c r="Q549" s="2">
        <f t="shared" si="160"/>
        <v>0</v>
      </c>
      <c r="R549" s="4" t="str">
        <f t="shared" si="161"/>
        <v>A+J=</v>
      </c>
      <c r="S549" s="100">
        <f t="shared" si="162"/>
        <v>0</v>
      </c>
      <c r="T549" s="9" t="str">
        <f t="shared" si="163"/>
        <v>-</v>
      </c>
      <c r="U549" s="9"/>
      <c r="V549" s="9"/>
      <c r="W549" s="9"/>
      <c r="X549" s="9"/>
      <c r="Y549" s="1"/>
      <c r="Z549" s="9"/>
      <c r="AA549" s="9"/>
      <c r="AB549" s="9"/>
      <c r="AC549" s="9"/>
      <c r="AD549" s="9"/>
      <c r="AE549" s="10"/>
      <c r="AF549" s="9"/>
      <c r="AG549" s="9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</row>
    <row r="550" spans="1:190" x14ac:dyDescent="0.15">
      <c r="A550" s="98">
        <f t="shared" si="164"/>
        <v>43692</v>
      </c>
      <c r="B550" s="15">
        <f t="shared" ca="1" si="148"/>
        <v>0</v>
      </c>
      <c r="C550" s="2">
        <f t="shared" si="149"/>
        <v>0</v>
      </c>
      <c r="D550" s="12">
        <f ca="1">IF(A550&lt;$B$1,VLOOKUP(A550,[1]DI!$A$4:$B$15000,2),0)</f>
        <v>5.8999999999999997E-2</v>
      </c>
      <c r="E550" s="13">
        <f t="shared" ca="1" si="150"/>
        <v>1.00022751</v>
      </c>
      <c r="F550" s="13">
        <f ca="1">(TRUNC(PRODUCT($E$12:$E549),16))</f>
        <v>1.0952873423107301</v>
      </c>
      <c r="G550" s="13">
        <f t="shared" ca="1" si="151"/>
        <v>1.07412891539049</v>
      </c>
      <c r="H550" s="13">
        <f t="shared" ca="1" si="152"/>
        <v>1.01969822</v>
      </c>
      <c r="I550" s="12">
        <f t="shared" si="165"/>
        <v>5.1999999999999998E-3</v>
      </c>
      <c r="J550" s="100">
        <f t="shared" si="153"/>
        <v>43578</v>
      </c>
      <c r="K550" s="3">
        <f t="shared" si="154"/>
        <v>80</v>
      </c>
      <c r="L550" s="18">
        <f t="shared" si="155"/>
        <v>80</v>
      </c>
      <c r="M550" s="11">
        <f t="shared" si="156"/>
        <v>1.001647873</v>
      </c>
      <c r="N550" s="11">
        <f t="shared" ca="1" si="157"/>
        <v>1.0213785529999999</v>
      </c>
      <c r="O550" s="18">
        <f t="shared" si="158"/>
        <v>0</v>
      </c>
      <c r="P550" s="2">
        <f t="shared" ca="1" si="159"/>
        <v>0</v>
      </c>
      <c r="Q550" s="2">
        <f t="shared" si="160"/>
        <v>0</v>
      </c>
      <c r="R550" s="4" t="str">
        <f t="shared" si="161"/>
        <v>A+J=</v>
      </c>
      <c r="S550" s="100">
        <f t="shared" si="162"/>
        <v>0</v>
      </c>
      <c r="T550" s="9" t="str">
        <f t="shared" si="163"/>
        <v>-</v>
      </c>
      <c r="U550" s="9"/>
      <c r="V550" s="9"/>
      <c r="W550" s="9"/>
      <c r="X550" s="9"/>
      <c r="Y550" s="1"/>
      <c r="Z550" s="9"/>
      <c r="AA550" s="9"/>
      <c r="AB550" s="9"/>
      <c r="AC550" s="9"/>
      <c r="AD550" s="9"/>
      <c r="AE550" s="10"/>
      <c r="AF550" s="9"/>
      <c r="AG550" s="9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</row>
    <row r="551" spans="1:190" x14ac:dyDescent="0.15">
      <c r="A551" s="98">
        <f t="shared" si="164"/>
        <v>43693</v>
      </c>
      <c r="B551" s="15">
        <f t="shared" ca="1" si="148"/>
        <v>0</v>
      </c>
      <c r="C551" s="2">
        <f t="shared" si="149"/>
        <v>0</v>
      </c>
      <c r="D551" s="12">
        <f ca="1">IF(A551&lt;$B$1,VLOOKUP(A551,[1]DI!$A$4:$B$15000,2),0)</f>
        <v>5.8999999999999997E-2</v>
      </c>
      <c r="E551" s="13">
        <f t="shared" ca="1" si="150"/>
        <v>1.00022751</v>
      </c>
      <c r="F551" s="13">
        <f ca="1">(TRUNC(PRODUCT($E$12:$E550),16))</f>
        <v>1.09553653113398</v>
      </c>
      <c r="G551" s="13">
        <f t="shared" ca="1" si="151"/>
        <v>1.07412891539049</v>
      </c>
      <c r="H551" s="13">
        <f t="shared" ca="1" si="152"/>
        <v>1.0199302100000001</v>
      </c>
      <c r="I551" s="12">
        <f t="shared" si="165"/>
        <v>5.1999999999999998E-3</v>
      </c>
      <c r="J551" s="100">
        <f t="shared" si="153"/>
        <v>43578</v>
      </c>
      <c r="K551" s="3">
        <f t="shared" si="154"/>
        <v>81</v>
      </c>
      <c r="L551" s="18">
        <f t="shared" si="155"/>
        <v>81</v>
      </c>
      <c r="M551" s="11">
        <f t="shared" si="156"/>
        <v>1.001668488</v>
      </c>
      <c r="N551" s="11">
        <f t="shared" ca="1" si="157"/>
        <v>1.021631951</v>
      </c>
      <c r="O551" s="18">
        <f t="shared" si="158"/>
        <v>0</v>
      </c>
      <c r="P551" s="2">
        <f t="shared" ca="1" si="159"/>
        <v>0</v>
      </c>
      <c r="Q551" s="2">
        <f t="shared" si="160"/>
        <v>0</v>
      </c>
      <c r="R551" s="4" t="str">
        <f t="shared" si="161"/>
        <v>A+J=</v>
      </c>
      <c r="S551" s="100">
        <f t="shared" si="162"/>
        <v>0</v>
      </c>
      <c r="T551" s="9" t="str">
        <f t="shared" si="163"/>
        <v>-</v>
      </c>
      <c r="U551" s="9"/>
      <c r="V551" s="9"/>
      <c r="W551" s="9"/>
      <c r="X551" s="9"/>
      <c r="Y551" s="1"/>
      <c r="Z551" s="9"/>
      <c r="AA551" s="9"/>
      <c r="AB551" s="9"/>
      <c r="AC551" s="9"/>
      <c r="AD551" s="9"/>
      <c r="AE551" s="10"/>
      <c r="AF551" s="9"/>
      <c r="AG551" s="9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</row>
    <row r="552" spans="1:190" x14ac:dyDescent="0.15">
      <c r="A552" s="98">
        <f t="shared" si="164"/>
        <v>43694</v>
      </c>
      <c r="B552" s="15">
        <f t="shared" ca="1" si="148"/>
        <v>0</v>
      </c>
      <c r="C552" s="2">
        <f t="shared" si="149"/>
        <v>0</v>
      </c>
      <c r="D552" s="12">
        <f ca="1">IF(A552&lt;$B$1,VLOOKUP(A552,[1]DI!$A$4:$B$15000,2),0)</f>
        <v>0</v>
      </c>
      <c r="E552" s="13">
        <f t="shared" ca="1" si="150"/>
        <v>1</v>
      </c>
      <c r="F552" s="13">
        <f ca="1">(TRUNC(PRODUCT($E$12:$E551),16))</f>
        <v>1.09578577665018</v>
      </c>
      <c r="G552" s="13">
        <f t="shared" ca="1" si="151"/>
        <v>1.07412891539049</v>
      </c>
      <c r="H552" s="13">
        <f t="shared" ca="1" si="152"/>
        <v>1.02016226</v>
      </c>
      <c r="I552" s="12">
        <f t="shared" si="165"/>
        <v>5.1999999999999998E-3</v>
      </c>
      <c r="J552" s="100">
        <f t="shared" si="153"/>
        <v>43578</v>
      </c>
      <c r="K552" s="3">
        <f t="shared" si="154"/>
        <v>81</v>
      </c>
      <c r="L552" s="18">
        <f t="shared" si="155"/>
        <v>82</v>
      </c>
      <c r="M552" s="11">
        <f t="shared" si="156"/>
        <v>1.001689104</v>
      </c>
      <c r="N552" s="11">
        <f t="shared" ca="1" si="157"/>
        <v>1.02188542</v>
      </c>
      <c r="O552" s="18">
        <f t="shared" si="158"/>
        <v>0</v>
      </c>
      <c r="P552" s="2">
        <f t="shared" ca="1" si="159"/>
        <v>0</v>
      </c>
      <c r="Q552" s="2">
        <f t="shared" si="160"/>
        <v>0</v>
      </c>
      <c r="R552" s="4" t="str">
        <f t="shared" si="161"/>
        <v>A+J=</v>
      </c>
      <c r="S552" s="100">
        <f t="shared" si="162"/>
        <v>0</v>
      </c>
      <c r="T552" s="9" t="str">
        <f t="shared" si="163"/>
        <v>-</v>
      </c>
      <c r="U552" s="9"/>
      <c r="V552" s="9"/>
      <c r="W552" s="9"/>
      <c r="X552" s="9"/>
      <c r="Y552" s="1"/>
      <c r="Z552" s="9"/>
      <c r="AA552" s="9"/>
      <c r="AB552" s="9"/>
      <c r="AC552" s="9"/>
      <c r="AD552" s="9"/>
      <c r="AE552" s="10"/>
      <c r="AF552" s="9"/>
      <c r="AG552" s="9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</row>
    <row r="553" spans="1:190" x14ac:dyDescent="0.15">
      <c r="A553" s="98">
        <f t="shared" si="164"/>
        <v>43695</v>
      </c>
      <c r="B553" s="15">
        <f t="shared" ca="1" si="148"/>
        <v>0</v>
      </c>
      <c r="C553" s="2">
        <f t="shared" si="149"/>
        <v>0</v>
      </c>
      <c r="D553" s="12">
        <f ca="1">IF(A553&lt;$B$1,VLOOKUP(A553,[1]DI!$A$4:$B$15000,2),0)</f>
        <v>0</v>
      </c>
      <c r="E553" s="13">
        <f t="shared" ca="1" si="150"/>
        <v>1</v>
      </c>
      <c r="F553" s="13">
        <f ca="1">(TRUNC(PRODUCT($E$12:$E552),16))</f>
        <v>1.09578577665018</v>
      </c>
      <c r="G553" s="13">
        <f t="shared" ca="1" si="151"/>
        <v>1.07412891539049</v>
      </c>
      <c r="H553" s="13">
        <f t="shared" ca="1" si="152"/>
        <v>1.02016226</v>
      </c>
      <c r="I553" s="12">
        <f t="shared" si="165"/>
        <v>5.1999999999999998E-3</v>
      </c>
      <c r="J553" s="100">
        <f t="shared" si="153"/>
        <v>43578</v>
      </c>
      <c r="K553" s="3">
        <f t="shared" si="154"/>
        <v>81</v>
      </c>
      <c r="L553" s="18">
        <f t="shared" si="155"/>
        <v>82</v>
      </c>
      <c r="M553" s="11">
        <f t="shared" si="156"/>
        <v>1.001689104</v>
      </c>
      <c r="N553" s="11">
        <f t="shared" ca="1" si="157"/>
        <v>1.02188542</v>
      </c>
      <c r="O553" s="18">
        <f t="shared" si="158"/>
        <v>0</v>
      </c>
      <c r="P553" s="2">
        <f t="shared" ca="1" si="159"/>
        <v>0</v>
      </c>
      <c r="Q553" s="2">
        <f t="shared" si="160"/>
        <v>0</v>
      </c>
      <c r="R553" s="4" t="str">
        <f t="shared" si="161"/>
        <v>A+J=</v>
      </c>
      <c r="S553" s="100">
        <f t="shared" si="162"/>
        <v>0</v>
      </c>
      <c r="T553" s="9" t="str">
        <f t="shared" si="163"/>
        <v>-</v>
      </c>
      <c r="U553" s="9"/>
      <c r="V553" s="9"/>
      <c r="W553" s="9"/>
      <c r="X553" s="9"/>
      <c r="Y553" s="1"/>
      <c r="Z553" s="9"/>
      <c r="AA553" s="9"/>
      <c r="AB553" s="9"/>
      <c r="AC553" s="9"/>
      <c r="AD553" s="9"/>
      <c r="AE553" s="10"/>
      <c r="AF553" s="9"/>
      <c r="AG553" s="9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</row>
    <row r="554" spans="1:190" x14ac:dyDescent="0.15">
      <c r="A554" s="98">
        <f t="shared" si="164"/>
        <v>43696</v>
      </c>
      <c r="B554" s="15">
        <f t="shared" ca="1" si="148"/>
        <v>0</v>
      </c>
      <c r="C554" s="2">
        <f t="shared" si="149"/>
        <v>0</v>
      </c>
      <c r="D554" s="12">
        <f ca="1">IF(A554&lt;$B$1,VLOOKUP(A554,[1]DI!$A$4:$B$15000,2),0)</f>
        <v>5.8999999999999997E-2</v>
      </c>
      <c r="E554" s="13">
        <f t="shared" ca="1" si="150"/>
        <v>1.00022751</v>
      </c>
      <c r="F554" s="13">
        <f ca="1">(TRUNC(PRODUCT($E$12:$E553),16))</f>
        <v>1.09578577665018</v>
      </c>
      <c r="G554" s="13">
        <f t="shared" ca="1" si="151"/>
        <v>1.07412891539049</v>
      </c>
      <c r="H554" s="13">
        <f t="shared" ca="1" si="152"/>
        <v>1.02016226</v>
      </c>
      <c r="I554" s="12">
        <f t="shared" si="165"/>
        <v>5.1999999999999998E-3</v>
      </c>
      <c r="J554" s="100">
        <f t="shared" si="153"/>
        <v>43578</v>
      </c>
      <c r="K554" s="3">
        <f t="shared" si="154"/>
        <v>82</v>
      </c>
      <c r="L554" s="18">
        <f t="shared" si="155"/>
        <v>82</v>
      </c>
      <c r="M554" s="11">
        <f t="shared" si="156"/>
        <v>1.001689104</v>
      </c>
      <c r="N554" s="11">
        <f t="shared" ca="1" si="157"/>
        <v>1.02188542</v>
      </c>
      <c r="O554" s="18">
        <f t="shared" si="158"/>
        <v>0</v>
      </c>
      <c r="P554" s="2">
        <f t="shared" ca="1" si="159"/>
        <v>0</v>
      </c>
      <c r="Q554" s="2">
        <f t="shared" si="160"/>
        <v>0</v>
      </c>
      <c r="R554" s="4" t="str">
        <f t="shared" si="161"/>
        <v>A+J=</v>
      </c>
      <c r="S554" s="100">
        <f t="shared" si="162"/>
        <v>0</v>
      </c>
      <c r="T554" s="9" t="str">
        <f t="shared" si="163"/>
        <v>-</v>
      </c>
      <c r="U554" s="9"/>
      <c r="V554" s="9"/>
      <c r="W554" s="9"/>
      <c r="X554" s="9"/>
      <c r="Y554" s="1"/>
      <c r="Z554" s="9"/>
      <c r="AA554" s="9"/>
      <c r="AB554" s="9"/>
      <c r="AC554" s="9"/>
      <c r="AD554" s="9"/>
      <c r="AE554" s="10"/>
      <c r="AF554" s="9"/>
      <c r="AG554" s="9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</row>
    <row r="555" spans="1:190" x14ac:dyDescent="0.15">
      <c r="A555" s="98">
        <f t="shared" si="164"/>
        <v>43697</v>
      </c>
      <c r="B555" s="15">
        <f t="shared" ca="1" si="148"/>
        <v>0</v>
      </c>
      <c r="C555" s="2">
        <f t="shared" si="149"/>
        <v>0</v>
      </c>
      <c r="D555" s="12">
        <f ca="1">IF(A555&lt;$B$1,VLOOKUP(A555,[1]DI!$A$4:$B$15000,2),0)</f>
        <v>5.8999999999999997E-2</v>
      </c>
      <c r="E555" s="13">
        <f t="shared" ca="1" si="150"/>
        <v>1.00022751</v>
      </c>
      <c r="F555" s="13">
        <f ca="1">(TRUNC(PRODUCT($E$12:$E554),16))</f>
        <v>1.09603507887222</v>
      </c>
      <c r="G555" s="13">
        <f t="shared" ca="1" si="151"/>
        <v>1.07412891539049</v>
      </c>
      <c r="H555" s="13">
        <f t="shared" ca="1" si="152"/>
        <v>1.0203943499999999</v>
      </c>
      <c r="I555" s="12">
        <f t="shared" si="165"/>
        <v>5.1999999999999998E-3</v>
      </c>
      <c r="J555" s="100">
        <f t="shared" si="153"/>
        <v>43578</v>
      </c>
      <c r="K555" s="3">
        <f t="shared" si="154"/>
        <v>83</v>
      </c>
      <c r="L555" s="18">
        <f t="shared" si="155"/>
        <v>83</v>
      </c>
      <c r="M555" s="11">
        <f t="shared" si="156"/>
        <v>1.0017097210000001</v>
      </c>
      <c r="N555" s="11">
        <f t="shared" ca="1" si="157"/>
        <v>1.0221389400000001</v>
      </c>
      <c r="O555" s="18">
        <f t="shared" si="158"/>
        <v>0</v>
      </c>
      <c r="P555" s="2">
        <f t="shared" ca="1" si="159"/>
        <v>0</v>
      </c>
      <c r="Q555" s="2">
        <f t="shared" si="160"/>
        <v>0</v>
      </c>
      <c r="R555" s="4" t="str">
        <f t="shared" si="161"/>
        <v>A+J=</v>
      </c>
      <c r="S555" s="100">
        <f t="shared" si="162"/>
        <v>0</v>
      </c>
      <c r="T555" s="9" t="str">
        <f t="shared" si="163"/>
        <v>-</v>
      </c>
      <c r="U555" s="9"/>
      <c r="V555" s="9"/>
      <c r="W555" s="9"/>
      <c r="X555" s="9"/>
      <c r="Y555" s="1"/>
      <c r="Z555" s="9"/>
      <c r="AA555" s="9"/>
      <c r="AB555" s="9"/>
      <c r="AC555" s="9"/>
      <c r="AD555" s="9"/>
      <c r="AE555" s="10"/>
      <c r="AF555" s="9"/>
      <c r="AG555" s="9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</row>
    <row r="556" spans="1:190" x14ac:dyDescent="0.15">
      <c r="A556" s="98">
        <f t="shared" si="164"/>
        <v>43698</v>
      </c>
      <c r="B556" s="15">
        <f t="shared" ca="1" si="148"/>
        <v>0</v>
      </c>
      <c r="C556" s="2">
        <f t="shared" si="149"/>
        <v>0</v>
      </c>
      <c r="D556" s="12">
        <f ca="1">IF(A556&lt;$B$1,VLOOKUP(A556,[1]DI!$A$4:$B$15000,2),0)</f>
        <v>5.8999999999999997E-2</v>
      </c>
      <c r="E556" s="13">
        <f t="shared" ca="1" si="150"/>
        <v>1.00022751</v>
      </c>
      <c r="F556" s="13">
        <f ca="1">(TRUNC(PRODUCT($E$12:$E555),16))</f>
        <v>1.0962844378130201</v>
      </c>
      <c r="G556" s="13">
        <f t="shared" ca="1" si="151"/>
        <v>1.07412891539049</v>
      </c>
      <c r="H556" s="13">
        <f t="shared" ca="1" si="152"/>
        <v>1.0206265000000001</v>
      </c>
      <c r="I556" s="12">
        <f t="shared" si="165"/>
        <v>5.1999999999999998E-3</v>
      </c>
      <c r="J556" s="100">
        <f t="shared" si="153"/>
        <v>43578</v>
      </c>
      <c r="K556" s="3">
        <f t="shared" si="154"/>
        <v>84</v>
      </c>
      <c r="L556" s="18">
        <f t="shared" si="155"/>
        <v>84</v>
      </c>
      <c r="M556" s="11">
        <f t="shared" si="156"/>
        <v>1.001730338</v>
      </c>
      <c r="N556" s="11">
        <f t="shared" ca="1" si="157"/>
        <v>1.022392529</v>
      </c>
      <c r="O556" s="18">
        <f t="shared" si="158"/>
        <v>0</v>
      </c>
      <c r="P556" s="2">
        <f t="shared" ca="1" si="159"/>
        <v>0</v>
      </c>
      <c r="Q556" s="2">
        <f t="shared" si="160"/>
        <v>0</v>
      </c>
      <c r="R556" s="4" t="str">
        <f t="shared" si="161"/>
        <v>A+J=</v>
      </c>
      <c r="S556" s="100">
        <f t="shared" si="162"/>
        <v>0</v>
      </c>
      <c r="T556" s="9" t="str">
        <f t="shared" si="163"/>
        <v>-</v>
      </c>
      <c r="U556" s="9"/>
      <c r="V556" s="9"/>
      <c r="W556" s="9"/>
      <c r="X556" s="9"/>
      <c r="Y556" s="1"/>
      <c r="Z556" s="9"/>
      <c r="AA556" s="9"/>
      <c r="AB556" s="9"/>
      <c r="AC556" s="9"/>
      <c r="AD556" s="9"/>
      <c r="AE556" s="10"/>
      <c r="AF556" s="9"/>
      <c r="AG556" s="9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</row>
    <row r="557" spans="1:190" x14ac:dyDescent="0.15">
      <c r="A557" s="98">
        <f t="shared" si="164"/>
        <v>43699</v>
      </c>
      <c r="B557" s="15">
        <f t="shared" ca="1" si="148"/>
        <v>0</v>
      </c>
      <c r="C557" s="2">
        <f t="shared" si="149"/>
        <v>0</v>
      </c>
      <c r="D557" s="12">
        <f ca="1">IF(A557&lt;$B$1,VLOOKUP(A557,[1]DI!$A$4:$B$15000,2),0)</f>
        <v>5.8999999999999997E-2</v>
      </c>
      <c r="E557" s="13">
        <f t="shared" ca="1" si="150"/>
        <v>1.00022751</v>
      </c>
      <c r="F557" s="13">
        <f ca="1">(TRUNC(PRODUCT($E$12:$E556),16))</f>
        <v>1.0965338534854601</v>
      </c>
      <c r="G557" s="13">
        <f t="shared" ca="1" si="151"/>
        <v>1.07412891539049</v>
      </c>
      <c r="H557" s="13">
        <f t="shared" ca="1" si="152"/>
        <v>1.0208587</v>
      </c>
      <c r="I557" s="12">
        <f t="shared" si="165"/>
        <v>5.1999999999999998E-3</v>
      </c>
      <c r="J557" s="100">
        <f t="shared" si="153"/>
        <v>43578</v>
      </c>
      <c r="K557" s="3">
        <f t="shared" si="154"/>
        <v>85</v>
      </c>
      <c r="L557" s="18">
        <f t="shared" si="155"/>
        <v>85</v>
      </c>
      <c r="M557" s="11">
        <f t="shared" si="156"/>
        <v>1.0017509550000001</v>
      </c>
      <c r="N557" s="11">
        <f t="shared" ca="1" si="157"/>
        <v>1.022646178</v>
      </c>
      <c r="O557" s="18">
        <f t="shared" si="158"/>
        <v>0</v>
      </c>
      <c r="P557" s="2">
        <f t="shared" ca="1" si="159"/>
        <v>0</v>
      </c>
      <c r="Q557" s="2">
        <f t="shared" si="160"/>
        <v>0</v>
      </c>
      <c r="R557" s="4" t="str">
        <f t="shared" si="161"/>
        <v>A+J=</v>
      </c>
      <c r="S557" s="100">
        <f t="shared" si="162"/>
        <v>0</v>
      </c>
      <c r="T557" s="9" t="str">
        <f t="shared" si="163"/>
        <v>-</v>
      </c>
      <c r="U557" s="9"/>
      <c r="V557" s="9"/>
      <c r="W557" s="9"/>
      <c r="X557" s="9"/>
      <c r="Y557" s="1"/>
      <c r="Z557" s="9"/>
      <c r="AA557" s="9"/>
      <c r="AB557" s="9"/>
      <c r="AC557" s="9"/>
      <c r="AD557" s="9"/>
      <c r="AE557" s="10"/>
      <c r="AF557" s="9"/>
      <c r="AG557" s="9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</row>
    <row r="558" spans="1:190" x14ac:dyDescent="0.15">
      <c r="A558" s="98">
        <f t="shared" si="164"/>
        <v>43700</v>
      </c>
      <c r="B558" s="15">
        <f t="shared" ca="1" si="148"/>
        <v>0</v>
      </c>
      <c r="C558" s="2">
        <f t="shared" si="149"/>
        <v>0</v>
      </c>
      <c r="D558" s="12">
        <f ca="1">IF(A558&lt;$B$1,VLOOKUP(A558,[1]DI!$A$4:$B$15000,2),0)</f>
        <v>5.8999999999999997E-2</v>
      </c>
      <c r="E558" s="13">
        <f t="shared" ca="1" si="150"/>
        <v>1.00022751</v>
      </c>
      <c r="F558" s="13">
        <f ca="1">(TRUNC(PRODUCT($E$12:$E557),16))</f>
        <v>1.09678332590247</v>
      </c>
      <c r="G558" s="13">
        <f t="shared" ca="1" si="151"/>
        <v>1.07412891539049</v>
      </c>
      <c r="H558" s="13">
        <f t="shared" ca="1" si="152"/>
        <v>1.02109096</v>
      </c>
      <c r="I558" s="12">
        <f t="shared" si="165"/>
        <v>5.1999999999999998E-3</v>
      </c>
      <c r="J558" s="100">
        <f t="shared" si="153"/>
        <v>43578</v>
      </c>
      <c r="K558" s="3">
        <f t="shared" si="154"/>
        <v>86</v>
      </c>
      <c r="L558" s="18">
        <f t="shared" si="155"/>
        <v>86</v>
      </c>
      <c r="M558" s="11">
        <f t="shared" si="156"/>
        <v>1.0017715730000001</v>
      </c>
      <c r="N558" s="11">
        <f t="shared" ca="1" si="157"/>
        <v>1.0228998970000001</v>
      </c>
      <c r="O558" s="18">
        <f t="shared" si="158"/>
        <v>0</v>
      </c>
      <c r="P558" s="2">
        <f t="shared" ca="1" si="159"/>
        <v>0</v>
      </c>
      <c r="Q558" s="2">
        <f t="shared" si="160"/>
        <v>0</v>
      </c>
      <c r="R558" s="4" t="str">
        <f t="shared" si="161"/>
        <v>A+J=</v>
      </c>
      <c r="S558" s="100">
        <f t="shared" si="162"/>
        <v>0</v>
      </c>
      <c r="T558" s="9" t="str">
        <f t="shared" si="163"/>
        <v>-</v>
      </c>
      <c r="U558" s="9"/>
      <c r="V558" s="9"/>
      <c r="W558" s="9"/>
      <c r="X558" s="9"/>
      <c r="Y558" s="1"/>
      <c r="Z558" s="9"/>
      <c r="AA558" s="9"/>
      <c r="AB558" s="9"/>
      <c r="AC558" s="9"/>
      <c r="AD558" s="9"/>
      <c r="AE558" s="10"/>
      <c r="AF558" s="9"/>
      <c r="AG558" s="9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</row>
    <row r="559" spans="1:190" x14ac:dyDescent="0.15">
      <c r="A559" s="98">
        <f t="shared" si="164"/>
        <v>43701</v>
      </c>
      <c r="B559" s="15">
        <f t="shared" ca="1" si="148"/>
        <v>0</v>
      </c>
      <c r="C559" s="2">
        <f t="shared" si="149"/>
        <v>0</v>
      </c>
      <c r="D559" s="12">
        <f ca="1">IF(A559&lt;$B$1,VLOOKUP(A559,[1]DI!$A$4:$B$15000,2),0)</f>
        <v>0</v>
      </c>
      <c r="E559" s="13">
        <f t="shared" ca="1" si="150"/>
        <v>1</v>
      </c>
      <c r="F559" s="13">
        <f ca="1">(TRUNC(PRODUCT($E$12:$E558),16))</f>
        <v>1.0970328550769499</v>
      </c>
      <c r="G559" s="13">
        <f t="shared" ca="1" si="151"/>
        <v>1.07412891539049</v>
      </c>
      <c r="H559" s="13">
        <f t="shared" ca="1" si="152"/>
        <v>1.0213232699999999</v>
      </c>
      <c r="I559" s="12">
        <f t="shared" si="165"/>
        <v>5.1999999999999998E-3</v>
      </c>
      <c r="J559" s="100">
        <f t="shared" si="153"/>
        <v>43578</v>
      </c>
      <c r="K559" s="3">
        <f t="shared" si="154"/>
        <v>86</v>
      </c>
      <c r="L559" s="18">
        <f t="shared" si="155"/>
        <v>87</v>
      </c>
      <c r="M559" s="11">
        <f t="shared" si="156"/>
        <v>1.0017921910000001</v>
      </c>
      <c r="N559" s="11">
        <f t="shared" ca="1" si="157"/>
        <v>1.023153676</v>
      </c>
      <c r="O559" s="18">
        <f t="shared" si="158"/>
        <v>0</v>
      </c>
      <c r="P559" s="2">
        <f t="shared" ca="1" si="159"/>
        <v>0</v>
      </c>
      <c r="Q559" s="2">
        <f t="shared" si="160"/>
        <v>0</v>
      </c>
      <c r="R559" s="4" t="str">
        <f t="shared" si="161"/>
        <v>A+J=</v>
      </c>
      <c r="S559" s="100">
        <f t="shared" si="162"/>
        <v>0</v>
      </c>
      <c r="T559" s="9" t="str">
        <f t="shared" si="163"/>
        <v>-</v>
      </c>
      <c r="U559" s="29"/>
      <c r="V559" s="29"/>
      <c r="W559" s="29"/>
      <c r="X559" s="29"/>
      <c r="Y559" s="31"/>
      <c r="Z559" s="29"/>
      <c r="AA559" s="29"/>
      <c r="AB559" s="29"/>
      <c r="AC559" s="29"/>
      <c r="AD559" s="29"/>
      <c r="AE559" s="33"/>
      <c r="AF559" s="29"/>
      <c r="AG559" s="29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  <c r="BM559" s="30"/>
      <c r="BN559" s="30"/>
      <c r="BO559" s="30"/>
      <c r="BP559" s="30"/>
      <c r="BQ559" s="30"/>
      <c r="BR559" s="30"/>
      <c r="BS559" s="30"/>
      <c r="BT559" s="30"/>
      <c r="BU559" s="30"/>
      <c r="BV559" s="30"/>
      <c r="BW559" s="30"/>
      <c r="BX559" s="30"/>
      <c r="BY559" s="30"/>
      <c r="BZ559" s="30"/>
      <c r="CA559" s="30"/>
      <c r="CB559" s="30"/>
      <c r="CC559" s="30"/>
      <c r="CD559" s="30"/>
      <c r="CE559" s="30"/>
      <c r="CF559" s="30"/>
      <c r="CG559" s="30"/>
      <c r="CH559" s="30"/>
      <c r="CI559" s="30"/>
      <c r="CJ559" s="30"/>
      <c r="CK559" s="30"/>
      <c r="CL559" s="30"/>
      <c r="CM559" s="30"/>
      <c r="CN559" s="30"/>
      <c r="CO559" s="30"/>
      <c r="CP559" s="30"/>
      <c r="CQ559" s="30"/>
      <c r="CR559" s="30"/>
      <c r="CS559" s="30"/>
      <c r="CT559" s="30"/>
      <c r="CU559" s="30"/>
      <c r="CV559" s="30"/>
      <c r="CW559" s="30"/>
      <c r="CX559" s="30"/>
      <c r="CY559" s="30"/>
      <c r="CZ559" s="30"/>
      <c r="DA559" s="30"/>
      <c r="DB559" s="30"/>
      <c r="DC559" s="30"/>
      <c r="DD559" s="30"/>
      <c r="DE559" s="30"/>
      <c r="DF559" s="30"/>
      <c r="DG559" s="30"/>
      <c r="DH559" s="30"/>
      <c r="DI559" s="30"/>
      <c r="DJ559" s="30"/>
      <c r="DK559" s="30"/>
      <c r="DL559" s="30"/>
      <c r="DM559" s="30"/>
      <c r="DN559" s="30"/>
      <c r="DO559" s="30"/>
      <c r="DP559" s="30"/>
      <c r="DQ559" s="30"/>
      <c r="DR559" s="30"/>
      <c r="DS559" s="30"/>
      <c r="DT559" s="30"/>
      <c r="DU559" s="30"/>
      <c r="DV559" s="30"/>
      <c r="DW559" s="30"/>
      <c r="DX559" s="30"/>
      <c r="DY559" s="30"/>
      <c r="DZ559" s="30"/>
      <c r="EA559" s="30"/>
      <c r="EB559" s="30"/>
      <c r="EC559" s="30"/>
      <c r="ED559" s="30"/>
      <c r="EE559" s="30"/>
      <c r="EF559" s="30"/>
      <c r="EG559" s="30"/>
      <c r="EH559" s="30"/>
      <c r="EI559" s="30"/>
      <c r="EJ559" s="30"/>
      <c r="EK559" s="30"/>
      <c r="EL559" s="30"/>
      <c r="EM559" s="30"/>
      <c r="EN559" s="30"/>
      <c r="EO559" s="30"/>
      <c r="EP559" s="30"/>
      <c r="EQ559" s="30"/>
      <c r="ER559" s="30"/>
      <c r="ES559" s="30"/>
      <c r="ET559" s="30"/>
      <c r="EU559" s="30"/>
      <c r="EV559" s="30"/>
      <c r="EW559" s="30"/>
      <c r="EX559" s="30"/>
      <c r="EY559" s="30"/>
      <c r="EZ559" s="30"/>
      <c r="FA559" s="30"/>
      <c r="FB559" s="30"/>
      <c r="FC559" s="30"/>
      <c r="FD559" s="30"/>
      <c r="FE559" s="30"/>
      <c r="FF559" s="30"/>
      <c r="FG559" s="30"/>
      <c r="FH559" s="30"/>
      <c r="FI559" s="30"/>
      <c r="FJ559" s="30"/>
      <c r="FK559" s="30"/>
      <c r="FL559" s="30"/>
      <c r="FM559" s="30"/>
      <c r="FN559" s="30"/>
      <c r="FO559" s="30"/>
      <c r="FP559" s="31"/>
      <c r="FQ559" s="31"/>
      <c r="FR559" s="31"/>
      <c r="FS559" s="31"/>
      <c r="FT559" s="31"/>
      <c r="FU559" s="31"/>
      <c r="FV559" s="31"/>
      <c r="FW559" s="31"/>
      <c r="FX559" s="31"/>
      <c r="FY559" s="31"/>
      <c r="FZ559" s="31"/>
      <c r="GA559" s="31"/>
      <c r="GB559" s="31"/>
      <c r="GC559" s="31"/>
      <c r="GD559" s="31"/>
      <c r="GE559" s="31"/>
      <c r="GF559" s="31"/>
      <c r="GG559" s="31"/>
      <c r="GH559" s="31"/>
    </row>
    <row r="560" spans="1:190" x14ac:dyDescent="0.15">
      <c r="A560" s="124">
        <f t="shared" si="164"/>
        <v>43702</v>
      </c>
      <c r="B560" s="125">
        <f t="shared" ca="1" si="148"/>
        <v>0</v>
      </c>
      <c r="C560" s="126">
        <f t="shared" si="149"/>
        <v>0</v>
      </c>
      <c r="D560" s="127">
        <f ca="1">IF(A560&lt;$B$1,VLOOKUP(A560,[1]DI!$A$4:$B$15000,2),0)</f>
        <v>0</v>
      </c>
      <c r="E560" s="128">
        <f t="shared" ca="1" si="150"/>
        <v>1</v>
      </c>
      <c r="F560" s="128">
        <f ca="1">(TRUNC(PRODUCT($E$12:$E559),16))</f>
        <v>1.0970328550769499</v>
      </c>
      <c r="G560" s="128">
        <f t="shared" ca="1" si="151"/>
        <v>1.07412891539049</v>
      </c>
      <c r="H560" s="128">
        <f t="shared" ca="1" si="152"/>
        <v>1.0213232699999999</v>
      </c>
      <c r="I560" s="127">
        <f t="shared" si="165"/>
        <v>5.1999999999999998E-3</v>
      </c>
      <c r="J560" s="129">
        <f t="shared" si="153"/>
        <v>43578</v>
      </c>
      <c r="K560" s="130">
        <f t="shared" si="154"/>
        <v>86</v>
      </c>
      <c r="L560" s="131">
        <f t="shared" si="155"/>
        <v>87</v>
      </c>
      <c r="M560" s="132">
        <f t="shared" si="156"/>
        <v>1.0017921910000001</v>
      </c>
      <c r="N560" s="132">
        <f t="shared" ca="1" si="157"/>
        <v>1.023153676</v>
      </c>
      <c r="O560" s="131">
        <f t="shared" si="158"/>
        <v>0</v>
      </c>
      <c r="P560" s="126">
        <f t="shared" ca="1" si="159"/>
        <v>0</v>
      </c>
      <c r="Q560" s="126">
        <f t="shared" si="160"/>
        <v>0</v>
      </c>
      <c r="R560" s="133" t="str">
        <f t="shared" si="161"/>
        <v>A+J=</v>
      </c>
      <c r="S560" s="129">
        <f t="shared" si="162"/>
        <v>0</v>
      </c>
      <c r="T560" s="9" t="str">
        <f t="shared" si="163"/>
        <v>-</v>
      </c>
      <c r="U560" s="9"/>
      <c r="V560" s="9"/>
      <c r="W560" s="9"/>
      <c r="X560" s="9"/>
      <c r="Y560" s="1"/>
      <c r="Z560" s="9"/>
      <c r="AA560" s="9"/>
      <c r="AB560" s="9"/>
      <c r="AC560" s="9"/>
      <c r="AD560" s="9"/>
      <c r="AE560" s="10"/>
      <c r="AF560" s="9"/>
      <c r="AG560" s="9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</row>
    <row r="561" spans="1:190" x14ac:dyDescent="0.15">
      <c r="A561" s="98">
        <f t="shared" si="164"/>
        <v>43703</v>
      </c>
      <c r="B561" s="15">
        <f t="shared" ca="1" si="148"/>
        <v>0</v>
      </c>
      <c r="C561" s="2">
        <f t="shared" si="149"/>
        <v>0</v>
      </c>
      <c r="D561" s="12">
        <f ca="1">IF(A561&lt;$B$1,VLOOKUP(A561,[1]DI!$A$4:$B$15000,2),0)</f>
        <v>5.8999999999999997E-2</v>
      </c>
      <c r="E561" s="13">
        <f t="shared" ca="1" si="150"/>
        <v>1.00022751</v>
      </c>
      <c r="F561" s="13">
        <f ca="1">(TRUNC(PRODUCT($E$12:$E560),16))</f>
        <v>1.0970328550769499</v>
      </c>
      <c r="G561" s="13">
        <f t="shared" ca="1" si="151"/>
        <v>1.07412891539049</v>
      </c>
      <c r="H561" s="13">
        <f t="shared" ca="1" si="152"/>
        <v>1.0213232699999999</v>
      </c>
      <c r="I561" s="12">
        <f t="shared" si="165"/>
        <v>5.1999999999999998E-3</v>
      </c>
      <c r="J561" s="100">
        <f t="shared" si="153"/>
        <v>43578</v>
      </c>
      <c r="K561" s="3">
        <f t="shared" si="154"/>
        <v>87</v>
      </c>
      <c r="L561" s="18">
        <f t="shared" si="155"/>
        <v>87</v>
      </c>
      <c r="M561" s="11">
        <f t="shared" si="156"/>
        <v>1.0017921910000001</v>
      </c>
      <c r="N561" s="11">
        <f t="shared" ca="1" si="157"/>
        <v>1.023153676</v>
      </c>
      <c r="O561" s="18">
        <f t="shared" si="158"/>
        <v>0</v>
      </c>
      <c r="P561" s="2">
        <f t="shared" ca="1" si="159"/>
        <v>0</v>
      </c>
      <c r="Q561" s="2">
        <f t="shared" si="160"/>
        <v>0</v>
      </c>
      <c r="R561" s="4" t="str">
        <f t="shared" si="161"/>
        <v>A+J=</v>
      </c>
      <c r="S561" s="100">
        <f t="shared" si="162"/>
        <v>0</v>
      </c>
      <c r="T561" s="9" t="str">
        <f t="shared" si="163"/>
        <v>-</v>
      </c>
      <c r="U561" s="29"/>
      <c r="V561" s="29"/>
      <c r="W561" s="29"/>
      <c r="X561" s="29"/>
      <c r="Y561" s="31"/>
      <c r="Z561" s="29"/>
      <c r="AA561" s="29"/>
      <c r="AB561" s="29"/>
      <c r="AC561" s="29"/>
      <c r="AD561" s="29"/>
      <c r="AE561" s="33"/>
      <c r="AF561" s="29"/>
      <c r="AG561" s="29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  <c r="BJ561" s="30"/>
      <c r="BK561" s="30"/>
      <c r="BL561" s="30"/>
      <c r="BM561" s="30"/>
      <c r="BN561" s="30"/>
      <c r="BO561" s="30"/>
      <c r="BP561" s="30"/>
      <c r="BQ561" s="30"/>
      <c r="BR561" s="30"/>
      <c r="BS561" s="30"/>
      <c r="BT561" s="30"/>
      <c r="BU561" s="30"/>
      <c r="BV561" s="30"/>
      <c r="BW561" s="30"/>
      <c r="BX561" s="30"/>
      <c r="BY561" s="30"/>
      <c r="BZ561" s="30"/>
      <c r="CA561" s="30"/>
      <c r="CB561" s="30"/>
      <c r="CC561" s="30"/>
      <c r="CD561" s="30"/>
      <c r="CE561" s="30"/>
      <c r="CF561" s="30"/>
      <c r="CG561" s="30"/>
      <c r="CH561" s="30"/>
      <c r="CI561" s="30"/>
      <c r="CJ561" s="30"/>
      <c r="CK561" s="30"/>
      <c r="CL561" s="30"/>
      <c r="CM561" s="30"/>
      <c r="CN561" s="30"/>
      <c r="CO561" s="30"/>
      <c r="CP561" s="30"/>
      <c r="CQ561" s="30"/>
      <c r="CR561" s="30"/>
      <c r="CS561" s="30"/>
      <c r="CT561" s="30"/>
      <c r="CU561" s="30"/>
      <c r="CV561" s="30"/>
      <c r="CW561" s="30"/>
      <c r="CX561" s="30"/>
      <c r="CY561" s="30"/>
      <c r="CZ561" s="30"/>
      <c r="DA561" s="30"/>
      <c r="DB561" s="30"/>
      <c r="DC561" s="30"/>
      <c r="DD561" s="30"/>
      <c r="DE561" s="30"/>
      <c r="DF561" s="30"/>
      <c r="DG561" s="30"/>
      <c r="DH561" s="30"/>
      <c r="DI561" s="30"/>
      <c r="DJ561" s="30"/>
      <c r="DK561" s="30"/>
      <c r="DL561" s="30"/>
      <c r="DM561" s="30"/>
      <c r="DN561" s="30"/>
      <c r="DO561" s="30"/>
      <c r="DP561" s="30"/>
      <c r="DQ561" s="30"/>
      <c r="DR561" s="30"/>
      <c r="DS561" s="30"/>
      <c r="DT561" s="30"/>
      <c r="DU561" s="30"/>
      <c r="DV561" s="30"/>
      <c r="DW561" s="30"/>
      <c r="DX561" s="30"/>
      <c r="DY561" s="30"/>
      <c r="DZ561" s="30"/>
      <c r="EA561" s="30"/>
      <c r="EB561" s="30"/>
      <c r="EC561" s="30"/>
      <c r="ED561" s="30"/>
      <c r="EE561" s="30"/>
      <c r="EF561" s="30"/>
      <c r="EG561" s="30"/>
      <c r="EH561" s="30"/>
      <c r="EI561" s="30"/>
      <c r="EJ561" s="30"/>
      <c r="EK561" s="30"/>
      <c r="EL561" s="30"/>
      <c r="EM561" s="30"/>
      <c r="EN561" s="30"/>
      <c r="EO561" s="30"/>
      <c r="EP561" s="30"/>
      <c r="EQ561" s="30"/>
      <c r="ER561" s="30"/>
      <c r="ES561" s="30"/>
      <c r="ET561" s="30"/>
      <c r="EU561" s="30"/>
      <c r="EV561" s="30"/>
      <c r="EW561" s="30"/>
      <c r="EX561" s="30"/>
      <c r="EY561" s="30"/>
      <c r="EZ561" s="30"/>
      <c r="FA561" s="30"/>
      <c r="FB561" s="30"/>
      <c r="FC561" s="30"/>
      <c r="FD561" s="30"/>
      <c r="FE561" s="30"/>
      <c r="FF561" s="30"/>
      <c r="FG561" s="30"/>
      <c r="FH561" s="30"/>
      <c r="FI561" s="30"/>
      <c r="FJ561" s="30"/>
      <c r="FK561" s="30"/>
      <c r="FL561" s="30"/>
      <c r="FM561" s="30"/>
      <c r="FN561" s="30"/>
      <c r="FO561" s="30"/>
      <c r="FP561" s="31"/>
      <c r="FQ561" s="31"/>
      <c r="FR561" s="31"/>
      <c r="FS561" s="31"/>
      <c r="FT561" s="31"/>
      <c r="FU561" s="31"/>
      <c r="FV561" s="31"/>
      <c r="FW561" s="31"/>
      <c r="FX561" s="31"/>
      <c r="FY561" s="31"/>
      <c r="FZ561" s="31"/>
      <c r="GA561" s="31"/>
      <c r="GB561" s="31"/>
      <c r="GC561" s="31"/>
      <c r="GD561" s="31"/>
      <c r="GE561" s="31"/>
      <c r="GF561" s="31"/>
      <c r="GG561" s="31"/>
      <c r="GH561" s="31"/>
    </row>
    <row r="562" spans="1:190" x14ac:dyDescent="0.15">
      <c r="A562" s="98">
        <f t="shared" si="164"/>
        <v>43704</v>
      </c>
      <c r="B562" s="15">
        <f t="shared" ca="1" si="148"/>
        <v>0</v>
      </c>
      <c r="C562" s="2">
        <f t="shared" si="149"/>
        <v>0</v>
      </c>
      <c r="D562" s="12">
        <f ca="1">IF(A562&lt;$B$1,VLOOKUP(A562,[1]DI!$A$4:$B$15000,2),0)</f>
        <v>5.8999999999999997E-2</v>
      </c>
      <c r="E562" s="13">
        <f t="shared" ca="1" si="150"/>
        <v>1.00022751</v>
      </c>
      <c r="F562" s="13">
        <f ca="1">(TRUNC(PRODUCT($E$12:$E561),16))</f>
        <v>1.0972824410218001</v>
      </c>
      <c r="G562" s="13">
        <f t="shared" ca="1" si="151"/>
        <v>1.07412891539049</v>
      </c>
      <c r="H562" s="13">
        <f t="shared" ca="1" si="152"/>
        <v>1.0215556299999999</v>
      </c>
      <c r="I562" s="12">
        <f t="shared" si="165"/>
        <v>5.1999999999999998E-3</v>
      </c>
      <c r="J562" s="100">
        <f t="shared" si="153"/>
        <v>43578</v>
      </c>
      <c r="K562" s="3">
        <f t="shared" si="154"/>
        <v>88</v>
      </c>
      <c r="L562" s="18">
        <f t="shared" si="155"/>
        <v>88</v>
      </c>
      <c r="M562" s="11">
        <f t="shared" si="156"/>
        <v>1.001812809</v>
      </c>
      <c r="N562" s="11">
        <f t="shared" ca="1" si="157"/>
        <v>1.0234075149999999</v>
      </c>
      <c r="O562" s="18">
        <f t="shared" si="158"/>
        <v>0</v>
      </c>
      <c r="P562" s="2">
        <f t="shared" ca="1" si="159"/>
        <v>0</v>
      </c>
      <c r="Q562" s="2">
        <f t="shared" si="160"/>
        <v>0</v>
      </c>
      <c r="R562" s="4" t="str">
        <f t="shared" si="161"/>
        <v>A+J=</v>
      </c>
      <c r="S562" s="100">
        <f t="shared" si="162"/>
        <v>0</v>
      </c>
      <c r="T562" s="9" t="str">
        <f t="shared" si="163"/>
        <v>-</v>
      </c>
      <c r="U562" s="29"/>
      <c r="V562" s="29"/>
      <c r="W562" s="29"/>
      <c r="X562" s="29"/>
      <c r="Y562" s="31"/>
      <c r="Z562" s="29"/>
      <c r="AA562" s="29"/>
      <c r="AB562" s="29"/>
      <c r="AC562" s="29"/>
      <c r="AD562" s="29"/>
      <c r="AE562" s="33"/>
      <c r="AF562" s="29"/>
      <c r="AG562" s="29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  <c r="BM562" s="30"/>
      <c r="BN562" s="30"/>
      <c r="BO562" s="30"/>
      <c r="BP562" s="30"/>
      <c r="BQ562" s="30"/>
      <c r="BR562" s="30"/>
      <c r="BS562" s="30"/>
      <c r="BT562" s="30"/>
      <c r="BU562" s="30"/>
      <c r="BV562" s="30"/>
      <c r="BW562" s="30"/>
      <c r="BX562" s="30"/>
      <c r="BY562" s="30"/>
      <c r="BZ562" s="30"/>
      <c r="CA562" s="30"/>
      <c r="CB562" s="30"/>
      <c r="CC562" s="30"/>
      <c r="CD562" s="30"/>
      <c r="CE562" s="30"/>
      <c r="CF562" s="30"/>
      <c r="CG562" s="30"/>
      <c r="CH562" s="30"/>
      <c r="CI562" s="30"/>
      <c r="CJ562" s="30"/>
      <c r="CK562" s="30"/>
      <c r="CL562" s="30"/>
      <c r="CM562" s="30"/>
      <c r="CN562" s="30"/>
      <c r="CO562" s="30"/>
      <c r="CP562" s="30"/>
      <c r="CQ562" s="30"/>
      <c r="CR562" s="30"/>
      <c r="CS562" s="30"/>
      <c r="CT562" s="30"/>
      <c r="CU562" s="30"/>
      <c r="CV562" s="30"/>
      <c r="CW562" s="30"/>
      <c r="CX562" s="30"/>
      <c r="CY562" s="30"/>
      <c r="CZ562" s="30"/>
      <c r="DA562" s="30"/>
      <c r="DB562" s="30"/>
      <c r="DC562" s="30"/>
      <c r="DD562" s="30"/>
      <c r="DE562" s="30"/>
      <c r="DF562" s="30"/>
      <c r="DG562" s="30"/>
      <c r="DH562" s="30"/>
      <c r="DI562" s="30"/>
      <c r="DJ562" s="30"/>
      <c r="DK562" s="30"/>
      <c r="DL562" s="30"/>
      <c r="DM562" s="30"/>
      <c r="DN562" s="30"/>
      <c r="DO562" s="30"/>
      <c r="DP562" s="30"/>
      <c r="DQ562" s="30"/>
      <c r="DR562" s="30"/>
      <c r="DS562" s="30"/>
      <c r="DT562" s="30"/>
      <c r="DU562" s="30"/>
      <c r="DV562" s="30"/>
      <c r="DW562" s="30"/>
      <c r="DX562" s="30"/>
      <c r="DY562" s="30"/>
      <c r="DZ562" s="30"/>
      <c r="EA562" s="30"/>
      <c r="EB562" s="30"/>
      <c r="EC562" s="30"/>
      <c r="ED562" s="30"/>
      <c r="EE562" s="30"/>
      <c r="EF562" s="30"/>
      <c r="EG562" s="30"/>
      <c r="EH562" s="30"/>
      <c r="EI562" s="30"/>
      <c r="EJ562" s="30"/>
      <c r="EK562" s="30"/>
      <c r="EL562" s="30"/>
      <c r="EM562" s="30"/>
      <c r="EN562" s="30"/>
      <c r="EO562" s="30"/>
      <c r="EP562" s="30"/>
      <c r="EQ562" s="30"/>
      <c r="ER562" s="30"/>
      <c r="ES562" s="30"/>
      <c r="ET562" s="30"/>
      <c r="EU562" s="30"/>
      <c r="EV562" s="30"/>
      <c r="EW562" s="30"/>
      <c r="EX562" s="30"/>
      <c r="EY562" s="30"/>
      <c r="EZ562" s="30"/>
      <c r="FA562" s="30"/>
      <c r="FB562" s="30"/>
      <c r="FC562" s="30"/>
      <c r="FD562" s="30"/>
      <c r="FE562" s="30"/>
      <c r="FF562" s="30"/>
      <c r="FG562" s="30"/>
      <c r="FH562" s="30"/>
      <c r="FI562" s="30"/>
      <c r="FJ562" s="30"/>
      <c r="FK562" s="30"/>
      <c r="FL562" s="30"/>
      <c r="FM562" s="30"/>
      <c r="FN562" s="30"/>
      <c r="FO562" s="30"/>
      <c r="FP562" s="31"/>
      <c r="FQ562" s="31"/>
      <c r="FR562" s="31"/>
      <c r="FS562" s="31"/>
      <c r="FT562" s="31"/>
      <c r="FU562" s="31"/>
      <c r="FV562" s="31"/>
      <c r="FW562" s="31"/>
      <c r="FX562" s="31"/>
      <c r="FY562" s="31"/>
      <c r="FZ562" s="31"/>
      <c r="GA562" s="31"/>
      <c r="GB562" s="31"/>
      <c r="GC562" s="31"/>
      <c r="GD562" s="31"/>
      <c r="GE562" s="31"/>
      <c r="GF562" s="31"/>
      <c r="GG562" s="31"/>
      <c r="GH562" s="31"/>
    </row>
    <row r="563" spans="1:190" x14ac:dyDescent="0.15">
      <c r="A563" s="98">
        <f t="shared" si="164"/>
        <v>43705</v>
      </c>
      <c r="B563" s="15">
        <f t="shared" ca="1" si="148"/>
        <v>0</v>
      </c>
      <c r="C563" s="2">
        <f t="shared" si="149"/>
        <v>0</v>
      </c>
      <c r="D563" s="12">
        <f ca="1">IF(A563&lt;$B$1,VLOOKUP(A563,[1]DI!$A$4:$B$15000,2),0)</f>
        <v>5.8999999999999997E-2</v>
      </c>
      <c r="E563" s="13">
        <f t="shared" ca="1" si="150"/>
        <v>1.00022751</v>
      </c>
      <c r="F563" s="13">
        <f ca="1">(TRUNC(PRODUCT($E$12:$E562),16))</f>
        <v>1.09753208374996</v>
      </c>
      <c r="G563" s="13">
        <f t="shared" ca="1" si="151"/>
        <v>1.07412891539049</v>
      </c>
      <c r="H563" s="13">
        <f t="shared" ca="1" si="152"/>
        <v>1.0217880399999999</v>
      </c>
      <c r="I563" s="12">
        <f t="shared" si="165"/>
        <v>5.1999999999999998E-3</v>
      </c>
      <c r="J563" s="100">
        <f t="shared" si="153"/>
        <v>43578</v>
      </c>
      <c r="K563" s="3">
        <f t="shared" si="154"/>
        <v>89</v>
      </c>
      <c r="L563" s="18">
        <f t="shared" si="155"/>
        <v>89</v>
      </c>
      <c r="M563" s="11">
        <f t="shared" si="156"/>
        <v>1.0018334280000001</v>
      </c>
      <c r="N563" s="11">
        <f t="shared" ca="1" si="157"/>
        <v>1.0236614150000001</v>
      </c>
      <c r="O563" s="18">
        <f t="shared" si="158"/>
        <v>0</v>
      </c>
      <c r="P563" s="2">
        <f t="shared" ca="1" si="159"/>
        <v>0</v>
      </c>
      <c r="Q563" s="2">
        <f t="shared" si="160"/>
        <v>0</v>
      </c>
      <c r="R563" s="4" t="str">
        <f t="shared" si="161"/>
        <v>A+J=</v>
      </c>
      <c r="S563" s="100">
        <f t="shared" si="162"/>
        <v>0</v>
      </c>
      <c r="T563" s="9" t="str">
        <f t="shared" si="163"/>
        <v>-</v>
      </c>
      <c r="U563" s="9"/>
      <c r="V563" s="9"/>
      <c r="W563" s="9"/>
      <c r="X563" s="9"/>
      <c r="Y563" s="1"/>
      <c r="Z563" s="9"/>
      <c r="AA563" s="9"/>
      <c r="AB563" s="9"/>
      <c r="AC563" s="9"/>
      <c r="AD563" s="9"/>
      <c r="AE563" s="10"/>
      <c r="AF563" s="9"/>
      <c r="AG563" s="9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</row>
    <row r="564" spans="1:190" x14ac:dyDescent="0.15">
      <c r="A564" s="98">
        <f t="shared" si="164"/>
        <v>43706</v>
      </c>
      <c r="B564" s="15">
        <f t="shared" ca="1" si="148"/>
        <v>0</v>
      </c>
      <c r="C564" s="2">
        <f t="shared" si="149"/>
        <v>0</v>
      </c>
      <c r="D564" s="12">
        <f ca="1">IF(A564&lt;$B$1,VLOOKUP(A564,[1]DI!$A$4:$B$15000,2),0)</f>
        <v>5.8999999999999997E-2</v>
      </c>
      <c r="E564" s="13">
        <f t="shared" ca="1" si="150"/>
        <v>1.00022751</v>
      </c>
      <c r="F564" s="13">
        <f ca="1">(TRUNC(PRODUCT($E$12:$E563),16))</f>
        <v>1.09778178327433</v>
      </c>
      <c r="G564" s="13">
        <f t="shared" ca="1" si="151"/>
        <v>1.07412891539049</v>
      </c>
      <c r="H564" s="13">
        <f t="shared" ca="1" si="152"/>
        <v>1.0220205099999999</v>
      </c>
      <c r="I564" s="12">
        <f t="shared" si="165"/>
        <v>5.1999999999999998E-3</v>
      </c>
      <c r="J564" s="100">
        <f t="shared" si="153"/>
        <v>43578</v>
      </c>
      <c r="K564" s="3">
        <f t="shared" si="154"/>
        <v>90</v>
      </c>
      <c r="L564" s="18">
        <f t="shared" si="155"/>
        <v>90</v>
      </c>
      <c r="M564" s="11">
        <f t="shared" si="156"/>
        <v>1.001854048</v>
      </c>
      <c r="N564" s="11">
        <f t="shared" ca="1" si="157"/>
        <v>1.023915385</v>
      </c>
      <c r="O564" s="18">
        <f t="shared" si="158"/>
        <v>0</v>
      </c>
      <c r="P564" s="2">
        <f t="shared" ca="1" si="159"/>
        <v>0</v>
      </c>
      <c r="Q564" s="2">
        <f t="shared" si="160"/>
        <v>0</v>
      </c>
      <c r="R564" s="4" t="str">
        <f t="shared" si="161"/>
        <v>A+J=</v>
      </c>
      <c r="S564" s="100">
        <f t="shared" si="162"/>
        <v>0</v>
      </c>
      <c r="T564" s="9" t="str">
        <f t="shared" si="163"/>
        <v>-</v>
      </c>
      <c r="U564" s="9"/>
      <c r="V564" s="9"/>
      <c r="W564" s="9"/>
      <c r="X564" s="9"/>
      <c r="Y564" s="1"/>
      <c r="Z564" s="9"/>
      <c r="AA564" s="9"/>
      <c r="AB564" s="9"/>
      <c r="AC564" s="9"/>
      <c r="AD564" s="9"/>
      <c r="AE564" s="10"/>
      <c r="AF564" s="9"/>
      <c r="AG564" s="9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</row>
    <row r="565" spans="1:190" x14ac:dyDescent="0.15">
      <c r="A565" s="98">
        <f t="shared" si="164"/>
        <v>43707</v>
      </c>
      <c r="B565" s="15">
        <f t="shared" ca="1" si="148"/>
        <v>0</v>
      </c>
      <c r="C565" s="2">
        <f t="shared" si="149"/>
        <v>0</v>
      </c>
      <c r="D565" s="12">
        <f ca="1">IF(A565&lt;$B$1,VLOOKUP(A565,[1]DI!$A$4:$B$15000,2),0)</f>
        <v>5.8999999999999997E-2</v>
      </c>
      <c r="E565" s="13">
        <f t="shared" ca="1" si="150"/>
        <v>1.00022751</v>
      </c>
      <c r="F565" s="13">
        <f ca="1">(TRUNC(PRODUCT($E$12:$E564),16))</f>
        <v>1.0980315396078499</v>
      </c>
      <c r="G565" s="13">
        <f t="shared" ca="1" si="151"/>
        <v>1.07412891539049</v>
      </c>
      <c r="H565" s="13">
        <f t="shared" ca="1" si="152"/>
        <v>1.0222530299999999</v>
      </c>
      <c r="I565" s="12">
        <f t="shared" si="165"/>
        <v>5.1999999999999998E-3</v>
      </c>
      <c r="J565" s="100">
        <f t="shared" si="153"/>
        <v>43578</v>
      </c>
      <c r="K565" s="3">
        <f t="shared" si="154"/>
        <v>91</v>
      </c>
      <c r="L565" s="18">
        <f t="shared" si="155"/>
        <v>91</v>
      </c>
      <c r="M565" s="11">
        <f t="shared" si="156"/>
        <v>1.0018746670000001</v>
      </c>
      <c r="N565" s="11">
        <f t="shared" ca="1" si="157"/>
        <v>1.0241694139999999</v>
      </c>
      <c r="O565" s="18">
        <f t="shared" si="158"/>
        <v>0</v>
      </c>
      <c r="P565" s="2">
        <f t="shared" ca="1" si="159"/>
        <v>0</v>
      </c>
      <c r="Q565" s="2">
        <f t="shared" si="160"/>
        <v>0</v>
      </c>
      <c r="R565" s="4" t="str">
        <f t="shared" si="161"/>
        <v>A+J=</v>
      </c>
      <c r="S565" s="100">
        <f t="shared" si="162"/>
        <v>0</v>
      </c>
      <c r="T565" s="9" t="str">
        <f t="shared" si="163"/>
        <v>-</v>
      </c>
      <c r="U565" s="9"/>
      <c r="V565" s="9"/>
      <c r="W565" s="9"/>
      <c r="X565" s="9"/>
      <c r="Y565" s="1"/>
      <c r="Z565" s="9"/>
      <c r="AA565" s="9"/>
      <c r="AB565" s="9"/>
      <c r="AC565" s="9"/>
      <c r="AD565" s="9"/>
      <c r="AE565" s="10"/>
      <c r="AF565" s="9"/>
      <c r="AG565" s="9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</row>
    <row r="566" spans="1:190" x14ac:dyDescent="0.15">
      <c r="A566" s="98">
        <f t="shared" si="164"/>
        <v>43708</v>
      </c>
      <c r="B566" s="15">
        <f t="shared" ca="1" si="148"/>
        <v>0</v>
      </c>
      <c r="C566" s="2">
        <f t="shared" si="149"/>
        <v>0</v>
      </c>
      <c r="D566" s="12">
        <f ca="1">IF(A566&lt;$B$1,VLOOKUP(A566,[1]DI!$A$4:$B$15000,2),0)</f>
        <v>0</v>
      </c>
      <c r="E566" s="13">
        <f t="shared" ca="1" si="150"/>
        <v>1</v>
      </c>
      <c r="F566" s="13">
        <f ca="1">(TRUNC(PRODUCT($E$12:$E565),16))</f>
        <v>1.0982813527634201</v>
      </c>
      <c r="G566" s="13">
        <f t="shared" ca="1" si="151"/>
        <v>1.07412891539049</v>
      </c>
      <c r="H566" s="13">
        <f t="shared" ca="1" si="152"/>
        <v>1.0224856</v>
      </c>
      <c r="I566" s="12">
        <f t="shared" si="165"/>
        <v>5.1999999999999998E-3</v>
      </c>
      <c r="J566" s="100">
        <f t="shared" si="153"/>
        <v>43578</v>
      </c>
      <c r="K566" s="3">
        <f t="shared" si="154"/>
        <v>91</v>
      </c>
      <c r="L566" s="18">
        <f t="shared" si="155"/>
        <v>92</v>
      </c>
      <c r="M566" s="11">
        <f t="shared" si="156"/>
        <v>1.0018952880000001</v>
      </c>
      <c r="N566" s="11">
        <f t="shared" ca="1" si="157"/>
        <v>1.0244235049999999</v>
      </c>
      <c r="O566" s="18">
        <f t="shared" si="158"/>
        <v>0</v>
      </c>
      <c r="P566" s="2">
        <f t="shared" ca="1" si="159"/>
        <v>0</v>
      </c>
      <c r="Q566" s="2">
        <f t="shared" si="160"/>
        <v>0</v>
      </c>
      <c r="R566" s="4" t="str">
        <f t="shared" si="161"/>
        <v>A+J=</v>
      </c>
      <c r="S566" s="100">
        <f t="shared" si="162"/>
        <v>0</v>
      </c>
      <c r="T566" s="9" t="str">
        <f t="shared" si="163"/>
        <v>-</v>
      </c>
      <c r="U566" s="9"/>
      <c r="V566" s="9"/>
      <c r="W566" s="9"/>
      <c r="X566" s="9"/>
      <c r="Y566" s="1"/>
      <c r="Z566" s="9"/>
      <c r="AA566" s="9"/>
      <c r="AB566" s="9"/>
      <c r="AC566" s="9"/>
      <c r="AD566" s="9"/>
      <c r="AE566" s="10"/>
      <c r="AF566" s="9"/>
      <c r="AG566" s="9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</row>
    <row r="567" spans="1:190" x14ac:dyDescent="0.15">
      <c r="A567" s="98">
        <f t="shared" si="164"/>
        <v>43709</v>
      </c>
      <c r="B567" s="15">
        <f t="shared" ca="1" si="148"/>
        <v>0</v>
      </c>
      <c r="C567" s="2">
        <f t="shared" si="149"/>
        <v>0</v>
      </c>
      <c r="D567" s="12">
        <f ca="1">IF(A567&lt;$B$1,VLOOKUP(A567,[1]DI!$A$4:$B$15000,2),0)</f>
        <v>0</v>
      </c>
      <c r="E567" s="13">
        <f t="shared" ca="1" si="150"/>
        <v>1</v>
      </c>
      <c r="F567" s="13">
        <f ca="1">(TRUNC(PRODUCT($E$12:$E566),16))</f>
        <v>1.0982813527634201</v>
      </c>
      <c r="G567" s="13">
        <f t="shared" ca="1" si="151"/>
        <v>1.07412891539049</v>
      </c>
      <c r="H567" s="13">
        <f t="shared" ca="1" si="152"/>
        <v>1.0224856</v>
      </c>
      <c r="I567" s="12">
        <f t="shared" si="165"/>
        <v>5.1999999999999998E-3</v>
      </c>
      <c r="J567" s="100">
        <f t="shared" si="153"/>
        <v>43578</v>
      </c>
      <c r="K567" s="3">
        <f t="shared" si="154"/>
        <v>91</v>
      </c>
      <c r="L567" s="18">
        <f t="shared" si="155"/>
        <v>92</v>
      </c>
      <c r="M567" s="11">
        <f t="shared" si="156"/>
        <v>1.0018952880000001</v>
      </c>
      <c r="N567" s="11">
        <f t="shared" ca="1" si="157"/>
        <v>1.0244235049999999</v>
      </c>
      <c r="O567" s="18">
        <f t="shared" si="158"/>
        <v>0</v>
      </c>
      <c r="P567" s="2">
        <f t="shared" ca="1" si="159"/>
        <v>0</v>
      </c>
      <c r="Q567" s="2">
        <f t="shared" si="160"/>
        <v>0</v>
      </c>
      <c r="R567" s="4" t="str">
        <f t="shared" si="161"/>
        <v>A+J=</v>
      </c>
      <c r="S567" s="100">
        <f t="shared" si="162"/>
        <v>0</v>
      </c>
      <c r="T567" s="9" t="str">
        <f t="shared" si="163"/>
        <v>-</v>
      </c>
      <c r="U567" s="9"/>
      <c r="V567" s="9"/>
      <c r="W567" s="9"/>
      <c r="X567" s="9"/>
      <c r="Y567" s="1"/>
      <c r="Z567" s="9"/>
      <c r="AA567" s="9"/>
      <c r="AB567" s="9"/>
      <c r="AC567" s="9"/>
      <c r="AD567" s="9"/>
      <c r="AE567" s="10"/>
      <c r="AF567" s="9"/>
      <c r="AG567" s="9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</row>
    <row r="568" spans="1:190" x14ac:dyDescent="0.15">
      <c r="A568" s="98">
        <f t="shared" si="164"/>
        <v>43710</v>
      </c>
      <c r="B568" s="15">
        <f t="shared" ca="1" si="148"/>
        <v>0</v>
      </c>
      <c r="C568" s="2">
        <f t="shared" si="149"/>
        <v>0</v>
      </c>
      <c r="D568" s="12">
        <f ca="1">IF(A568&lt;$B$1,VLOOKUP(A568,[1]DI!$A$4:$B$15000,2),0)</f>
        <v>5.8999999999999997E-2</v>
      </c>
      <c r="E568" s="13">
        <f t="shared" ca="1" si="150"/>
        <v>1.00022751</v>
      </c>
      <c r="F568" s="13">
        <f ca="1">(TRUNC(PRODUCT($E$12:$E567),16))</f>
        <v>1.0982813527634201</v>
      </c>
      <c r="G568" s="13">
        <f t="shared" ca="1" si="151"/>
        <v>1.07412891539049</v>
      </c>
      <c r="H568" s="13">
        <f t="shared" ca="1" si="152"/>
        <v>1.0224856</v>
      </c>
      <c r="I568" s="12">
        <f t="shared" si="165"/>
        <v>5.1999999999999998E-3</v>
      </c>
      <c r="J568" s="100">
        <f t="shared" si="153"/>
        <v>43578</v>
      </c>
      <c r="K568" s="3">
        <f t="shared" si="154"/>
        <v>92</v>
      </c>
      <c r="L568" s="18">
        <f t="shared" si="155"/>
        <v>92</v>
      </c>
      <c r="M568" s="11">
        <f t="shared" si="156"/>
        <v>1.0018952880000001</v>
      </c>
      <c r="N568" s="11">
        <f t="shared" ca="1" si="157"/>
        <v>1.0244235049999999</v>
      </c>
      <c r="O568" s="18">
        <f t="shared" si="158"/>
        <v>0</v>
      </c>
      <c r="P568" s="2">
        <f t="shared" ca="1" si="159"/>
        <v>0</v>
      </c>
      <c r="Q568" s="2">
        <f t="shared" si="160"/>
        <v>0</v>
      </c>
      <c r="R568" s="4" t="str">
        <f t="shared" si="161"/>
        <v>A+J=</v>
      </c>
      <c r="S568" s="100">
        <f t="shared" si="162"/>
        <v>0</v>
      </c>
      <c r="T568" s="9" t="str">
        <f t="shared" si="163"/>
        <v>-</v>
      </c>
      <c r="U568" s="9"/>
      <c r="V568" s="9"/>
      <c r="W568" s="9"/>
      <c r="X568" s="9"/>
      <c r="Y568" s="1"/>
      <c r="Z568" s="9"/>
      <c r="AA568" s="9"/>
      <c r="AB568" s="9"/>
      <c r="AC568" s="9"/>
      <c r="AD568" s="9"/>
      <c r="AE568" s="10"/>
      <c r="AF568" s="9"/>
      <c r="AG568" s="9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</row>
    <row r="569" spans="1:190" x14ac:dyDescent="0.15">
      <c r="A569" s="98">
        <f t="shared" si="164"/>
        <v>43711</v>
      </c>
      <c r="B569" s="15">
        <f t="shared" ca="1" si="148"/>
        <v>0</v>
      </c>
      <c r="C569" s="2">
        <f t="shared" si="149"/>
        <v>0</v>
      </c>
      <c r="D569" s="12">
        <f ca="1">IF(A569&lt;$B$1,VLOOKUP(A569,[1]DI!$A$4:$B$15000,2),0)</f>
        <v>5.8999999999999997E-2</v>
      </c>
      <c r="E569" s="13">
        <f t="shared" ca="1" si="150"/>
        <v>1.00022751</v>
      </c>
      <c r="F569" s="13">
        <f ca="1">(TRUNC(PRODUCT($E$12:$E568),16))</f>
        <v>1.0985312227539901</v>
      </c>
      <c r="G569" s="13">
        <f t="shared" ca="1" si="151"/>
        <v>1.07412891539049</v>
      </c>
      <c r="H569" s="13">
        <f t="shared" ca="1" si="152"/>
        <v>1.02271823</v>
      </c>
      <c r="I569" s="12">
        <f t="shared" si="165"/>
        <v>5.1999999999999998E-3</v>
      </c>
      <c r="J569" s="100">
        <f t="shared" si="153"/>
        <v>43578</v>
      </c>
      <c r="K569" s="3">
        <f t="shared" si="154"/>
        <v>93</v>
      </c>
      <c r="L569" s="18">
        <f t="shared" si="155"/>
        <v>93</v>
      </c>
      <c r="M569" s="11">
        <f t="shared" si="156"/>
        <v>1.001915908</v>
      </c>
      <c r="N569" s="11">
        <f t="shared" ca="1" si="157"/>
        <v>1.0246776639999999</v>
      </c>
      <c r="O569" s="18">
        <f t="shared" si="158"/>
        <v>0</v>
      </c>
      <c r="P569" s="2">
        <f t="shared" ca="1" si="159"/>
        <v>0</v>
      </c>
      <c r="Q569" s="2">
        <f t="shared" si="160"/>
        <v>0</v>
      </c>
      <c r="R569" s="4" t="str">
        <f t="shared" si="161"/>
        <v>A+J=</v>
      </c>
      <c r="S569" s="100">
        <f t="shared" si="162"/>
        <v>0</v>
      </c>
      <c r="T569" s="9" t="str">
        <f t="shared" si="163"/>
        <v>-</v>
      </c>
      <c r="U569" s="9"/>
      <c r="V569" s="9"/>
      <c r="W569" s="9"/>
      <c r="X569" s="9"/>
      <c r="Y569" s="1"/>
      <c r="Z569" s="9"/>
      <c r="AA569" s="9"/>
      <c r="AB569" s="9"/>
      <c r="AC569" s="9"/>
      <c r="AD569" s="9"/>
      <c r="AE569" s="10"/>
      <c r="AF569" s="9"/>
      <c r="AG569" s="9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</row>
    <row r="570" spans="1:190" x14ac:dyDescent="0.15">
      <c r="A570" s="98">
        <f t="shared" si="164"/>
        <v>43712</v>
      </c>
      <c r="B570" s="15">
        <f t="shared" ref="B570:B633" ca="1" si="166">IF(A570&lt;=TODAY(),C570+P570,IF(AND(A570&gt;TODAY(),A570&lt;=$B$1),IF(VLOOKUP(TODAY(),$A$10:$D$10000,4,FALSE)=0,"n.d",C570+P570),"n.d"))</f>
        <v>0</v>
      </c>
      <c r="C570" s="2">
        <f t="shared" ref="C570:C633" si="167">(C569-Q569)</f>
        <v>0</v>
      </c>
      <c r="D570" s="12">
        <f ca="1">IF(A570&lt;$B$1,VLOOKUP(A570,[1]DI!$A$4:$B$15000,2),0)</f>
        <v>5.8999999999999997E-2</v>
      </c>
      <c r="E570" s="13">
        <f t="shared" ref="E570:E633" ca="1" si="168">IF(A570&lt;A$10,1,ROUND(((1+D570)^(1/252)),8))</f>
        <v>1.00022751</v>
      </c>
      <c r="F570" s="13">
        <f ca="1">(TRUNC(PRODUCT($E$12:$E569),16))</f>
        <v>1.09878114959248</v>
      </c>
      <c r="G570" s="13">
        <f t="shared" ref="G570:G633" ca="1" si="169">IF(O569&gt;0,F569,G569)</f>
        <v>1.07412891539049</v>
      </c>
      <c r="H570" s="13">
        <f t="shared" ref="H570:H633" ca="1" si="170">ROUND(F570/G570,8)</f>
        <v>1.02295091</v>
      </c>
      <c r="I570" s="12">
        <f t="shared" si="165"/>
        <v>5.1999999999999998E-3</v>
      </c>
      <c r="J570" s="100">
        <f t="shared" ref="J570:J633" si="171">IF(O569&gt;0,VLOOKUP(O569,V$12:AF$48,2),J569)</f>
        <v>43578</v>
      </c>
      <c r="K570" s="3">
        <f t="shared" ref="K570:K633" si="172">IF(A570&gt;J570,IF(NETWORKDAYS(J570,A570,$V$52:$V$436)-1=0,1,NETWORKDAYS(J570,A570,$V$52:$V$436)-1),0)</f>
        <v>94</v>
      </c>
      <c r="L570" s="18">
        <f t="shared" ref="L570:L633" si="173">IF(AND(K570=1,K569=1),1,IF(K570&gt;0,IF(K570=K569,K570+1,K570),0))</f>
        <v>94</v>
      </c>
      <c r="M570" s="11">
        <f t="shared" ref="M570:M633" si="174">ROUND((I570+1)^(L570/252),9)</f>
        <v>1.001936529</v>
      </c>
      <c r="N570" s="11">
        <f t="shared" ref="N570:N633" ca="1" si="175">ROUND(H570*M570,9)</f>
        <v>1.0249318839999999</v>
      </c>
      <c r="O570" s="18">
        <f t="shared" ref="O570:O633" si="176">IF(VLOOKUP(A570,W$12:AD$48,8)=VLOOKUP(A569,W$12:AD$48,8),0,VLOOKUP(A570,W$12:AD$48,8))</f>
        <v>0</v>
      </c>
      <c r="P570" s="2">
        <f t="shared" ref="P570:P633" ca="1" si="177">TRUNC(((N570-1)*C570),6)</f>
        <v>0</v>
      </c>
      <c r="Q570" s="2">
        <f t="shared" ref="Q570:Q633" si="178">IF(O570&gt;0,VLOOKUP(O570,$V$12:$AA$48,6),0)</f>
        <v>0</v>
      </c>
      <c r="R570" s="4" t="str">
        <f t="shared" ref="R570:R633" si="179">IF(O569&gt;0,VLOOKUP(O569,V$12:AF$48,10),R569)</f>
        <v>A+J=</v>
      </c>
      <c r="S570" s="100">
        <f t="shared" ref="S570:S633" si="180">IF(O569&gt;0,VLOOKUP(O569,V$12:AF$48,11),S569)</f>
        <v>0</v>
      </c>
      <c r="T570" s="9" t="str">
        <f t="shared" ref="T570:T633" si="181">IF(O570&gt;0,(P570+Q570)*T$9,"-")</f>
        <v>-</v>
      </c>
      <c r="U570" s="9"/>
      <c r="V570" s="9"/>
      <c r="W570" s="9"/>
      <c r="X570" s="9"/>
      <c r="Y570" s="1"/>
      <c r="Z570" s="9"/>
      <c r="AA570" s="9"/>
      <c r="AB570" s="9"/>
      <c r="AC570" s="9"/>
      <c r="AD570" s="9"/>
      <c r="AE570" s="10"/>
      <c r="AF570" s="9"/>
      <c r="AG570" s="9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</row>
    <row r="571" spans="1:190" x14ac:dyDescent="0.15">
      <c r="A571" s="98">
        <f t="shared" si="164"/>
        <v>43713</v>
      </c>
      <c r="B571" s="15">
        <f t="shared" ca="1" si="166"/>
        <v>0</v>
      </c>
      <c r="C571" s="2">
        <f t="shared" si="167"/>
        <v>0</v>
      </c>
      <c r="D571" s="12">
        <f ca="1">IF(A571&lt;$B$1,VLOOKUP(A571,[1]DI!$A$4:$B$15000,2),0)</f>
        <v>5.8999999999999997E-2</v>
      </c>
      <c r="E571" s="13">
        <f t="shared" ca="1" si="168"/>
        <v>1.00022751</v>
      </c>
      <c r="F571" s="13">
        <f ca="1">(TRUNC(PRODUCT($E$12:$E570),16))</f>
        <v>1.0990311332918199</v>
      </c>
      <c r="G571" s="13">
        <f t="shared" ca="1" si="169"/>
        <v>1.07412891539049</v>
      </c>
      <c r="H571" s="13">
        <f t="shared" ca="1" si="170"/>
        <v>1.0231836400000001</v>
      </c>
      <c r="I571" s="12">
        <f t="shared" si="165"/>
        <v>5.1999999999999998E-3</v>
      </c>
      <c r="J571" s="100">
        <f t="shared" si="171"/>
        <v>43578</v>
      </c>
      <c r="K571" s="3">
        <f t="shared" si="172"/>
        <v>95</v>
      </c>
      <c r="L571" s="18">
        <f t="shared" si="173"/>
        <v>95</v>
      </c>
      <c r="M571" s="11">
        <f t="shared" si="174"/>
        <v>1.001957151</v>
      </c>
      <c r="N571" s="11">
        <f t="shared" ca="1" si="175"/>
        <v>1.025186165</v>
      </c>
      <c r="O571" s="18">
        <f t="shared" si="176"/>
        <v>0</v>
      </c>
      <c r="P571" s="2">
        <f t="shared" ca="1" si="177"/>
        <v>0</v>
      </c>
      <c r="Q571" s="2">
        <f t="shared" si="178"/>
        <v>0</v>
      </c>
      <c r="R571" s="4" t="str">
        <f t="shared" si="179"/>
        <v>A+J=</v>
      </c>
      <c r="S571" s="100">
        <f t="shared" si="180"/>
        <v>0</v>
      </c>
      <c r="T571" s="9" t="str">
        <f t="shared" si="181"/>
        <v>-</v>
      </c>
      <c r="U571" s="9"/>
      <c r="V571" s="9"/>
      <c r="W571" s="9"/>
      <c r="X571" s="9"/>
      <c r="Y571" s="1"/>
      <c r="Z571" s="9"/>
      <c r="AA571" s="9"/>
      <c r="AB571" s="9"/>
      <c r="AC571" s="9"/>
      <c r="AD571" s="9"/>
      <c r="AE571" s="10"/>
      <c r="AF571" s="9"/>
      <c r="AG571" s="9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</row>
    <row r="572" spans="1:190" x14ac:dyDescent="0.15">
      <c r="A572" s="98">
        <f t="shared" si="164"/>
        <v>43714</v>
      </c>
      <c r="B572" s="15">
        <f t="shared" ca="1" si="166"/>
        <v>0</v>
      </c>
      <c r="C572" s="2">
        <f t="shared" si="167"/>
        <v>0</v>
      </c>
      <c r="D572" s="12">
        <f ca="1">IF(A572&lt;$B$1,VLOOKUP(A572,[1]DI!$A$4:$B$15000,2),0)</f>
        <v>5.8999999999999997E-2</v>
      </c>
      <c r="E572" s="13">
        <f t="shared" ca="1" si="168"/>
        <v>1.00022751</v>
      </c>
      <c r="F572" s="13">
        <f ca="1">(TRUNC(PRODUCT($E$12:$E571),16))</f>
        <v>1.0992811738649599</v>
      </c>
      <c r="G572" s="13">
        <f t="shared" ca="1" si="169"/>
        <v>1.07412891539049</v>
      </c>
      <c r="H572" s="13">
        <f t="shared" ca="1" si="170"/>
        <v>1.02341642</v>
      </c>
      <c r="I572" s="12">
        <f t="shared" si="165"/>
        <v>5.1999999999999998E-3</v>
      </c>
      <c r="J572" s="100">
        <f t="shared" si="171"/>
        <v>43578</v>
      </c>
      <c r="K572" s="3">
        <f t="shared" si="172"/>
        <v>96</v>
      </c>
      <c r="L572" s="18">
        <f t="shared" si="173"/>
        <v>96</v>
      </c>
      <c r="M572" s="11">
        <f t="shared" si="174"/>
        <v>1.0019777729999999</v>
      </c>
      <c r="N572" s="11">
        <f t="shared" ca="1" si="175"/>
        <v>1.0254405049999999</v>
      </c>
      <c r="O572" s="18">
        <f t="shared" si="176"/>
        <v>0</v>
      </c>
      <c r="P572" s="2">
        <f t="shared" ca="1" si="177"/>
        <v>0</v>
      </c>
      <c r="Q572" s="2">
        <f t="shared" si="178"/>
        <v>0</v>
      </c>
      <c r="R572" s="4" t="str">
        <f t="shared" si="179"/>
        <v>A+J=</v>
      </c>
      <c r="S572" s="100">
        <f t="shared" si="180"/>
        <v>0</v>
      </c>
      <c r="T572" s="9" t="str">
        <f t="shared" si="181"/>
        <v>-</v>
      </c>
      <c r="U572" s="9"/>
      <c r="V572" s="9"/>
      <c r="W572" s="9"/>
      <c r="X572" s="9"/>
      <c r="Y572" s="1"/>
      <c r="Z572" s="9"/>
      <c r="AA572" s="9"/>
      <c r="AB572" s="9"/>
      <c r="AC572" s="9"/>
      <c r="AD572" s="9"/>
      <c r="AE572" s="10"/>
      <c r="AF572" s="9"/>
      <c r="AG572" s="9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</row>
    <row r="573" spans="1:190" x14ac:dyDescent="0.15">
      <c r="A573" s="98">
        <f t="shared" si="164"/>
        <v>43715</v>
      </c>
      <c r="B573" s="15">
        <f t="shared" ca="1" si="166"/>
        <v>0</v>
      </c>
      <c r="C573" s="2">
        <f t="shared" si="167"/>
        <v>0</v>
      </c>
      <c r="D573" s="12">
        <f ca="1">IF(A573&lt;$B$1,VLOOKUP(A573,[1]DI!$A$4:$B$15000,2),0)</f>
        <v>0</v>
      </c>
      <c r="E573" s="13">
        <f t="shared" ca="1" si="168"/>
        <v>1</v>
      </c>
      <c r="F573" s="13">
        <f ca="1">(TRUNC(PRODUCT($E$12:$E572),16))</f>
        <v>1.09953127132482</v>
      </c>
      <c r="G573" s="13">
        <f t="shared" ca="1" si="169"/>
        <v>1.07412891539049</v>
      </c>
      <c r="H573" s="13">
        <f t="shared" ca="1" si="170"/>
        <v>1.02364926</v>
      </c>
      <c r="I573" s="12">
        <f t="shared" si="165"/>
        <v>5.1999999999999998E-3</v>
      </c>
      <c r="J573" s="100">
        <f t="shared" si="171"/>
        <v>43578</v>
      </c>
      <c r="K573" s="3">
        <f t="shared" si="172"/>
        <v>96</v>
      </c>
      <c r="L573" s="18">
        <f t="shared" si="173"/>
        <v>97</v>
      </c>
      <c r="M573" s="11">
        <f t="shared" si="174"/>
        <v>1.001998395</v>
      </c>
      <c r="N573" s="11">
        <f t="shared" ca="1" si="175"/>
        <v>1.025694916</v>
      </c>
      <c r="O573" s="18">
        <f t="shared" si="176"/>
        <v>0</v>
      </c>
      <c r="P573" s="2">
        <f t="shared" ca="1" si="177"/>
        <v>0</v>
      </c>
      <c r="Q573" s="2">
        <f t="shared" si="178"/>
        <v>0</v>
      </c>
      <c r="R573" s="4" t="str">
        <f t="shared" si="179"/>
        <v>A+J=</v>
      </c>
      <c r="S573" s="100">
        <f t="shared" si="180"/>
        <v>0</v>
      </c>
      <c r="T573" s="9" t="str">
        <f t="shared" si="181"/>
        <v>-</v>
      </c>
      <c r="U573" s="9"/>
      <c r="V573" s="9"/>
      <c r="W573" s="9"/>
      <c r="X573" s="9"/>
      <c r="Y573" s="1"/>
      <c r="Z573" s="9"/>
      <c r="AA573" s="9"/>
      <c r="AB573" s="9"/>
      <c r="AC573" s="9"/>
      <c r="AD573" s="9"/>
      <c r="AE573" s="10"/>
      <c r="AF573" s="9"/>
      <c r="AG573" s="9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</row>
    <row r="574" spans="1:190" x14ac:dyDescent="0.15">
      <c r="A574" s="98">
        <f t="shared" si="164"/>
        <v>43716</v>
      </c>
      <c r="B574" s="15">
        <f t="shared" ca="1" si="166"/>
        <v>0</v>
      </c>
      <c r="C574" s="2">
        <f t="shared" si="167"/>
        <v>0</v>
      </c>
      <c r="D574" s="12">
        <f ca="1">IF(A574&lt;$B$1,VLOOKUP(A574,[1]DI!$A$4:$B$15000,2),0)</f>
        <v>0</v>
      </c>
      <c r="E574" s="13">
        <f t="shared" ca="1" si="168"/>
        <v>1</v>
      </c>
      <c r="F574" s="13">
        <f ca="1">(TRUNC(PRODUCT($E$12:$E573),16))</f>
        <v>1.09953127132482</v>
      </c>
      <c r="G574" s="13">
        <f t="shared" ca="1" si="169"/>
        <v>1.07412891539049</v>
      </c>
      <c r="H574" s="13">
        <f t="shared" ca="1" si="170"/>
        <v>1.02364926</v>
      </c>
      <c r="I574" s="12">
        <f t="shared" si="165"/>
        <v>5.1999999999999998E-3</v>
      </c>
      <c r="J574" s="100">
        <f t="shared" si="171"/>
        <v>43578</v>
      </c>
      <c r="K574" s="3">
        <f t="shared" si="172"/>
        <v>96</v>
      </c>
      <c r="L574" s="18">
        <f t="shared" si="173"/>
        <v>97</v>
      </c>
      <c r="M574" s="11">
        <f t="shared" si="174"/>
        <v>1.001998395</v>
      </c>
      <c r="N574" s="11">
        <f t="shared" ca="1" si="175"/>
        <v>1.025694916</v>
      </c>
      <c r="O574" s="18">
        <f t="shared" si="176"/>
        <v>0</v>
      </c>
      <c r="P574" s="2">
        <f t="shared" ca="1" si="177"/>
        <v>0</v>
      </c>
      <c r="Q574" s="2">
        <f t="shared" si="178"/>
        <v>0</v>
      </c>
      <c r="R574" s="4" t="str">
        <f t="shared" si="179"/>
        <v>A+J=</v>
      </c>
      <c r="S574" s="100">
        <f t="shared" si="180"/>
        <v>0</v>
      </c>
      <c r="T574" s="9" t="str">
        <f t="shared" si="181"/>
        <v>-</v>
      </c>
      <c r="U574" s="9"/>
      <c r="V574" s="9"/>
      <c r="W574" s="9"/>
      <c r="X574" s="9"/>
      <c r="Y574" s="1"/>
      <c r="Z574" s="9"/>
      <c r="AA574" s="9"/>
      <c r="AB574" s="9"/>
      <c r="AC574" s="9"/>
      <c r="AD574" s="9"/>
      <c r="AE574" s="10"/>
      <c r="AF574" s="9"/>
      <c r="AG574" s="9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</row>
    <row r="575" spans="1:190" x14ac:dyDescent="0.15">
      <c r="A575" s="98">
        <f t="shared" si="164"/>
        <v>43717</v>
      </c>
      <c r="B575" s="15">
        <f t="shared" ca="1" si="166"/>
        <v>0</v>
      </c>
      <c r="C575" s="2">
        <f t="shared" si="167"/>
        <v>0</v>
      </c>
      <c r="D575" s="12">
        <f ca="1">IF(A575&lt;$B$1,VLOOKUP(A575,[1]DI!$A$4:$B$15000,2),0)</f>
        <v>5.8999999999999997E-2</v>
      </c>
      <c r="E575" s="13">
        <f t="shared" ca="1" si="168"/>
        <v>1.00022751</v>
      </c>
      <c r="F575" s="13">
        <f ca="1">(TRUNC(PRODUCT($E$12:$E574),16))</f>
        <v>1.09953127132482</v>
      </c>
      <c r="G575" s="13">
        <f t="shared" ca="1" si="169"/>
        <v>1.07412891539049</v>
      </c>
      <c r="H575" s="13">
        <f t="shared" ca="1" si="170"/>
        <v>1.02364926</v>
      </c>
      <c r="I575" s="12">
        <f t="shared" si="165"/>
        <v>5.1999999999999998E-3</v>
      </c>
      <c r="J575" s="100">
        <f t="shared" si="171"/>
        <v>43578</v>
      </c>
      <c r="K575" s="3">
        <f t="shared" si="172"/>
        <v>97</v>
      </c>
      <c r="L575" s="18">
        <f t="shared" si="173"/>
        <v>97</v>
      </c>
      <c r="M575" s="11">
        <f t="shared" si="174"/>
        <v>1.001998395</v>
      </c>
      <c r="N575" s="11">
        <f t="shared" ca="1" si="175"/>
        <v>1.025694916</v>
      </c>
      <c r="O575" s="18">
        <f t="shared" si="176"/>
        <v>0</v>
      </c>
      <c r="P575" s="2">
        <f t="shared" ca="1" si="177"/>
        <v>0</v>
      </c>
      <c r="Q575" s="2">
        <f t="shared" si="178"/>
        <v>0</v>
      </c>
      <c r="R575" s="4" t="str">
        <f t="shared" si="179"/>
        <v>A+J=</v>
      </c>
      <c r="S575" s="100">
        <f t="shared" si="180"/>
        <v>0</v>
      </c>
      <c r="T575" s="9" t="str">
        <f t="shared" si="181"/>
        <v>-</v>
      </c>
      <c r="U575" s="9"/>
      <c r="V575" s="9"/>
      <c r="W575" s="9"/>
      <c r="X575" s="9"/>
      <c r="Y575" s="1"/>
      <c r="Z575" s="9"/>
      <c r="AA575" s="9"/>
      <c r="AB575" s="9"/>
      <c r="AC575" s="9"/>
      <c r="AD575" s="9"/>
      <c r="AE575" s="10"/>
      <c r="AF575" s="9"/>
      <c r="AG575" s="9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</row>
    <row r="576" spans="1:190" x14ac:dyDescent="0.15">
      <c r="A576" s="98">
        <f t="shared" si="164"/>
        <v>43718</v>
      </c>
      <c r="B576" s="15">
        <f t="shared" ca="1" si="166"/>
        <v>0</v>
      </c>
      <c r="C576" s="2">
        <f t="shared" si="167"/>
        <v>0</v>
      </c>
      <c r="D576" s="12">
        <f ca="1">IF(A576&lt;$B$1,VLOOKUP(A576,[1]DI!$A$4:$B$15000,2),0)</f>
        <v>5.8999999999999997E-2</v>
      </c>
      <c r="E576" s="13">
        <f t="shared" ca="1" si="168"/>
        <v>1.00022751</v>
      </c>
      <c r="F576" s="13">
        <f ca="1">(TRUNC(PRODUCT($E$12:$E575),16))</f>
        <v>1.0997814256843601</v>
      </c>
      <c r="G576" s="13">
        <f t="shared" ca="1" si="169"/>
        <v>1.07412891539049</v>
      </c>
      <c r="H576" s="13">
        <f t="shared" ca="1" si="170"/>
        <v>1.0238821499999999</v>
      </c>
      <c r="I576" s="12">
        <f t="shared" si="165"/>
        <v>5.1999999999999998E-3</v>
      </c>
      <c r="J576" s="100">
        <f t="shared" si="171"/>
        <v>43578</v>
      </c>
      <c r="K576" s="3">
        <f t="shared" si="172"/>
        <v>98</v>
      </c>
      <c r="L576" s="18">
        <f t="shared" si="173"/>
        <v>98</v>
      </c>
      <c r="M576" s="11">
        <f t="shared" si="174"/>
        <v>1.0020190179999999</v>
      </c>
      <c r="N576" s="11">
        <f t="shared" ca="1" si="175"/>
        <v>1.025949386</v>
      </c>
      <c r="O576" s="18">
        <f t="shared" si="176"/>
        <v>0</v>
      </c>
      <c r="P576" s="2">
        <f t="shared" ca="1" si="177"/>
        <v>0</v>
      </c>
      <c r="Q576" s="2">
        <f t="shared" si="178"/>
        <v>0</v>
      </c>
      <c r="R576" s="4" t="str">
        <f t="shared" si="179"/>
        <v>A+J=</v>
      </c>
      <c r="S576" s="100">
        <f t="shared" si="180"/>
        <v>0</v>
      </c>
      <c r="T576" s="9" t="str">
        <f t="shared" si="181"/>
        <v>-</v>
      </c>
      <c r="U576" s="9"/>
      <c r="V576" s="9"/>
      <c r="W576" s="9"/>
      <c r="X576" s="9"/>
      <c r="Y576" s="1"/>
      <c r="Z576" s="9"/>
      <c r="AA576" s="9"/>
      <c r="AB576" s="9"/>
      <c r="AC576" s="9"/>
      <c r="AD576" s="9"/>
      <c r="AE576" s="10"/>
      <c r="AF576" s="9"/>
      <c r="AG576" s="9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</row>
    <row r="577" spans="1:190" x14ac:dyDescent="0.15">
      <c r="A577" s="98">
        <f t="shared" si="164"/>
        <v>43719</v>
      </c>
      <c r="B577" s="15">
        <f t="shared" ca="1" si="166"/>
        <v>0</v>
      </c>
      <c r="C577" s="2">
        <f t="shared" si="167"/>
        <v>0</v>
      </c>
      <c r="D577" s="12">
        <f ca="1">IF(A577&lt;$B$1,VLOOKUP(A577,[1]DI!$A$4:$B$15000,2),0)</f>
        <v>5.8999999999999997E-2</v>
      </c>
      <c r="E577" s="13">
        <f t="shared" ca="1" si="168"/>
        <v>1.00022751</v>
      </c>
      <c r="F577" s="13">
        <f ca="1">(TRUNC(PRODUCT($E$12:$E576),16))</f>
        <v>1.10003163695652</v>
      </c>
      <c r="G577" s="13">
        <f t="shared" ca="1" si="169"/>
        <v>1.07412891539049</v>
      </c>
      <c r="H577" s="13">
        <f t="shared" ca="1" si="170"/>
        <v>1.0241150999999999</v>
      </c>
      <c r="I577" s="12">
        <f t="shared" si="165"/>
        <v>5.1999999999999998E-3</v>
      </c>
      <c r="J577" s="100">
        <f t="shared" si="171"/>
        <v>43578</v>
      </c>
      <c r="K577" s="3">
        <f t="shared" si="172"/>
        <v>99</v>
      </c>
      <c r="L577" s="18">
        <f t="shared" si="173"/>
        <v>99</v>
      </c>
      <c r="M577" s="11">
        <f t="shared" si="174"/>
        <v>1.0020396410000001</v>
      </c>
      <c r="N577" s="11">
        <f t="shared" ca="1" si="175"/>
        <v>1.0262039270000001</v>
      </c>
      <c r="O577" s="18">
        <f t="shared" si="176"/>
        <v>0</v>
      </c>
      <c r="P577" s="2">
        <f t="shared" ca="1" si="177"/>
        <v>0</v>
      </c>
      <c r="Q577" s="2">
        <f t="shared" si="178"/>
        <v>0</v>
      </c>
      <c r="R577" s="4" t="str">
        <f t="shared" si="179"/>
        <v>A+J=</v>
      </c>
      <c r="S577" s="100">
        <f t="shared" si="180"/>
        <v>0</v>
      </c>
      <c r="T577" s="9" t="str">
        <f t="shared" si="181"/>
        <v>-</v>
      </c>
      <c r="U577" s="9"/>
      <c r="V577" s="9"/>
      <c r="W577" s="9"/>
      <c r="X577" s="9"/>
      <c r="Y577" s="1"/>
      <c r="Z577" s="9"/>
      <c r="AA577" s="9"/>
      <c r="AB577" s="9"/>
      <c r="AC577" s="9"/>
      <c r="AD577" s="9"/>
      <c r="AE577" s="10"/>
      <c r="AF577" s="9"/>
      <c r="AG577" s="9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</row>
    <row r="578" spans="1:190" x14ac:dyDescent="0.15">
      <c r="A578" s="98">
        <f t="shared" si="164"/>
        <v>43720</v>
      </c>
      <c r="B578" s="15">
        <f t="shared" ca="1" si="166"/>
        <v>0</v>
      </c>
      <c r="C578" s="2">
        <f t="shared" si="167"/>
        <v>0</v>
      </c>
      <c r="D578" s="12">
        <f ca="1">IF(A578&lt;$B$1,VLOOKUP(A578,[1]DI!$A$4:$B$15000,2),0)</f>
        <v>5.8999999999999997E-2</v>
      </c>
      <c r="E578" s="13">
        <f t="shared" ca="1" si="168"/>
        <v>1.00022751</v>
      </c>
      <c r="F578" s="13">
        <f ca="1">(TRUNC(PRODUCT($E$12:$E577),16))</f>
        <v>1.1002819051542401</v>
      </c>
      <c r="G578" s="13">
        <f t="shared" ca="1" si="169"/>
        <v>1.07412891539049</v>
      </c>
      <c r="H578" s="13">
        <f t="shared" ca="1" si="170"/>
        <v>1.0243480899999999</v>
      </c>
      <c r="I578" s="12">
        <f t="shared" si="165"/>
        <v>5.1999999999999998E-3</v>
      </c>
      <c r="J578" s="100">
        <f t="shared" si="171"/>
        <v>43578</v>
      </c>
      <c r="K578" s="3">
        <f t="shared" si="172"/>
        <v>100</v>
      </c>
      <c r="L578" s="18">
        <f t="shared" si="173"/>
        <v>100</v>
      </c>
      <c r="M578" s="11">
        <f t="shared" si="174"/>
        <v>1.0020602649999999</v>
      </c>
      <c r="N578" s="11">
        <f t="shared" ca="1" si="175"/>
        <v>1.026458519</v>
      </c>
      <c r="O578" s="18">
        <f t="shared" si="176"/>
        <v>0</v>
      </c>
      <c r="P578" s="2">
        <f t="shared" ca="1" si="177"/>
        <v>0</v>
      </c>
      <c r="Q578" s="2">
        <f t="shared" si="178"/>
        <v>0</v>
      </c>
      <c r="R578" s="4" t="str">
        <f t="shared" si="179"/>
        <v>A+J=</v>
      </c>
      <c r="S578" s="100">
        <f t="shared" si="180"/>
        <v>0</v>
      </c>
      <c r="T578" s="9" t="str">
        <f t="shared" si="181"/>
        <v>-</v>
      </c>
      <c r="U578" s="9"/>
      <c r="V578" s="9"/>
      <c r="W578" s="9"/>
      <c r="X578" s="9"/>
      <c r="Y578" s="1"/>
      <c r="Z578" s="9"/>
      <c r="AA578" s="9"/>
      <c r="AB578" s="9"/>
      <c r="AC578" s="9"/>
      <c r="AD578" s="9"/>
      <c r="AE578" s="10"/>
      <c r="AF578" s="9"/>
      <c r="AG578" s="9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</row>
    <row r="579" spans="1:190" x14ac:dyDescent="0.15">
      <c r="A579" s="98">
        <f t="shared" si="164"/>
        <v>43721</v>
      </c>
      <c r="B579" s="15">
        <f t="shared" ca="1" si="166"/>
        <v>0</v>
      </c>
      <c r="C579" s="2">
        <f t="shared" si="167"/>
        <v>0</v>
      </c>
      <c r="D579" s="12">
        <f ca="1">IF(A579&lt;$B$1,VLOOKUP(A579,[1]DI!$A$4:$B$15000,2),0)</f>
        <v>5.8999999999999997E-2</v>
      </c>
      <c r="E579" s="13">
        <f t="shared" ca="1" si="168"/>
        <v>1.00022751</v>
      </c>
      <c r="F579" s="13">
        <f ca="1">(TRUNC(PRODUCT($E$12:$E578),16))</f>
        <v>1.1005322302904901</v>
      </c>
      <c r="G579" s="13">
        <f t="shared" ca="1" si="169"/>
        <v>1.07412891539049</v>
      </c>
      <c r="H579" s="13">
        <f t="shared" ca="1" si="170"/>
        <v>1.02458114</v>
      </c>
      <c r="I579" s="12">
        <f t="shared" si="165"/>
        <v>5.1999999999999998E-3</v>
      </c>
      <c r="J579" s="100">
        <f t="shared" si="171"/>
        <v>43578</v>
      </c>
      <c r="K579" s="3">
        <f t="shared" si="172"/>
        <v>101</v>
      </c>
      <c r="L579" s="18">
        <f t="shared" si="173"/>
        <v>101</v>
      </c>
      <c r="M579" s="11">
        <f t="shared" si="174"/>
        <v>1.0020808889999999</v>
      </c>
      <c r="N579" s="11">
        <f t="shared" ca="1" si="175"/>
        <v>1.02671318</v>
      </c>
      <c r="O579" s="18">
        <f t="shared" si="176"/>
        <v>0</v>
      </c>
      <c r="P579" s="2">
        <f t="shared" ca="1" si="177"/>
        <v>0</v>
      </c>
      <c r="Q579" s="2">
        <f t="shared" si="178"/>
        <v>0</v>
      </c>
      <c r="R579" s="4" t="str">
        <f t="shared" si="179"/>
        <v>A+J=</v>
      </c>
      <c r="S579" s="100">
        <f t="shared" si="180"/>
        <v>0</v>
      </c>
      <c r="T579" s="9" t="str">
        <f t="shared" si="181"/>
        <v>-</v>
      </c>
      <c r="U579" s="9"/>
      <c r="V579" s="9"/>
      <c r="W579" s="9"/>
      <c r="X579" s="9"/>
      <c r="Y579" s="1"/>
      <c r="Z579" s="9"/>
      <c r="AA579" s="9"/>
      <c r="AB579" s="9"/>
      <c r="AC579" s="9"/>
      <c r="AD579" s="9"/>
      <c r="AE579" s="10"/>
      <c r="AF579" s="9"/>
      <c r="AG579" s="9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</row>
    <row r="580" spans="1:190" x14ac:dyDescent="0.15">
      <c r="A580" s="98">
        <f t="shared" si="164"/>
        <v>43722</v>
      </c>
      <c r="B580" s="15">
        <f t="shared" ca="1" si="166"/>
        <v>0</v>
      </c>
      <c r="C580" s="2">
        <f t="shared" si="167"/>
        <v>0</v>
      </c>
      <c r="D580" s="12">
        <f ca="1">IF(A580&lt;$B$1,VLOOKUP(A580,[1]DI!$A$4:$B$15000,2),0)</f>
        <v>0</v>
      </c>
      <c r="E580" s="13">
        <f t="shared" ca="1" si="168"/>
        <v>1</v>
      </c>
      <c r="F580" s="13">
        <f ca="1">(TRUNC(PRODUCT($E$12:$E579),16))</f>
        <v>1.1007826123782001</v>
      </c>
      <c r="G580" s="13">
        <f t="shared" ca="1" si="169"/>
        <v>1.07412891539049</v>
      </c>
      <c r="H580" s="13">
        <f t="shared" ca="1" si="170"/>
        <v>1.02481424</v>
      </c>
      <c r="I580" s="12">
        <f t="shared" si="165"/>
        <v>5.1999999999999998E-3</v>
      </c>
      <c r="J580" s="100">
        <f t="shared" si="171"/>
        <v>43578</v>
      </c>
      <c r="K580" s="3">
        <f t="shared" si="172"/>
        <v>101</v>
      </c>
      <c r="L580" s="18">
        <f t="shared" si="173"/>
        <v>102</v>
      </c>
      <c r="M580" s="11">
        <f t="shared" si="174"/>
        <v>1.002101514</v>
      </c>
      <c r="N580" s="11">
        <f t="shared" ca="1" si="175"/>
        <v>1.0269679009999999</v>
      </c>
      <c r="O580" s="18">
        <f t="shared" si="176"/>
        <v>0</v>
      </c>
      <c r="P580" s="2">
        <f t="shared" ca="1" si="177"/>
        <v>0</v>
      </c>
      <c r="Q580" s="2">
        <f t="shared" si="178"/>
        <v>0</v>
      </c>
      <c r="R580" s="4" t="str">
        <f t="shared" si="179"/>
        <v>A+J=</v>
      </c>
      <c r="S580" s="100">
        <f t="shared" si="180"/>
        <v>0</v>
      </c>
      <c r="T580" s="9" t="str">
        <f t="shared" si="181"/>
        <v>-</v>
      </c>
      <c r="U580" s="9"/>
      <c r="V580" s="9"/>
      <c r="W580" s="9"/>
      <c r="X580" s="9"/>
      <c r="Y580" s="1"/>
      <c r="Z580" s="9"/>
      <c r="AA580" s="9"/>
      <c r="AB580" s="9"/>
      <c r="AC580" s="9"/>
      <c r="AD580" s="9"/>
      <c r="AE580" s="10"/>
      <c r="AF580" s="9"/>
      <c r="AG580" s="9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</row>
    <row r="581" spans="1:190" x14ac:dyDescent="0.15">
      <c r="A581" s="98">
        <f t="shared" si="164"/>
        <v>43723</v>
      </c>
      <c r="B581" s="15">
        <f t="shared" ca="1" si="166"/>
        <v>0</v>
      </c>
      <c r="C581" s="2">
        <f t="shared" si="167"/>
        <v>0</v>
      </c>
      <c r="D581" s="12">
        <f ca="1">IF(A581&lt;$B$1,VLOOKUP(A581,[1]DI!$A$4:$B$15000,2),0)</f>
        <v>0</v>
      </c>
      <c r="E581" s="13">
        <f t="shared" ca="1" si="168"/>
        <v>1</v>
      </c>
      <c r="F581" s="13">
        <f ca="1">(TRUNC(PRODUCT($E$12:$E580),16))</f>
        <v>1.1007826123782001</v>
      </c>
      <c r="G581" s="13">
        <f t="shared" ca="1" si="169"/>
        <v>1.07412891539049</v>
      </c>
      <c r="H581" s="13">
        <f t="shared" ca="1" si="170"/>
        <v>1.02481424</v>
      </c>
      <c r="I581" s="12">
        <f t="shared" si="165"/>
        <v>5.1999999999999998E-3</v>
      </c>
      <c r="J581" s="100">
        <f t="shared" si="171"/>
        <v>43578</v>
      </c>
      <c r="K581" s="3">
        <f t="shared" si="172"/>
        <v>101</v>
      </c>
      <c r="L581" s="18">
        <f t="shared" si="173"/>
        <v>102</v>
      </c>
      <c r="M581" s="11">
        <f t="shared" si="174"/>
        <v>1.002101514</v>
      </c>
      <c r="N581" s="11">
        <f t="shared" ca="1" si="175"/>
        <v>1.0269679009999999</v>
      </c>
      <c r="O581" s="18">
        <f t="shared" si="176"/>
        <v>0</v>
      </c>
      <c r="P581" s="2">
        <f t="shared" ca="1" si="177"/>
        <v>0</v>
      </c>
      <c r="Q581" s="2">
        <f t="shared" si="178"/>
        <v>0</v>
      </c>
      <c r="R581" s="4" t="str">
        <f t="shared" si="179"/>
        <v>A+J=</v>
      </c>
      <c r="S581" s="100">
        <f t="shared" si="180"/>
        <v>0</v>
      </c>
      <c r="T581" s="9" t="str">
        <f t="shared" si="181"/>
        <v>-</v>
      </c>
      <c r="U581" s="9"/>
      <c r="V581" s="9"/>
      <c r="W581" s="9"/>
      <c r="X581" s="9"/>
      <c r="Y581" s="1"/>
      <c r="Z581" s="9"/>
      <c r="AA581" s="9"/>
      <c r="AB581" s="9"/>
      <c r="AC581" s="9"/>
      <c r="AD581" s="9"/>
      <c r="AE581" s="10"/>
      <c r="AF581" s="9"/>
      <c r="AG581" s="9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</row>
    <row r="582" spans="1:190" x14ac:dyDescent="0.15">
      <c r="A582" s="98">
        <f t="shared" si="164"/>
        <v>43724</v>
      </c>
      <c r="B582" s="15">
        <f t="shared" ca="1" si="166"/>
        <v>0</v>
      </c>
      <c r="C582" s="2">
        <f t="shared" si="167"/>
        <v>0</v>
      </c>
      <c r="D582" s="12">
        <f ca="1">IF(A582&lt;$B$1,VLOOKUP(A582,[1]DI!$A$4:$B$15000,2),0)</f>
        <v>5.8999999999999997E-2</v>
      </c>
      <c r="E582" s="13">
        <f t="shared" ca="1" si="168"/>
        <v>1.00022751</v>
      </c>
      <c r="F582" s="13">
        <f ca="1">(TRUNC(PRODUCT($E$12:$E581),16))</f>
        <v>1.1007826123782001</v>
      </c>
      <c r="G582" s="13">
        <f t="shared" ca="1" si="169"/>
        <v>1.07412891539049</v>
      </c>
      <c r="H582" s="13">
        <f t="shared" ca="1" si="170"/>
        <v>1.02481424</v>
      </c>
      <c r="I582" s="12">
        <f t="shared" si="165"/>
        <v>5.1999999999999998E-3</v>
      </c>
      <c r="J582" s="100">
        <f t="shared" si="171"/>
        <v>43578</v>
      </c>
      <c r="K582" s="3">
        <f t="shared" si="172"/>
        <v>102</v>
      </c>
      <c r="L582" s="18">
        <f t="shared" si="173"/>
        <v>102</v>
      </c>
      <c r="M582" s="11">
        <f t="shared" si="174"/>
        <v>1.002101514</v>
      </c>
      <c r="N582" s="11">
        <f t="shared" ca="1" si="175"/>
        <v>1.0269679009999999</v>
      </c>
      <c r="O582" s="18">
        <f t="shared" si="176"/>
        <v>0</v>
      </c>
      <c r="P582" s="2">
        <f t="shared" ca="1" si="177"/>
        <v>0</v>
      </c>
      <c r="Q582" s="2">
        <f t="shared" si="178"/>
        <v>0</v>
      </c>
      <c r="R582" s="4" t="str">
        <f t="shared" si="179"/>
        <v>A+J=</v>
      </c>
      <c r="S582" s="100">
        <f t="shared" si="180"/>
        <v>0</v>
      </c>
      <c r="T582" s="9" t="str">
        <f t="shared" si="181"/>
        <v>-</v>
      </c>
      <c r="U582" s="9"/>
      <c r="V582" s="9"/>
      <c r="W582" s="9"/>
      <c r="X582" s="9"/>
      <c r="Y582" s="1"/>
      <c r="Z582" s="9"/>
      <c r="AA582" s="9"/>
      <c r="AB582" s="9"/>
      <c r="AC582" s="9"/>
      <c r="AD582" s="9"/>
      <c r="AE582" s="10"/>
      <c r="AF582" s="9"/>
      <c r="AG582" s="9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</row>
    <row r="583" spans="1:190" x14ac:dyDescent="0.15">
      <c r="A583" s="98">
        <f t="shared" si="164"/>
        <v>43725</v>
      </c>
      <c r="B583" s="15">
        <f t="shared" ca="1" si="166"/>
        <v>0</v>
      </c>
      <c r="C583" s="2">
        <f t="shared" si="167"/>
        <v>0</v>
      </c>
      <c r="D583" s="12">
        <f ca="1">IF(A583&lt;$B$1,VLOOKUP(A583,[1]DI!$A$4:$B$15000,2),0)</f>
        <v>5.8999999999999997E-2</v>
      </c>
      <c r="E583" s="13">
        <f t="shared" ca="1" si="168"/>
        <v>1.00022751</v>
      </c>
      <c r="F583" s="13">
        <f ca="1">(TRUNC(PRODUCT($E$12:$E582),16))</f>
        <v>1.1010330514303399</v>
      </c>
      <c r="G583" s="13">
        <f t="shared" ca="1" si="169"/>
        <v>1.07412891539049</v>
      </c>
      <c r="H583" s="13">
        <f t="shared" ca="1" si="170"/>
        <v>1.0250474000000001</v>
      </c>
      <c r="I583" s="12">
        <f t="shared" si="165"/>
        <v>5.1999999999999998E-3</v>
      </c>
      <c r="J583" s="100">
        <f t="shared" si="171"/>
        <v>43578</v>
      </c>
      <c r="K583" s="3">
        <f t="shared" si="172"/>
        <v>103</v>
      </c>
      <c r="L583" s="18">
        <f t="shared" si="173"/>
        <v>103</v>
      </c>
      <c r="M583" s="11">
        <f t="shared" si="174"/>
        <v>1.0021221380000001</v>
      </c>
      <c r="N583" s="11">
        <f t="shared" ca="1" si="175"/>
        <v>1.027222692</v>
      </c>
      <c r="O583" s="18">
        <f t="shared" si="176"/>
        <v>0</v>
      </c>
      <c r="P583" s="2">
        <f t="shared" ca="1" si="177"/>
        <v>0</v>
      </c>
      <c r="Q583" s="2">
        <f t="shared" si="178"/>
        <v>0</v>
      </c>
      <c r="R583" s="4" t="str">
        <f t="shared" si="179"/>
        <v>A+J=</v>
      </c>
      <c r="S583" s="100">
        <f t="shared" si="180"/>
        <v>0</v>
      </c>
      <c r="T583" s="9" t="str">
        <f t="shared" si="181"/>
        <v>-</v>
      </c>
      <c r="U583" s="9"/>
      <c r="V583" s="9"/>
      <c r="W583" s="9"/>
      <c r="X583" s="9"/>
      <c r="Y583" s="1"/>
      <c r="Z583" s="9"/>
      <c r="AA583" s="9"/>
      <c r="AB583" s="9"/>
      <c r="AC583" s="9"/>
      <c r="AD583" s="9"/>
      <c r="AE583" s="10"/>
      <c r="AF583" s="9"/>
      <c r="AG583" s="9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</row>
    <row r="584" spans="1:190" x14ac:dyDescent="0.15">
      <c r="A584" s="98">
        <f t="shared" si="164"/>
        <v>43726</v>
      </c>
      <c r="B584" s="15">
        <f t="shared" ca="1" si="166"/>
        <v>0</v>
      </c>
      <c r="C584" s="2">
        <f t="shared" si="167"/>
        <v>0</v>
      </c>
      <c r="D584" s="12">
        <f ca="1">IF(A584&lt;$B$1,VLOOKUP(A584,[1]DI!$A$4:$B$15000,2),0)</f>
        <v>5.8999999999999997E-2</v>
      </c>
      <c r="E584" s="13">
        <f t="shared" ca="1" si="168"/>
        <v>1.00022751</v>
      </c>
      <c r="F584" s="13">
        <f ca="1">(TRUNC(PRODUCT($E$12:$E583),16))</f>
        <v>1.1012835474598699</v>
      </c>
      <c r="G584" s="13">
        <f t="shared" ca="1" si="169"/>
        <v>1.07412891539049</v>
      </c>
      <c r="H584" s="13">
        <f t="shared" ca="1" si="170"/>
        <v>1.02528061</v>
      </c>
      <c r="I584" s="12">
        <f t="shared" si="165"/>
        <v>5.1999999999999998E-3</v>
      </c>
      <c r="J584" s="100">
        <f t="shared" si="171"/>
        <v>43578</v>
      </c>
      <c r="K584" s="3">
        <f t="shared" si="172"/>
        <v>104</v>
      </c>
      <c r="L584" s="18">
        <f t="shared" si="173"/>
        <v>104</v>
      </c>
      <c r="M584" s="11">
        <f t="shared" si="174"/>
        <v>1.002142764</v>
      </c>
      <c r="N584" s="11">
        <f t="shared" ca="1" si="175"/>
        <v>1.0274775439999999</v>
      </c>
      <c r="O584" s="18">
        <f t="shared" si="176"/>
        <v>0</v>
      </c>
      <c r="P584" s="2">
        <f t="shared" ca="1" si="177"/>
        <v>0</v>
      </c>
      <c r="Q584" s="2">
        <f t="shared" si="178"/>
        <v>0</v>
      </c>
      <c r="R584" s="4" t="str">
        <f t="shared" si="179"/>
        <v>A+J=</v>
      </c>
      <c r="S584" s="100">
        <f t="shared" si="180"/>
        <v>0</v>
      </c>
      <c r="T584" s="9" t="str">
        <f t="shared" si="181"/>
        <v>-</v>
      </c>
      <c r="U584" s="9"/>
      <c r="V584" s="9"/>
      <c r="W584" s="9"/>
      <c r="X584" s="9"/>
      <c r="Y584" s="1"/>
      <c r="Z584" s="9"/>
      <c r="AA584" s="9"/>
      <c r="AB584" s="9"/>
      <c r="AC584" s="9"/>
      <c r="AD584" s="9"/>
      <c r="AE584" s="10"/>
      <c r="AF584" s="9"/>
      <c r="AG584" s="9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</row>
    <row r="585" spans="1:190" x14ac:dyDescent="0.15">
      <c r="A585" s="98">
        <f t="shared" si="164"/>
        <v>43727</v>
      </c>
      <c r="B585" s="15">
        <f t="shared" ca="1" si="166"/>
        <v>0</v>
      </c>
      <c r="C585" s="2">
        <f t="shared" si="167"/>
        <v>0</v>
      </c>
      <c r="D585" s="12">
        <f ca="1">IF(A585&lt;$B$1,VLOOKUP(A585,[1]DI!$A$4:$B$15000,2),0)</f>
        <v>5.3999999999999999E-2</v>
      </c>
      <c r="E585" s="13">
        <f t="shared" ca="1" si="168"/>
        <v>1.0002087200000001</v>
      </c>
      <c r="F585" s="13">
        <f ca="1">(TRUNC(PRODUCT($E$12:$E584),16))</f>
        <v>1.1015341004797501</v>
      </c>
      <c r="G585" s="13">
        <f t="shared" ca="1" si="169"/>
        <v>1.07412891539049</v>
      </c>
      <c r="H585" s="13">
        <f t="shared" ca="1" si="170"/>
        <v>1.0255138699999999</v>
      </c>
      <c r="I585" s="12">
        <f t="shared" si="165"/>
        <v>5.1999999999999998E-3</v>
      </c>
      <c r="J585" s="100">
        <f t="shared" si="171"/>
        <v>43578</v>
      </c>
      <c r="K585" s="3">
        <f t="shared" si="172"/>
        <v>105</v>
      </c>
      <c r="L585" s="18">
        <f t="shared" si="173"/>
        <v>105</v>
      </c>
      <c r="M585" s="11">
        <f t="shared" si="174"/>
        <v>1.00216339</v>
      </c>
      <c r="N585" s="11">
        <f t="shared" ca="1" si="175"/>
        <v>1.0277324560000001</v>
      </c>
      <c r="O585" s="18">
        <f t="shared" si="176"/>
        <v>0</v>
      </c>
      <c r="P585" s="2">
        <f t="shared" ca="1" si="177"/>
        <v>0</v>
      </c>
      <c r="Q585" s="2">
        <f t="shared" si="178"/>
        <v>0</v>
      </c>
      <c r="R585" s="4" t="str">
        <f t="shared" si="179"/>
        <v>A+J=</v>
      </c>
      <c r="S585" s="100">
        <f t="shared" si="180"/>
        <v>0</v>
      </c>
      <c r="T585" s="9" t="str">
        <f t="shared" si="181"/>
        <v>-</v>
      </c>
      <c r="U585" s="9"/>
      <c r="V585" s="9"/>
      <c r="W585" s="9"/>
      <c r="X585" s="9"/>
      <c r="Y585" s="1"/>
      <c r="Z585" s="9"/>
      <c r="AA585" s="9"/>
      <c r="AB585" s="9"/>
      <c r="AC585" s="9"/>
      <c r="AD585" s="9"/>
      <c r="AE585" s="10"/>
      <c r="AF585" s="9"/>
      <c r="AG585" s="9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</row>
    <row r="586" spans="1:190" x14ac:dyDescent="0.15">
      <c r="A586" s="98">
        <f t="shared" si="164"/>
        <v>43728</v>
      </c>
      <c r="B586" s="15">
        <f t="shared" ca="1" si="166"/>
        <v>0</v>
      </c>
      <c r="C586" s="2">
        <f t="shared" si="167"/>
        <v>0</v>
      </c>
      <c r="D586" s="12">
        <f ca="1">IF(A586&lt;$B$1,VLOOKUP(A586,[1]DI!$A$4:$B$15000,2),0)</f>
        <v>5.3999999999999999E-2</v>
      </c>
      <c r="E586" s="13">
        <f t="shared" ca="1" si="168"/>
        <v>1.0002087200000001</v>
      </c>
      <c r="F586" s="13">
        <f ca="1">(TRUNC(PRODUCT($E$12:$E585),16))</f>
        <v>1.1017640126772099</v>
      </c>
      <c r="G586" s="13">
        <f t="shared" ca="1" si="169"/>
        <v>1.07412891539049</v>
      </c>
      <c r="H586" s="13">
        <f t="shared" ca="1" si="170"/>
        <v>1.0257279100000001</v>
      </c>
      <c r="I586" s="12">
        <f t="shared" si="165"/>
        <v>5.1999999999999998E-3</v>
      </c>
      <c r="J586" s="100">
        <f t="shared" si="171"/>
        <v>43578</v>
      </c>
      <c r="K586" s="3">
        <f t="shared" si="172"/>
        <v>106</v>
      </c>
      <c r="L586" s="18">
        <f t="shared" si="173"/>
        <v>106</v>
      </c>
      <c r="M586" s="11">
        <f t="shared" si="174"/>
        <v>1.002184016</v>
      </c>
      <c r="N586" s="11">
        <f t="shared" ca="1" si="175"/>
        <v>1.027968116</v>
      </c>
      <c r="O586" s="18">
        <f t="shared" si="176"/>
        <v>0</v>
      </c>
      <c r="P586" s="2">
        <f t="shared" ca="1" si="177"/>
        <v>0</v>
      </c>
      <c r="Q586" s="2">
        <f t="shared" si="178"/>
        <v>0</v>
      </c>
      <c r="R586" s="4" t="str">
        <f t="shared" si="179"/>
        <v>A+J=</v>
      </c>
      <c r="S586" s="100">
        <f t="shared" si="180"/>
        <v>0</v>
      </c>
      <c r="T586" s="9" t="str">
        <f t="shared" si="181"/>
        <v>-</v>
      </c>
      <c r="U586" s="9"/>
      <c r="V586" s="9"/>
      <c r="W586" s="9"/>
      <c r="X586" s="9"/>
      <c r="Y586" s="1"/>
      <c r="Z586" s="9"/>
      <c r="AA586" s="9"/>
      <c r="AB586" s="9"/>
      <c r="AC586" s="9"/>
      <c r="AD586" s="9"/>
      <c r="AE586" s="10"/>
      <c r="AF586" s="9"/>
      <c r="AG586" s="9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</row>
    <row r="587" spans="1:190" x14ac:dyDescent="0.15">
      <c r="A587" s="98">
        <f t="shared" si="164"/>
        <v>43729</v>
      </c>
      <c r="B587" s="15">
        <f t="shared" ca="1" si="166"/>
        <v>0</v>
      </c>
      <c r="C587" s="2">
        <f t="shared" si="167"/>
        <v>0</v>
      </c>
      <c r="D587" s="12">
        <f ca="1">IF(A587&lt;$B$1,VLOOKUP(A587,[1]DI!$A$4:$B$15000,2),0)</f>
        <v>0</v>
      </c>
      <c r="E587" s="13">
        <f t="shared" ca="1" si="168"/>
        <v>1</v>
      </c>
      <c r="F587" s="13">
        <f ca="1">(TRUNC(PRODUCT($E$12:$E586),16))</f>
        <v>1.1019939728619299</v>
      </c>
      <c r="G587" s="13">
        <f t="shared" ca="1" si="169"/>
        <v>1.07412891539049</v>
      </c>
      <c r="H587" s="13">
        <f t="shared" ca="1" si="170"/>
        <v>1.0259419999999999</v>
      </c>
      <c r="I587" s="12">
        <f t="shared" si="165"/>
        <v>5.1999999999999998E-3</v>
      </c>
      <c r="J587" s="100">
        <f t="shared" si="171"/>
        <v>43578</v>
      </c>
      <c r="K587" s="3">
        <f t="shared" si="172"/>
        <v>106</v>
      </c>
      <c r="L587" s="18">
        <f t="shared" si="173"/>
        <v>107</v>
      </c>
      <c r="M587" s="11">
        <f t="shared" si="174"/>
        <v>1.0022046419999999</v>
      </c>
      <c r="N587" s="11">
        <f t="shared" ca="1" si="175"/>
        <v>1.028203835</v>
      </c>
      <c r="O587" s="18">
        <f t="shared" si="176"/>
        <v>0</v>
      </c>
      <c r="P587" s="2">
        <f t="shared" ca="1" si="177"/>
        <v>0</v>
      </c>
      <c r="Q587" s="2">
        <f t="shared" si="178"/>
        <v>0</v>
      </c>
      <c r="R587" s="4" t="str">
        <f t="shared" si="179"/>
        <v>A+J=</v>
      </c>
      <c r="S587" s="100">
        <f t="shared" si="180"/>
        <v>0</v>
      </c>
      <c r="T587" s="9" t="str">
        <f t="shared" si="181"/>
        <v>-</v>
      </c>
      <c r="U587" s="9"/>
      <c r="V587" s="9"/>
      <c r="W587" s="9"/>
      <c r="X587" s="9"/>
      <c r="Y587" s="1"/>
      <c r="Z587" s="9"/>
      <c r="AA587" s="9"/>
      <c r="AB587" s="9"/>
      <c r="AC587" s="9"/>
      <c r="AD587" s="9"/>
      <c r="AE587" s="10"/>
      <c r="AF587" s="9"/>
      <c r="AG587" s="9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</row>
    <row r="588" spans="1:190" x14ac:dyDescent="0.15">
      <c r="A588" s="98">
        <f t="shared" si="164"/>
        <v>43730</v>
      </c>
      <c r="B588" s="15">
        <f t="shared" ca="1" si="166"/>
        <v>0</v>
      </c>
      <c r="C588" s="2">
        <f t="shared" si="167"/>
        <v>0</v>
      </c>
      <c r="D588" s="12">
        <f ca="1">IF(A588&lt;$B$1,VLOOKUP(A588,[1]DI!$A$4:$B$15000,2),0)</f>
        <v>0</v>
      </c>
      <c r="E588" s="13">
        <f t="shared" ca="1" si="168"/>
        <v>1</v>
      </c>
      <c r="F588" s="13">
        <f ca="1">(TRUNC(PRODUCT($E$12:$E587),16))</f>
        <v>1.1019939728619299</v>
      </c>
      <c r="G588" s="13">
        <f t="shared" ca="1" si="169"/>
        <v>1.07412891539049</v>
      </c>
      <c r="H588" s="13">
        <f t="shared" ca="1" si="170"/>
        <v>1.0259419999999999</v>
      </c>
      <c r="I588" s="12">
        <f t="shared" si="165"/>
        <v>5.1999999999999998E-3</v>
      </c>
      <c r="J588" s="100">
        <f t="shared" si="171"/>
        <v>43578</v>
      </c>
      <c r="K588" s="3">
        <f t="shared" si="172"/>
        <v>106</v>
      </c>
      <c r="L588" s="18">
        <f t="shared" si="173"/>
        <v>107</v>
      </c>
      <c r="M588" s="11">
        <f t="shared" si="174"/>
        <v>1.0022046419999999</v>
      </c>
      <c r="N588" s="11">
        <f t="shared" ca="1" si="175"/>
        <v>1.028203835</v>
      </c>
      <c r="O588" s="18">
        <f t="shared" si="176"/>
        <v>0</v>
      </c>
      <c r="P588" s="2">
        <f t="shared" ca="1" si="177"/>
        <v>0</v>
      </c>
      <c r="Q588" s="2">
        <f t="shared" si="178"/>
        <v>0</v>
      </c>
      <c r="R588" s="4" t="str">
        <f t="shared" si="179"/>
        <v>A+J=</v>
      </c>
      <c r="S588" s="100">
        <f t="shared" si="180"/>
        <v>0</v>
      </c>
      <c r="T588" s="9" t="str">
        <f t="shared" si="181"/>
        <v>-</v>
      </c>
      <c r="U588" s="9"/>
      <c r="V588" s="9"/>
      <c r="W588" s="9"/>
      <c r="X588" s="9"/>
      <c r="Y588" s="1"/>
      <c r="Z588" s="9"/>
      <c r="AA588" s="9"/>
      <c r="AB588" s="9"/>
      <c r="AC588" s="9"/>
      <c r="AD588" s="9"/>
      <c r="AE588" s="10"/>
      <c r="AF588" s="9"/>
      <c r="AG588" s="9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</row>
    <row r="589" spans="1:190" x14ac:dyDescent="0.15">
      <c r="A589" s="98">
        <f t="shared" ref="A589:A652" si="182">(A588+1)</f>
        <v>43731</v>
      </c>
      <c r="B589" s="15">
        <f t="shared" ca="1" si="166"/>
        <v>0</v>
      </c>
      <c r="C589" s="2">
        <f t="shared" si="167"/>
        <v>0</v>
      </c>
      <c r="D589" s="12">
        <f ca="1">IF(A589&lt;$B$1,VLOOKUP(A589,[1]DI!$A$4:$B$15000,2),0)</f>
        <v>5.3999999999999999E-2</v>
      </c>
      <c r="E589" s="13">
        <f t="shared" ca="1" si="168"/>
        <v>1.0002087200000001</v>
      </c>
      <c r="F589" s="13">
        <f ca="1">(TRUNC(PRODUCT($E$12:$E588),16))</f>
        <v>1.1019939728619299</v>
      </c>
      <c r="G589" s="13">
        <f t="shared" ca="1" si="169"/>
        <v>1.07412891539049</v>
      </c>
      <c r="H589" s="13">
        <f t="shared" ca="1" si="170"/>
        <v>1.0259419999999999</v>
      </c>
      <c r="I589" s="12">
        <f t="shared" ref="I589:I652" si="183">I588</f>
        <v>5.1999999999999998E-3</v>
      </c>
      <c r="J589" s="100">
        <f t="shared" si="171"/>
        <v>43578</v>
      </c>
      <c r="K589" s="3">
        <f t="shared" si="172"/>
        <v>107</v>
      </c>
      <c r="L589" s="18">
        <f t="shared" si="173"/>
        <v>107</v>
      </c>
      <c r="M589" s="11">
        <f t="shared" si="174"/>
        <v>1.0022046419999999</v>
      </c>
      <c r="N589" s="11">
        <f t="shared" ca="1" si="175"/>
        <v>1.028203835</v>
      </c>
      <c r="O589" s="18">
        <f t="shared" si="176"/>
        <v>0</v>
      </c>
      <c r="P589" s="2">
        <f t="shared" ca="1" si="177"/>
        <v>0</v>
      </c>
      <c r="Q589" s="2">
        <f t="shared" si="178"/>
        <v>0</v>
      </c>
      <c r="R589" s="4" t="str">
        <f t="shared" si="179"/>
        <v>A+J=</v>
      </c>
      <c r="S589" s="100">
        <f t="shared" si="180"/>
        <v>0</v>
      </c>
      <c r="T589" s="9" t="str">
        <f t="shared" si="181"/>
        <v>-</v>
      </c>
      <c r="U589" s="9"/>
      <c r="V589" s="9"/>
      <c r="W589" s="9"/>
      <c r="X589" s="9"/>
      <c r="Y589" s="1"/>
      <c r="Z589" s="9"/>
      <c r="AA589" s="9"/>
      <c r="AB589" s="9"/>
      <c r="AC589" s="9"/>
      <c r="AD589" s="9"/>
      <c r="AE589" s="10"/>
      <c r="AF589" s="9"/>
      <c r="AG589" s="9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</row>
    <row r="590" spans="1:190" x14ac:dyDescent="0.15">
      <c r="A590" s="98">
        <f t="shared" si="182"/>
        <v>43732</v>
      </c>
      <c r="B590" s="15">
        <f t="shared" ca="1" si="166"/>
        <v>0</v>
      </c>
      <c r="C590" s="2">
        <f t="shared" si="167"/>
        <v>0</v>
      </c>
      <c r="D590" s="12">
        <f ca="1">IF(A590&lt;$B$1,VLOOKUP(A590,[1]DI!$A$4:$B$15000,2),0)</f>
        <v>5.3999999999999999E-2</v>
      </c>
      <c r="E590" s="13">
        <f t="shared" ca="1" si="168"/>
        <v>1.0002087200000001</v>
      </c>
      <c r="F590" s="13">
        <f ca="1">(TRUNC(PRODUCT($E$12:$E589),16))</f>
        <v>1.10222398104395</v>
      </c>
      <c r="G590" s="13">
        <f t="shared" ca="1" si="169"/>
        <v>1.07412891539049</v>
      </c>
      <c r="H590" s="13">
        <f t="shared" ca="1" si="170"/>
        <v>1.0261561400000001</v>
      </c>
      <c r="I590" s="12">
        <f t="shared" si="183"/>
        <v>5.1999999999999998E-3</v>
      </c>
      <c r="J590" s="100">
        <f t="shared" si="171"/>
        <v>43578</v>
      </c>
      <c r="K590" s="3">
        <f t="shared" si="172"/>
        <v>108</v>
      </c>
      <c r="L590" s="18">
        <f t="shared" si="173"/>
        <v>108</v>
      </c>
      <c r="M590" s="11">
        <f t="shared" si="174"/>
        <v>1.002225269</v>
      </c>
      <c r="N590" s="11">
        <f t="shared" ca="1" si="175"/>
        <v>1.028439613</v>
      </c>
      <c r="O590" s="18">
        <f t="shared" si="176"/>
        <v>0</v>
      </c>
      <c r="P590" s="2">
        <f t="shared" ca="1" si="177"/>
        <v>0</v>
      </c>
      <c r="Q590" s="2">
        <f t="shared" si="178"/>
        <v>0</v>
      </c>
      <c r="R590" s="4" t="str">
        <f t="shared" si="179"/>
        <v>A+J=</v>
      </c>
      <c r="S590" s="100">
        <f t="shared" si="180"/>
        <v>0</v>
      </c>
      <c r="T590" s="9" t="str">
        <f t="shared" si="181"/>
        <v>-</v>
      </c>
      <c r="U590" s="9"/>
      <c r="V590" s="9"/>
      <c r="W590" s="9"/>
      <c r="X590" s="9"/>
      <c r="Y590" s="1"/>
      <c r="Z590" s="9"/>
      <c r="AA590" s="9"/>
      <c r="AB590" s="9"/>
      <c r="AC590" s="9"/>
      <c r="AD590" s="9"/>
      <c r="AE590" s="10"/>
      <c r="AF590" s="9"/>
      <c r="AG590" s="9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</row>
    <row r="591" spans="1:190" x14ac:dyDescent="0.15">
      <c r="A591" s="98">
        <f t="shared" si="182"/>
        <v>43733</v>
      </c>
      <c r="B591" s="15">
        <f t="shared" ca="1" si="166"/>
        <v>0</v>
      </c>
      <c r="C591" s="2">
        <f t="shared" si="167"/>
        <v>0</v>
      </c>
      <c r="D591" s="12">
        <f ca="1">IF(A591&lt;$B$1,VLOOKUP(A591,[1]DI!$A$4:$B$15000,2),0)</f>
        <v>5.3999999999999999E-2</v>
      </c>
      <c r="E591" s="13">
        <f t="shared" ca="1" si="168"/>
        <v>1.0002087200000001</v>
      </c>
      <c r="F591" s="13">
        <f ca="1">(TRUNC(PRODUCT($E$12:$E590),16))</f>
        <v>1.1024540372332701</v>
      </c>
      <c r="G591" s="13">
        <f t="shared" ca="1" si="169"/>
        <v>1.07412891539049</v>
      </c>
      <c r="H591" s="13">
        <f t="shared" ca="1" si="170"/>
        <v>1.0263703200000001</v>
      </c>
      <c r="I591" s="12">
        <f t="shared" si="183"/>
        <v>5.1999999999999998E-3</v>
      </c>
      <c r="J591" s="100">
        <f t="shared" si="171"/>
        <v>43578</v>
      </c>
      <c r="K591" s="3">
        <f t="shared" si="172"/>
        <v>109</v>
      </c>
      <c r="L591" s="18">
        <f t="shared" si="173"/>
        <v>109</v>
      </c>
      <c r="M591" s="11">
        <f t="shared" si="174"/>
        <v>1.0022458970000001</v>
      </c>
      <c r="N591" s="11">
        <f t="shared" ca="1" si="175"/>
        <v>1.0286754419999999</v>
      </c>
      <c r="O591" s="18">
        <f t="shared" si="176"/>
        <v>0</v>
      </c>
      <c r="P591" s="2">
        <f t="shared" ca="1" si="177"/>
        <v>0</v>
      </c>
      <c r="Q591" s="2">
        <f t="shared" si="178"/>
        <v>0</v>
      </c>
      <c r="R591" s="4" t="str">
        <f t="shared" si="179"/>
        <v>A+J=</v>
      </c>
      <c r="S591" s="100">
        <f t="shared" si="180"/>
        <v>0</v>
      </c>
      <c r="T591" s="9" t="str">
        <f t="shared" si="181"/>
        <v>-</v>
      </c>
      <c r="U591" s="9"/>
      <c r="V591" s="9"/>
      <c r="W591" s="9"/>
      <c r="X591" s="9"/>
      <c r="Y591" s="1"/>
      <c r="Z591" s="9"/>
      <c r="AA591" s="9"/>
      <c r="AB591" s="9"/>
      <c r="AC591" s="9"/>
      <c r="AD591" s="9"/>
      <c r="AE591" s="10"/>
      <c r="AF591" s="9"/>
      <c r="AG591" s="9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</row>
    <row r="592" spans="1:190" x14ac:dyDescent="0.15">
      <c r="A592" s="98">
        <f t="shared" si="182"/>
        <v>43734</v>
      </c>
      <c r="B592" s="15">
        <f t="shared" ca="1" si="166"/>
        <v>0</v>
      </c>
      <c r="C592" s="2">
        <f t="shared" si="167"/>
        <v>0</v>
      </c>
      <c r="D592" s="12">
        <f ca="1">IF(A592&lt;$B$1,VLOOKUP(A592,[1]DI!$A$4:$B$15000,2),0)</f>
        <v>5.3999999999999999E-2</v>
      </c>
      <c r="E592" s="13">
        <f t="shared" ca="1" si="168"/>
        <v>1.0002087200000001</v>
      </c>
      <c r="F592" s="13">
        <f ca="1">(TRUNC(PRODUCT($E$12:$E591),16))</f>
        <v>1.10268414143992</v>
      </c>
      <c r="G592" s="13">
        <f t="shared" ca="1" si="169"/>
        <v>1.07412891539049</v>
      </c>
      <c r="H592" s="13">
        <f t="shared" ca="1" si="170"/>
        <v>1.02658454</v>
      </c>
      <c r="I592" s="12">
        <f t="shared" si="183"/>
        <v>5.1999999999999998E-3</v>
      </c>
      <c r="J592" s="100">
        <f t="shared" si="171"/>
        <v>43578</v>
      </c>
      <c r="K592" s="3">
        <f t="shared" si="172"/>
        <v>110</v>
      </c>
      <c r="L592" s="18">
        <f t="shared" si="173"/>
        <v>110</v>
      </c>
      <c r="M592" s="11">
        <f t="shared" si="174"/>
        <v>1.002266525</v>
      </c>
      <c r="N592" s="11">
        <f t="shared" ca="1" si="175"/>
        <v>1.02891132</v>
      </c>
      <c r="O592" s="18">
        <f t="shared" si="176"/>
        <v>0</v>
      </c>
      <c r="P592" s="2">
        <f t="shared" ca="1" si="177"/>
        <v>0</v>
      </c>
      <c r="Q592" s="2">
        <f t="shared" si="178"/>
        <v>0</v>
      </c>
      <c r="R592" s="4" t="str">
        <f t="shared" si="179"/>
        <v>A+J=</v>
      </c>
      <c r="S592" s="100">
        <f t="shared" si="180"/>
        <v>0</v>
      </c>
      <c r="T592" s="9" t="str">
        <f t="shared" si="181"/>
        <v>-</v>
      </c>
      <c r="U592" s="9"/>
      <c r="V592" s="9"/>
      <c r="W592" s="9"/>
      <c r="X592" s="9"/>
      <c r="Y592" s="1"/>
      <c r="Z592" s="9"/>
      <c r="AA592" s="9"/>
      <c r="AB592" s="9"/>
      <c r="AC592" s="9"/>
      <c r="AD592" s="9"/>
      <c r="AE592" s="10"/>
      <c r="AF592" s="9"/>
      <c r="AG592" s="9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</row>
    <row r="593" spans="1:190" x14ac:dyDescent="0.15">
      <c r="A593" s="98">
        <f t="shared" si="182"/>
        <v>43735</v>
      </c>
      <c r="B593" s="15">
        <f t="shared" ca="1" si="166"/>
        <v>0</v>
      </c>
      <c r="C593" s="2">
        <f t="shared" si="167"/>
        <v>0</v>
      </c>
      <c r="D593" s="12">
        <f ca="1">IF(A593&lt;$B$1,VLOOKUP(A593,[1]DI!$A$4:$B$15000,2),0)</f>
        <v>5.3999999999999999E-2</v>
      </c>
      <c r="E593" s="13">
        <f t="shared" ca="1" si="168"/>
        <v>1.0002087200000001</v>
      </c>
      <c r="F593" s="13">
        <f ca="1">(TRUNC(PRODUCT($E$12:$E592),16))</f>
        <v>1.10291429367393</v>
      </c>
      <c r="G593" s="13">
        <f t="shared" ca="1" si="169"/>
        <v>1.07412891539049</v>
      </c>
      <c r="H593" s="13">
        <f t="shared" ca="1" si="170"/>
        <v>1.0267988100000001</v>
      </c>
      <c r="I593" s="12">
        <f t="shared" si="183"/>
        <v>5.1999999999999998E-3</v>
      </c>
      <c r="J593" s="100">
        <f t="shared" si="171"/>
        <v>43578</v>
      </c>
      <c r="K593" s="3">
        <f t="shared" si="172"/>
        <v>111</v>
      </c>
      <c r="L593" s="18">
        <f t="shared" si="173"/>
        <v>111</v>
      </c>
      <c r="M593" s="11">
        <f t="shared" si="174"/>
        <v>1.0022871529999999</v>
      </c>
      <c r="N593" s="11">
        <f t="shared" ca="1" si="175"/>
        <v>1.0291472559999999</v>
      </c>
      <c r="O593" s="18">
        <f t="shared" si="176"/>
        <v>0</v>
      </c>
      <c r="P593" s="2">
        <f t="shared" ca="1" si="177"/>
        <v>0</v>
      </c>
      <c r="Q593" s="2">
        <f t="shared" si="178"/>
        <v>0</v>
      </c>
      <c r="R593" s="4" t="str">
        <f t="shared" si="179"/>
        <v>A+J=</v>
      </c>
      <c r="S593" s="100">
        <f t="shared" si="180"/>
        <v>0</v>
      </c>
      <c r="T593" s="9" t="str">
        <f t="shared" si="181"/>
        <v>-</v>
      </c>
      <c r="U593" s="9"/>
      <c r="V593" s="9"/>
      <c r="W593" s="9"/>
      <c r="X593" s="9"/>
      <c r="Y593" s="1"/>
      <c r="Z593" s="9"/>
      <c r="AA593" s="9"/>
      <c r="AB593" s="9"/>
      <c r="AC593" s="9"/>
      <c r="AD593" s="9"/>
      <c r="AE593" s="10"/>
      <c r="AF593" s="9"/>
      <c r="AG593" s="9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</row>
    <row r="594" spans="1:190" x14ac:dyDescent="0.15">
      <c r="A594" s="98">
        <f t="shared" si="182"/>
        <v>43736</v>
      </c>
      <c r="B594" s="15">
        <f t="shared" ca="1" si="166"/>
        <v>0</v>
      </c>
      <c r="C594" s="2">
        <f t="shared" si="167"/>
        <v>0</v>
      </c>
      <c r="D594" s="12">
        <f ca="1">IF(A594&lt;$B$1,VLOOKUP(A594,[1]DI!$A$4:$B$15000,2),0)</f>
        <v>0</v>
      </c>
      <c r="E594" s="13">
        <f t="shared" ca="1" si="168"/>
        <v>1</v>
      </c>
      <c r="F594" s="13">
        <f ca="1">(TRUNC(PRODUCT($E$12:$E593),16))</f>
        <v>1.1031444939452999</v>
      </c>
      <c r="G594" s="13">
        <f t="shared" ca="1" si="169"/>
        <v>1.07412891539049</v>
      </c>
      <c r="H594" s="13">
        <f t="shared" ca="1" si="170"/>
        <v>1.0270131199999999</v>
      </c>
      <c r="I594" s="12">
        <f t="shared" si="183"/>
        <v>5.1999999999999998E-3</v>
      </c>
      <c r="J594" s="100">
        <f t="shared" si="171"/>
        <v>43578</v>
      </c>
      <c r="K594" s="3">
        <f t="shared" si="172"/>
        <v>111</v>
      </c>
      <c r="L594" s="18">
        <f t="shared" si="173"/>
        <v>112</v>
      </c>
      <c r="M594" s="11">
        <f t="shared" si="174"/>
        <v>1.0023077819999999</v>
      </c>
      <c r="N594" s="11">
        <f t="shared" ca="1" si="175"/>
        <v>1.029383242</v>
      </c>
      <c r="O594" s="18">
        <f t="shared" si="176"/>
        <v>0</v>
      </c>
      <c r="P594" s="2">
        <f t="shared" ca="1" si="177"/>
        <v>0</v>
      </c>
      <c r="Q594" s="2">
        <f t="shared" si="178"/>
        <v>0</v>
      </c>
      <c r="R594" s="4" t="str">
        <f t="shared" si="179"/>
        <v>A+J=</v>
      </c>
      <c r="S594" s="100">
        <f t="shared" si="180"/>
        <v>0</v>
      </c>
      <c r="T594" s="9" t="str">
        <f t="shared" si="181"/>
        <v>-</v>
      </c>
      <c r="U594" s="9"/>
      <c r="V594" s="9"/>
      <c r="W594" s="9"/>
      <c r="X594" s="9"/>
      <c r="Y594" s="1"/>
      <c r="Z594" s="9"/>
      <c r="AA594" s="9"/>
      <c r="AB594" s="9"/>
      <c r="AC594" s="9"/>
      <c r="AD594" s="9"/>
      <c r="AE594" s="10"/>
      <c r="AF594" s="9"/>
      <c r="AG594" s="9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</row>
    <row r="595" spans="1:190" x14ac:dyDescent="0.15">
      <c r="A595" s="98">
        <f t="shared" si="182"/>
        <v>43737</v>
      </c>
      <c r="B595" s="15">
        <f t="shared" ca="1" si="166"/>
        <v>0</v>
      </c>
      <c r="C595" s="2">
        <f t="shared" si="167"/>
        <v>0</v>
      </c>
      <c r="D595" s="12">
        <f ca="1">IF(A595&lt;$B$1,VLOOKUP(A595,[1]DI!$A$4:$B$15000,2),0)</f>
        <v>0</v>
      </c>
      <c r="E595" s="13">
        <f t="shared" ca="1" si="168"/>
        <v>1</v>
      </c>
      <c r="F595" s="13">
        <f ca="1">(TRUNC(PRODUCT($E$12:$E594),16))</f>
        <v>1.1031444939452999</v>
      </c>
      <c r="G595" s="13">
        <f t="shared" ca="1" si="169"/>
        <v>1.07412891539049</v>
      </c>
      <c r="H595" s="13">
        <f t="shared" ca="1" si="170"/>
        <v>1.0270131199999999</v>
      </c>
      <c r="I595" s="12">
        <f t="shared" si="183"/>
        <v>5.1999999999999998E-3</v>
      </c>
      <c r="J595" s="100">
        <f t="shared" si="171"/>
        <v>43578</v>
      </c>
      <c r="K595" s="3">
        <f t="shared" si="172"/>
        <v>111</v>
      </c>
      <c r="L595" s="18">
        <f t="shared" si="173"/>
        <v>112</v>
      </c>
      <c r="M595" s="11">
        <f t="shared" si="174"/>
        <v>1.0023077819999999</v>
      </c>
      <c r="N595" s="11">
        <f t="shared" ca="1" si="175"/>
        <v>1.029383242</v>
      </c>
      <c r="O595" s="18">
        <f t="shared" si="176"/>
        <v>0</v>
      </c>
      <c r="P595" s="2">
        <f t="shared" ca="1" si="177"/>
        <v>0</v>
      </c>
      <c r="Q595" s="2">
        <f t="shared" si="178"/>
        <v>0</v>
      </c>
      <c r="R595" s="4" t="str">
        <f t="shared" si="179"/>
        <v>A+J=</v>
      </c>
      <c r="S595" s="100">
        <f t="shared" si="180"/>
        <v>0</v>
      </c>
      <c r="T595" s="9" t="str">
        <f t="shared" si="181"/>
        <v>-</v>
      </c>
      <c r="U595" s="9"/>
      <c r="V595" s="9"/>
      <c r="W595" s="9"/>
      <c r="X595" s="9"/>
      <c r="Y595" s="1"/>
      <c r="Z595" s="9"/>
      <c r="AA595" s="9"/>
      <c r="AB595" s="9"/>
      <c r="AC595" s="9"/>
      <c r="AD595" s="9"/>
      <c r="AE595" s="10"/>
      <c r="AF595" s="9"/>
      <c r="AG595" s="9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</row>
    <row r="596" spans="1:190" x14ac:dyDescent="0.15">
      <c r="A596" s="98">
        <f t="shared" si="182"/>
        <v>43738</v>
      </c>
      <c r="B596" s="15">
        <f t="shared" ca="1" si="166"/>
        <v>0</v>
      </c>
      <c r="C596" s="2">
        <f t="shared" si="167"/>
        <v>0</v>
      </c>
      <c r="D596" s="12">
        <f ca="1">IF(A596&lt;$B$1,VLOOKUP(A596,[1]DI!$A$4:$B$15000,2),0)</f>
        <v>5.3999999999999999E-2</v>
      </c>
      <c r="E596" s="13">
        <f t="shared" ca="1" si="168"/>
        <v>1.0002087200000001</v>
      </c>
      <c r="F596" s="13">
        <f ca="1">(TRUNC(PRODUCT($E$12:$E595),16))</f>
        <v>1.1031444939452999</v>
      </c>
      <c r="G596" s="13">
        <f t="shared" ca="1" si="169"/>
        <v>1.07412891539049</v>
      </c>
      <c r="H596" s="13">
        <f t="shared" ca="1" si="170"/>
        <v>1.0270131199999999</v>
      </c>
      <c r="I596" s="12">
        <f t="shared" si="183"/>
        <v>5.1999999999999998E-3</v>
      </c>
      <c r="J596" s="100">
        <f t="shared" si="171"/>
        <v>43578</v>
      </c>
      <c r="K596" s="3">
        <f t="shared" si="172"/>
        <v>112</v>
      </c>
      <c r="L596" s="18">
        <f t="shared" si="173"/>
        <v>112</v>
      </c>
      <c r="M596" s="11">
        <f t="shared" si="174"/>
        <v>1.0023077819999999</v>
      </c>
      <c r="N596" s="11">
        <f t="shared" ca="1" si="175"/>
        <v>1.029383242</v>
      </c>
      <c r="O596" s="18">
        <f t="shared" si="176"/>
        <v>0</v>
      </c>
      <c r="P596" s="2">
        <f t="shared" ca="1" si="177"/>
        <v>0</v>
      </c>
      <c r="Q596" s="2">
        <f t="shared" si="178"/>
        <v>0</v>
      </c>
      <c r="R596" s="4" t="str">
        <f t="shared" si="179"/>
        <v>A+J=</v>
      </c>
      <c r="S596" s="100">
        <f t="shared" si="180"/>
        <v>0</v>
      </c>
      <c r="T596" s="9" t="str">
        <f t="shared" si="181"/>
        <v>-</v>
      </c>
      <c r="U596" s="9"/>
      <c r="V596" s="9"/>
      <c r="W596" s="9"/>
      <c r="X596" s="9"/>
      <c r="Y596" s="1"/>
      <c r="Z596" s="9"/>
      <c r="AA596" s="9"/>
      <c r="AB596" s="9"/>
      <c r="AC596" s="9"/>
      <c r="AD596" s="9"/>
      <c r="AE596" s="10"/>
      <c r="AF596" s="9"/>
      <c r="AG596" s="9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</row>
    <row r="597" spans="1:190" x14ac:dyDescent="0.15">
      <c r="A597" s="98">
        <f t="shared" si="182"/>
        <v>43739</v>
      </c>
      <c r="B597" s="15">
        <f t="shared" ca="1" si="166"/>
        <v>0</v>
      </c>
      <c r="C597" s="2">
        <f t="shared" si="167"/>
        <v>0</v>
      </c>
      <c r="D597" s="12">
        <f ca="1">IF(A597&lt;$B$1,VLOOKUP(A597,[1]DI!$A$4:$B$15000,2),0)</f>
        <v>5.3999999999999999E-2</v>
      </c>
      <c r="E597" s="13">
        <f t="shared" ca="1" si="168"/>
        <v>1.0002087200000001</v>
      </c>
      <c r="F597" s="13">
        <f ca="1">(TRUNC(PRODUCT($E$12:$E596),16))</f>
        <v>1.1033747422640801</v>
      </c>
      <c r="G597" s="13">
        <f t="shared" ca="1" si="169"/>
        <v>1.07412891539049</v>
      </c>
      <c r="H597" s="13">
        <f t="shared" ca="1" si="170"/>
        <v>1.0272274800000001</v>
      </c>
      <c r="I597" s="12">
        <f t="shared" si="183"/>
        <v>5.1999999999999998E-3</v>
      </c>
      <c r="J597" s="100">
        <f t="shared" si="171"/>
        <v>43578</v>
      </c>
      <c r="K597" s="3">
        <f t="shared" si="172"/>
        <v>113</v>
      </c>
      <c r="L597" s="18">
        <f t="shared" si="173"/>
        <v>113</v>
      </c>
      <c r="M597" s="11">
        <f t="shared" si="174"/>
        <v>1.0023284109999999</v>
      </c>
      <c r="N597" s="11">
        <f t="shared" ca="1" si="175"/>
        <v>1.0296192879999999</v>
      </c>
      <c r="O597" s="18">
        <f t="shared" si="176"/>
        <v>0</v>
      </c>
      <c r="P597" s="2">
        <f t="shared" ca="1" si="177"/>
        <v>0</v>
      </c>
      <c r="Q597" s="2">
        <f t="shared" si="178"/>
        <v>0</v>
      </c>
      <c r="R597" s="4" t="str">
        <f t="shared" si="179"/>
        <v>A+J=</v>
      </c>
      <c r="S597" s="100">
        <f t="shared" si="180"/>
        <v>0</v>
      </c>
      <c r="T597" s="9" t="str">
        <f t="shared" si="181"/>
        <v>-</v>
      </c>
      <c r="U597" s="9"/>
      <c r="V597" s="9"/>
      <c r="W597" s="9"/>
      <c r="X597" s="9"/>
      <c r="Y597" s="1"/>
      <c r="Z597" s="9"/>
      <c r="AA597" s="9"/>
      <c r="AB597" s="9"/>
      <c r="AC597" s="9"/>
      <c r="AD597" s="9"/>
      <c r="AE597" s="10"/>
      <c r="AF597" s="9"/>
      <c r="AG597" s="9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</row>
    <row r="598" spans="1:190" x14ac:dyDescent="0.15">
      <c r="A598" s="98">
        <f t="shared" si="182"/>
        <v>43740</v>
      </c>
      <c r="B598" s="15">
        <f t="shared" ca="1" si="166"/>
        <v>0</v>
      </c>
      <c r="C598" s="2">
        <f t="shared" si="167"/>
        <v>0</v>
      </c>
      <c r="D598" s="12">
        <f ca="1">IF(A598&lt;$B$1,VLOOKUP(A598,[1]DI!$A$4:$B$15000,2),0)</f>
        <v>5.3999999999999999E-2</v>
      </c>
      <c r="E598" s="13">
        <f t="shared" ca="1" si="168"/>
        <v>1.0002087200000001</v>
      </c>
      <c r="F598" s="13">
        <f ca="1">(TRUNC(PRODUCT($E$12:$E597),16))</f>
        <v>1.10360503864028</v>
      </c>
      <c r="G598" s="13">
        <f t="shared" ca="1" si="169"/>
        <v>1.07412891539049</v>
      </c>
      <c r="H598" s="13">
        <f t="shared" ca="1" si="170"/>
        <v>1.02744189</v>
      </c>
      <c r="I598" s="12">
        <f t="shared" si="183"/>
        <v>5.1999999999999998E-3</v>
      </c>
      <c r="J598" s="100">
        <f t="shared" si="171"/>
        <v>43578</v>
      </c>
      <c r="K598" s="3">
        <f t="shared" si="172"/>
        <v>114</v>
      </c>
      <c r="L598" s="18">
        <f t="shared" si="173"/>
        <v>114</v>
      </c>
      <c r="M598" s="11">
        <f t="shared" si="174"/>
        <v>1.002349041</v>
      </c>
      <c r="N598" s="11">
        <f t="shared" ca="1" si="175"/>
        <v>1.0298553930000001</v>
      </c>
      <c r="O598" s="18">
        <f t="shared" si="176"/>
        <v>0</v>
      </c>
      <c r="P598" s="2">
        <f t="shared" ca="1" si="177"/>
        <v>0</v>
      </c>
      <c r="Q598" s="2">
        <f t="shared" si="178"/>
        <v>0</v>
      </c>
      <c r="R598" s="4" t="str">
        <f t="shared" si="179"/>
        <v>A+J=</v>
      </c>
      <c r="S598" s="100">
        <f t="shared" si="180"/>
        <v>0</v>
      </c>
      <c r="T598" s="9" t="str">
        <f t="shared" si="181"/>
        <v>-</v>
      </c>
      <c r="U598" s="9"/>
      <c r="V598" s="9"/>
      <c r="W598" s="9"/>
      <c r="X598" s="9"/>
      <c r="Y598" s="1"/>
      <c r="Z598" s="9"/>
      <c r="AA598" s="9"/>
      <c r="AB598" s="9"/>
      <c r="AC598" s="9"/>
      <c r="AD598" s="9"/>
      <c r="AE598" s="10"/>
      <c r="AF598" s="9"/>
      <c r="AG598" s="9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</row>
    <row r="599" spans="1:190" x14ac:dyDescent="0.15">
      <c r="A599" s="98">
        <f t="shared" si="182"/>
        <v>43741</v>
      </c>
      <c r="B599" s="15">
        <f t="shared" ca="1" si="166"/>
        <v>0</v>
      </c>
      <c r="C599" s="2">
        <f t="shared" si="167"/>
        <v>0</v>
      </c>
      <c r="D599" s="12">
        <f ca="1">IF(A599&lt;$B$1,VLOOKUP(A599,[1]DI!$A$4:$B$15000,2),0)</f>
        <v>5.3999999999999999E-2</v>
      </c>
      <c r="E599" s="13">
        <f t="shared" ca="1" si="168"/>
        <v>1.0002087200000001</v>
      </c>
      <c r="F599" s="13">
        <f ca="1">(TRUNC(PRODUCT($E$12:$E598),16))</f>
        <v>1.10383538308395</v>
      </c>
      <c r="G599" s="13">
        <f t="shared" ca="1" si="169"/>
        <v>1.07412891539049</v>
      </c>
      <c r="H599" s="13">
        <f t="shared" ca="1" si="170"/>
        <v>1.0276563299999999</v>
      </c>
      <c r="I599" s="12">
        <f t="shared" si="183"/>
        <v>5.1999999999999998E-3</v>
      </c>
      <c r="J599" s="100">
        <f t="shared" si="171"/>
        <v>43578</v>
      </c>
      <c r="K599" s="3">
        <f t="shared" si="172"/>
        <v>115</v>
      </c>
      <c r="L599" s="18">
        <f t="shared" si="173"/>
        <v>115</v>
      </c>
      <c r="M599" s="11">
        <f t="shared" si="174"/>
        <v>1.0023696710000001</v>
      </c>
      <c r="N599" s="11">
        <f t="shared" ca="1" si="175"/>
        <v>1.0300915369999999</v>
      </c>
      <c r="O599" s="18">
        <f t="shared" si="176"/>
        <v>0</v>
      </c>
      <c r="P599" s="2">
        <f t="shared" ca="1" si="177"/>
        <v>0</v>
      </c>
      <c r="Q599" s="2">
        <f t="shared" si="178"/>
        <v>0</v>
      </c>
      <c r="R599" s="4" t="str">
        <f t="shared" si="179"/>
        <v>A+J=</v>
      </c>
      <c r="S599" s="100">
        <f t="shared" si="180"/>
        <v>0</v>
      </c>
      <c r="T599" s="9" t="str">
        <f t="shared" si="181"/>
        <v>-</v>
      </c>
      <c r="U599" s="9"/>
      <c r="V599" s="9"/>
      <c r="W599" s="9"/>
      <c r="X599" s="9"/>
      <c r="Y599" s="1"/>
      <c r="Z599" s="9"/>
      <c r="AA599" s="9"/>
      <c r="AB599" s="9"/>
      <c r="AC599" s="9"/>
      <c r="AD599" s="9"/>
      <c r="AE599" s="10"/>
      <c r="AF599" s="9"/>
      <c r="AG599" s="9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</row>
    <row r="600" spans="1:190" x14ac:dyDescent="0.15">
      <c r="A600" s="98">
        <f t="shared" si="182"/>
        <v>43742</v>
      </c>
      <c r="B600" s="15">
        <f t="shared" ca="1" si="166"/>
        <v>0</v>
      </c>
      <c r="C600" s="2">
        <f t="shared" si="167"/>
        <v>0</v>
      </c>
      <c r="D600" s="12">
        <f ca="1">IF(A600&lt;$B$1,VLOOKUP(A600,[1]DI!$A$4:$B$15000,2),0)</f>
        <v>5.3999999999999999E-2</v>
      </c>
      <c r="E600" s="13">
        <f t="shared" ca="1" si="168"/>
        <v>1.0002087200000001</v>
      </c>
      <c r="F600" s="13">
        <f ca="1">(TRUNC(PRODUCT($E$12:$E599),16))</f>
        <v>1.10406577560511</v>
      </c>
      <c r="G600" s="13">
        <f t="shared" ca="1" si="169"/>
        <v>1.07412891539049</v>
      </c>
      <c r="H600" s="13">
        <f t="shared" ca="1" si="170"/>
        <v>1.0278708299999999</v>
      </c>
      <c r="I600" s="12">
        <f t="shared" si="183"/>
        <v>5.1999999999999998E-3</v>
      </c>
      <c r="J600" s="100">
        <f t="shared" si="171"/>
        <v>43578</v>
      </c>
      <c r="K600" s="3">
        <f t="shared" si="172"/>
        <v>116</v>
      </c>
      <c r="L600" s="18">
        <f t="shared" si="173"/>
        <v>116</v>
      </c>
      <c r="M600" s="11">
        <f t="shared" si="174"/>
        <v>1.0023903009999999</v>
      </c>
      <c r="N600" s="11">
        <f t="shared" ca="1" si="175"/>
        <v>1.030327751</v>
      </c>
      <c r="O600" s="18">
        <f t="shared" si="176"/>
        <v>0</v>
      </c>
      <c r="P600" s="2">
        <f t="shared" ca="1" si="177"/>
        <v>0</v>
      </c>
      <c r="Q600" s="2">
        <f t="shared" si="178"/>
        <v>0</v>
      </c>
      <c r="R600" s="4" t="str">
        <f t="shared" si="179"/>
        <v>A+J=</v>
      </c>
      <c r="S600" s="100">
        <f t="shared" si="180"/>
        <v>0</v>
      </c>
      <c r="T600" s="9" t="str">
        <f t="shared" si="181"/>
        <v>-</v>
      </c>
      <c r="U600" s="9"/>
      <c r="V600" s="9"/>
      <c r="W600" s="9"/>
      <c r="X600" s="9"/>
      <c r="Y600" s="1"/>
      <c r="Z600" s="9"/>
      <c r="AA600" s="9"/>
      <c r="AB600" s="9"/>
      <c r="AC600" s="9"/>
      <c r="AD600" s="9"/>
      <c r="AE600" s="10"/>
      <c r="AF600" s="9"/>
      <c r="AG600" s="9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</row>
    <row r="601" spans="1:190" x14ac:dyDescent="0.15">
      <c r="A601" s="98">
        <f t="shared" si="182"/>
        <v>43743</v>
      </c>
      <c r="B601" s="15">
        <f t="shared" ca="1" si="166"/>
        <v>0</v>
      </c>
      <c r="C601" s="2">
        <f t="shared" si="167"/>
        <v>0</v>
      </c>
      <c r="D601" s="12">
        <f ca="1">IF(A601&lt;$B$1,VLOOKUP(A601,[1]DI!$A$4:$B$15000,2),0)</f>
        <v>0</v>
      </c>
      <c r="E601" s="13">
        <f t="shared" ca="1" si="168"/>
        <v>1</v>
      </c>
      <c r="F601" s="13">
        <f ca="1">(TRUNC(PRODUCT($E$12:$E600),16))</f>
        <v>1.1042962162137899</v>
      </c>
      <c r="G601" s="13">
        <f t="shared" ca="1" si="169"/>
        <v>1.07412891539049</v>
      </c>
      <c r="H601" s="13">
        <f t="shared" ca="1" si="170"/>
        <v>1.0280853599999999</v>
      </c>
      <c r="I601" s="12">
        <f t="shared" si="183"/>
        <v>5.1999999999999998E-3</v>
      </c>
      <c r="J601" s="100">
        <f t="shared" si="171"/>
        <v>43578</v>
      </c>
      <c r="K601" s="3">
        <f t="shared" si="172"/>
        <v>116</v>
      </c>
      <c r="L601" s="18">
        <f t="shared" si="173"/>
        <v>117</v>
      </c>
      <c r="M601" s="11">
        <f t="shared" si="174"/>
        <v>1.0024109320000001</v>
      </c>
      <c r="N601" s="11">
        <f t="shared" ca="1" si="175"/>
        <v>1.0305640039999999</v>
      </c>
      <c r="O601" s="18">
        <f t="shared" si="176"/>
        <v>0</v>
      </c>
      <c r="P601" s="2">
        <f t="shared" ca="1" si="177"/>
        <v>0</v>
      </c>
      <c r="Q601" s="2">
        <f t="shared" si="178"/>
        <v>0</v>
      </c>
      <c r="R601" s="4" t="str">
        <f t="shared" si="179"/>
        <v>A+J=</v>
      </c>
      <c r="S601" s="100">
        <f t="shared" si="180"/>
        <v>0</v>
      </c>
      <c r="T601" s="9" t="str">
        <f t="shared" si="181"/>
        <v>-</v>
      </c>
      <c r="U601" s="9"/>
      <c r="V601" s="9"/>
      <c r="W601" s="9"/>
      <c r="X601" s="9"/>
      <c r="Y601" s="1"/>
      <c r="Z601" s="9"/>
      <c r="AA601" s="9"/>
      <c r="AB601" s="9"/>
      <c r="AC601" s="9"/>
      <c r="AD601" s="9"/>
      <c r="AE601" s="10"/>
      <c r="AF601" s="9"/>
      <c r="AG601" s="9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</row>
    <row r="602" spans="1:190" x14ac:dyDescent="0.15">
      <c r="A602" s="98">
        <f t="shared" si="182"/>
        <v>43744</v>
      </c>
      <c r="B602" s="15">
        <f t="shared" ca="1" si="166"/>
        <v>0</v>
      </c>
      <c r="C602" s="2">
        <f t="shared" si="167"/>
        <v>0</v>
      </c>
      <c r="D602" s="12">
        <f ca="1">IF(A602&lt;$B$1,VLOOKUP(A602,[1]DI!$A$4:$B$15000,2),0)</f>
        <v>0</v>
      </c>
      <c r="E602" s="13">
        <f t="shared" ca="1" si="168"/>
        <v>1</v>
      </c>
      <c r="F602" s="13">
        <f ca="1">(TRUNC(PRODUCT($E$12:$E601),16))</f>
        <v>1.1042962162137899</v>
      </c>
      <c r="G602" s="13">
        <f t="shared" ca="1" si="169"/>
        <v>1.07412891539049</v>
      </c>
      <c r="H602" s="13">
        <f t="shared" ca="1" si="170"/>
        <v>1.0280853599999999</v>
      </c>
      <c r="I602" s="12">
        <f t="shared" si="183"/>
        <v>5.1999999999999998E-3</v>
      </c>
      <c r="J602" s="100">
        <f t="shared" si="171"/>
        <v>43578</v>
      </c>
      <c r="K602" s="3">
        <f t="shared" si="172"/>
        <v>116</v>
      </c>
      <c r="L602" s="18">
        <f t="shared" si="173"/>
        <v>117</v>
      </c>
      <c r="M602" s="11">
        <f t="shared" si="174"/>
        <v>1.0024109320000001</v>
      </c>
      <c r="N602" s="11">
        <f t="shared" ca="1" si="175"/>
        <v>1.0305640039999999</v>
      </c>
      <c r="O602" s="18">
        <f t="shared" si="176"/>
        <v>0</v>
      </c>
      <c r="P602" s="2">
        <f t="shared" ca="1" si="177"/>
        <v>0</v>
      </c>
      <c r="Q602" s="2">
        <f t="shared" si="178"/>
        <v>0</v>
      </c>
      <c r="R602" s="4" t="str">
        <f t="shared" si="179"/>
        <v>A+J=</v>
      </c>
      <c r="S602" s="100">
        <f t="shared" si="180"/>
        <v>0</v>
      </c>
      <c r="T602" s="9" t="str">
        <f t="shared" si="181"/>
        <v>-</v>
      </c>
      <c r="U602" s="9"/>
      <c r="V602" s="9"/>
      <c r="W602" s="9"/>
      <c r="X602" s="9"/>
      <c r="Y602" s="1"/>
      <c r="Z602" s="9"/>
      <c r="AA602" s="9"/>
      <c r="AB602" s="9"/>
      <c r="AC602" s="9"/>
      <c r="AD602" s="9"/>
      <c r="AE602" s="10"/>
      <c r="AF602" s="9"/>
      <c r="AG602" s="9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</row>
    <row r="603" spans="1:190" x14ac:dyDescent="0.15">
      <c r="A603" s="98">
        <f t="shared" si="182"/>
        <v>43745</v>
      </c>
      <c r="B603" s="15">
        <f t="shared" ca="1" si="166"/>
        <v>0</v>
      </c>
      <c r="C603" s="2">
        <f t="shared" si="167"/>
        <v>0</v>
      </c>
      <c r="D603" s="12">
        <f ca="1">IF(A603&lt;$B$1,VLOOKUP(A603,[1]DI!$A$4:$B$15000,2),0)</f>
        <v>5.3999999999999999E-2</v>
      </c>
      <c r="E603" s="13">
        <f t="shared" ca="1" si="168"/>
        <v>1.0002087200000001</v>
      </c>
      <c r="F603" s="13">
        <f ca="1">(TRUNC(PRODUCT($E$12:$E602),16))</f>
        <v>1.1042962162137899</v>
      </c>
      <c r="G603" s="13">
        <f t="shared" ca="1" si="169"/>
        <v>1.07412891539049</v>
      </c>
      <c r="H603" s="13">
        <f t="shared" ca="1" si="170"/>
        <v>1.0280853599999999</v>
      </c>
      <c r="I603" s="12">
        <f t="shared" si="183"/>
        <v>5.1999999999999998E-3</v>
      </c>
      <c r="J603" s="100">
        <f t="shared" si="171"/>
        <v>43578</v>
      </c>
      <c r="K603" s="3">
        <f t="shared" si="172"/>
        <v>117</v>
      </c>
      <c r="L603" s="18">
        <f t="shared" si="173"/>
        <v>117</v>
      </c>
      <c r="M603" s="11">
        <f t="shared" si="174"/>
        <v>1.0024109320000001</v>
      </c>
      <c r="N603" s="11">
        <f t="shared" ca="1" si="175"/>
        <v>1.0305640039999999</v>
      </c>
      <c r="O603" s="18">
        <f t="shared" si="176"/>
        <v>0</v>
      </c>
      <c r="P603" s="2">
        <f t="shared" ca="1" si="177"/>
        <v>0</v>
      </c>
      <c r="Q603" s="2">
        <f t="shared" si="178"/>
        <v>0</v>
      </c>
      <c r="R603" s="4" t="str">
        <f t="shared" si="179"/>
        <v>A+J=</v>
      </c>
      <c r="S603" s="100">
        <f t="shared" si="180"/>
        <v>0</v>
      </c>
      <c r="T603" s="9" t="str">
        <f t="shared" si="181"/>
        <v>-</v>
      </c>
      <c r="U603" s="9"/>
      <c r="V603" s="9"/>
      <c r="W603" s="9"/>
      <c r="X603" s="9"/>
      <c r="Y603" s="1"/>
      <c r="Z603" s="9"/>
      <c r="AA603" s="9"/>
      <c r="AB603" s="9"/>
      <c r="AC603" s="9"/>
      <c r="AD603" s="9"/>
      <c r="AE603" s="10"/>
      <c r="AF603" s="9"/>
      <c r="AG603" s="9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</row>
    <row r="604" spans="1:190" x14ac:dyDescent="0.15">
      <c r="A604" s="98">
        <f t="shared" si="182"/>
        <v>43746</v>
      </c>
      <c r="B604" s="15">
        <f t="shared" ca="1" si="166"/>
        <v>0</v>
      </c>
      <c r="C604" s="2">
        <f t="shared" si="167"/>
        <v>0</v>
      </c>
      <c r="D604" s="12">
        <f ca="1">IF(A604&lt;$B$1,VLOOKUP(A604,[1]DI!$A$4:$B$15000,2),0)</f>
        <v>5.3999999999999999E-2</v>
      </c>
      <c r="E604" s="13">
        <f t="shared" ca="1" si="168"/>
        <v>1.0002087200000001</v>
      </c>
      <c r="F604" s="13">
        <f ca="1">(TRUNC(PRODUCT($E$12:$E603),16))</f>
        <v>1.10452670492004</v>
      </c>
      <c r="G604" s="13">
        <f t="shared" ca="1" si="169"/>
        <v>1.07412891539049</v>
      </c>
      <c r="H604" s="13">
        <f t="shared" ca="1" si="170"/>
        <v>1.0282999500000001</v>
      </c>
      <c r="I604" s="12">
        <f t="shared" si="183"/>
        <v>5.1999999999999998E-3</v>
      </c>
      <c r="J604" s="100">
        <f t="shared" si="171"/>
        <v>43578</v>
      </c>
      <c r="K604" s="3">
        <f t="shared" si="172"/>
        <v>118</v>
      </c>
      <c r="L604" s="18">
        <f t="shared" si="173"/>
        <v>118</v>
      </c>
      <c r="M604" s="11">
        <f t="shared" si="174"/>
        <v>1.002431563</v>
      </c>
      <c r="N604" s="11">
        <f t="shared" ca="1" si="175"/>
        <v>1.030800326</v>
      </c>
      <c r="O604" s="18">
        <f t="shared" si="176"/>
        <v>0</v>
      </c>
      <c r="P604" s="2">
        <f t="shared" ca="1" si="177"/>
        <v>0</v>
      </c>
      <c r="Q604" s="2">
        <f t="shared" si="178"/>
        <v>0</v>
      </c>
      <c r="R604" s="4" t="str">
        <f t="shared" si="179"/>
        <v>A+J=</v>
      </c>
      <c r="S604" s="100">
        <f t="shared" si="180"/>
        <v>0</v>
      </c>
      <c r="T604" s="9" t="str">
        <f t="shared" si="181"/>
        <v>-</v>
      </c>
      <c r="U604" s="9"/>
      <c r="V604" s="9"/>
      <c r="W604" s="9"/>
      <c r="X604" s="9"/>
      <c r="Y604" s="1"/>
      <c r="Z604" s="9"/>
      <c r="AA604" s="9"/>
      <c r="AB604" s="9"/>
      <c r="AC604" s="9"/>
      <c r="AD604" s="9"/>
      <c r="AE604" s="10"/>
      <c r="AF604" s="9"/>
      <c r="AG604" s="9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</row>
    <row r="605" spans="1:190" x14ac:dyDescent="0.15">
      <c r="A605" s="98">
        <f t="shared" si="182"/>
        <v>43747</v>
      </c>
      <c r="B605" s="15">
        <f t="shared" ca="1" si="166"/>
        <v>0</v>
      </c>
      <c r="C605" s="2">
        <f t="shared" si="167"/>
        <v>0</v>
      </c>
      <c r="D605" s="12">
        <f ca="1">IF(A605&lt;$B$1,VLOOKUP(A605,[1]DI!$A$4:$B$15000,2),0)</f>
        <v>5.3999999999999999E-2</v>
      </c>
      <c r="E605" s="13">
        <f t="shared" ca="1" si="168"/>
        <v>1.0002087200000001</v>
      </c>
      <c r="F605" s="13">
        <f ca="1">(TRUNC(PRODUCT($E$12:$E604),16))</f>
        <v>1.10475724173389</v>
      </c>
      <c r="G605" s="13">
        <f t="shared" ca="1" si="169"/>
        <v>1.07412891539049</v>
      </c>
      <c r="H605" s="13">
        <f t="shared" ca="1" si="170"/>
        <v>1.02851457</v>
      </c>
      <c r="I605" s="12">
        <f t="shared" si="183"/>
        <v>5.1999999999999998E-3</v>
      </c>
      <c r="J605" s="100">
        <f t="shared" si="171"/>
        <v>43578</v>
      </c>
      <c r="K605" s="3">
        <f t="shared" si="172"/>
        <v>119</v>
      </c>
      <c r="L605" s="18">
        <f t="shared" si="173"/>
        <v>119</v>
      </c>
      <c r="M605" s="11">
        <f t="shared" si="174"/>
        <v>1.002452195</v>
      </c>
      <c r="N605" s="11">
        <f t="shared" ca="1" si="175"/>
        <v>1.0310366879999999</v>
      </c>
      <c r="O605" s="18">
        <f t="shared" si="176"/>
        <v>0</v>
      </c>
      <c r="P605" s="2">
        <f t="shared" ca="1" si="177"/>
        <v>0</v>
      </c>
      <c r="Q605" s="2">
        <f t="shared" si="178"/>
        <v>0</v>
      </c>
      <c r="R605" s="4" t="str">
        <f t="shared" si="179"/>
        <v>A+J=</v>
      </c>
      <c r="S605" s="100">
        <f t="shared" si="180"/>
        <v>0</v>
      </c>
      <c r="T605" s="9" t="str">
        <f t="shared" si="181"/>
        <v>-</v>
      </c>
      <c r="U605" s="9"/>
      <c r="V605" s="9"/>
      <c r="W605" s="9"/>
      <c r="X605" s="9"/>
      <c r="Y605" s="1"/>
      <c r="Z605" s="9"/>
      <c r="AA605" s="9"/>
      <c r="AB605" s="9"/>
      <c r="AC605" s="9"/>
      <c r="AD605" s="9"/>
      <c r="AE605" s="10"/>
      <c r="AF605" s="9"/>
      <c r="AG605" s="9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</row>
    <row r="606" spans="1:190" x14ac:dyDescent="0.15">
      <c r="A606" s="98">
        <f t="shared" si="182"/>
        <v>43748</v>
      </c>
      <c r="B606" s="15">
        <f t="shared" ca="1" si="166"/>
        <v>0</v>
      </c>
      <c r="C606" s="2">
        <f t="shared" si="167"/>
        <v>0</v>
      </c>
      <c r="D606" s="12">
        <f ca="1">IF(A606&lt;$B$1,VLOOKUP(A606,[1]DI!$A$4:$B$15000,2),0)</f>
        <v>5.3999999999999999E-2</v>
      </c>
      <c r="E606" s="13">
        <f t="shared" ca="1" si="168"/>
        <v>1.0002087200000001</v>
      </c>
      <c r="F606" s="13">
        <f ca="1">(TRUNC(PRODUCT($E$12:$E605),16))</f>
        <v>1.1049878266653801</v>
      </c>
      <c r="G606" s="13">
        <f t="shared" ca="1" si="169"/>
        <v>1.07412891539049</v>
      </c>
      <c r="H606" s="13">
        <f t="shared" ca="1" si="170"/>
        <v>1.0287292400000001</v>
      </c>
      <c r="I606" s="12">
        <f t="shared" si="183"/>
        <v>5.1999999999999998E-3</v>
      </c>
      <c r="J606" s="100">
        <f t="shared" si="171"/>
        <v>43578</v>
      </c>
      <c r="K606" s="3">
        <f t="shared" si="172"/>
        <v>120</v>
      </c>
      <c r="L606" s="18">
        <f t="shared" si="173"/>
        <v>120</v>
      </c>
      <c r="M606" s="11">
        <f t="shared" si="174"/>
        <v>1.0024728270000001</v>
      </c>
      <c r="N606" s="11">
        <f t="shared" ca="1" si="175"/>
        <v>1.031273109</v>
      </c>
      <c r="O606" s="18">
        <f t="shared" si="176"/>
        <v>0</v>
      </c>
      <c r="P606" s="2">
        <f t="shared" ca="1" si="177"/>
        <v>0</v>
      </c>
      <c r="Q606" s="2">
        <f t="shared" si="178"/>
        <v>0</v>
      </c>
      <c r="R606" s="4" t="str">
        <f t="shared" si="179"/>
        <v>A+J=</v>
      </c>
      <c r="S606" s="100">
        <f t="shared" si="180"/>
        <v>0</v>
      </c>
      <c r="T606" s="9" t="str">
        <f t="shared" si="181"/>
        <v>-</v>
      </c>
      <c r="U606" s="9"/>
      <c r="V606" s="9"/>
      <c r="W606" s="9"/>
      <c r="X606" s="9"/>
      <c r="Y606" s="1"/>
      <c r="Z606" s="9"/>
      <c r="AA606" s="9"/>
      <c r="AB606" s="9"/>
      <c r="AC606" s="9"/>
      <c r="AD606" s="9"/>
      <c r="AE606" s="10"/>
      <c r="AF606" s="9"/>
      <c r="AG606" s="9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</row>
    <row r="607" spans="1:190" x14ac:dyDescent="0.15">
      <c r="A607" s="98">
        <f t="shared" si="182"/>
        <v>43749</v>
      </c>
      <c r="B607" s="15">
        <f t="shared" ca="1" si="166"/>
        <v>0</v>
      </c>
      <c r="C607" s="2">
        <f t="shared" si="167"/>
        <v>0</v>
      </c>
      <c r="D607" s="12">
        <f ca="1">IF(A607&lt;$B$1,VLOOKUP(A607,[1]DI!$A$4:$B$15000,2),0)</f>
        <v>5.3999999999999999E-2</v>
      </c>
      <c r="E607" s="13">
        <f t="shared" ca="1" si="168"/>
        <v>1.0002087200000001</v>
      </c>
      <c r="F607" s="13">
        <f ca="1">(TRUNC(PRODUCT($E$12:$E606),16))</f>
        <v>1.10521845972456</v>
      </c>
      <c r="G607" s="13">
        <f t="shared" ca="1" si="169"/>
        <v>1.07412891539049</v>
      </c>
      <c r="H607" s="13">
        <f t="shared" ca="1" si="170"/>
        <v>1.0289439600000001</v>
      </c>
      <c r="I607" s="12">
        <f t="shared" si="183"/>
        <v>5.1999999999999998E-3</v>
      </c>
      <c r="J607" s="100">
        <f t="shared" si="171"/>
        <v>43578</v>
      </c>
      <c r="K607" s="3">
        <f t="shared" si="172"/>
        <v>121</v>
      </c>
      <c r="L607" s="18">
        <f t="shared" si="173"/>
        <v>121</v>
      </c>
      <c r="M607" s="11">
        <f t="shared" si="174"/>
        <v>1.0024934599999999</v>
      </c>
      <c r="N607" s="11">
        <f t="shared" ca="1" si="175"/>
        <v>1.0315095910000001</v>
      </c>
      <c r="O607" s="18">
        <f t="shared" si="176"/>
        <v>0</v>
      </c>
      <c r="P607" s="2">
        <f t="shared" ca="1" si="177"/>
        <v>0</v>
      </c>
      <c r="Q607" s="2">
        <f t="shared" si="178"/>
        <v>0</v>
      </c>
      <c r="R607" s="4" t="str">
        <f t="shared" si="179"/>
        <v>A+J=</v>
      </c>
      <c r="S607" s="100">
        <f t="shared" si="180"/>
        <v>0</v>
      </c>
      <c r="T607" s="9" t="str">
        <f t="shared" si="181"/>
        <v>-</v>
      </c>
      <c r="U607" s="9"/>
      <c r="V607" s="9"/>
      <c r="W607" s="9"/>
      <c r="X607" s="9"/>
      <c r="Y607" s="1"/>
      <c r="Z607" s="9"/>
      <c r="AA607" s="9"/>
      <c r="AB607" s="9"/>
      <c r="AC607" s="9"/>
      <c r="AD607" s="9"/>
      <c r="AE607" s="10"/>
      <c r="AF607" s="9"/>
      <c r="AG607" s="9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</row>
    <row r="608" spans="1:190" x14ac:dyDescent="0.15">
      <c r="A608" s="98">
        <f t="shared" si="182"/>
        <v>43750</v>
      </c>
      <c r="B608" s="15">
        <f t="shared" ca="1" si="166"/>
        <v>0</v>
      </c>
      <c r="C608" s="2">
        <f t="shared" si="167"/>
        <v>0</v>
      </c>
      <c r="D608" s="12">
        <f ca="1">IF(A608&lt;$B$1,VLOOKUP(A608,[1]DI!$A$4:$B$15000,2),0)</f>
        <v>0</v>
      </c>
      <c r="E608" s="13">
        <f t="shared" ca="1" si="168"/>
        <v>1</v>
      </c>
      <c r="F608" s="13">
        <f ca="1">(TRUNC(PRODUCT($E$12:$E607),16))</f>
        <v>1.1054491409214799</v>
      </c>
      <c r="G608" s="13">
        <f t="shared" ca="1" si="169"/>
        <v>1.07412891539049</v>
      </c>
      <c r="H608" s="13">
        <f t="shared" ca="1" si="170"/>
        <v>1.0291587200000001</v>
      </c>
      <c r="I608" s="12">
        <f t="shared" si="183"/>
        <v>5.1999999999999998E-3</v>
      </c>
      <c r="J608" s="100">
        <f t="shared" si="171"/>
        <v>43578</v>
      </c>
      <c r="K608" s="3">
        <f t="shared" si="172"/>
        <v>121</v>
      </c>
      <c r="L608" s="18">
        <f t="shared" si="173"/>
        <v>122</v>
      </c>
      <c r="M608" s="11">
        <f t="shared" si="174"/>
        <v>1.0025140930000001</v>
      </c>
      <c r="N608" s="11">
        <f t="shared" ca="1" si="175"/>
        <v>1.0317461210000001</v>
      </c>
      <c r="O608" s="18">
        <f t="shared" si="176"/>
        <v>0</v>
      </c>
      <c r="P608" s="2">
        <f t="shared" ca="1" si="177"/>
        <v>0</v>
      </c>
      <c r="Q608" s="2">
        <f t="shared" si="178"/>
        <v>0</v>
      </c>
      <c r="R608" s="4" t="str">
        <f t="shared" si="179"/>
        <v>A+J=</v>
      </c>
      <c r="S608" s="100">
        <f t="shared" si="180"/>
        <v>0</v>
      </c>
      <c r="T608" s="9" t="str">
        <f t="shared" si="181"/>
        <v>-</v>
      </c>
      <c r="U608" s="9"/>
      <c r="V608" s="9"/>
      <c r="W608" s="9"/>
      <c r="X608" s="9"/>
      <c r="Y608" s="1"/>
      <c r="Z608" s="9"/>
      <c r="AA608" s="9"/>
      <c r="AB608" s="9"/>
      <c r="AC608" s="9"/>
      <c r="AD608" s="9"/>
      <c r="AE608" s="10"/>
      <c r="AF608" s="9"/>
      <c r="AG608" s="9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</row>
    <row r="609" spans="1:190" x14ac:dyDescent="0.15">
      <c r="A609" s="98">
        <f t="shared" si="182"/>
        <v>43751</v>
      </c>
      <c r="B609" s="15">
        <f t="shared" ca="1" si="166"/>
        <v>0</v>
      </c>
      <c r="C609" s="2">
        <f t="shared" si="167"/>
        <v>0</v>
      </c>
      <c r="D609" s="12">
        <f ca="1">IF(A609&lt;$B$1,VLOOKUP(A609,[1]DI!$A$4:$B$15000,2),0)</f>
        <v>0</v>
      </c>
      <c r="E609" s="13">
        <f t="shared" ca="1" si="168"/>
        <v>1</v>
      </c>
      <c r="F609" s="13">
        <f ca="1">(TRUNC(PRODUCT($E$12:$E608),16))</f>
        <v>1.1054491409214799</v>
      </c>
      <c r="G609" s="13">
        <f t="shared" ca="1" si="169"/>
        <v>1.07412891539049</v>
      </c>
      <c r="H609" s="13">
        <f t="shared" ca="1" si="170"/>
        <v>1.0291587200000001</v>
      </c>
      <c r="I609" s="12">
        <f t="shared" si="183"/>
        <v>5.1999999999999998E-3</v>
      </c>
      <c r="J609" s="100">
        <f t="shared" si="171"/>
        <v>43578</v>
      </c>
      <c r="K609" s="3">
        <f t="shared" si="172"/>
        <v>121</v>
      </c>
      <c r="L609" s="18">
        <f t="shared" si="173"/>
        <v>122</v>
      </c>
      <c r="M609" s="11">
        <f t="shared" si="174"/>
        <v>1.0025140930000001</v>
      </c>
      <c r="N609" s="11">
        <f t="shared" ca="1" si="175"/>
        <v>1.0317461210000001</v>
      </c>
      <c r="O609" s="18">
        <f t="shared" si="176"/>
        <v>0</v>
      </c>
      <c r="P609" s="2">
        <f t="shared" ca="1" si="177"/>
        <v>0</v>
      </c>
      <c r="Q609" s="2">
        <f t="shared" si="178"/>
        <v>0</v>
      </c>
      <c r="R609" s="4" t="str">
        <f t="shared" si="179"/>
        <v>A+J=</v>
      </c>
      <c r="S609" s="100">
        <f t="shared" si="180"/>
        <v>0</v>
      </c>
      <c r="T609" s="9" t="str">
        <f t="shared" si="181"/>
        <v>-</v>
      </c>
      <c r="U609" s="9"/>
      <c r="V609" s="9"/>
      <c r="W609" s="9"/>
      <c r="X609" s="9"/>
      <c r="Y609" s="1"/>
      <c r="Z609" s="9"/>
      <c r="AA609" s="9"/>
      <c r="AB609" s="9"/>
      <c r="AC609" s="9"/>
      <c r="AD609" s="9"/>
      <c r="AE609" s="10"/>
      <c r="AF609" s="9"/>
      <c r="AG609" s="9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</row>
    <row r="610" spans="1:190" x14ac:dyDescent="0.15">
      <c r="A610" s="98">
        <f t="shared" si="182"/>
        <v>43752</v>
      </c>
      <c r="B610" s="15">
        <f t="shared" ca="1" si="166"/>
        <v>0</v>
      </c>
      <c r="C610" s="2">
        <f t="shared" si="167"/>
        <v>0</v>
      </c>
      <c r="D610" s="12">
        <f ca="1">IF(A610&lt;$B$1,VLOOKUP(A610,[1]DI!$A$4:$B$15000,2),0)</f>
        <v>5.3999999999999999E-2</v>
      </c>
      <c r="E610" s="13">
        <f t="shared" ca="1" si="168"/>
        <v>1.0002087200000001</v>
      </c>
      <c r="F610" s="13">
        <f ca="1">(TRUNC(PRODUCT($E$12:$E609),16))</f>
        <v>1.1054491409214799</v>
      </c>
      <c r="G610" s="13">
        <f t="shared" ca="1" si="169"/>
        <v>1.07412891539049</v>
      </c>
      <c r="H610" s="13">
        <f t="shared" ca="1" si="170"/>
        <v>1.0291587200000001</v>
      </c>
      <c r="I610" s="12">
        <f t="shared" si="183"/>
        <v>5.1999999999999998E-3</v>
      </c>
      <c r="J610" s="100">
        <f t="shared" si="171"/>
        <v>43578</v>
      </c>
      <c r="K610" s="3">
        <f t="shared" si="172"/>
        <v>122</v>
      </c>
      <c r="L610" s="18">
        <f t="shared" si="173"/>
        <v>122</v>
      </c>
      <c r="M610" s="11">
        <f t="shared" si="174"/>
        <v>1.0025140930000001</v>
      </c>
      <c r="N610" s="11">
        <f t="shared" ca="1" si="175"/>
        <v>1.0317461210000001</v>
      </c>
      <c r="O610" s="18">
        <f t="shared" si="176"/>
        <v>0</v>
      </c>
      <c r="P610" s="2">
        <f t="shared" ca="1" si="177"/>
        <v>0</v>
      </c>
      <c r="Q610" s="2">
        <f t="shared" si="178"/>
        <v>0</v>
      </c>
      <c r="R610" s="4" t="str">
        <f t="shared" si="179"/>
        <v>A+J=</v>
      </c>
      <c r="S610" s="100">
        <f t="shared" si="180"/>
        <v>0</v>
      </c>
      <c r="T610" s="9" t="str">
        <f t="shared" si="181"/>
        <v>-</v>
      </c>
      <c r="U610" s="9"/>
      <c r="V610" s="9"/>
      <c r="W610" s="9"/>
      <c r="X610" s="9"/>
      <c r="Y610" s="1"/>
      <c r="Z610" s="9"/>
      <c r="AA610" s="9"/>
      <c r="AB610" s="9"/>
      <c r="AC610" s="9"/>
      <c r="AD610" s="9"/>
      <c r="AE610" s="10"/>
      <c r="AF610" s="9"/>
      <c r="AG610" s="9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</row>
    <row r="611" spans="1:190" x14ac:dyDescent="0.15">
      <c r="A611" s="98">
        <f t="shared" si="182"/>
        <v>43753</v>
      </c>
      <c r="B611" s="15">
        <f t="shared" ca="1" si="166"/>
        <v>0</v>
      </c>
      <c r="C611" s="2">
        <f t="shared" si="167"/>
        <v>0</v>
      </c>
      <c r="D611" s="12">
        <f ca="1">IF(A611&lt;$B$1,VLOOKUP(A611,[1]DI!$A$4:$B$15000,2),0)</f>
        <v>5.3999999999999999E-2</v>
      </c>
      <c r="E611" s="13">
        <f t="shared" ca="1" si="168"/>
        <v>1.0002087200000001</v>
      </c>
      <c r="F611" s="13">
        <f ca="1">(TRUNC(PRODUCT($E$12:$E610),16))</f>
        <v>1.1056798702661701</v>
      </c>
      <c r="G611" s="13">
        <f t="shared" ca="1" si="169"/>
        <v>1.07412891539049</v>
      </c>
      <c r="H611" s="13">
        <f t="shared" ca="1" si="170"/>
        <v>1.02937353</v>
      </c>
      <c r="I611" s="12">
        <f t="shared" si="183"/>
        <v>5.1999999999999998E-3</v>
      </c>
      <c r="J611" s="100">
        <f t="shared" si="171"/>
        <v>43578</v>
      </c>
      <c r="K611" s="3">
        <f t="shared" si="172"/>
        <v>123</v>
      </c>
      <c r="L611" s="18">
        <f t="shared" si="173"/>
        <v>123</v>
      </c>
      <c r="M611" s="11">
        <f t="shared" si="174"/>
        <v>1.0025347259999999</v>
      </c>
      <c r="N611" s="11">
        <f t="shared" ca="1" si="175"/>
        <v>1.0319827100000001</v>
      </c>
      <c r="O611" s="18">
        <f t="shared" si="176"/>
        <v>0</v>
      </c>
      <c r="P611" s="2">
        <f t="shared" ca="1" si="177"/>
        <v>0</v>
      </c>
      <c r="Q611" s="2">
        <f t="shared" si="178"/>
        <v>0</v>
      </c>
      <c r="R611" s="4" t="str">
        <f t="shared" si="179"/>
        <v>A+J=</v>
      </c>
      <c r="S611" s="100">
        <f t="shared" si="180"/>
        <v>0</v>
      </c>
      <c r="T611" s="9" t="str">
        <f t="shared" si="181"/>
        <v>-</v>
      </c>
      <c r="U611" s="9"/>
      <c r="V611" s="9"/>
      <c r="W611" s="9"/>
      <c r="X611" s="9"/>
      <c r="Y611" s="1"/>
      <c r="Z611" s="9"/>
      <c r="AA611" s="9"/>
      <c r="AB611" s="9"/>
      <c r="AC611" s="9"/>
      <c r="AD611" s="9"/>
      <c r="AE611" s="10"/>
      <c r="AF611" s="9"/>
      <c r="AG611" s="9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</row>
    <row r="612" spans="1:190" x14ac:dyDescent="0.15">
      <c r="A612" s="98">
        <f t="shared" si="182"/>
        <v>43754</v>
      </c>
      <c r="B612" s="15">
        <f t="shared" ca="1" si="166"/>
        <v>0</v>
      </c>
      <c r="C612" s="2">
        <f t="shared" si="167"/>
        <v>0</v>
      </c>
      <c r="D612" s="12">
        <f ca="1">IF(A612&lt;$B$1,VLOOKUP(A612,[1]DI!$A$4:$B$15000,2),0)</f>
        <v>5.3999999999999999E-2</v>
      </c>
      <c r="E612" s="13">
        <f t="shared" ca="1" si="168"/>
        <v>1.0002087200000001</v>
      </c>
      <c r="F612" s="13">
        <f ca="1">(TRUNC(PRODUCT($E$12:$E611),16))</f>
        <v>1.10591064776869</v>
      </c>
      <c r="G612" s="13">
        <f t="shared" ca="1" si="169"/>
        <v>1.07412891539049</v>
      </c>
      <c r="H612" s="13">
        <f t="shared" ca="1" si="170"/>
        <v>1.0295883800000001</v>
      </c>
      <c r="I612" s="12">
        <f t="shared" si="183"/>
        <v>5.1999999999999998E-3</v>
      </c>
      <c r="J612" s="100">
        <f t="shared" si="171"/>
        <v>43578</v>
      </c>
      <c r="K612" s="3">
        <f t="shared" si="172"/>
        <v>124</v>
      </c>
      <c r="L612" s="18">
        <f t="shared" si="173"/>
        <v>124</v>
      </c>
      <c r="M612" s="11">
        <f t="shared" si="174"/>
        <v>1.0025553599999999</v>
      </c>
      <c r="N612" s="11">
        <f t="shared" ca="1" si="175"/>
        <v>1.032219349</v>
      </c>
      <c r="O612" s="18">
        <f t="shared" si="176"/>
        <v>0</v>
      </c>
      <c r="P612" s="2">
        <f t="shared" ca="1" si="177"/>
        <v>0</v>
      </c>
      <c r="Q612" s="2">
        <f t="shared" si="178"/>
        <v>0</v>
      </c>
      <c r="R612" s="4" t="str">
        <f t="shared" si="179"/>
        <v>A+J=</v>
      </c>
      <c r="S612" s="100">
        <f t="shared" si="180"/>
        <v>0</v>
      </c>
      <c r="T612" s="9" t="str">
        <f t="shared" si="181"/>
        <v>-</v>
      </c>
      <c r="U612" s="9"/>
      <c r="V612" s="9"/>
      <c r="W612" s="9"/>
      <c r="X612" s="9"/>
      <c r="Y612" s="1"/>
      <c r="Z612" s="9"/>
      <c r="AA612" s="9"/>
      <c r="AB612" s="9"/>
      <c r="AC612" s="9"/>
      <c r="AD612" s="9"/>
      <c r="AE612" s="10"/>
      <c r="AF612" s="9"/>
      <c r="AG612" s="9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</row>
    <row r="613" spans="1:190" x14ac:dyDescent="0.15">
      <c r="A613" s="98">
        <f t="shared" si="182"/>
        <v>43755</v>
      </c>
      <c r="B613" s="15">
        <f t="shared" ca="1" si="166"/>
        <v>0</v>
      </c>
      <c r="C613" s="2">
        <f t="shared" si="167"/>
        <v>0</v>
      </c>
      <c r="D613" s="12">
        <f ca="1">IF(A613&lt;$B$1,VLOOKUP(A613,[1]DI!$A$4:$B$15000,2),0)</f>
        <v>5.3999999999999999E-2</v>
      </c>
      <c r="E613" s="13">
        <f t="shared" ca="1" si="168"/>
        <v>1.0002087200000001</v>
      </c>
      <c r="F613" s="13">
        <f ca="1">(TRUNC(PRODUCT($E$12:$E612),16))</f>
        <v>1.1061414734391</v>
      </c>
      <c r="G613" s="13">
        <f t="shared" ca="1" si="169"/>
        <v>1.07412891539049</v>
      </c>
      <c r="H613" s="13">
        <f t="shared" ca="1" si="170"/>
        <v>1.0298032699999999</v>
      </c>
      <c r="I613" s="12">
        <f t="shared" si="183"/>
        <v>5.1999999999999998E-3</v>
      </c>
      <c r="J613" s="100">
        <f t="shared" si="171"/>
        <v>43578</v>
      </c>
      <c r="K613" s="3">
        <f t="shared" si="172"/>
        <v>125</v>
      </c>
      <c r="L613" s="18">
        <f t="shared" si="173"/>
        <v>125</v>
      </c>
      <c r="M613" s="11">
        <f t="shared" si="174"/>
        <v>1.0025759940000001</v>
      </c>
      <c r="N613" s="11">
        <f t="shared" ca="1" si="175"/>
        <v>1.032456037</v>
      </c>
      <c r="O613" s="18">
        <f t="shared" si="176"/>
        <v>0</v>
      </c>
      <c r="P613" s="2">
        <f t="shared" ca="1" si="177"/>
        <v>0</v>
      </c>
      <c r="Q613" s="2">
        <f t="shared" si="178"/>
        <v>0</v>
      </c>
      <c r="R613" s="4" t="str">
        <f t="shared" si="179"/>
        <v>A+J=</v>
      </c>
      <c r="S613" s="100">
        <f t="shared" si="180"/>
        <v>0</v>
      </c>
      <c r="T613" s="9" t="str">
        <f t="shared" si="181"/>
        <v>-</v>
      </c>
      <c r="U613" s="9"/>
      <c r="V613" s="9"/>
      <c r="W613" s="9"/>
      <c r="X613" s="9"/>
      <c r="Y613" s="1"/>
      <c r="Z613" s="9"/>
      <c r="AA613" s="9"/>
      <c r="AB613" s="9"/>
      <c r="AC613" s="9"/>
      <c r="AD613" s="9"/>
      <c r="AE613" s="10"/>
      <c r="AF613" s="9"/>
      <c r="AG613" s="9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</row>
    <row r="614" spans="1:190" x14ac:dyDescent="0.15">
      <c r="A614" s="98">
        <f t="shared" si="182"/>
        <v>43756</v>
      </c>
      <c r="B614" s="15">
        <f t="shared" ca="1" si="166"/>
        <v>0</v>
      </c>
      <c r="C614" s="2">
        <f t="shared" si="167"/>
        <v>0</v>
      </c>
      <c r="D614" s="12">
        <f ca="1">IF(A614&lt;$B$1,VLOOKUP(A614,[1]DI!$A$4:$B$15000,2),0)</f>
        <v>5.3999999999999999E-2</v>
      </c>
      <c r="E614" s="13">
        <f t="shared" ca="1" si="168"/>
        <v>1.0002087200000001</v>
      </c>
      <c r="F614" s="13">
        <f ca="1">(TRUNC(PRODUCT($E$12:$E613),16))</f>
        <v>1.1063723472874301</v>
      </c>
      <c r="G614" s="13">
        <f t="shared" ca="1" si="169"/>
        <v>1.07412891539049</v>
      </c>
      <c r="H614" s="13">
        <f t="shared" ca="1" si="170"/>
        <v>1.0300182099999999</v>
      </c>
      <c r="I614" s="12">
        <f t="shared" si="183"/>
        <v>5.1999999999999998E-3</v>
      </c>
      <c r="J614" s="100">
        <f t="shared" si="171"/>
        <v>43578</v>
      </c>
      <c r="K614" s="3">
        <f t="shared" si="172"/>
        <v>126</v>
      </c>
      <c r="L614" s="18">
        <f t="shared" si="173"/>
        <v>126</v>
      </c>
      <c r="M614" s="11">
        <f t="shared" si="174"/>
        <v>1.0025966289999999</v>
      </c>
      <c r="N614" s="11">
        <f t="shared" ca="1" si="175"/>
        <v>1.0326927850000001</v>
      </c>
      <c r="O614" s="18">
        <f t="shared" si="176"/>
        <v>0</v>
      </c>
      <c r="P614" s="2">
        <f t="shared" ca="1" si="177"/>
        <v>0</v>
      </c>
      <c r="Q614" s="2">
        <f t="shared" si="178"/>
        <v>0</v>
      </c>
      <c r="R614" s="4" t="str">
        <f t="shared" si="179"/>
        <v>A+J=</v>
      </c>
      <c r="S614" s="100">
        <f t="shared" si="180"/>
        <v>0</v>
      </c>
      <c r="T614" s="9" t="str">
        <f t="shared" si="181"/>
        <v>-</v>
      </c>
      <c r="U614" s="9"/>
      <c r="V614" s="9"/>
      <c r="W614" s="9"/>
      <c r="X614" s="9"/>
      <c r="Y614" s="1"/>
      <c r="Z614" s="9"/>
      <c r="AA614" s="9"/>
      <c r="AB614" s="9"/>
      <c r="AC614" s="9"/>
      <c r="AD614" s="9"/>
      <c r="AE614" s="10"/>
      <c r="AF614" s="9"/>
      <c r="AG614" s="9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</row>
    <row r="615" spans="1:190" x14ac:dyDescent="0.15">
      <c r="A615" s="98">
        <f t="shared" si="182"/>
        <v>43757</v>
      </c>
      <c r="B615" s="15">
        <f t="shared" ca="1" si="166"/>
        <v>0</v>
      </c>
      <c r="C615" s="2">
        <f t="shared" si="167"/>
        <v>0</v>
      </c>
      <c r="D615" s="12">
        <f ca="1">IF(A615&lt;$B$1,VLOOKUP(A615,[1]DI!$A$4:$B$15000,2),0)</f>
        <v>0</v>
      </c>
      <c r="E615" s="13">
        <f t="shared" ca="1" si="168"/>
        <v>1</v>
      </c>
      <c r="F615" s="13">
        <f ca="1">(TRUNC(PRODUCT($E$12:$E614),16))</f>
        <v>1.10660326932376</v>
      </c>
      <c r="G615" s="13">
        <f t="shared" ca="1" si="169"/>
        <v>1.07412891539049</v>
      </c>
      <c r="H615" s="13">
        <f t="shared" ca="1" si="170"/>
        <v>1.0302332000000001</v>
      </c>
      <c r="I615" s="12">
        <f t="shared" si="183"/>
        <v>5.1999999999999998E-3</v>
      </c>
      <c r="J615" s="100">
        <f t="shared" si="171"/>
        <v>43578</v>
      </c>
      <c r="K615" s="3">
        <f t="shared" si="172"/>
        <v>126</v>
      </c>
      <c r="L615" s="18">
        <f t="shared" si="173"/>
        <v>127</v>
      </c>
      <c r="M615" s="11">
        <f t="shared" si="174"/>
        <v>1.002617264</v>
      </c>
      <c r="N615" s="11">
        <f t="shared" ca="1" si="175"/>
        <v>1.0329295919999999</v>
      </c>
      <c r="O615" s="18">
        <f t="shared" si="176"/>
        <v>0</v>
      </c>
      <c r="P615" s="2">
        <f t="shared" ca="1" si="177"/>
        <v>0</v>
      </c>
      <c r="Q615" s="2">
        <f t="shared" si="178"/>
        <v>0</v>
      </c>
      <c r="R615" s="4" t="str">
        <f t="shared" si="179"/>
        <v>A+J=</v>
      </c>
      <c r="S615" s="100">
        <f t="shared" si="180"/>
        <v>0</v>
      </c>
      <c r="T615" s="9" t="str">
        <f t="shared" si="181"/>
        <v>-</v>
      </c>
      <c r="U615" s="9"/>
      <c r="V615" s="9"/>
      <c r="W615" s="9"/>
      <c r="X615" s="9"/>
      <c r="Y615" s="1"/>
      <c r="Z615" s="9"/>
      <c r="AA615" s="9"/>
      <c r="AB615" s="9"/>
      <c r="AC615" s="9"/>
      <c r="AD615" s="9"/>
      <c r="AE615" s="10"/>
      <c r="AF615" s="9"/>
      <c r="AG615" s="9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</row>
    <row r="616" spans="1:190" x14ac:dyDescent="0.15">
      <c r="A616" s="98">
        <f t="shared" si="182"/>
        <v>43758</v>
      </c>
      <c r="B616" s="15">
        <f t="shared" ca="1" si="166"/>
        <v>0</v>
      </c>
      <c r="C616" s="2">
        <f t="shared" si="167"/>
        <v>0</v>
      </c>
      <c r="D616" s="12">
        <f ca="1">IF(A616&lt;$B$1,VLOOKUP(A616,[1]DI!$A$4:$B$15000,2),0)</f>
        <v>0</v>
      </c>
      <c r="E616" s="13">
        <f t="shared" ca="1" si="168"/>
        <v>1</v>
      </c>
      <c r="F616" s="13">
        <f ca="1">(TRUNC(PRODUCT($E$12:$E615),16))</f>
        <v>1.10660326932376</v>
      </c>
      <c r="G616" s="13">
        <f t="shared" ca="1" si="169"/>
        <v>1.07412891539049</v>
      </c>
      <c r="H616" s="13">
        <f t="shared" ca="1" si="170"/>
        <v>1.0302332000000001</v>
      </c>
      <c r="I616" s="12">
        <f t="shared" si="183"/>
        <v>5.1999999999999998E-3</v>
      </c>
      <c r="J616" s="100">
        <f t="shared" si="171"/>
        <v>43578</v>
      </c>
      <c r="K616" s="3">
        <f t="shared" si="172"/>
        <v>126</v>
      </c>
      <c r="L616" s="18">
        <f t="shared" si="173"/>
        <v>127</v>
      </c>
      <c r="M616" s="11">
        <f t="shared" si="174"/>
        <v>1.002617264</v>
      </c>
      <c r="N616" s="11">
        <f t="shared" ca="1" si="175"/>
        <v>1.0329295919999999</v>
      </c>
      <c r="O616" s="18">
        <f t="shared" si="176"/>
        <v>0</v>
      </c>
      <c r="P616" s="2">
        <f t="shared" ca="1" si="177"/>
        <v>0</v>
      </c>
      <c r="Q616" s="2">
        <f t="shared" si="178"/>
        <v>0</v>
      </c>
      <c r="R616" s="4" t="str">
        <f t="shared" si="179"/>
        <v>A+J=</v>
      </c>
      <c r="S616" s="100">
        <f t="shared" si="180"/>
        <v>0</v>
      </c>
      <c r="T616" s="9" t="str">
        <f t="shared" si="181"/>
        <v>-</v>
      </c>
      <c r="U616" s="9"/>
      <c r="V616" s="9"/>
      <c r="W616" s="9"/>
      <c r="X616" s="9"/>
      <c r="Y616" s="1"/>
      <c r="Z616" s="9"/>
      <c r="AA616" s="9"/>
      <c r="AB616" s="9"/>
      <c r="AC616" s="9"/>
      <c r="AD616" s="9"/>
      <c r="AE616" s="10"/>
      <c r="AF616" s="9"/>
      <c r="AG616" s="9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</row>
    <row r="617" spans="1:190" x14ac:dyDescent="0.15">
      <c r="A617" s="98">
        <f t="shared" si="182"/>
        <v>43759</v>
      </c>
      <c r="B617" s="15">
        <f t="shared" ca="1" si="166"/>
        <v>0</v>
      </c>
      <c r="C617" s="2">
        <f t="shared" si="167"/>
        <v>0</v>
      </c>
      <c r="D617" s="12">
        <f ca="1">IF(A617&lt;$B$1,VLOOKUP(A617,[1]DI!$A$4:$B$15000,2),0)</f>
        <v>5.3999999999999999E-2</v>
      </c>
      <c r="E617" s="13">
        <f t="shared" ca="1" si="168"/>
        <v>1.0002087200000001</v>
      </c>
      <c r="F617" s="13">
        <f ca="1">(TRUNC(PRODUCT($E$12:$E616),16))</f>
        <v>1.10660326932376</v>
      </c>
      <c r="G617" s="13">
        <f t="shared" ca="1" si="169"/>
        <v>1.07412891539049</v>
      </c>
      <c r="H617" s="13">
        <f t="shared" ca="1" si="170"/>
        <v>1.0302332000000001</v>
      </c>
      <c r="I617" s="12">
        <f t="shared" si="183"/>
        <v>5.1999999999999998E-3</v>
      </c>
      <c r="J617" s="100">
        <f t="shared" si="171"/>
        <v>43578</v>
      </c>
      <c r="K617" s="3">
        <f t="shared" si="172"/>
        <v>127</v>
      </c>
      <c r="L617" s="18">
        <f t="shared" si="173"/>
        <v>127</v>
      </c>
      <c r="M617" s="11">
        <f t="shared" si="174"/>
        <v>1.002617264</v>
      </c>
      <c r="N617" s="11">
        <f t="shared" ca="1" si="175"/>
        <v>1.0329295919999999</v>
      </c>
      <c r="O617" s="18">
        <f t="shared" si="176"/>
        <v>0</v>
      </c>
      <c r="P617" s="2">
        <f t="shared" ca="1" si="177"/>
        <v>0</v>
      </c>
      <c r="Q617" s="2">
        <f t="shared" si="178"/>
        <v>0</v>
      </c>
      <c r="R617" s="4" t="str">
        <f t="shared" si="179"/>
        <v>A+J=</v>
      </c>
      <c r="S617" s="100">
        <f t="shared" si="180"/>
        <v>0</v>
      </c>
      <c r="T617" s="9" t="str">
        <f t="shared" si="181"/>
        <v>-</v>
      </c>
      <c r="U617" s="9"/>
      <c r="V617" s="9"/>
      <c r="W617" s="9"/>
      <c r="X617" s="9"/>
      <c r="Y617" s="1"/>
      <c r="Z617" s="9"/>
      <c r="AA617" s="9"/>
      <c r="AB617" s="9"/>
      <c r="AC617" s="9"/>
      <c r="AD617" s="9"/>
      <c r="AE617" s="10"/>
      <c r="AF617" s="9"/>
      <c r="AG617" s="9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</row>
    <row r="618" spans="1:190" x14ac:dyDescent="0.15">
      <c r="A618" s="98">
        <f t="shared" si="182"/>
        <v>43760</v>
      </c>
      <c r="B618" s="15">
        <f t="shared" ca="1" si="166"/>
        <v>0</v>
      </c>
      <c r="C618" s="2">
        <f t="shared" si="167"/>
        <v>0</v>
      </c>
      <c r="D618" s="12">
        <f ca="1">IF(A618&lt;$B$1,VLOOKUP(A618,[1]DI!$A$4:$B$15000,2),0)</f>
        <v>5.3999999999999999E-2</v>
      </c>
      <c r="E618" s="13">
        <f t="shared" ca="1" si="168"/>
        <v>1.0002087200000001</v>
      </c>
      <c r="F618" s="13">
        <f ca="1">(TRUNC(PRODUCT($E$12:$E617),16))</f>
        <v>1.1068342395581301</v>
      </c>
      <c r="G618" s="13">
        <f t="shared" ca="1" si="169"/>
        <v>1.07412891539049</v>
      </c>
      <c r="H618" s="13">
        <f t="shared" ca="1" si="170"/>
        <v>1.03044823</v>
      </c>
      <c r="I618" s="12">
        <f t="shared" si="183"/>
        <v>5.1999999999999998E-3</v>
      </c>
      <c r="J618" s="100">
        <f t="shared" si="171"/>
        <v>43578</v>
      </c>
      <c r="K618" s="3">
        <f t="shared" si="172"/>
        <v>128</v>
      </c>
      <c r="L618" s="18">
        <f t="shared" si="173"/>
        <v>128</v>
      </c>
      <c r="M618" s="11">
        <f t="shared" si="174"/>
        <v>1.002637899</v>
      </c>
      <c r="N618" s="11">
        <f t="shared" ca="1" si="175"/>
        <v>1.033166448</v>
      </c>
      <c r="O618" s="18">
        <f t="shared" si="176"/>
        <v>0</v>
      </c>
      <c r="P618" s="2">
        <f t="shared" ca="1" si="177"/>
        <v>0</v>
      </c>
      <c r="Q618" s="2">
        <f t="shared" si="178"/>
        <v>0</v>
      </c>
      <c r="R618" s="4" t="str">
        <f t="shared" si="179"/>
        <v>A+J=</v>
      </c>
      <c r="S618" s="100">
        <f t="shared" si="180"/>
        <v>0</v>
      </c>
      <c r="T618" s="9" t="str">
        <f t="shared" si="181"/>
        <v>-</v>
      </c>
      <c r="U618" s="9"/>
      <c r="V618" s="9"/>
      <c r="W618" s="9"/>
      <c r="X618" s="9"/>
      <c r="Y618" s="1"/>
      <c r="Z618" s="9"/>
      <c r="AA618" s="9"/>
      <c r="AB618" s="9"/>
      <c r="AC618" s="9"/>
      <c r="AD618" s="9"/>
      <c r="AE618" s="10"/>
      <c r="AF618" s="9"/>
      <c r="AG618" s="9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</row>
    <row r="619" spans="1:190" x14ac:dyDescent="0.15">
      <c r="A619" s="98">
        <f t="shared" si="182"/>
        <v>43761</v>
      </c>
      <c r="B619" s="15">
        <f t="shared" ca="1" si="166"/>
        <v>0</v>
      </c>
      <c r="C619" s="2">
        <f t="shared" si="167"/>
        <v>0</v>
      </c>
      <c r="D619" s="12">
        <f ca="1">IF(A619&lt;$B$1,VLOOKUP(A619,[1]DI!$A$4:$B$15000,2),0)</f>
        <v>5.3999999999999999E-2</v>
      </c>
      <c r="E619" s="13">
        <f t="shared" ca="1" si="168"/>
        <v>1.0002087200000001</v>
      </c>
      <c r="F619" s="13">
        <f ca="1">(TRUNC(PRODUCT($E$12:$E618),16))</f>
        <v>1.10706525800061</v>
      </c>
      <c r="G619" s="13">
        <f t="shared" ca="1" si="169"/>
        <v>1.07412891539049</v>
      </c>
      <c r="H619" s="13">
        <f t="shared" ca="1" si="170"/>
        <v>1.03066331</v>
      </c>
      <c r="I619" s="12">
        <f t="shared" si="183"/>
        <v>5.1999999999999998E-3</v>
      </c>
      <c r="J619" s="100">
        <f t="shared" si="171"/>
        <v>43578</v>
      </c>
      <c r="K619" s="3">
        <f t="shared" si="172"/>
        <v>129</v>
      </c>
      <c r="L619" s="18">
        <f t="shared" si="173"/>
        <v>129</v>
      </c>
      <c r="M619" s="11">
        <f t="shared" si="174"/>
        <v>1.0026585349999999</v>
      </c>
      <c r="N619" s="11">
        <f t="shared" ca="1" si="175"/>
        <v>1.033403364</v>
      </c>
      <c r="O619" s="18">
        <f t="shared" si="176"/>
        <v>0</v>
      </c>
      <c r="P619" s="2">
        <f t="shared" ca="1" si="177"/>
        <v>0</v>
      </c>
      <c r="Q619" s="2">
        <f t="shared" si="178"/>
        <v>0</v>
      </c>
      <c r="R619" s="4" t="str">
        <f t="shared" si="179"/>
        <v>A+J=</v>
      </c>
      <c r="S619" s="100">
        <f t="shared" si="180"/>
        <v>0</v>
      </c>
      <c r="T619" s="9" t="str">
        <f t="shared" si="181"/>
        <v>-</v>
      </c>
      <c r="U619" s="9"/>
      <c r="V619" s="9"/>
      <c r="W619" s="9"/>
      <c r="X619" s="9"/>
      <c r="Y619" s="1"/>
      <c r="Z619" s="9"/>
      <c r="AA619" s="9"/>
      <c r="AB619" s="9"/>
      <c r="AC619" s="9"/>
      <c r="AD619" s="9"/>
      <c r="AE619" s="10"/>
      <c r="AF619" s="9"/>
      <c r="AG619" s="9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</row>
    <row r="620" spans="1:190" x14ac:dyDescent="0.15">
      <c r="A620" s="98">
        <f t="shared" si="182"/>
        <v>43762</v>
      </c>
      <c r="B620" s="15">
        <f t="shared" ca="1" si="166"/>
        <v>0</v>
      </c>
      <c r="C620" s="2">
        <f t="shared" si="167"/>
        <v>0</v>
      </c>
      <c r="D620" s="12">
        <f ca="1">IF(A620&lt;$B$1,VLOOKUP(A620,[1]DI!$A$4:$B$15000,2),0)</f>
        <v>5.3999999999999999E-2</v>
      </c>
      <c r="E620" s="13">
        <f t="shared" ca="1" si="168"/>
        <v>1.0002087200000001</v>
      </c>
      <c r="F620" s="13">
        <f ca="1">(TRUNC(PRODUCT($E$12:$E619),16))</f>
        <v>1.1072963246612599</v>
      </c>
      <c r="G620" s="13">
        <f t="shared" ca="1" si="169"/>
        <v>1.07412891539049</v>
      </c>
      <c r="H620" s="13">
        <f t="shared" ca="1" si="170"/>
        <v>1.03087843</v>
      </c>
      <c r="I620" s="12">
        <f t="shared" si="183"/>
        <v>5.1999999999999998E-3</v>
      </c>
      <c r="J620" s="100">
        <f t="shared" si="171"/>
        <v>43578</v>
      </c>
      <c r="K620" s="3">
        <f t="shared" si="172"/>
        <v>130</v>
      </c>
      <c r="L620" s="18">
        <f t="shared" si="173"/>
        <v>130</v>
      </c>
      <c r="M620" s="11">
        <f t="shared" si="174"/>
        <v>1.0026791719999999</v>
      </c>
      <c r="N620" s="11">
        <f t="shared" ca="1" si="175"/>
        <v>1.033640331</v>
      </c>
      <c r="O620" s="18">
        <f t="shared" si="176"/>
        <v>0</v>
      </c>
      <c r="P620" s="2">
        <f t="shared" ca="1" si="177"/>
        <v>0</v>
      </c>
      <c r="Q620" s="2">
        <f t="shared" si="178"/>
        <v>0</v>
      </c>
      <c r="R620" s="4" t="str">
        <f t="shared" si="179"/>
        <v>A+J=</v>
      </c>
      <c r="S620" s="100">
        <f t="shared" si="180"/>
        <v>0</v>
      </c>
      <c r="T620" s="9" t="str">
        <f t="shared" si="181"/>
        <v>-</v>
      </c>
      <c r="U620" s="9"/>
      <c r="V620" s="9"/>
      <c r="W620" s="9"/>
      <c r="X620" s="9"/>
      <c r="Y620" s="1"/>
      <c r="Z620" s="9"/>
      <c r="AA620" s="9"/>
      <c r="AB620" s="9"/>
      <c r="AC620" s="9"/>
      <c r="AD620" s="9"/>
      <c r="AE620" s="10"/>
      <c r="AF620" s="9"/>
      <c r="AG620" s="9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</row>
    <row r="621" spans="1:190" x14ac:dyDescent="0.15">
      <c r="A621" s="98">
        <f t="shared" si="182"/>
        <v>43763</v>
      </c>
      <c r="B621" s="15">
        <f t="shared" ca="1" si="166"/>
        <v>0</v>
      </c>
      <c r="C621" s="2">
        <f t="shared" si="167"/>
        <v>0</v>
      </c>
      <c r="D621" s="12">
        <f ca="1">IF(A621&lt;$B$1,VLOOKUP(A621,[1]DI!$A$4:$B$15000,2),0)</f>
        <v>5.3999999999999999E-2</v>
      </c>
      <c r="E621" s="13">
        <f t="shared" ca="1" si="168"/>
        <v>1.0002087200000001</v>
      </c>
      <c r="F621" s="13">
        <f ca="1">(TRUNC(PRODUCT($E$12:$E620),16))</f>
        <v>1.10752743955015</v>
      </c>
      <c r="G621" s="13">
        <f t="shared" ca="1" si="169"/>
        <v>1.07412891539049</v>
      </c>
      <c r="H621" s="13">
        <f t="shared" ca="1" si="170"/>
        <v>1.03109359</v>
      </c>
      <c r="I621" s="12">
        <f t="shared" si="183"/>
        <v>5.1999999999999998E-3</v>
      </c>
      <c r="J621" s="100">
        <f t="shared" si="171"/>
        <v>43578</v>
      </c>
      <c r="K621" s="3">
        <f t="shared" si="172"/>
        <v>131</v>
      </c>
      <c r="L621" s="18">
        <f t="shared" si="173"/>
        <v>131</v>
      </c>
      <c r="M621" s="11">
        <f t="shared" si="174"/>
        <v>1.0026998090000001</v>
      </c>
      <c r="N621" s="11">
        <f t="shared" ca="1" si="175"/>
        <v>1.0338773459999999</v>
      </c>
      <c r="O621" s="18">
        <f t="shared" si="176"/>
        <v>0</v>
      </c>
      <c r="P621" s="2">
        <f t="shared" ca="1" si="177"/>
        <v>0</v>
      </c>
      <c r="Q621" s="2">
        <f t="shared" si="178"/>
        <v>0</v>
      </c>
      <c r="R621" s="4" t="str">
        <f t="shared" si="179"/>
        <v>A+J=</v>
      </c>
      <c r="S621" s="100">
        <f t="shared" si="180"/>
        <v>0</v>
      </c>
      <c r="T621" s="9" t="str">
        <f t="shared" si="181"/>
        <v>-</v>
      </c>
      <c r="U621" s="9"/>
      <c r="V621" s="9"/>
      <c r="W621" s="9"/>
      <c r="X621" s="9"/>
      <c r="Y621" s="1"/>
      <c r="Z621" s="9"/>
      <c r="AA621" s="9"/>
      <c r="AB621" s="9"/>
      <c r="AC621" s="9"/>
      <c r="AD621" s="9"/>
      <c r="AE621" s="10"/>
      <c r="AF621" s="9"/>
      <c r="AG621" s="9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</row>
    <row r="622" spans="1:190" x14ac:dyDescent="0.15">
      <c r="A622" s="98">
        <f t="shared" si="182"/>
        <v>43764</v>
      </c>
      <c r="B622" s="15">
        <f t="shared" ca="1" si="166"/>
        <v>0</v>
      </c>
      <c r="C622" s="2">
        <f t="shared" si="167"/>
        <v>0</v>
      </c>
      <c r="D622" s="12">
        <f ca="1">IF(A622&lt;$B$1,VLOOKUP(A622,[1]DI!$A$4:$B$15000,2),0)</f>
        <v>0</v>
      </c>
      <c r="E622" s="13">
        <f t="shared" ca="1" si="168"/>
        <v>1</v>
      </c>
      <c r="F622" s="13">
        <f ca="1">(TRUNC(PRODUCT($E$12:$E621),16))</f>
        <v>1.1077586026773301</v>
      </c>
      <c r="G622" s="13">
        <f t="shared" ca="1" si="169"/>
        <v>1.07412891539049</v>
      </c>
      <c r="H622" s="13">
        <f t="shared" ca="1" si="170"/>
        <v>1.0313087999999999</v>
      </c>
      <c r="I622" s="12">
        <f t="shared" si="183"/>
        <v>5.1999999999999998E-3</v>
      </c>
      <c r="J622" s="100">
        <f t="shared" si="171"/>
        <v>43578</v>
      </c>
      <c r="K622" s="3">
        <f t="shared" si="172"/>
        <v>131</v>
      </c>
      <c r="L622" s="18">
        <f t="shared" si="173"/>
        <v>132</v>
      </c>
      <c r="M622" s="11">
        <f t="shared" si="174"/>
        <v>1.0027204460000001</v>
      </c>
      <c r="N622" s="11">
        <f t="shared" ca="1" si="175"/>
        <v>1.0341144200000001</v>
      </c>
      <c r="O622" s="18">
        <f t="shared" si="176"/>
        <v>0</v>
      </c>
      <c r="P622" s="2">
        <f t="shared" ca="1" si="177"/>
        <v>0</v>
      </c>
      <c r="Q622" s="2">
        <f t="shared" si="178"/>
        <v>0</v>
      </c>
      <c r="R622" s="4" t="str">
        <f t="shared" si="179"/>
        <v>A+J=</v>
      </c>
      <c r="S622" s="100">
        <f t="shared" si="180"/>
        <v>0</v>
      </c>
      <c r="T622" s="9" t="str">
        <f t="shared" si="181"/>
        <v>-</v>
      </c>
      <c r="U622" s="9"/>
      <c r="V622" s="9"/>
      <c r="W622" s="9"/>
      <c r="X622" s="9"/>
      <c r="Y622" s="1"/>
      <c r="Z622" s="9"/>
      <c r="AA622" s="9"/>
      <c r="AB622" s="9"/>
      <c r="AC622" s="9"/>
      <c r="AD622" s="9"/>
      <c r="AE622" s="10"/>
      <c r="AF622" s="9"/>
      <c r="AG622" s="9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</row>
    <row r="623" spans="1:190" x14ac:dyDescent="0.15">
      <c r="A623" s="98">
        <f t="shared" si="182"/>
        <v>43765</v>
      </c>
      <c r="B623" s="15">
        <f t="shared" ca="1" si="166"/>
        <v>0</v>
      </c>
      <c r="C623" s="2">
        <f t="shared" si="167"/>
        <v>0</v>
      </c>
      <c r="D623" s="12">
        <f ca="1">IF(A623&lt;$B$1,VLOOKUP(A623,[1]DI!$A$4:$B$15000,2),0)</f>
        <v>0</v>
      </c>
      <c r="E623" s="13">
        <f t="shared" ca="1" si="168"/>
        <v>1</v>
      </c>
      <c r="F623" s="13">
        <f ca="1">(TRUNC(PRODUCT($E$12:$E622),16))</f>
        <v>1.1077586026773301</v>
      </c>
      <c r="G623" s="13">
        <f t="shared" ca="1" si="169"/>
        <v>1.07412891539049</v>
      </c>
      <c r="H623" s="13">
        <f t="shared" ca="1" si="170"/>
        <v>1.0313087999999999</v>
      </c>
      <c r="I623" s="12">
        <f t="shared" si="183"/>
        <v>5.1999999999999998E-3</v>
      </c>
      <c r="J623" s="100">
        <f t="shared" si="171"/>
        <v>43578</v>
      </c>
      <c r="K623" s="3">
        <f t="shared" si="172"/>
        <v>131</v>
      </c>
      <c r="L623" s="18">
        <f t="shared" si="173"/>
        <v>132</v>
      </c>
      <c r="M623" s="11">
        <f t="shared" si="174"/>
        <v>1.0027204460000001</v>
      </c>
      <c r="N623" s="11">
        <f t="shared" ca="1" si="175"/>
        <v>1.0341144200000001</v>
      </c>
      <c r="O623" s="18">
        <f t="shared" si="176"/>
        <v>0</v>
      </c>
      <c r="P623" s="2">
        <f t="shared" ca="1" si="177"/>
        <v>0</v>
      </c>
      <c r="Q623" s="2">
        <f t="shared" si="178"/>
        <v>0</v>
      </c>
      <c r="R623" s="4" t="str">
        <f t="shared" si="179"/>
        <v>A+J=</v>
      </c>
      <c r="S623" s="100">
        <f t="shared" si="180"/>
        <v>0</v>
      </c>
      <c r="T623" s="9" t="str">
        <f t="shared" si="181"/>
        <v>-</v>
      </c>
      <c r="U623" s="9"/>
      <c r="V623" s="9"/>
      <c r="W623" s="9"/>
      <c r="X623" s="9"/>
      <c r="Y623" s="1"/>
      <c r="Z623" s="9"/>
      <c r="AA623" s="9"/>
      <c r="AB623" s="9"/>
      <c r="AC623" s="9"/>
      <c r="AD623" s="9"/>
      <c r="AE623" s="10"/>
      <c r="AF623" s="9"/>
      <c r="AG623" s="9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</row>
    <row r="624" spans="1:190" x14ac:dyDescent="0.15">
      <c r="A624" s="98">
        <f t="shared" si="182"/>
        <v>43766</v>
      </c>
      <c r="B624" s="15">
        <f t="shared" ca="1" si="166"/>
        <v>0</v>
      </c>
      <c r="C624" s="2">
        <f t="shared" si="167"/>
        <v>0</v>
      </c>
      <c r="D624" s="12">
        <f ca="1">IF(A624&lt;$B$1,VLOOKUP(A624,[1]DI!$A$4:$B$15000,2),0)</f>
        <v>5.3999999999999999E-2</v>
      </c>
      <c r="E624" s="13">
        <f t="shared" ca="1" si="168"/>
        <v>1.0002087200000001</v>
      </c>
      <c r="F624" s="13">
        <f ca="1">(TRUNC(PRODUCT($E$12:$E623),16))</f>
        <v>1.1077586026773301</v>
      </c>
      <c r="G624" s="13">
        <f t="shared" ca="1" si="169"/>
        <v>1.07412891539049</v>
      </c>
      <c r="H624" s="13">
        <f t="shared" ca="1" si="170"/>
        <v>1.0313087999999999</v>
      </c>
      <c r="I624" s="12">
        <f t="shared" si="183"/>
        <v>5.1999999999999998E-3</v>
      </c>
      <c r="J624" s="100">
        <f t="shared" si="171"/>
        <v>43578</v>
      </c>
      <c r="K624" s="3">
        <f t="shared" si="172"/>
        <v>132</v>
      </c>
      <c r="L624" s="18">
        <f t="shared" si="173"/>
        <v>132</v>
      </c>
      <c r="M624" s="11">
        <f t="shared" si="174"/>
        <v>1.0027204460000001</v>
      </c>
      <c r="N624" s="11">
        <f t="shared" ca="1" si="175"/>
        <v>1.0341144200000001</v>
      </c>
      <c r="O624" s="18">
        <f t="shared" si="176"/>
        <v>0</v>
      </c>
      <c r="P624" s="2">
        <f t="shared" ca="1" si="177"/>
        <v>0</v>
      </c>
      <c r="Q624" s="2">
        <f t="shared" si="178"/>
        <v>0</v>
      </c>
      <c r="R624" s="4" t="str">
        <f t="shared" si="179"/>
        <v>A+J=</v>
      </c>
      <c r="S624" s="100">
        <f t="shared" si="180"/>
        <v>0</v>
      </c>
      <c r="T624" s="9" t="str">
        <f t="shared" si="181"/>
        <v>-</v>
      </c>
      <c r="U624" s="9"/>
      <c r="V624" s="9"/>
      <c r="W624" s="9"/>
      <c r="X624" s="9"/>
      <c r="Y624" s="1"/>
      <c r="Z624" s="9"/>
      <c r="AA624" s="9"/>
      <c r="AB624" s="9"/>
      <c r="AC624" s="9"/>
      <c r="AD624" s="9"/>
      <c r="AE624" s="10"/>
      <c r="AF624" s="9"/>
      <c r="AG624" s="9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</row>
    <row r="625" spans="1:190" x14ac:dyDescent="0.15">
      <c r="A625" s="98">
        <f t="shared" si="182"/>
        <v>43767</v>
      </c>
      <c r="B625" s="15">
        <f t="shared" ca="1" si="166"/>
        <v>0</v>
      </c>
      <c r="C625" s="2">
        <f t="shared" si="167"/>
        <v>0</v>
      </c>
      <c r="D625" s="12">
        <f ca="1">IF(A625&lt;$B$1,VLOOKUP(A625,[1]DI!$A$4:$B$15000,2),0)</f>
        <v>5.3999999999999999E-2</v>
      </c>
      <c r="E625" s="13">
        <f t="shared" ca="1" si="168"/>
        <v>1.0002087200000001</v>
      </c>
      <c r="F625" s="13">
        <f ca="1">(TRUNC(PRODUCT($E$12:$E624),16))</f>
        <v>1.1079898140528801</v>
      </c>
      <c r="G625" s="13">
        <f t="shared" ca="1" si="169"/>
        <v>1.07412891539049</v>
      </c>
      <c r="H625" s="13">
        <f t="shared" ca="1" si="170"/>
        <v>1.03152405</v>
      </c>
      <c r="I625" s="12">
        <f t="shared" si="183"/>
        <v>5.1999999999999998E-3</v>
      </c>
      <c r="J625" s="100">
        <f t="shared" si="171"/>
        <v>43578</v>
      </c>
      <c r="K625" s="3">
        <f t="shared" si="172"/>
        <v>133</v>
      </c>
      <c r="L625" s="18">
        <f t="shared" si="173"/>
        <v>133</v>
      </c>
      <c r="M625" s="11">
        <f t="shared" si="174"/>
        <v>1.0027410830000001</v>
      </c>
      <c r="N625" s="11">
        <f t="shared" ca="1" si="175"/>
        <v>1.0343515430000001</v>
      </c>
      <c r="O625" s="18">
        <f t="shared" si="176"/>
        <v>0</v>
      </c>
      <c r="P625" s="2">
        <f t="shared" ca="1" si="177"/>
        <v>0</v>
      </c>
      <c r="Q625" s="2">
        <f t="shared" si="178"/>
        <v>0</v>
      </c>
      <c r="R625" s="4" t="str">
        <f t="shared" si="179"/>
        <v>A+J=</v>
      </c>
      <c r="S625" s="100">
        <f t="shared" si="180"/>
        <v>0</v>
      </c>
      <c r="T625" s="9" t="str">
        <f t="shared" si="181"/>
        <v>-</v>
      </c>
      <c r="U625" s="9"/>
      <c r="V625" s="9"/>
      <c r="W625" s="9"/>
      <c r="X625" s="9"/>
      <c r="Y625" s="1"/>
      <c r="Z625" s="9"/>
      <c r="AA625" s="9"/>
      <c r="AB625" s="9"/>
      <c r="AC625" s="9"/>
      <c r="AD625" s="9"/>
      <c r="AE625" s="10"/>
      <c r="AF625" s="9"/>
      <c r="AG625" s="9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</row>
    <row r="626" spans="1:190" x14ac:dyDescent="0.15">
      <c r="A626" s="98">
        <f t="shared" si="182"/>
        <v>43768</v>
      </c>
      <c r="B626" s="15">
        <f t="shared" ca="1" si="166"/>
        <v>0</v>
      </c>
      <c r="C626" s="2">
        <f t="shared" si="167"/>
        <v>0</v>
      </c>
      <c r="D626" s="12">
        <f ca="1">IF(A626&lt;$B$1,VLOOKUP(A626,[1]DI!$A$4:$B$15000,2),0)</f>
        <v>5.3999999999999999E-2</v>
      </c>
      <c r="E626" s="13">
        <f t="shared" ca="1" si="168"/>
        <v>1.0002087200000001</v>
      </c>
      <c r="F626" s="13">
        <f ca="1">(TRUNC(PRODUCT($E$12:$E625),16))</f>
        <v>1.1082210736868701</v>
      </c>
      <c r="G626" s="13">
        <f t="shared" ca="1" si="169"/>
        <v>1.07412891539049</v>
      </c>
      <c r="H626" s="13">
        <f t="shared" ca="1" si="170"/>
        <v>1.0317393500000001</v>
      </c>
      <c r="I626" s="12">
        <f t="shared" si="183"/>
        <v>5.1999999999999998E-3</v>
      </c>
      <c r="J626" s="100">
        <f t="shared" si="171"/>
        <v>43578</v>
      </c>
      <c r="K626" s="3">
        <f t="shared" si="172"/>
        <v>134</v>
      </c>
      <c r="L626" s="18">
        <f t="shared" si="173"/>
        <v>134</v>
      </c>
      <c r="M626" s="11">
        <f t="shared" si="174"/>
        <v>1.002761722</v>
      </c>
      <c r="N626" s="11">
        <f t="shared" ca="1" si="175"/>
        <v>1.034588727</v>
      </c>
      <c r="O626" s="18">
        <f t="shared" si="176"/>
        <v>0</v>
      </c>
      <c r="P626" s="2">
        <f t="shared" ca="1" si="177"/>
        <v>0</v>
      </c>
      <c r="Q626" s="2">
        <f t="shared" si="178"/>
        <v>0</v>
      </c>
      <c r="R626" s="4" t="str">
        <f t="shared" si="179"/>
        <v>A+J=</v>
      </c>
      <c r="S626" s="100">
        <f t="shared" si="180"/>
        <v>0</v>
      </c>
      <c r="T626" s="9" t="str">
        <f t="shared" si="181"/>
        <v>-</v>
      </c>
      <c r="U626" s="9"/>
      <c r="V626" s="9"/>
      <c r="W626" s="9"/>
      <c r="X626" s="9"/>
      <c r="Y626" s="1"/>
      <c r="Z626" s="9"/>
      <c r="AA626" s="9"/>
      <c r="AB626" s="9"/>
      <c r="AC626" s="9"/>
      <c r="AD626" s="9"/>
      <c r="AE626" s="10"/>
      <c r="AF626" s="9"/>
      <c r="AG626" s="9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</row>
    <row r="627" spans="1:190" x14ac:dyDescent="0.15">
      <c r="A627" s="98">
        <f t="shared" si="182"/>
        <v>43769</v>
      </c>
      <c r="B627" s="15">
        <f t="shared" ca="1" si="166"/>
        <v>0</v>
      </c>
      <c r="C627" s="2">
        <f t="shared" si="167"/>
        <v>0</v>
      </c>
      <c r="D627" s="12">
        <f ca="1">IF(A627&lt;$B$1,VLOOKUP(A627,[1]DI!$A$4:$B$15000,2),0)</f>
        <v>4.9000000000000002E-2</v>
      </c>
      <c r="E627" s="13">
        <f t="shared" ca="1" si="168"/>
        <v>1.0001898499999999</v>
      </c>
      <c r="F627" s="13">
        <f ca="1">(TRUNC(PRODUCT($E$12:$E626),16))</f>
        <v>1.1084523815893701</v>
      </c>
      <c r="G627" s="13">
        <f t="shared" ca="1" si="169"/>
        <v>1.07412891539049</v>
      </c>
      <c r="H627" s="13">
        <f t="shared" ca="1" si="170"/>
        <v>1.0319547</v>
      </c>
      <c r="I627" s="12">
        <f t="shared" si="183"/>
        <v>5.1999999999999998E-3</v>
      </c>
      <c r="J627" s="100">
        <f t="shared" si="171"/>
        <v>43578</v>
      </c>
      <c r="K627" s="3">
        <f t="shared" si="172"/>
        <v>135</v>
      </c>
      <c r="L627" s="18">
        <f t="shared" si="173"/>
        <v>135</v>
      </c>
      <c r="M627" s="11">
        <f t="shared" si="174"/>
        <v>1.0027823600000001</v>
      </c>
      <c r="N627" s="11">
        <f t="shared" ca="1" si="175"/>
        <v>1.0348259689999999</v>
      </c>
      <c r="O627" s="18">
        <f t="shared" si="176"/>
        <v>0</v>
      </c>
      <c r="P627" s="2">
        <f t="shared" ca="1" si="177"/>
        <v>0</v>
      </c>
      <c r="Q627" s="2">
        <f t="shared" si="178"/>
        <v>0</v>
      </c>
      <c r="R627" s="4" t="str">
        <f t="shared" si="179"/>
        <v>A+J=</v>
      </c>
      <c r="S627" s="100">
        <f t="shared" si="180"/>
        <v>0</v>
      </c>
      <c r="T627" s="9" t="str">
        <f t="shared" si="181"/>
        <v>-</v>
      </c>
      <c r="U627" s="9"/>
      <c r="V627" s="9"/>
      <c r="W627" s="9"/>
      <c r="X627" s="9"/>
      <c r="Y627" s="1"/>
      <c r="Z627" s="9"/>
      <c r="AA627" s="9"/>
      <c r="AB627" s="9"/>
      <c r="AC627" s="9"/>
      <c r="AD627" s="9"/>
      <c r="AE627" s="10"/>
      <c r="AF627" s="9"/>
      <c r="AG627" s="9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</row>
    <row r="628" spans="1:190" x14ac:dyDescent="0.15">
      <c r="A628" s="98">
        <f t="shared" si="182"/>
        <v>43770</v>
      </c>
      <c r="B628" s="15">
        <f t="shared" ca="1" si="166"/>
        <v>0</v>
      </c>
      <c r="C628" s="2">
        <f t="shared" si="167"/>
        <v>0</v>
      </c>
      <c r="D628" s="12">
        <f ca="1">IF(A628&lt;$B$1,VLOOKUP(A628,[1]DI!$A$4:$B$15000,2),0)</f>
        <v>0</v>
      </c>
      <c r="E628" s="13">
        <f t="shared" ca="1" si="168"/>
        <v>1</v>
      </c>
      <c r="F628" s="13">
        <f ca="1">(TRUNC(PRODUCT($E$12:$E627),16))</f>
        <v>1.1086628212740099</v>
      </c>
      <c r="G628" s="13">
        <f t="shared" ca="1" si="169"/>
        <v>1.07412891539049</v>
      </c>
      <c r="H628" s="13">
        <f t="shared" ca="1" si="170"/>
        <v>1.0321506199999999</v>
      </c>
      <c r="I628" s="12">
        <f t="shared" si="183"/>
        <v>5.1999999999999998E-3</v>
      </c>
      <c r="J628" s="100">
        <f t="shared" si="171"/>
        <v>43578</v>
      </c>
      <c r="K628" s="3">
        <f t="shared" si="172"/>
        <v>136</v>
      </c>
      <c r="L628" s="18">
        <f t="shared" si="173"/>
        <v>136</v>
      </c>
      <c r="M628" s="11">
        <f t="shared" si="174"/>
        <v>1.002802999</v>
      </c>
      <c r="N628" s="11">
        <f t="shared" ca="1" si="175"/>
        <v>1.0350437370000001</v>
      </c>
      <c r="O628" s="18">
        <f t="shared" si="176"/>
        <v>0</v>
      </c>
      <c r="P628" s="2">
        <f t="shared" ca="1" si="177"/>
        <v>0</v>
      </c>
      <c r="Q628" s="2">
        <f t="shared" si="178"/>
        <v>0</v>
      </c>
      <c r="R628" s="4" t="str">
        <f t="shared" si="179"/>
        <v>A+J=</v>
      </c>
      <c r="S628" s="100">
        <f t="shared" si="180"/>
        <v>0</v>
      </c>
      <c r="T628" s="9" t="str">
        <f t="shared" si="181"/>
        <v>-</v>
      </c>
      <c r="U628" s="9"/>
      <c r="V628" s="9"/>
      <c r="W628" s="9"/>
      <c r="X628" s="9"/>
      <c r="Y628" s="1"/>
      <c r="Z628" s="9"/>
      <c r="AA628" s="9"/>
      <c r="AB628" s="9"/>
      <c r="AC628" s="9"/>
      <c r="AD628" s="9"/>
      <c r="AE628" s="10"/>
      <c r="AF628" s="9"/>
      <c r="AG628" s="9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</row>
    <row r="629" spans="1:190" x14ac:dyDescent="0.15">
      <c r="A629" s="98">
        <f t="shared" si="182"/>
        <v>43771</v>
      </c>
      <c r="B629" s="15" t="str">
        <f t="shared" ca="1" si="166"/>
        <v>n.d</v>
      </c>
      <c r="C629" s="2">
        <f t="shared" si="167"/>
        <v>0</v>
      </c>
      <c r="D629" s="12">
        <f ca="1">IF(A629&lt;$B$1,VLOOKUP(A629,[1]DI!$A$4:$B$15000,2),0)</f>
        <v>0</v>
      </c>
      <c r="E629" s="13">
        <f t="shared" ca="1" si="168"/>
        <v>1</v>
      </c>
      <c r="F629" s="13">
        <f ca="1">(TRUNC(PRODUCT($E$12:$E628),16))</f>
        <v>1.1086628212740099</v>
      </c>
      <c r="G629" s="13">
        <f t="shared" ca="1" si="169"/>
        <v>1.07412891539049</v>
      </c>
      <c r="H629" s="13">
        <f t="shared" ca="1" si="170"/>
        <v>1.0321506199999999</v>
      </c>
      <c r="I629" s="12">
        <f t="shared" si="183"/>
        <v>5.1999999999999998E-3</v>
      </c>
      <c r="J629" s="100">
        <f t="shared" si="171"/>
        <v>43578</v>
      </c>
      <c r="K629" s="3">
        <f t="shared" si="172"/>
        <v>136</v>
      </c>
      <c r="L629" s="18">
        <f t="shared" si="173"/>
        <v>137</v>
      </c>
      <c r="M629" s="11">
        <f t="shared" si="174"/>
        <v>1.002823638</v>
      </c>
      <c r="N629" s="11">
        <f t="shared" ca="1" si="175"/>
        <v>1.0350650400000001</v>
      </c>
      <c r="O629" s="18">
        <f t="shared" si="176"/>
        <v>0</v>
      </c>
      <c r="P629" s="2">
        <f t="shared" ca="1" si="177"/>
        <v>0</v>
      </c>
      <c r="Q629" s="2">
        <f t="shared" si="178"/>
        <v>0</v>
      </c>
      <c r="R629" s="4" t="str">
        <f t="shared" si="179"/>
        <v>A+J=</v>
      </c>
      <c r="S629" s="100">
        <f t="shared" si="180"/>
        <v>0</v>
      </c>
      <c r="T629" s="9" t="str">
        <f t="shared" si="181"/>
        <v>-</v>
      </c>
      <c r="U629" s="9"/>
      <c r="V629" s="9"/>
      <c r="W629" s="9"/>
      <c r="X629" s="9"/>
      <c r="Y629" s="1"/>
      <c r="Z629" s="9"/>
      <c r="AA629" s="9"/>
      <c r="AB629" s="9"/>
      <c r="AC629" s="9"/>
      <c r="AD629" s="9"/>
      <c r="AE629" s="10"/>
      <c r="AF629" s="9"/>
      <c r="AG629" s="9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</row>
    <row r="630" spans="1:190" x14ac:dyDescent="0.15">
      <c r="A630" s="98">
        <f t="shared" si="182"/>
        <v>43772</v>
      </c>
      <c r="B630" s="15" t="str">
        <f t="shared" ca="1" si="166"/>
        <v>n.d</v>
      </c>
      <c r="C630" s="2">
        <f t="shared" si="167"/>
        <v>0</v>
      </c>
      <c r="D630" s="12">
        <f ca="1">IF(A630&lt;$B$1,VLOOKUP(A630,[1]DI!$A$4:$B$15000,2),0)</f>
        <v>0</v>
      </c>
      <c r="E630" s="13">
        <f t="shared" ca="1" si="168"/>
        <v>1</v>
      </c>
      <c r="F630" s="13">
        <f ca="1">(TRUNC(PRODUCT($E$12:$E629),16))</f>
        <v>1.1086628212740099</v>
      </c>
      <c r="G630" s="13">
        <f t="shared" ca="1" si="169"/>
        <v>1.07412891539049</v>
      </c>
      <c r="H630" s="13">
        <f t="shared" ca="1" si="170"/>
        <v>1.0321506199999999</v>
      </c>
      <c r="I630" s="12">
        <f t="shared" si="183"/>
        <v>5.1999999999999998E-3</v>
      </c>
      <c r="J630" s="100">
        <f t="shared" si="171"/>
        <v>43578</v>
      </c>
      <c r="K630" s="3">
        <f t="shared" si="172"/>
        <v>136</v>
      </c>
      <c r="L630" s="18">
        <f t="shared" si="173"/>
        <v>137</v>
      </c>
      <c r="M630" s="11">
        <f t="shared" si="174"/>
        <v>1.002823638</v>
      </c>
      <c r="N630" s="11">
        <f t="shared" ca="1" si="175"/>
        <v>1.0350650400000001</v>
      </c>
      <c r="O630" s="18">
        <f t="shared" si="176"/>
        <v>0</v>
      </c>
      <c r="P630" s="2">
        <f t="shared" ca="1" si="177"/>
        <v>0</v>
      </c>
      <c r="Q630" s="2">
        <f t="shared" si="178"/>
        <v>0</v>
      </c>
      <c r="R630" s="4" t="str">
        <f t="shared" si="179"/>
        <v>A+J=</v>
      </c>
      <c r="S630" s="100">
        <f t="shared" si="180"/>
        <v>0</v>
      </c>
      <c r="T630" s="9" t="str">
        <f t="shared" si="181"/>
        <v>-</v>
      </c>
      <c r="U630" s="9"/>
      <c r="V630" s="9"/>
      <c r="W630" s="9"/>
      <c r="X630" s="9"/>
      <c r="Y630" s="1"/>
      <c r="Z630" s="9"/>
      <c r="AA630" s="9"/>
      <c r="AB630" s="9"/>
      <c r="AC630" s="9"/>
      <c r="AD630" s="9"/>
      <c r="AE630" s="10"/>
      <c r="AF630" s="9"/>
      <c r="AG630" s="9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</row>
    <row r="631" spans="1:190" x14ac:dyDescent="0.15">
      <c r="A631" s="98">
        <f t="shared" si="182"/>
        <v>43773</v>
      </c>
      <c r="B631" s="15" t="str">
        <f t="shared" ca="1" si="166"/>
        <v>n.d</v>
      </c>
      <c r="C631" s="2">
        <f t="shared" si="167"/>
        <v>0</v>
      </c>
      <c r="D631" s="12">
        <f ca="1">IF(A631&lt;$B$1,VLOOKUP(A631,[1]DI!$A$4:$B$15000,2),0)</f>
        <v>0</v>
      </c>
      <c r="E631" s="13">
        <f t="shared" ca="1" si="168"/>
        <v>1</v>
      </c>
      <c r="F631" s="13">
        <f ca="1">(TRUNC(PRODUCT($E$12:$E630),16))</f>
        <v>1.1086628212740099</v>
      </c>
      <c r="G631" s="13">
        <f t="shared" ca="1" si="169"/>
        <v>1.07412891539049</v>
      </c>
      <c r="H631" s="13">
        <f t="shared" ca="1" si="170"/>
        <v>1.0321506199999999</v>
      </c>
      <c r="I631" s="12">
        <f t="shared" si="183"/>
        <v>5.1999999999999998E-3</v>
      </c>
      <c r="J631" s="100">
        <f t="shared" si="171"/>
        <v>43578</v>
      </c>
      <c r="K631" s="3">
        <f t="shared" si="172"/>
        <v>137</v>
      </c>
      <c r="L631" s="18">
        <f t="shared" si="173"/>
        <v>137</v>
      </c>
      <c r="M631" s="11">
        <f t="shared" si="174"/>
        <v>1.002823638</v>
      </c>
      <c r="N631" s="11">
        <f t="shared" ca="1" si="175"/>
        <v>1.0350650400000001</v>
      </c>
      <c r="O631" s="18">
        <f t="shared" si="176"/>
        <v>0</v>
      </c>
      <c r="P631" s="2">
        <f t="shared" ca="1" si="177"/>
        <v>0</v>
      </c>
      <c r="Q631" s="2">
        <f t="shared" si="178"/>
        <v>0</v>
      </c>
      <c r="R631" s="4" t="str">
        <f t="shared" si="179"/>
        <v>A+J=</v>
      </c>
      <c r="S631" s="100">
        <f t="shared" si="180"/>
        <v>0</v>
      </c>
      <c r="T631" s="9" t="str">
        <f t="shared" si="181"/>
        <v>-</v>
      </c>
      <c r="U631" s="9"/>
      <c r="V631" s="9"/>
      <c r="W631" s="9"/>
      <c r="X631" s="9"/>
      <c r="Y631" s="1"/>
      <c r="Z631" s="9"/>
      <c r="AA631" s="9"/>
      <c r="AB631" s="9"/>
      <c r="AC631" s="9"/>
      <c r="AD631" s="9"/>
      <c r="AE631" s="10"/>
      <c r="AF631" s="9"/>
      <c r="AG631" s="9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</row>
    <row r="632" spans="1:190" x14ac:dyDescent="0.15">
      <c r="A632" s="98">
        <f t="shared" si="182"/>
        <v>43774</v>
      </c>
      <c r="B632" s="15" t="str">
        <f t="shared" ca="1" si="166"/>
        <v>n.d</v>
      </c>
      <c r="C632" s="2">
        <f t="shared" si="167"/>
        <v>0</v>
      </c>
      <c r="D632" s="12">
        <f ca="1">IF(A632&lt;$B$1,VLOOKUP(A632,[1]DI!$A$4:$B$15000,2),0)</f>
        <v>0</v>
      </c>
      <c r="E632" s="13">
        <f t="shared" ca="1" si="168"/>
        <v>1</v>
      </c>
      <c r="F632" s="13">
        <f ca="1">(TRUNC(PRODUCT($E$12:$E631),16))</f>
        <v>1.1086628212740099</v>
      </c>
      <c r="G632" s="13">
        <f t="shared" ca="1" si="169"/>
        <v>1.07412891539049</v>
      </c>
      <c r="H632" s="13">
        <f t="shared" ca="1" si="170"/>
        <v>1.0321506199999999</v>
      </c>
      <c r="I632" s="12">
        <f t="shared" si="183"/>
        <v>5.1999999999999998E-3</v>
      </c>
      <c r="J632" s="100">
        <f t="shared" si="171"/>
        <v>43578</v>
      </c>
      <c r="K632" s="3">
        <f t="shared" si="172"/>
        <v>138</v>
      </c>
      <c r="L632" s="18">
        <f t="shared" si="173"/>
        <v>138</v>
      </c>
      <c r="M632" s="11">
        <f t="shared" si="174"/>
        <v>1.002844278</v>
      </c>
      <c r="N632" s="11">
        <f t="shared" ca="1" si="175"/>
        <v>1.0350863429999999</v>
      </c>
      <c r="O632" s="18">
        <f t="shared" si="176"/>
        <v>0</v>
      </c>
      <c r="P632" s="2">
        <f t="shared" ca="1" si="177"/>
        <v>0</v>
      </c>
      <c r="Q632" s="2">
        <f t="shared" si="178"/>
        <v>0</v>
      </c>
      <c r="R632" s="4" t="str">
        <f t="shared" si="179"/>
        <v>A+J=</v>
      </c>
      <c r="S632" s="100">
        <f t="shared" si="180"/>
        <v>0</v>
      </c>
      <c r="T632" s="9" t="str">
        <f t="shared" si="181"/>
        <v>-</v>
      </c>
      <c r="U632" s="9"/>
      <c r="V632" s="9"/>
      <c r="W632" s="9"/>
      <c r="X632" s="9"/>
      <c r="Y632" s="1"/>
      <c r="Z632" s="9"/>
      <c r="AA632" s="9"/>
      <c r="AB632" s="9"/>
      <c r="AC632" s="9"/>
      <c r="AD632" s="9"/>
      <c r="AE632" s="10"/>
      <c r="AF632" s="9"/>
      <c r="AG632" s="9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</row>
    <row r="633" spans="1:190" x14ac:dyDescent="0.15">
      <c r="A633" s="98">
        <f t="shared" si="182"/>
        <v>43775</v>
      </c>
      <c r="B633" s="15" t="str">
        <f t="shared" ca="1" si="166"/>
        <v>n.d</v>
      </c>
      <c r="C633" s="2">
        <f t="shared" si="167"/>
        <v>0</v>
      </c>
      <c r="D633" s="12">
        <f ca="1">IF(A633&lt;$B$1,VLOOKUP(A633,[1]DI!$A$4:$B$15000,2),0)</f>
        <v>0</v>
      </c>
      <c r="E633" s="13">
        <f t="shared" ca="1" si="168"/>
        <v>1</v>
      </c>
      <c r="F633" s="13">
        <f ca="1">(TRUNC(PRODUCT($E$12:$E632),16))</f>
        <v>1.1086628212740099</v>
      </c>
      <c r="G633" s="13">
        <f t="shared" ca="1" si="169"/>
        <v>1.07412891539049</v>
      </c>
      <c r="H633" s="13">
        <f t="shared" ca="1" si="170"/>
        <v>1.0321506199999999</v>
      </c>
      <c r="I633" s="12">
        <f t="shared" si="183"/>
        <v>5.1999999999999998E-3</v>
      </c>
      <c r="J633" s="100">
        <f t="shared" si="171"/>
        <v>43578</v>
      </c>
      <c r="K633" s="3">
        <f t="shared" si="172"/>
        <v>139</v>
      </c>
      <c r="L633" s="18">
        <f t="shared" si="173"/>
        <v>139</v>
      </c>
      <c r="M633" s="11">
        <f t="shared" si="174"/>
        <v>1.002864918</v>
      </c>
      <c r="N633" s="11">
        <f t="shared" ca="1" si="175"/>
        <v>1.035107647</v>
      </c>
      <c r="O633" s="18">
        <f t="shared" si="176"/>
        <v>0</v>
      </c>
      <c r="P633" s="2">
        <f t="shared" ca="1" si="177"/>
        <v>0</v>
      </c>
      <c r="Q633" s="2">
        <f t="shared" si="178"/>
        <v>0</v>
      </c>
      <c r="R633" s="4" t="str">
        <f t="shared" si="179"/>
        <v>A+J=</v>
      </c>
      <c r="S633" s="100">
        <f t="shared" si="180"/>
        <v>0</v>
      </c>
      <c r="T633" s="9" t="str">
        <f t="shared" si="181"/>
        <v>-</v>
      </c>
      <c r="U633" s="9"/>
      <c r="V633" s="9"/>
      <c r="W633" s="9"/>
      <c r="X633" s="9"/>
      <c r="Y633" s="1"/>
      <c r="Z633" s="9"/>
      <c r="AA633" s="9"/>
      <c r="AB633" s="9"/>
      <c r="AC633" s="9"/>
      <c r="AD633" s="9"/>
      <c r="AE633" s="10"/>
      <c r="AF633" s="9"/>
      <c r="AG633" s="9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</row>
    <row r="634" spans="1:190" x14ac:dyDescent="0.15">
      <c r="A634" s="98">
        <f t="shared" si="182"/>
        <v>43776</v>
      </c>
      <c r="B634" s="15" t="str">
        <f t="shared" ref="B634:B697" ca="1" si="184">IF(A634&lt;=TODAY(),C634+P634,IF(AND(A634&gt;TODAY(),A634&lt;=$B$1),IF(VLOOKUP(TODAY(),$A$10:$D$10000,4,FALSE)=0,"n.d",C634+P634),"n.d"))</f>
        <v>n.d</v>
      </c>
      <c r="C634" s="2">
        <f t="shared" ref="C634:C697" si="185">(C633-Q633)</f>
        <v>0</v>
      </c>
      <c r="D634" s="12">
        <f ca="1">IF(A634&lt;$B$1,VLOOKUP(A634,[1]DI!$A$4:$B$15000,2),0)</f>
        <v>0</v>
      </c>
      <c r="E634" s="13">
        <f t="shared" ref="E634:E697" ca="1" si="186">IF(A634&lt;A$10,1,ROUND(((1+D634)^(1/252)),8))</f>
        <v>1</v>
      </c>
      <c r="F634" s="13">
        <f ca="1">(TRUNC(PRODUCT($E$12:$E633),16))</f>
        <v>1.1086628212740099</v>
      </c>
      <c r="G634" s="13">
        <f t="shared" ref="G634:G697" ca="1" si="187">IF(O633&gt;0,F633,G633)</f>
        <v>1.07412891539049</v>
      </c>
      <c r="H634" s="13">
        <f t="shared" ref="H634:H697" ca="1" si="188">ROUND(F634/G634,8)</f>
        <v>1.0321506199999999</v>
      </c>
      <c r="I634" s="12">
        <f t="shared" si="183"/>
        <v>5.1999999999999998E-3</v>
      </c>
      <c r="J634" s="100">
        <f t="shared" ref="J634:J697" si="189">IF(O633&gt;0,VLOOKUP(O633,V$12:AF$48,2),J633)</f>
        <v>43578</v>
      </c>
      <c r="K634" s="3">
        <f t="shared" ref="K634:K697" si="190">IF(A634&gt;J634,IF(NETWORKDAYS(J634,A634,$V$52:$V$436)-1=0,1,NETWORKDAYS(J634,A634,$V$52:$V$436)-1),0)</f>
        <v>140</v>
      </c>
      <c r="L634" s="18">
        <f t="shared" ref="L634:L697" si="191">IF(AND(K634=1,K633=1),1,IF(K634&gt;0,IF(K634=K633,K634+1,K634),0))</f>
        <v>140</v>
      </c>
      <c r="M634" s="11">
        <f t="shared" ref="M634:M697" si="192">ROUND((I634+1)^(L634/252),9)</f>
        <v>1.0028855590000001</v>
      </c>
      <c r="N634" s="11">
        <f t="shared" ref="N634:N697" ca="1" si="193">ROUND(H634*M634,9)</f>
        <v>1.035128952</v>
      </c>
      <c r="O634" s="18">
        <f t="shared" ref="O634:O697" si="194">IF(VLOOKUP(A634,W$12:AD$48,8)=VLOOKUP(A633,W$12:AD$48,8),0,VLOOKUP(A634,W$12:AD$48,8))</f>
        <v>0</v>
      </c>
      <c r="P634" s="2">
        <f t="shared" ref="P634:P697" ca="1" si="195">TRUNC(((N634-1)*C634),6)</f>
        <v>0</v>
      </c>
      <c r="Q634" s="2">
        <f t="shared" ref="Q634:Q697" si="196">IF(O634&gt;0,VLOOKUP(O634,$V$12:$AA$48,6),0)</f>
        <v>0</v>
      </c>
      <c r="R634" s="4" t="str">
        <f t="shared" ref="R634:R697" si="197">IF(O633&gt;0,VLOOKUP(O633,V$12:AF$48,10),R633)</f>
        <v>A+J=</v>
      </c>
      <c r="S634" s="100">
        <f t="shared" ref="S634:S697" si="198">IF(O633&gt;0,VLOOKUP(O633,V$12:AF$48,11),S633)</f>
        <v>0</v>
      </c>
      <c r="T634" s="9" t="str">
        <f t="shared" ref="T634:T697" si="199">IF(O634&gt;0,(P634+Q634)*T$9,"-")</f>
        <v>-</v>
      </c>
      <c r="U634" s="9"/>
      <c r="V634" s="9"/>
      <c r="W634" s="9"/>
      <c r="X634" s="9"/>
      <c r="Y634" s="1"/>
      <c r="Z634" s="9"/>
      <c r="AA634" s="9"/>
      <c r="AB634" s="9"/>
      <c r="AC634" s="9"/>
      <c r="AD634" s="9"/>
      <c r="AE634" s="10"/>
      <c r="AF634" s="9"/>
      <c r="AG634" s="9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</row>
    <row r="635" spans="1:190" x14ac:dyDescent="0.15">
      <c r="A635" s="98">
        <f t="shared" si="182"/>
        <v>43777</v>
      </c>
      <c r="B635" s="15" t="str">
        <f t="shared" ca="1" si="184"/>
        <v>n.d</v>
      </c>
      <c r="C635" s="2">
        <f t="shared" si="185"/>
        <v>0</v>
      </c>
      <c r="D635" s="12">
        <f ca="1">IF(A635&lt;$B$1,VLOOKUP(A635,[1]DI!$A$4:$B$15000,2),0)</f>
        <v>0</v>
      </c>
      <c r="E635" s="13">
        <f t="shared" ca="1" si="186"/>
        <v>1</v>
      </c>
      <c r="F635" s="13">
        <f ca="1">(TRUNC(PRODUCT($E$12:$E634),16))</f>
        <v>1.1086628212740099</v>
      </c>
      <c r="G635" s="13">
        <f t="shared" ca="1" si="187"/>
        <v>1.07412891539049</v>
      </c>
      <c r="H635" s="13">
        <f t="shared" ca="1" si="188"/>
        <v>1.0321506199999999</v>
      </c>
      <c r="I635" s="12">
        <f t="shared" si="183"/>
        <v>5.1999999999999998E-3</v>
      </c>
      <c r="J635" s="100">
        <f t="shared" si="189"/>
        <v>43578</v>
      </c>
      <c r="K635" s="3">
        <f t="shared" si="190"/>
        <v>141</v>
      </c>
      <c r="L635" s="18">
        <f t="shared" si="191"/>
        <v>141</v>
      </c>
      <c r="M635" s="11">
        <f t="shared" si="192"/>
        <v>1.0029062</v>
      </c>
      <c r="N635" s="11">
        <f t="shared" ca="1" si="193"/>
        <v>1.0351502560000001</v>
      </c>
      <c r="O635" s="18">
        <f t="shared" si="194"/>
        <v>0</v>
      </c>
      <c r="P635" s="2">
        <f t="shared" ca="1" si="195"/>
        <v>0</v>
      </c>
      <c r="Q635" s="2">
        <f t="shared" si="196"/>
        <v>0</v>
      </c>
      <c r="R635" s="4" t="str">
        <f t="shared" si="197"/>
        <v>A+J=</v>
      </c>
      <c r="S635" s="100">
        <f t="shared" si="198"/>
        <v>0</v>
      </c>
      <c r="T635" s="9" t="str">
        <f t="shared" si="199"/>
        <v>-</v>
      </c>
      <c r="U635" s="9"/>
      <c r="V635" s="9"/>
      <c r="W635" s="9"/>
      <c r="X635" s="9"/>
      <c r="Y635" s="1"/>
      <c r="Z635" s="9"/>
      <c r="AA635" s="9"/>
      <c r="AB635" s="9"/>
      <c r="AC635" s="9"/>
      <c r="AD635" s="9"/>
      <c r="AE635" s="10"/>
      <c r="AF635" s="9"/>
      <c r="AG635" s="9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</row>
    <row r="636" spans="1:190" x14ac:dyDescent="0.15">
      <c r="A636" s="98">
        <f t="shared" si="182"/>
        <v>43778</v>
      </c>
      <c r="B636" s="15" t="str">
        <f t="shared" ca="1" si="184"/>
        <v>n.d</v>
      </c>
      <c r="C636" s="2">
        <f t="shared" si="185"/>
        <v>0</v>
      </c>
      <c r="D636" s="12">
        <f ca="1">IF(A636&lt;$B$1,VLOOKUP(A636,[1]DI!$A$4:$B$15000,2),0)</f>
        <v>0</v>
      </c>
      <c r="E636" s="13">
        <f t="shared" ca="1" si="186"/>
        <v>1</v>
      </c>
      <c r="F636" s="13">
        <f ca="1">(TRUNC(PRODUCT($E$12:$E635),16))</f>
        <v>1.1086628212740099</v>
      </c>
      <c r="G636" s="13">
        <f t="shared" ca="1" si="187"/>
        <v>1.07412891539049</v>
      </c>
      <c r="H636" s="13">
        <f t="shared" ca="1" si="188"/>
        <v>1.0321506199999999</v>
      </c>
      <c r="I636" s="12">
        <f t="shared" si="183"/>
        <v>5.1999999999999998E-3</v>
      </c>
      <c r="J636" s="100">
        <f t="shared" si="189"/>
        <v>43578</v>
      </c>
      <c r="K636" s="3">
        <f t="shared" si="190"/>
        <v>141</v>
      </c>
      <c r="L636" s="18">
        <f t="shared" si="191"/>
        <v>142</v>
      </c>
      <c r="M636" s="11">
        <f t="shared" si="192"/>
        <v>1.0029268410000001</v>
      </c>
      <c r="N636" s="11">
        <f t="shared" ca="1" si="193"/>
        <v>1.0351715610000001</v>
      </c>
      <c r="O636" s="18">
        <f t="shared" si="194"/>
        <v>0</v>
      </c>
      <c r="P636" s="2">
        <f t="shared" ca="1" si="195"/>
        <v>0</v>
      </c>
      <c r="Q636" s="2">
        <f t="shared" si="196"/>
        <v>0</v>
      </c>
      <c r="R636" s="4" t="str">
        <f t="shared" si="197"/>
        <v>A+J=</v>
      </c>
      <c r="S636" s="100">
        <f t="shared" si="198"/>
        <v>0</v>
      </c>
      <c r="T636" s="9" t="str">
        <f t="shared" si="199"/>
        <v>-</v>
      </c>
      <c r="U636" s="9"/>
      <c r="V636" s="9"/>
      <c r="W636" s="9"/>
      <c r="X636" s="9"/>
      <c r="Y636" s="1"/>
      <c r="Z636" s="9"/>
      <c r="AA636" s="9"/>
      <c r="AB636" s="9"/>
      <c r="AC636" s="9"/>
      <c r="AD636" s="9"/>
      <c r="AE636" s="10"/>
      <c r="AF636" s="9"/>
      <c r="AG636" s="9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</row>
    <row r="637" spans="1:190" x14ac:dyDescent="0.15">
      <c r="A637" s="98">
        <f t="shared" si="182"/>
        <v>43779</v>
      </c>
      <c r="B637" s="15" t="str">
        <f t="shared" ca="1" si="184"/>
        <v>n.d</v>
      </c>
      <c r="C637" s="2">
        <f t="shared" si="185"/>
        <v>0</v>
      </c>
      <c r="D637" s="12">
        <f ca="1">IF(A637&lt;$B$1,VLOOKUP(A637,[1]DI!$A$4:$B$15000,2),0)</f>
        <v>0</v>
      </c>
      <c r="E637" s="13">
        <f t="shared" ca="1" si="186"/>
        <v>1</v>
      </c>
      <c r="F637" s="13">
        <f ca="1">(TRUNC(PRODUCT($E$12:$E636),16))</f>
        <v>1.1086628212740099</v>
      </c>
      <c r="G637" s="13">
        <f t="shared" ca="1" si="187"/>
        <v>1.07412891539049</v>
      </c>
      <c r="H637" s="13">
        <f t="shared" ca="1" si="188"/>
        <v>1.0321506199999999</v>
      </c>
      <c r="I637" s="12">
        <f t="shared" si="183"/>
        <v>5.1999999999999998E-3</v>
      </c>
      <c r="J637" s="100">
        <f t="shared" si="189"/>
        <v>43578</v>
      </c>
      <c r="K637" s="3">
        <f t="shared" si="190"/>
        <v>141</v>
      </c>
      <c r="L637" s="18">
        <f t="shared" si="191"/>
        <v>142</v>
      </c>
      <c r="M637" s="11">
        <f t="shared" si="192"/>
        <v>1.0029268410000001</v>
      </c>
      <c r="N637" s="11">
        <f t="shared" ca="1" si="193"/>
        <v>1.0351715610000001</v>
      </c>
      <c r="O637" s="18">
        <f t="shared" si="194"/>
        <v>0</v>
      </c>
      <c r="P637" s="2">
        <f t="shared" ca="1" si="195"/>
        <v>0</v>
      </c>
      <c r="Q637" s="2">
        <f t="shared" si="196"/>
        <v>0</v>
      </c>
      <c r="R637" s="4" t="str">
        <f t="shared" si="197"/>
        <v>A+J=</v>
      </c>
      <c r="S637" s="100">
        <f t="shared" si="198"/>
        <v>0</v>
      </c>
      <c r="T637" s="9" t="str">
        <f t="shared" si="199"/>
        <v>-</v>
      </c>
      <c r="U637" s="9"/>
      <c r="V637" s="9"/>
      <c r="W637" s="9"/>
      <c r="X637" s="9"/>
      <c r="Y637" s="1"/>
      <c r="Z637" s="9"/>
      <c r="AA637" s="9"/>
      <c r="AB637" s="9"/>
      <c r="AC637" s="9"/>
      <c r="AD637" s="9"/>
      <c r="AE637" s="10"/>
      <c r="AF637" s="9"/>
      <c r="AG637" s="9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</row>
    <row r="638" spans="1:190" x14ac:dyDescent="0.15">
      <c r="A638" s="98">
        <f t="shared" si="182"/>
        <v>43780</v>
      </c>
      <c r="B638" s="15" t="str">
        <f t="shared" ca="1" si="184"/>
        <v>n.d</v>
      </c>
      <c r="C638" s="2">
        <f t="shared" si="185"/>
        <v>0</v>
      </c>
      <c r="D638" s="12">
        <f ca="1">IF(A638&lt;$B$1,VLOOKUP(A638,[1]DI!$A$4:$B$15000,2),0)</f>
        <v>0</v>
      </c>
      <c r="E638" s="13">
        <f t="shared" ca="1" si="186"/>
        <v>1</v>
      </c>
      <c r="F638" s="13">
        <f ca="1">(TRUNC(PRODUCT($E$12:$E637),16))</f>
        <v>1.1086628212740099</v>
      </c>
      <c r="G638" s="13">
        <f t="shared" ca="1" si="187"/>
        <v>1.07412891539049</v>
      </c>
      <c r="H638" s="13">
        <f t="shared" ca="1" si="188"/>
        <v>1.0321506199999999</v>
      </c>
      <c r="I638" s="12">
        <f t="shared" si="183"/>
        <v>5.1999999999999998E-3</v>
      </c>
      <c r="J638" s="100">
        <f t="shared" si="189"/>
        <v>43578</v>
      </c>
      <c r="K638" s="3">
        <f t="shared" si="190"/>
        <v>142</v>
      </c>
      <c r="L638" s="18">
        <f t="shared" si="191"/>
        <v>142</v>
      </c>
      <c r="M638" s="11">
        <f t="shared" si="192"/>
        <v>1.0029268410000001</v>
      </c>
      <c r="N638" s="11">
        <f t="shared" ca="1" si="193"/>
        <v>1.0351715610000001</v>
      </c>
      <c r="O638" s="18">
        <f t="shared" si="194"/>
        <v>0</v>
      </c>
      <c r="P638" s="2">
        <f t="shared" ca="1" si="195"/>
        <v>0</v>
      </c>
      <c r="Q638" s="2">
        <f t="shared" si="196"/>
        <v>0</v>
      </c>
      <c r="R638" s="4" t="str">
        <f t="shared" si="197"/>
        <v>A+J=</v>
      </c>
      <c r="S638" s="100">
        <f t="shared" si="198"/>
        <v>0</v>
      </c>
      <c r="T638" s="9" t="str">
        <f t="shared" si="199"/>
        <v>-</v>
      </c>
      <c r="U638" s="9"/>
      <c r="V638" s="9"/>
      <c r="W638" s="9"/>
      <c r="X638" s="9"/>
      <c r="Y638" s="1"/>
      <c r="Z638" s="9"/>
      <c r="AA638" s="9"/>
      <c r="AB638" s="9"/>
      <c r="AC638" s="9"/>
      <c r="AD638" s="9"/>
      <c r="AE638" s="10"/>
      <c r="AF638" s="9"/>
      <c r="AG638" s="9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</row>
    <row r="639" spans="1:190" x14ac:dyDescent="0.15">
      <c r="A639" s="98">
        <f t="shared" si="182"/>
        <v>43781</v>
      </c>
      <c r="B639" s="15" t="str">
        <f t="shared" ca="1" si="184"/>
        <v>n.d</v>
      </c>
      <c r="C639" s="2">
        <f t="shared" si="185"/>
        <v>0</v>
      </c>
      <c r="D639" s="12">
        <f ca="1">IF(A639&lt;$B$1,VLOOKUP(A639,[1]DI!$A$4:$B$15000,2),0)</f>
        <v>0</v>
      </c>
      <c r="E639" s="13">
        <f t="shared" ca="1" si="186"/>
        <v>1</v>
      </c>
      <c r="F639" s="13">
        <f ca="1">(TRUNC(PRODUCT($E$12:$E638),16))</f>
        <v>1.1086628212740099</v>
      </c>
      <c r="G639" s="13">
        <f t="shared" ca="1" si="187"/>
        <v>1.07412891539049</v>
      </c>
      <c r="H639" s="13">
        <f t="shared" ca="1" si="188"/>
        <v>1.0321506199999999</v>
      </c>
      <c r="I639" s="12">
        <f t="shared" si="183"/>
        <v>5.1999999999999998E-3</v>
      </c>
      <c r="J639" s="100">
        <f t="shared" si="189"/>
        <v>43578</v>
      </c>
      <c r="K639" s="3">
        <f t="shared" si="190"/>
        <v>143</v>
      </c>
      <c r="L639" s="18">
        <f t="shared" si="191"/>
        <v>143</v>
      </c>
      <c r="M639" s="11">
        <f t="shared" si="192"/>
        <v>1.002947483</v>
      </c>
      <c r="N639" s="11">
        <f t="shared" ca="1" si="193"/>
        <v>1.035192866</v>
      </c>
      <c r="O639" s="18">
        <f t="shared" si="194"/>
        <v>0</v>
      </c>
      <c r="P639" s="2">
        <f t="shared" ca="1" si="195"/>
        <v>0</v>
      </c>
      <c r="Q639" s="2">
        <f t="shared" si="196"/>
        <v>0</v>
      </c>
      <c r="R639" s="4" t="str">
        <f t="shared" si="197"/>
        <v>A+J=</v>
      </c>
      <c r="S639" s="100">
        <f t="shared" si="198"/>
        <v>0</v>
      </c>
      <c r="T639" s="9" t="str">
        <f t="shared" si="199"/>
        <v>-</v>
      </c>
      <c r="U639" s="9"/>
      <c r="V639" s="9"/>
      <c r="W639" s="9"/>
      <c r="X639" s="9"/>
      <c r="Y639" s="1"/>
      <c r="Z639" s="9"/>
      <c r="AA639" s="9"/>
      <c r="AB639" s="9"/>
      <c r="AC639" s="9"/>
      <c r="AD639" s="9"/>
      <c r="AE639" s="10"/>
      <c r="AF639" s="9"/>
      <c r="AG639" s="9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</row>
    <row r="640" spans="1:190" x14ac:dyDescent="0.15">
      <c r="A640" s="98">
        <f t="shared" si="182"/>
        <v>43782</v>
      </c>
      <c r="B640" s="15" t="str">
        <f t="shared" ca="1" si="184"/>
        <v>n.d</v>
      </c>
      <c r="C640" s="2">
        <f t="shared" si="185"/>
        <v>0</v>
      </c>
      <c r="D640" s="12">
        <f ca="1">IF(A640&lt;$B$1,VLOOKUP(A640,[1]DI!$A$4:$B$15000,2),0)</f>
        <v>0</v>
      </c>
      <c r="E640" s="13">
        <f t="shared" ca="1" si="186"/>
        <v>1</v>
      </c>
      <c r="F640" s="13">
        <f ca="1">(TRUNC(PRODUCT($E$12:$E639),16))</f>
        <v>1.1086628212740099</v>
      </c>
      <c r="G640" s="13">
        <f t="shared" ca="1" si="187"/>
        <v>1.07412891539049</v>
      </c>
      <c r="H640" s="13">
        <f t="shared" ca="1" si="188"/>
        <v>1.0321506199999999</v>
      </c>
      <c r="I640" s="12">
        <f t="shared" si="183"/>
        <v>5.1999999999999998E-3</v>
      </c>
      <c r="J640" s="100">
        <f t="shared" si="189"/>
        <v>43578</v>
      </c>
      <c r="K640" s="3">
        <f t="shared" si="190"/>
        <v>144</v>
      </c>
      <c r="L640" s="18">
        <f t="shared" si="191"/>
        <v>144</v>
      </c>
      <c r="M640" s="11">
        <f t="shared" si="192"/>
        <v>1.0029681260000001</v>
      </c>
      <c r="N640" s="11">
        <f t="shared" ca="1" si="193"/>
        <v>1.035214173</v>
      </c>
      <c r="O640" s="18">
        <f t="shared" si="194"/>
        <v>0</v>
      </c>
      <c r="P640" s="2">
        <f t="shared" ca="1" si="195"/>
        <v>0</v>
      </c>
      <c r="Q640" s="2">
        <f t="shared" si="196"/>
        <v>0</v>
      </c>
      <c r="R640" s="4" t="str">
        <f t="shared" si="197"/>
        <v>A+J=</v>
      </c>
      <c r="S640" s="100">
        <f t="shared" si="198"/>
        <v>0</v>
      </c>
      <c r="T640" s="9" t="str">
        <f t="shared" si="199"/>
        <v>-</v>
      </c>
      <c r="U640" s="9"/>
      <c r="V640" s="9"/>
      <c r="W640" s="9"/>
      <c r="X640" s="9"/>
      <c r="Y640" s="1"/>
      <c r="Z640" s="9"/>
      <c r="AA640" s="9"/>
      <c r="AB640" s="9"/>
      <c r="AC640" s="9"/>
      <c r="AD640" s="9"/>
      <c r="AE640" s="10"/>
      <c r="AF640" s="9"/>
      <c r="AG640" s="9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</row>
    <row r="641" spans="1:190" x14ac:dyDescent="0.15">
      <c r="A641" s="98">
        <f t="shared" si="182"/>
        <v>43783</v>
      </c>
      <c r="B641" s="15" t="str">
        <f t="shared" ca="1" si="184"/>
        <v>n.d</v>
      </c>
      <c r="C641" s="2">
        <f t="shared" si="185"/>
        <v>0</v>
      </c>
      <c r="D641" s="12">
        <f ca="1">IF(A641&lt;$B$1,VLOOKUP(A641,[1]DI!$A$4:$B$15000,2),0)</f>
        <v>0</v>
      </c>
      <c r="E641" s="13">
        <f t="shared" ca="1" si="186"/>
        <v>1</v>
      </c>
      <c r="F641" s="13">
        <f ca="1">(TRUNC(PRODUCT($E$12:$E640),16))</f>
        <v>1.1086628212740099</v>
      </c>
      <c r="G641" s="13">
        <f t="shared" ca="1" si="187"/>
        <v>1.07412891539049</v>
      </c>
      <c r="H641" s="13">
        <f t="shared" ca="1" si="188"/>
        <v>1.0321506199999999</v>
      </c>
      <c r="I641" s="12">
        <f t="shared" si="183"/>
        <v>5.1999999999999998E-3</v>
      </c>
      <c r="J641" s="100">
        <f t="shared" si="189"/>
        <v>43578</v>
      </c>
      <c r="K641" s="3">
        <f t="shared" si="190"/>
        <v>145</v>
      </c>
      <c r="L641" s="18">
        <f t="shared" si="191"/>
        <v>145</v>
      </c>
      <c r="M641" s="11">
        <f t="shared" si="192"/>
        <v>1.002988768</v>
      </c>
      <c r="N641" s="11">
        <f t="shared" ca="1" si="193"/>
        <v>1.035235479</v>
      </c>
      <c r="O641" s="18">
        <f t="shared" si="194"/>
        <v>0</v>
      </c>
      <c r="P641" s="2">
        <f t="shared" ca="1" si="195"/>
        <v>0</v>
      </c>
      <c r="Q641" s="2">
        <f t="shared" si="196"/>
        <v>0</v>
      </c>
      <c r="R641" s="4" t="str">
        <f t="shared" si="197"/>
        <v>A+J=</v>
      </c>
      <c r="S641" s="100">
        <f t="shared" si="198"/>
        <v>0</v>
      </c>
      <c r="T641" s="9" t="str">
        <f t="shared" si="199"/>
        <v>-</v>
      </c>
      <c r="U641" s="9"/>
      <c r="V641" s="9"/>
      <c r="W641" s="9"/>
      <c r="X641" s="9"/>
      <c r="Y641" s="1"/>
      <c r="Z641" s="9"/>
      <c r="AA641" s="9"/>
      <c r="AB641" s="9"/>
      <c r="AC641" s="9"/>
      <c r="AD641" s="9"/>
      <c r="AE641" s="10"/>
      <c r="AF641" s="9"/>
      <c r="AG641" s="9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</row>
    <row r="642" spans="1:190" x14ac:dyDescent="0.15">
      <c r="A642" s="98">
        <f t="shared" si="182"/>
        <v>43784</v>
      </c>
      <c r="B642" s="15" t="str">
        <f t="shared" ca="1" si="184"/>
        <v>n.d</v>
      </c>
      <c r="C642" s="2">
        <f t="shared" si="185"/>
        <v>0</v>
      </c>
      <c r="D642" s="12">
        <f ca="1">IF(A642&lt;$B$1,VLOOKUP(A642,[1]DI!$A$4:$B$15000,2),0)</f>
        <v>0</v>
      </c>
      <c r="E642" s="13">
        <f t="shared" ca="1" si="186"/>
        <v>1</v>
      </c>
      <c r="F642" s="13">
        <f ca="1">(TRUNC(PRODUCT($E$12:$E641),16))</f>
        <v>1.1086628212740099</v>
      </c>
      <c r="G642" s="13">
        <f t="shared" ca="1" si="187"/>
        <v>1.07412891539049</v>
      </c>
      <c r="H642" s="13">
        <f t="shared" ca="1" si="188"/>
        <v>1.0321506199999999</v>
      </c>
      <c r="I642" s="12">
        <f t="shared" si="183"/>
        <v>5.1999999999999998E-3</v>
      </c>
      <c r="J642" s="100">
        <f t="shared" si="189"/>
        <v>43578</v>
      </c>
      <c r="K642" s="3">
        <f t="shared" si="190"/>
        <v>145</v>
      </c>
      <c r="L642" s="18">
        <f t="shared" si="191"/>
        <v>146</v>
      </c>
      <c r="M642" s="11">
        <f t="shared" si="192"/>
        <v>1.0030094119999999</v>
      </c>
      <c r="N642" s="11">
        <f t="shared" ca="1" si="193"/>
        <v>1.0352567859999999</v>
      </c>
      <c r="O642" s="18">
        <f t="shared" si="194"/>
        <v>0</v>
      </c>
      <c r="P642" s="2">
        <f t="shared" ca="1" si="195"/>
        <v>0</v>
      </c>
      <c r="Q642" s="2">
        <f t="shared" si="196"/>
        <v>0</v>
      </c>
      <c r="R642" s="4" t="str">
        <f t="shared" si="197"/>
        <v>A+J=</v>
      </c>
      <c r="S642" s="100">
        <f t="shared" si="198"/>
        <v>0</v>
      </c>
      <c r="T642" s="9" t="str">
        <f t="shared" si="199"/>
        <v>-</v>
      </c>
      <c r="U642" s="9"/>
      <c r="V642" s="9"/>
      <c r="W642" s="9"/>
      <c r="X642" s="9"/>
      <c r="Y642" s="1"/>
      <c r="Z642" s="9"/>
      <c r="AA642" s="9"/>
      <c r="AB642" s="9"/>
      <c r="AC642" s="9"/>
      <c r="AD642" s="9"/>
      <c r="AE642" s="10"/>
      <c r="AF642" s="9"/>
      <c r="AG642" s="9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</row>
    <row r="643" spans="1:190" x14ac:dyDescent="0.15">
      <c r="A643" s="98">
        <f t="shared" si="182"/>
        <v>43785</v>
      </c>
      <c r="B643" s="15" t="str">
        <f t="shared" ca="1" si="184"/>
        <v>n.d</v>
      </c>
      <c r="C643" s="2">
        <f t="shared" si="185"/>
        <v>0</v>
      </c>
      <c r="D643" s="12">
        <f ca="1">IF(A643&lt;$B$1,VLOOKUP(A643,[1]DI!$A$4:$B$15000,2),0)</f>
        <v>0</v>
      </c>
      <c r="E643" s="13">
        <f t="shared" ca="1" si="186"/>
        <v>1</v>
      </c>
      <c r="F643" s="13">
        <f ca="1">(TRUNC(PRODUCT($E$12:$E642),16))</f>
        <v>1.1086628212740099</v>
      </c>
      <c r="G643" s="13">
        <f t="shared" ca="1" si="187"/>
        <v>1.07412891539049</v>
      </c>
      <c r="H643" s="13">
        <f t="shared" ca="1" si="188"/>
        <v>1.0321506199999999</v>
      </c>
      <c r="I643" s="12">
        <f t="shared" si="183"/>
        <v>5.1999999999999998E-3</v>
      </c>
      <c r="J643" s="100">
        <f t="shared" si="189"/>
        <v>43578</v>
      </c>
      <c r="K643" s="3">
        <f t="shared" si="190"/>
        <v>145</v>
      </c>
      <c r="L643" s="18">
        <f t="shared" si="191"/>
        <v>146</v>
      </c>
      <c r="M643" s="11">
        <f t="shared" si="192"/>
        <v>1.0030094119999999</v>
      </c>
      <c r="N643" s="11">
        <f t="shared" ca="1" si="193"/>
        <v>1.0352567859999999</v>
      </c>
      <c r="O643" s="18">
        <f t="shared" si="194"/>
        <v>0</v>
      </c>
      <c r="P643" s="2">
        <f t="shared" ca="1" si="195"/>
        <v>0</v>
      </c>
      <c r="Q643" s="2">
        <f t="shared" si="196"/>
        <v>0</v>
      </c>
      <c r="R643" s="4" t="str">
        <f t="shared" si="197"/>
        <v>A+J=</v>
      </c>
      <c r="S643" s="100">
        <f t="shared" si="198"/>
        <v>0</v>
      </c>
      <c r="T643" s="9" t="str">
        <f t="shared" si="199"/>
        <v>-</v>
      </c>
      <c r="U643" s="9"/>
      <c r="V643" s="9"/>
      <c r="W643" s="9"/>
      <c r="X643" s="9"/>
      <c r="Y643" s="1"/>
      <c r="Z643" s="9"/>
      <c r="AA643" s="9"/>
      <c r="AB643" s="9"/>
      <c r="AC643" s="9"/>
      <c r="AD643" s="9"/>
      <c r="AE643" s="10"/>
      <c r="AF643" s="9"/>
      <c r="AG643" s="9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</row>
    <row r="644" spans="1:190" x14ac:dyDescent="0.15">
      <c r="A644" s="98">
        <f t="shared" si="182"/>
        <v>43786</v>
      </c>
      <c r="B644" s="15" t="str">
        <f t="shared" ca="1" si="184"/>
        <v>n.d</v>
      </c>
      <c r="C644" s="2">
        <f t="shared" si="185"/>
        <v>0</v>
      </c>
      <c r="D644" s="12">
        <f ca="1">IF(A644&lt;$B$1,VLOOKUP(A644,[1]DI!$A$4:$B$15000,2),0)</f>
        <v>0</v>
      </c>
      <c r="E644" s="13">
        <f t="shared" ca="1" si="186"/>
        <v>1</v>
      </c>
      <c r="F644" s="13">
        <f ca="1">(TRUNC(PRODUCT($E$12:$E643),16))</f>
        <v>1.1086628212740099</v>
      </c>
      <c r="G644" s="13">
        <f t="shared" ca="1" si="187"/>
        <v>1.07412891539049</v>
      </c>
      <c r="H644" s="13">
        <f t="shared" ca="1" si="188"/>
        <v>1.0321506199999999</v>
      </c>
      <c r="I644" s="12">
        <f t="shared" si="183"/>
        <v>5.1999999999999998E-3</v>
      </c>
      <c r="J644" s="100">
        <f t="shared" si="189"/>
        <v>43578</v>
      </c>
      <c r="K644" s="3">
        <f t="shared" si="190"/>
        <v>145</v>
      </c>
      <c r="L644" s="18">
        <f t="shared" si="191"/>
        <v>146</v>
      </c>
      <c r="M644" s="11">
        <f t="shared" si="192"/>
        <v>1.0030094119999999</v>
      </c>
      <c r="N644" s="11">
        <f t="shared" ca="1" si="193"/>
        <v>1.0352567859999999</v>
      </c>
      <c r="O644" s="18">
        <f t="shared" si="194"/>
        <v>0</v>
      </c>
      <c r="P644" s="2">
        <f t="shared" ca="1" si="195"/>
        <v>0</v>
      </c>
      <c r="Q644" s="2">
        <f t="shared" si="196"/>
        <v>0</v>
      </c>
      <c r="R644" s="4" t="str">
        <f t="shared" si="197"/>
        <v>A+J=</v>
      </c>
      <c r="S644" s="100">
        <f t="shared" si="198"/>
        <v>0</v>
      </c>
      <c r="T644" s="9" t="str">
        <f t="shared" si="199"/>
        <v>-</v>
      </c>
      <c r="U644" s="9"/>
      <c r="V644" s="9"/>
      <c r="W644" s="9"/>
      <c r="X644" s="9"/>
      <c r="Y644" s="1"/>
      <c r="Z644" s="9"/>
      <c r="AA644" s="9"/>
      <c r="AB644" s="9"/>
      <c r="AC644" s="9"/>
      <c r="AD644" s="9"/>
      <c r="AE644" s="10"/>
      <c r="AF644" s="9"/>
      <c r="AG644" s="9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</row>
    <row r="645" spans="1:190" x14ac:dyDescent="0.15">
      <c r="A645" s="98">
        <f t="shared" si="182"/>
        <v>43787</v>
      </c>
      <c r="B645" s="15" t="str">
        <f t="shared" ca="1" si="184"/>
        <v>n.d</v>
      </c>
      <c r="C645" s="2">
        <f t="shared" si="185"/>
        <v>0</v>
      </c>
      <c r="D645" s="12">
        <f ca="1">IF(A645&lt;$B$1,VLOOKUP(A645,[1]DI!$A$4:$B$15000,2),0)</f>
        <v>0</v>
      </c>
      <c r="E645" s="13">
        <f t="shared" ca="1" si="186"/>
        <v>1</v>
      </c>
      <c r="F645" s="13">
        <f ca="1">(TRUNC(PRODUCT($E$12:$E644),16))</f>
        <v>1.1086628212740099</v>
      </c>
      <c r="G645" s="13">
        <f t="shared" ca="1" si="187"/>
        <v>1.07412891539049</v>
      </c>
      <c r="H645" s="13">
        <f t="shared" ca="1" si="188"/>
        <v>1.0321506199999999</v>
      </c>
      <c r="I645" s="12">
        <f t="shared" si="183"/>
        <v>5.1999999999999998E-3</v>
      </c>
      <c r="J645" s="100">
        <f t="shared" si="189"/>
        <v>43578</v>
      </c>
      <c r="K645" s="3">
        <f t="shared" si="190"/>
        <v>146</v>
      </c>
      <c r="L645" s="18">
        <f t="shared" si="191"/>
        <v>146</v>
      </c>
      <c r="M645" s="11">
        <f t="shared" si="192"/>
        <v>1.0030094119999999</v>
      </c>
      <c r="N645" s="11">
        <f t="shared" ca="1" si="193"/>
        <v>1.0352567859999999</v>
      </c>
      <c r="O645" s="18">
        <f t="shared" si="194"/>
        <v>0</v>
      </c>
      <c r="P645" s="2">
        <f t="shared" ca="1" si="195"/>
        <v>0</v>
      </c>
      <c r="Q645" s="2">
        <f t="shared" si="196"/>
        <v>0</v>
      </c>
      <c r="R645" s="4" t="str">
        <f t="shared" si="197"/>
        <v>A+J=</v>
      </c>
      <c r="S645" s="100">
        <f t="shared" si="198"/>
        <v>0</v>
      </c>
      <c r="T645" s="9" t="str">
        <f t="shared" si="199"/>
        <v>-</v>
      </c>
      <c r="U645" s="9"/>
      <c r="V645" s="9"/>
      <c r="W645" s="9"/>
      <c r="X645" s="9"/>
      <c r="Y645" s="1"/>
      <c r="Z645" s="9"/>
      <c r="AA645" s="9"/>
      <c r="AB645" s="9"/>
      <c r="AC645" s="9"/>
      <c r="AD645" s="9"/>
      <c r="AE645" s="10"/>
      <c r="AF645" s="9"/>
      <c r="AG645" s="9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</row>
    <row r="646" spans="1:190" x14ac:dyDescent="0.15">
      <c r="A646" s="98">
        <f t="shared" si="182"/>
        <v>43788</v>
      </c>
      <c r="B646" s="15" t="str">
        <f t="shared" ca="1" si="184"/>
        <v>n.d</v>
      </c>
      <c r="C646" s="2">
        <f t="shared" si="185"/>
        <v>0</v>
      </c>
      <c r="D646" s="12">
        <f ca="1">IF(A646&lt;$B$1,VLOOKUP(A646,[1]DI!$A$4:$B$15000,2),0)</f>
        <v>0</v>
      </c>
      <c r="E646" s="13">
        <f t="shared" ca="1" si="186"/>
        <v>1</v>
      </c>
      <c r="F646" s="13">
        <f ca="1">(TRUNC(PRODUCT($E$12:$E645),16))</f>
        <v>1.1086628212740099</v>
      </c>
      <c r="G646" s="13">
        <f t="shared" ca="1" si="187"/>
        <v>1.07412891539049</v>
      </c>
      <c r="H646" s="13">
        <f t="shared" ca="1" si="188"/>
        <v>1.0321506199999999</v>
      </c>
      <c r="I646" s="12">
        <f t="shared" si="183"/>
        <v>5.1999999999999998E-3</v>
      </c>
      <c r="J646" s="100">
        <f t="shared" si="189"/>
        <v>43578</v>
      </c>
      <c r="K646" s="3">
        <f t="shared" si="190"/>
        <v>147</v>
      </c>
      <c r="L646" s="18">
        <f t="shared" si="191"/>
        <v>147</v>
      </c>
      <c r="M646" s="11">
        <f t="shared" si="192"/>
        <v>1.003030055</v>
      </c>
      <c r="N646" s="11">
        <f t="shared" ca="1" si="193"/>
        <v>1.0352780930000001</v>
      </c>
      <c r="O646" s="18">
        <f t="shared" si="194"/>
        <v>0</v>
      </c>
      <c r="P646" s="2">
        <f t="shared" ca="1" si="195"/>
        <v>0</v>
      </c>
      <c r="Q646" s="2">
        <f t="shared" si="196"/>
        <v>0</v>
      </c>
      <c r="R646" s="4" t="str">
        <f t="shared" si="197"/>
        <v>A+J=</v>
      </c>
      <c r="S646" s="100">
        <f t="shared" si="198"/>
        <v>0</v>
      </c>
      <c r="T646" s="9" t="str">
        <f t="shared" si="199"/>
        <v>-</v>
      </c>
      <c r="U646" s="9"/>
      <c r="V646" s="9"/>
      <c r="W646" s="9"/>
      <c r="X646" s="9"/>
      <c r="Y646" s="1"/>
      <c r="Z646" s="9"/>
      <c r="AA646" s="9"/>
      <c r="AB646" s="9"/>
      <c r="AC646" s="9"/>
      <c r="AD646" s="9"/>
      <c r="AE646" s="10"/>
      <c r="AF646" s="9"/>
      <c r="AG646" s="9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</row>
    <row r="647" spans="1:190" x14ac:dyDescent="0.15">
      <c r="A647" s="98">
        <f t="shared" si="182"/>
        <v>43789</v>
      </c>
      <c r="B647" s="15" t="str">
        <f t="shared" ca="1" si="184"/>
        <v>n.d</v>
      </c>
      <c r="C647" s="2">
        <f t="shared" si="185"/>
        <v>0</v>
      </c>
      <c r="D647" s="12">
        <f ca="1">IF(A647&lt;$B$1,VLOOKUP(A647,[1]DI!$A$4:$B$15000,2),0)</f>
        <v>0</v>
      </c>
      <c r="E647" s="13">
        <f t="shared" ca="1" si="186"/>
        <v>1</v>
      </c>
      <c r="F647" s="13">
        <f ca="1">(TRUNC(PRODUCT($E$12:$E646),16))</f>
        <v>1.1086628212740099</v>
      </c>
      <c r="G647" s="13">
        <f t="shared" ca="1" si="187"/>
        <v>1.07412891539049</v>
      </c>
      <c r="H647" s="13">
        <f t="shared" ca="1" si="188"/>
        <v>1.0321506199999999</v>
      </c>
      <c r="I647" s="12">
        <f t="shared" si="183"/>
        <v>5.1999999999999998E-3</v>
      </c>
      <c r="J647" s="100">
        <f t="shared" si="189"/>
        <v>43578</v>
      </c>
      <c r="K647" s="3">
        <f t="shared" si="190"/>
        <v>148</v>
      </c>
      <c r="L647" s="18">
        <f t="shared" si="191"/>
        <v>148</v>
      </c>
      <c r="M647" s="11">
        <f t="shared" si="192"/>
        <v>1.0030506990000001</v>
      </c>
      <c r="N647" s="11">
        <f t="shared" ca="1" si="193"/>
        <v>1.0352994010000001</v>
      </c>
      <c r="O647" s="18">
        <f t="shared" si="194"/>
        <v>0</v>
      </c>
      <c r="P647" s="2">
        <f t="shared" ca="1" si="195"/>
        <v>0</v>
      </c>
      <c r="Q647" s="2">
        <f t="shared" si="196"/>
        <v>0</v>
      </c>
      <c r="R647" s="4" t="str">
        <f t="shared" si="197"/>
        <v>A+J=</v>
      </c>
      <c r="S647" s="100">
        <f t="shared" si="198"/>
        <v>0</v>
      </c>
      <c r="T647" s="9" t="str">
        <f t="shared" si="199"/>
        <v>-</v>
      </c>
      <c r="U647" s="9"/>
      <c r="V647" s="9"/>
      <c r="W647" s="9"/>
      <c r="X647" s="9"/>
      <c r="Y647" s="1"/>
      <c r="Z647" s="9"/>
      <c r="AA647" s="9"/>
      <c r="AB647" s="9"/>
      <c r="AC647" s="9"/>
      <c r="AD647" s="9"/>
      <c r="AE647" s="10"/>
      <c r="AF647" s="9"/>
      <c r="AG647" s="9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</row>
    <row r="648" spans="1:190" x14ac:dyDescent="0.15">
      <c r="A648" s="98">
        <f t="shared" si="182"/>
        <v>43790</v>
      </c>
      <c r="B648" s="15" t="str">
        <f t="shared" ca="1" si="184"/>
        <v>n.d</v>
      </c>
      <c r="C648" s="2">
        <f t="shared" si="185"/>
        <v>0</v>
      </c>
      <c r="D648" s="12">
        <f ca="1">IF(A648&lt;$B$1,VLOOKUP(A648,[1]DI!$A$4:$B$15000,2),0)</f>
        <v>0</v>
      </c>
      <c r="E648" s="13">
        <f t="shared" ca="1" si="186"/>
        <v>1</v>
      </c>
      <c r="F648" s="13">
        <f ca="1">(TRUNC(PRODUCT($E$12:$E647),16))</f>
        <v>1.1086628212740099</v>
      </c>
      <c r="G648" s="13">
        <f t="shared" ca="1" si="187"/>
        <v>1.07412891539049</v>
      </c>
      <c r="H648" s="13">
        <f t="shared" ca="1" si="188"/>
        <v>1.0321506199999999</v>
      </c>
      <c r="I648" s="12">
        <f t="shared" si="183"/>
        <v>5.1999999999999998E-3</v>
      </c>
      <c r="J648" s="100">
        <f t="shared" si="189"/>
        <v>43578</v>
      </c>
      <c r="K648" s="3">
        <f t="shared" si="190"/>
        <v>149</v>
      </c>
      <c r="L648" s="18">
        <f t="shared" si="191"/>
        <v>149</v>
      </c>
      <c r="M648" s="11">
        <f t="shared" si="192"/>
        <v>1.0030713440000001</v>
      </c>
      <c r="N648" s="11">
        <f t="shared" ca="1" si="193"/>
        <v>1.0353207099999999</v>
      </c>
      <c r="O648" s="18">
        <f t="shared" si="194"/>
        <v>0</v>
      </c>
      <c r="P648" s="2">
        <f t="shared" ca="1" si="195"/>
        <v>0</v>
      </c>
      <c r="Q648" s="2">
        <f t="shared" si="196"/>
        <v>0</v>
      </c>
      <c r="R648" s="4" t="str">
        <f t="shared" si="197"/>
        <v>A+J=</v>
      </c>
      <c r="S648" s="100">
        <f t="shared" si="198"/>
        <v>0</v>
      </c>
      <c r="T648" s="9" t="str">
        <f t="shared" si="199"/>
        <v>-</v>
      </c>
      <c r="U648" s="9"/>
      <c r="V648" s="9"/>
      <c r="W648" s="9"/>
      <c r="X648" s="9"/>
      <c r="Y648" s="1"/>
      <c r="Z648" s="9"/>
      <c r="AA648" s="9"/>
      <c r="AB648" s="9"/>
      <c r="AC648" s="9"/>
      <c r="AD648" s="9"/>
      <c r="AE648" s="10"/>
      <c r="AF648" s="9"/>
      <c r="AG648" s="9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</row>
    <row r="649" spans="1:190" x14ac:dyDescent="0.15">
      <c r="A649" s="98">
        <f t="shared" si="182"/>
        <v>43791</v>
      </c>
      <c r="B649" s="15" t="str">
        <f t="shared" ca="1" si="184"/>
        <v>n.d</v>
      </c>
      <c r="C649" s="2">
        <f t="shared" si="185"/>
        <v>0</v>
      </c>
      <c r="D649" s="12">
        <f ca="1">IF(A649&lt;$B$1,VLOOKUP(A649,[1]DI!$A$4:$B$15000,2),0)</f>
        <v>0</v>
      </c>
      <c r="E649" s="13">
        <f t="shared" ca="1" si="186"/>
        <v>1</v>
      </c>
      <c r="F649" s="13">
        <f ca="1">(TRUNC(PRODUCT($E$12:$E648),16))</f>
        <v>1.1086628212740099</v>
      </c>
      <c r="G649" s="13">
        <f t="shared" ca="1" si="187"/>
        <v>1.07412891539049</v>
      </c>
      <c r="H649" s="13">
        <f t="shared" ca="1" si="188"/>
        <v>1.0321506199999999</v>
      </c>
      <c r="I649" s="12">
        <f t="shared" si="183"/>
        <v>5.1999999999999998E-3</v>
      </c>
      <c r="J649" s="100">
        <f t="shared" si="189"/>
        <v>43578</v>
      </c>
      <c r="K649" s="3">
        <f t="shared" si="190"/>
        <v>150</v>
      </c>
      <c r="L649" s="18">
        <f t="shared" si="191"/>
        <v>150</v>
      </c>
      <c r="M649" s="11">
        <f t="shared" si="192"/>
        <v>1.0030919890000001</v>
      </c>
      <c r="N649" s="11">
        <f t="shared" ca="1" si="193"/>
        <v>1.0353420179999999</v>
      </c>
      <c r="O649" s="18">
        <f t="shared" si="194"/>
        <v>0</v>
      </c>
      <c r="P649" s="2">
        <f t="shared" ca="1" si="195"/>
        <v>0</v>
      </c>
      <c r="Q649" s="2">
        <f t="shared" si="196"/>
        <v>0</v>
      </c>
      <c r="R649" s="4" t="str">
        <f t="shared" si="197"/>
        <v>A+J=</v>
      </c>
      <c r="S649" s="100">
        <f t="shared" si="198"/>
        <v>0</v>
      </c>
      <c r="T649" s="9" t="str">
        <f t="shared" si="199"/>
        <v>-</v>
      </c>
      <c r="U649" s="9"/>
      <c r="V649" s="9"/>
      <c r="W649" s="9"/>
      <c r="X649" s="9"/>
      <c r="Y649" s="1"/>
      <c r="Z649" s="9"/>
      <c r="AA649" s="9"/>
      <c r="AB649" s="9"/>
      <c r="AC649" s="9"/>
      <c r="AD649" s="9"/>
      <c r="AE649" s="10"/>
      <c r="AF649" s="9"/>
      <c r="AG649" s="9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</row>
    <row r="650" spans="1:190" x14ac:dyDescent="0.15">
      <c r="A650" s="98">
        <f t="shared" si="182"/>
        <v>43792</v>
      </c>
      <c r="B650" s="15" t="str">
        <f t="shared" ca="1" si="184"/>
        <v>n.d</v>
      </c>
      <c r="C650" s="2">
        <f t="shared" si="185"/>
        <v>0</v>
      </c>
      <c r="D650" s="12">
        <f ca="1">IF(A650&lt;$B$1,VLOOKUP(A650,[1]DI!$A$4:$B$15000,2),0)</f>
        <v>0</v>
      </c>
      <c r="E650" s="13">
        <f t="shared" ca="1" si="186"/>
        <v>1</v>
      </c>
      <c r="F650" s="13">
        <f ca="1">(TRUNC(PRODUCT($E$12:$E649),16))</f>
        <v>1.1086628212740099</v>
      </c>
      <c r="G650" s="13">
        <f t="shared" ca="1" si="187"/>
        <v>1.07412891539049</v>
      </c>
      <c r="H650" s="13">
        <f t="shared" ca="1" si="188"/>
        <v>1.0321506199999999</v>
      </c>
      <c r="I650" s="12">
        <f t="shared" si="183"/>
        <v>5.1999999999999998E-3</v>
      </c>
      <c r="J650" s="100">
        <f t="shared" si="189"/>
        <v>43578</v>
      </c>
      <c r="K650" s="3">
        <f t="shared" si="190"/>
        <v>150</v>
      </c>
      <c r="L650" s="18">
        <f t="shared" si="191"/>
        <v>151</v>
      </c>
      <c r="M650" s="11">
        <f t="shared" si="192"/>
        <v>1.0031126340000001</v>
      </c>
      <c r="N650" s="11">
        <f t="shared" ca="1" si="193"/>
        <v>1.035363327</v>
      </c>
      <c r="O650" s="18">
        <f t="shared" si="194"/>
        <v>0</v>
      </c>
      <c r="P650" s="2">
        <f t="shared" ca="1" si="195"/>
        <v>0</v>
      </c>
      <c r="Q650" s="2">
        <f t="shared" si="196"/>
        <v>0</v>
      </c>
      <c r="R650" s="4" t="str">
        <f t="shared" si="197"/>
        <v>A+J=</v>
      </c>
      <c r="S650" s="100">
        <f t="shared" si="198"/>
        <v>0</v>
      </c>
      <c r="T650" s="9" t="str">
        <f t="shared" si="199"/>
        <v>-</v>
      </c>
      <c r="U650" s="9"/>
      <c r="V650" s="9"/>
      <c r="W650" s="9"/>
      <c r="X650" s="9"/>
      <c r="Y650" s="1"/>
      <c r="Z650" s="9"/>
      <c r="AA650" s="9"/>
      <c r="AB650" s="9"/>
      <c r="AC650" s="9"/>
      <c r="AD650" s="9"/>
      <c r="AE650" s="10"/>
      <c r="AF650" s="9"/>
      <c r="AG650" s="9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</row>
    <row r="651" spans="1:190" x14ac:dyDescent="0.15">
      <c r="A651" s="98">
        <f t="shared" si="182"/>
        <v>43793</v>
      </c>
      <c r="B651" s="15" t="str">
        <f t="shared" ca="1" si="184"/>
        <v>n.d</v>
      </c>
      <c r="C651" s="2">
        <f t="shared" si="185"/>
        <v>0</v>
      </c>
      <c r="D651" s="12">
        <f ca="1">IF(A651&lt;$B$1,VLOOKUP(A651,[1]DI!$A$4:$B$15000,2),0)</f>
        <v>0</v>
      </c>
      <c r="E651" s="13">
        <f t="shared" ca="1" si="186"/>
        <v>1</v>
      </c>
      <c r="F651" s="13">
        <f ca="1">(TRUNC(PRODUCT($E$12:$E650),16))</f>
        <v>1.1086628212740099</v>
      </c>
      <c r="G651" s="13">
        <f t="shared" ca="1" si="187"/>
        <v>1.07412891539049</v>
      </c>
      <c r="H651" s="13">
        <f t="shared" ca="1" si="188"/>
        <v>1.0321506199999999</v>
      </c>
      <c r="I651" s="12">
        <f t="shared" si="183"/>
        <v>5.1999999999999998E-3</v>
      </c>
      <c r="J651" s="100">
        <f t="shared" si="189"/>
        <v>43578</v>
      </c>
      <c r="K651" s="3">
        <f t="shared" si="190"/>
        <v>150</v>
      </c>
      <c r="L651" s="18">
        <f t="shared" si="191"/>
        <v>151</v>
      </c>
      <c r="M651" s="11">
        <f t="shared" si="192"/>
        <v>1.0031126340000001</v>
      </c>
      <c r="N651" s="11">
        <f t="shared" ca="1" si="193"/>
        <v>1.035363327</v>
      </c>
      <c r="O651" s="18">
        <f t="shared" si="194"/>
        <v>0</v>
      </c>
      <c r="P651" s="2">
        <f t="shared" ca="1" si="195"/>
        <v>0</v>
      </c>
      <c r="Q651" s="2">
        <f t="shared" si="196"/>
        <v>0</v>
      </c>
      <c r="R651" s="4" t="str">
        <f t="shared" si="197"/>
        <v>A+J=</v>
      </c>
      <c r="S651" s="100">
        <f t="shared" si="198"/>
        <v>0</v>
      </c>
      <c r="T651" s="9" t="str">
        <f t="shared" si="199"/>
        <v>-</v>
      </c>
      <c r="U651" s="9"/>
      <c r="V651" s="9"/>
      <c r="W651" s="9"/>
      <c r="X651" s="9"/>
      <c r="Y651" s="1"/>
      <c r="Z651" s="9"/>
      <c r="AA651" s="9"/>
      <c r="AB651" s="9"/>
      <c r="AC651" s="9"/>
      <c r="AD651" s="9"/>
      <c r="AE651" s="10"/>
      <c r="AF651" s="9"/>
      <c r="AG651" s="9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</row>
    <row r="652" spans="1:190" x14ac:dyDescent="0.15">
      <c r="A652" s="98">
        <f t="shared" si="182"/>
        <v>43794</v>
      </c>
      <c r="B652" s="15" t="str">
        <f t="shared" ca="1" si="184"/>
        <v>n.d</v>
      </c>
      <c r="C652" s="2">
        <f t="shared" si="185"/>
        <v>0</v>
      </c>
      <c r="D652" s="12">
        <f ca="1">IF(A652&lt;$B$1,VLOOKUP(A652,[1]DI!$A$4:$B$15000,2),0)</f>
        <v>0</v>
      </c>
      <c r="E652" s="13">
        <f t="shared" ca="1" si="186"/>
        <v>1</v>
      </c>
      <c r="F652" s="13">
        <f ca="1">(TRUNC(PRODUCT($E$12:$E651),16))</f>
        <v>1.1086628212740099</v>
      </c>
      <c r="G652" s="13">
        <f t="shared" ca="1" si="187"/>
        <v>1.07412891539049</v>
      </c>
      <c r="H652" s="13">
        <f t="shared" ca="1" si="188"/>
        <v>1.0321506199999999</v>
      </c>
      <c r="I652" s="12">
        <f t="shared" si="183"/>
        <v>5.1999999999999998E-3</v>
      </c>
      <c r="J652" s="100">
        <f t="shared" si="189"/>
        <v>43578</v>
      </c>
      <c r="K652" s="3">
        <f t="shared" si="190"/>
        <v>151</v>
      </c>
      <c r="L652" s="18">
        <f t="shared" si="191"/>
        <v>151</v>
      </c>
      <c r="M652" s="11">
        <f t="shared" si="192"/>
        <v>1.0031126340000001</v>
      </c>
      <c r="N652" s="11">
        <f t="shared" ca="1" si="193"/>
        <v>1.035363327</v>
      </c>
      <c r="O652" s="18">
        <f t="shared" si="194"/>
        <v>0</v>
      </c>
      <c r="P652" s="2">
        <f t="shared" ca="1" si="195"/>
        <v>0</v>
      </c>
      <c r="Q652" s="2">
        <f t="shared" si="196"/>
        <v>0</v>
      </c>
      <c r="R652" s="4" t="str">
        <f t="shared" si="197"/>
        <v>A+J=</v>
      </c>
      <c r="S652" s="100">
        <f t="shared" si="198"/>
        <v>0</v>
      </c>
      <c r="T652" s="9" t="str">
        <f t="shared" si="199"/>
        <v>-</v>
      </c>
      <c r="U652" s="9"/>
      <c r="V652" s="9"/>
      <c r="W652" s="9"/>
      <c r="X652" s="9"/>
      <c r="Y652" s="1"/>
      <c r="Z652" s="9"/>
      <c r="AA652" s="9"/>
      <c r="AB652" s="9"/>
      <c r="AC652" s="9"/>
      <c r="AD652" s="9"/>
      <c r="AE652" s="10"/>
      <c r="AF652" s="9"/>
      <c r="AG652" s="9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</row>
    <row r="653" spans="1:190" x14ac:dyDescent="0.15">
      <c r="A653" s="98">
        <f t="shared" ref="A653:A716" si="200">(A652+1)</f>
        <v>43795</v>
      </c>
      <c r="B653" s="15" t="str">
        <f t="shared" ca="1" si="184"/>
        <v>n.d</v>
      </c>
      <c r="C653" s="2">
        <f t="shared" si="185"/>
        <v>0</v>
      </c>
      <c r="D653" s="12">
        <f ca="1">IF(A653&lt;$B$1,VLOOKUP(A653,[1]DI!$A$4:$B$15000,2),0)</f>
        <v>0</v>
      </c>
      <c r="E653" s="13">
        <f t="shared" ca="1" si="186"/>
        <v>1</v>
      </c>
      <c r="F653" s="13">
        <f ca="1">(TRUNC(PRODUCT($E$12:$E652),16))</f>
        <v>1.1086628212740099</v>
      </c>
      <c r="G653" s="13">
        <f t="shared" ca="1" si="187"/>
        <v>1.07412891539049</v>
      </c>
      <c r="H653" s="13">
        <f t="shared" ca="1" si="188"/>
        <v>1.0321506199999999</v>
      </c>
      <c r="I653" s="12">
        <f t="shared" ref="I653:I716" si="201">I652</f>
        <v>5.1999999999999998E-3</v>
      </c>
      <c r="J653" s="100">
        <f t="shared" si="189"/>
        <v>43578</v>
      </c>
      <c r="K653" s="3">
        <f t="shared" si="190"/>
        <v>152</v>
      </c>
      <c r="L653" s="18">
        <f t="shared" si="191"/>
        <v>152</v>
      </c>
      <c r="M653" s="11">
        <f t="shared" si="192"/>
        <v>1.0031332799999999</v>
      </c>
      <c r="N653" s="11">
        <f t="shared" ca="1" si="193"/>
        <v>1.0353846369999999</v>
      </c>
      <c r="O653" s="18">
        <f t="shared" si="194"/>
        <v>0</v>
      </c>
      <c r="P653" s="2">
        <f t="shared" ca="1" si="195"/>
        <v>0</v>
      </c>
      <c r="Q653" s="2">
        <f t="shared" si="196"/>
        <v>0</v>
      </c>
      <c r="R653" s="4" t="str">
        <f t="shared" si="197"/>
        <v>A+J=</v>
      </c>
      <c r="S653" s="100">
        <f t="shared" si="198"/>
        <v>0</v>
      </c>
      <c r="T653" s="9" t="str">
        <f t="shared" si="199"/>
        <v>-</v>
      </c>
      <c r="U653" s="9"/>
      <c r="V653" s="9"/>
      <c r="W653" s="9"/>
      <c r="X653" s="9"/>
      <c r="Y653" s="1"/>
      <c r="Z653" s="9"/>
      <c r="AA653" s="9"/>
      <c r="AB653" s="9"/>
      <c r="AC653" s="9"/>
      <c r="AD653" s="9"/>
      <c r="AE653" s="10"/>
      <c r="AF653" s="9"/>
      <c r="AG653" s="9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</row>
    <row r="654" spans="1:190" x14ac:dyDescent="0.15">
      <c r="A654" s="98">
        <f t="shared" si="200"/>
        <v>43796</v>
      </c>
      <c r="B654" s="15" t="str">
        <f t="shared" ca="1" si="184"/>
        <v>n.d</v>
      </c>
      <c r="C654" s="2">
        <f t="shared" si="185"/>
        <v>0</v>
      </c>
      <c r="D654" s="12">
        <f ca="1">IF(A654&lt;$B$1,VLOOKUP(A654,[1]DI!$A$4:$B$15000,2),0)</f>
        <v>0</v>
      </c>
      <c r="E654" s="13">
        <f t="shared" ca="1" si="186"/>
        <v>1</v>
      </c>
      <c r="F654" s="13">
        <f ca="1">(TRUNC(PRODUCT($E$12:$E653),16))</f>
        <v>1.1086628212740099</v>
      </c>
      <c r="G654" s="13">
        <f t="shared" ca="1" si="187"/>
        <v>1.07412891539049</v>
      </c>
      <c r="H654" s="13">
        <f t="shared" ca="1" si="188"/>
        <v>1.0321506199999999</v>
      </c>
      <c r="I654" s="12">
        <f t="shared" si="201"/>
        <v>5.1999999999999998E-3</v>
      </c>
      <c r="J654" s="100">
        <f t="shared" si="189"/>
        <v>43578</v>
      </c>
      <c r="K654" s="3">
        <f t="shared" si="190"/>
        <v>153</v>
      </c>
      <c r="L654" s="18">
        <f t="shared" si="191"/>
        <v>153</v>
      </c>
      <c r="M654" s="11">
        <f t="shared" si="192"/>
        <v>1.003153926</v>
      </c>
      <c r="N654" s="11">
        <f t="shared" ca="1" si="193"/>
        <v>1.0354059470000001</v>
      </c>
      <c r="O654" s="18">
        <f t="shared" si="194"/>
        <v>0</v>
      </c>
      <c r="P654" s="2">
        <f t="shared" ca="1" si="195"/>
        <v>0</v>
      </c>
      <c r="Q654" s="2">
        <f t="shared" si="196"/>
        <v>0</v>
      </c>
      <c r="R654" s="4" t="str">
        <f t="shared" si="197"/>
        <v>A+J=</v>
      </c>
      <c r="S654" s="100">
        <f t="shared" si="198"/>
        <v>0</v>
      </c>
      <c r="T654" s="9" t="str">
        <f t="shared" si="199"/>
        <v>-</v>
      </c>
      <c r="U654" s="9"/>
      <c r="V654" s="9"/>
      <c r="W654" s="9"/>
      <c r="X654" s="9"/>
      <c r="Y654" s="1"/>
      <c r="Z654" s="9"/>
      <c r="AA654" s="9"/>
      <c r="AB654" s="9"/>
      <c r="AC654" s="9"/>
      <c r="AD654" s="9"/>
      <c r="AE654" s="10"/>
      <c r="AF654" s="9"/>
      <c r="AG654" s="9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</row>
    <row r="655" spans="1:190" x14ac:dyDescent="0.15">
      <c r="A655" s="98">
        <f t="shared" si="200"/>
        <v>43797</v>
      </c>
      <c r="B655" s="15" t="str">
        <f t="shared" ca="1" si="184"/>
        <v>n.d</v>
      </c>
      <c r="C655" s="2">
        <f t="shared" si="185"/>
        <v>0</v>
      </c>
      <c r="D655" s="12">
        <f ca="1">IF(A655&lt;$B$1,VLOOKUP(A655,[1]DI!$A$4:$B$15000,2),0)</f>
        <v>0</v>
      </c>
      <c r="E655" s="13">
        <f t="shared" ca="1" si="186"/>
        <v>1</v>
      </c>
      <c r="F655" s="13">
        <f ca="1">(TRUNC(PRODUCT($E$12:$E654),16))</f>
        <v>1.1086628212740099</v>
      </c>
      <c r="G655" s="13">
        <f t="shared" ca="1" si="187"/>
        <v>1.07412891539049</v>
      </c>
      <c r="H655" s="13">
        <f t="shared" ca="1" si="188"/>
        <v>1.0321506199999999</v>
      </c>
      <c r="I655" s="12">
        <f t="shared" si="201"/>
        <v>5.1999999999999998E-3</v>
      </c>
      <c r="J655" s="100">
        <f t="shared" si="189"/>
        <v>43578</v>
      </c>
      <c r="K655" s="3">
        <f t="shared" si="190"/>
        <v>154</v>
      </c>
      <c r="L655" s="18">
        <f t="shared" si="191"/>
        <v>154</v>
      </c>
      <c r="M655" s="11">
        <f t="shared" si="192"/>
        <v>1.003174572</v>
      </c>
      <c r="N655" s="11">
        <f t="shared" ca="1" si="193"/>
        <v>1.035427256</v>
      </c>
      <c r="O655" s="18">
        <f t="shared" si="194"/>
        <v>0</v>
      </c>
      <c r="P655" s="2">
        <f t="shared" ca="1" si="195"/>
        <v>0</v>
      </c>
      <c r="Q655" s="2">
        <f t="shared" si="196"/>
        <v>0</v>
      </c>
      <c r="R655" s="4" t="str">
        <f t="shared" si="197"/>
        <v>A+J=</v>
      </c>
      <c r="S655" s="100">
        <f t="shared" si="198"/>
        <v>0</v>
      </c>
      <c r="T655" s="9" t="str">
        <f t="shared" si="199"/>
        <v>-</v>
      </c>
      <c r="U655" s="9"/>
      <c r="V655" s="9"/>
      <c r="W655" s="9"/>
      <c r="X655" s="9"/>
      <c r="Y655" s="1"/>
      <c r="Z655" s="9"/>
      <c r="AA655" s="9"/>
      <c r="AB655" s="9"/>
      <c r="AC655" s="9"/>
      <c r="AD655" s="9"/>
      <c r="AE655" s="10"/>
      <c r="AF655" s="9"/>
      <c r="AG655" s="9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</row>
    <row r="656" spans="1:190" x14ac:dyDescent="0.15">
      <c r="A656" s="98">
        <f t="shared" si="200"/>
        <v>43798</v>
      </c>
      <c r="B656" s="15" t="str">
        <f t="shared" ca="1" si="184"/>
        <v>n.d</v>
      </c>
      <c r="C656" s="2">
        <f t="shared" si="185"/>
        <v>0</v>
      </c>
      <c r="D656" s="12">
        <f ca="1">IF(A656&lt;$B$1,VLOOKUP(A656,[1]DI!$A$4:$B$15000,2),0)</f>
        <v>0</v>
      </c>
      <c r="E656" s="13">
        <f t="shared" ca="1" si="186"/>
        <v>1</v>
      </c>
      <c r="F656" s="13">
        <f ca="1">(TRUNC(PRODUCT($E$12:$E655),16))</f>
        <v>1.1086628212740099</v>
      </c>
      <c r="G656" s="13">
        <f t="shared" ca="1" si="187"/>
        <v>1.07412891539049</v>
      </c>
      <c r="H656" s="13">
        <f t="shared" ca="1" si="188"/>
        <v>1.0321506199999999</v>
      </c>
      <c r="I656" s="12">
        <f t="shared" si="201"/>
        <v>5.1999999999999998E-3</v>
      </c>
      <c r="J656" s="100">
        <f t="shared" si="189"/>
        <v>43578</v>
      </c>
      <c r="K656" s="3">
        <f t="shared" si="190"/>
        <v>155</v>
      </c>
      <c r="L656" s="18">
        <f t="shared" si="191"/>
        <v>155</v>
      </c>
      <c r="M656" s="11">
        <f t="shared" si="192"/>
        <v>1.003195219</v>
      </c>
      <c r="N656" s="11">
        <f t="shared" ca="1" si="193"/>
        <v>1.035448567</v>
      </c>
      <c r="O656" s="18">
        <f t="shared" si="194"/>
        <v>0</v>
      </c>
      <c r="P656" s="2">
        <f t="shared" ca="1" si="195"/>
        <v>0</v>
      </c>
      <c r="Q656" s="2">
        <f t="shared" si="196"/>
        <v>0</v>
      </c>
      <c r="R656" s="4" t="str">
        <f t="shared" si="197"/>
        <v>A+J=</v>
      </c>
      <c r="S656" s="100">
        <f t="shared" si="198"/>
        <v>0</v>
      </c>
      <c r="T656" s="9" t="str">
        <f t="shared" si="199"/>
        <v>-</v>
      </c>
      <c r="U656" s="9"/>
      <c r="V656" s="9"/>
      <c r="W656" s="9"/>
      <c r="X656" s="9"/>
      <c r="Y656" s="1"/>
      <c r="Z656" s="9"/>
      <c r="AA656" s="9"/>
      <c r="AB656" s="9"/>
      <c r="AC656" s="9"/>
      <c r="AD656" s="9"/>
      <c r="AE656" s="10"/>
      <c r="AF656" s="9"/>
      <c r="AG656" s="9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</row>
    <row r="657" spans="1:190" x14ac:dyDescent="0.15">
      <c r="A657" s="98">
        <f t="shared" si="200"/>
        <v>43799</v>
      </c>
      <c r="B657" s="15" t="str">
        <f t="shared" ca="1" si="184"/>
        <v>n.d</v>
      </c>
      <c r="C657" s="2">
        <f t="shared" si="185"/>
        <v>0</v>
      </c>
      <c r="D657" s="12">
        <f ca="1">IF(A657&lt;$B$1,VLOOKUP(A657,[1]DI!$A$4:$B$15000,2),0)</f>
        <v>0</v>
      </c>
      <c r="E657" s="13">
        <f t="shared" ca="1" si="186"/>
        <v>1</v>
      </c>
      <c r="F657" s="13">
        <f ca="1">(TRUNC(PRODUCT($E$12:$E656),16))</f>
        <v>1.1086628212740099</v>
      </c>
      <c r="G657" s="13">
        <f t="shared" ca="1" si="187"/>
        <v>1.07412891539049</v>
      </c>
      <c r="H657" s="13">
        <f t="shared" ca="1" si="188"/>
        <v>1.0321506199999999</v>
      </c>
      <c r="I657" s="12">
        <f t="shared" si="201"/>
        <v>5.1999999999999998E-3</v>
      </c>
      <c r="J657" s="100">
        <f t="shared" si="189"/>
        <v>43578</v>
      </c>
      <c r="K657" s="3">
        <f t="shared" si="190"/>
        <v>155</v>
      </c>
      <c r="L657" s="18">
        <f t="shared" si="191"/>
        <v>156</v>
      </c>
      <c r="M657" s="11">
        <f t="shared" si="192"/>
        <v>1.003215867</v>
      </c>
      <c r="N657" s="11">
        <f t="shared" ca="1" si="193"/>
        <v>1.0354698790000001</v>
      </c>
      <c r="O657" s="18">
        <f t="shared" si="194"/>
        <v>0</v>
      </c>
      <c r="P657" s="2">
        <f t="shared" ca="1" si="195"/>
        <v>0</v>
      </c>
      <c r="Q657" s="2">
        <f t="shared" si="196"/>
        <v>0</v>
      </c>
      <c r="R657" s="4" t="str">
        <f t="shared" si="197"/>
        <v>A+J=</v>
      </c>
      <c r="S657" s="100">
        <f t="shared" si="198"/>
        <v>0</v>
      </c>
      <c r="T657" s="9" t="str">
        <f t="shared" si="199"/>
        <v>-</v>
      </c>
      <c r="U657" s="9"/>
      <c r="V657" s="9"/>
      <c r="W657" s="9"/>
      <c r="X657" s="9"/>
      <c r="Y657" s="1"/>
      <c r="Z657" s="9"/>
      <c r="AA657" s="9"/>
      <c r="AB657" s="9"/>
      <c r="AC657" s="9"/>
      <c r="AD657" s="9"/>
      <c r="AE657" s="10"/>
      <c r="AF657" s="9"/>
      <c r="AG657" s="9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</row>
    <row r="658" spans="1:190" x14ac:dyDescent="0.15">
      <c r="A658" s="98">
        <f t="shared" si="200"/>
        <v>43800</v>
      </c>
      <c r="B658" s="15" t="str">
        <f t="shared" ca="1" si="184"/>
        <v>n.d</v>
      </c>
      <c r="C658" s="2">
        <f t="shared" si="185"/>
        <v>0</v>
      </c>
      <c r="D658" s="12">
        <f ca="1">IF(A658&lt;$B$1,VLOOKUP(A658,[1]DI!$A$4:$B$15000,2),0)</f>
        <v>0</v>
      </c>
      <c r="E658" s="13">
        <f t="shared" ca="1" si="186"/>
        <v>1</v>
      </c>
      <c r="F658" s="13">
        <f ca="1">(TRUNC(PRODUCT($E$12:$E657),16))</f>
        <v>1.1086628212740099</v>
      </c>
      <c r="G658" s="13">
        <f t="shared" ca="1" si="187"/>
        <v>1.07412891539049</v>
      </c>
      <c r="H658" s="13">
        <f t="shared" ca="1" si="188"/>
        <v>1.0321506199999999</v>
      </c>
      <c r="I658" s="12">
        <f t="shared" si="201"/>
        <v>5.1999999999999998E-3</v>
      </c>
      <c r="J658" s="100">
        <f t="shared" si="189"/>
        <v>43578</v>
      </c>
      <c r="K658" s="3">
        <f t="shared" si="190"/>
        <v>155</v>
      </c>
      <c r="L658" s="18">
        <f t="shared" si="191"/>
        <v>156</v>
      </c>
      <c r="M658" s="11">
        <f t="shared" si="192"/>
        <v>1.003215867</v>
      </c>
      <c r="N658" s="11">
        <f t="shared" ca="1" si="193"/>
        <v>1.0354698790000001</v>
      </c>
      <c r="O658" s="18">
        <f t="shared" si="194"/>
        <v>0</v>
      </c>
      <c r="P658" s="2">
        <f t="shared" ca="1" si="195"/>
        <v>0</v>
      </c>
      <c r="Q658" s="2">
        <f t="shared" si="196"/>
        <v>0</v>
      </c>
      <c r="R658" s="4" t="str">
        <f t="shared" si="197"/>
        <v>A+J=</v>
      </c>
      <c r="S658" s="100">
        <f t="shared" si="198"/>
        <v>0</v>
      </c>
      <c r="T658" s="9" t="str">
        <f t="shared" si="199"/>
        <v>-</v>
      </c>
      <c r="U658" s="9"/>
      <c r="V658" s="9"/>
      <c r="W658" s="9"/>
      <c r="X658" s="9"/>
      <c r="Y658" s="1"/>
      <c r="Z658" s="9"/>
      <c r="AA658" s="9"/>
      <c r="AB658" s="9"/>
      <c r="AC658" s="9"/>
      <c r="AD658" s="9"/>
      <c r="AE658" s="10"/>
      <c r="AF658" s="9"/>
      <c r="AG658" s="9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</row>
    <row r="659" spans="1:190" x14ac:dyDescent="0.15">
      <c r="A659" s="98">
        <f t="shared" si="200"/>
        <v>43801</v>
      </c>
      <c r="B659" s="15" t="str">
        <f t="shared" ca="1" si="184"/>
        <v>n.d</v>
      </c>
      <c r="C659" s="2">
        <f t="shared" si="185"/>
        <v>0</v>
      </c>
      <c r="D659" s="12">
        <f ca="1">IF(A659&lt;$B$1,VLOOKUP(A659,[1]DI!$A$4:$B$15000,2),0)</f>
        <v>0</v>
      </c>
      <c r="E659" s="13">
        <f t="shared" ca="1" si="186"/>
        <v>1</v>
      </c>
      <c r="F659" s="13">
        <f ca="1">(TRUNC(PRODUCT($E$12:$E658),16))</f>
        <v>1.1086628212740099</v>
      </c>
      <c r="G659" s="13">
        <f t="shared" ca="1" si="187"/>
        <v>1.07412891539049</v>
      </c>
      <c r="H659" s="13">
        <f t="shared" ca="1" si="188"/>
        <v>1.0321506199999999</v>
      </c>
      <c r="I659" s="12">
        <f t="shared" si="201"/>
        <v>5.1999999999999998E-3</v>
      </c>
      <c r="J659" s="100">
        <f t="shared" si="189"/>
        <v>43578</v>
      </c>
      <c r="K659" s="3">
        <f t="shared" si="190"/>
        <v>156</v>
      </c>
      <c r="L659" s="18">
        <f t="shared" si="191"/>
        <v>156</v>
      </c>
      <c r="M659" s="11">
        <f t="shared" si="192"/>
        <v>1.003215867</v>
      </c>
      <c r="N659" s="11">
        <f t="shared" ca="1" si="193"/>
        <v>1.0354698790000001</v>
      </c>
      <c r="O659" s="18">
        <f t="shared" si="194"/>
        <v>0</v>
      </c>
      <c r="P659" s="2">
        <f t="shared" ca="1" si="195"/>
        <v>0</v>
      </c>
      <c r="Q659" s="2">
        <f t="shared" si="196"/>
        <v>0</v>
      </c>
      <c r="R659" s="4" t="str">
        <f t="shared" si="197"/>
        <v>A+J=</v>
      </c>
      <c r="S659" s="100">
        <f t="shared" si="198"/>
        <v>0</v>
      </c>
      <c r="T659" s="9" t="str">
        <f t="shared" si="199"/>
        <v>-</v>
      </c>
      <c r="U659" s="9"/>
      <c r="V659" s="9"/>
      <c r="W659" s="9"/>
      <c r="X659" s="9"/>
      <c r="Y659" s="1"/>
      <c r="Z659" s="9"/>
      <c r="AA659" s="9"/>
      <c r="AB659" s="9"/>
      <c r="AC659" s="9"/>
      <c r="AD659" s="9"/>
      <c r="AE659" s="10"/>
      <c r="AF659" s="9"/>
      <c r="AG659" s="9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</row>
    <row r="660" spans="1:190" x14ac:dyDescent="0.15">
      <c r="A660" s="98">
        <f t="shared" si="200"/>
        <v>43802</v>
      </c>
      <c r="B660" s="15" t="str">
        <f t="shared" ca="1" si="184"/>
        <v>n.d</v>
      </c>
      <c r="C660" s="2">
        <f t="shared" si="185"/>
        <v>0</v>
      </c>
      <c r="D660" s="12">
        <f ca="1">IF(A660&lt;$B$1,VLOOKUP(A660,[1]DI!$A$4:$B$15000,2),0)</f>
        <v>0</v>
      </c>
      <c r="E660" s="13">
        <f t="shared" ca="1" si="186"/>
        <v>1</v>
      </c>
      <c r="F660" s="13">
        <f ca="1">(TRUNC(PRODUCT($E$12:$E659),16))</f>
        <v>1.1086628212740099</v>
      </c>
      <c r="G660" s="13">
        <f t="shared" ca="1" si="187"/>
        <v>1.07412891539049</v>
      </c>
      <c r="H660" s="13">
        <f t="shared" ca="1" si="188"/>
        <v>1.0321506199999999</v>
      </c>
      <c r="I660" s="12">
        <f t="shared" si="201"/>
        <v>5.1999999999999998E-3</v>
      </c>
      <c r="J660" s="100">
        <f t="shared" si="189"/>
        <v>43578</v>
      </c>
      <c r="K660" s="3">
        <f t="shared" si="190"/>
        <v>157</v>
      </c>
      <c r="L660" s="18">
        <f t="shared" si="191"/>
        <v>157</v>
      </c>
      <c r="M660" s="11">
        <f t="shared" si="192"/>
        <v>1.003236515</v>
      </c>
      <c r="N660" s="11">
        <f t="shared" ca="1" si="193"/>
        <v>1.035491191</v>
      </c>
      <c r="O660" s="18">
        <f t="shared" si="194"/>
        <v>0</v>
      </c>
      <c r="P660" s="2">
        <f t="shared" ca="1" si="195"/>
        <v>0</v>
      </c>
      <c r="Q660" s="2">
        <f t="shared" si="196"/>
        <v>0</v>
      </c>
      <c r="R660" s="4" t="str">
        <f t="shared" si="197"/>
        <v>A+J=</v>
      </c>
      <c r="S660" s="100">
        <f t="shared" si="198"/>
        <v>0</v>
      </c>
      <c r="T660" s="9" t="str">
        <f t="shared" si="199"/>
        <v>-</v>
      </c>
      <c r="U660" s="9"/>
      <c r="V660" s="9"/>
      <c r="W660" s="9"/>
      <c r="X660" s="9"/>
      <c r="Y660" s="1"/>
      <c r="Z660" s="9"/>
      <c r="AA660" s="9"/>
      <c r="AB660" s="9"/>
      <c r="AC660" s="9"/>
      <c r="AD660" s="9"/>
      <c r="AE660" s="10"/>
      <c r="AF660" s="9"/>
      <c r="AG660" s="9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</row>
    <row r="661" spans="1:190" x14ac:dyDescent="0.15">
      <c r="A661" s="98">
        <f t="shared" si="200"/>
        <v>43803</v>
      </c>
      <c r="B661" s="15" t="str">
        <f t="shared" ca="1" si="184"/>
        <v>n.d</v>
      </c>
      <c r="C661" s="2">
        <f t="shared" si="185"/>
        <v>0</v>
      </c>
      <c r="D661" s="12">
        <f ca="1">IF(A661&lt;$B$1,VLOOKUP(A661,[1]DI!$A$4:$B$15000,2),0)</f>
        <v>0</v>
      </c>
      <c r="E661" s="13">
        <f t="shared" ca="1" si="186"/>
        <v>1</v>
      </c>
      <c r="F661" s="13">
        <f ca="1">(TRUNC(PRODUCT($E$12:$E660),16))</f>
        <v>1.1086628212740099</v>
      </c>
      <c r="G661" s="13">
        <f t="shared" ca="1" si="187"/>
        <v>1.07412891539049</v>
      </c>
      <c r="H661" s="13">
        <f t="shared" ca="1" si="188"/>
        <v>1.0321506199999999</v>
      </c>
      <c r="I661" s="12">
        <f t="shared" si="201"/>
        <v>5.1999999999999998E-3</v>
      </c>
      <c r="J661" s="100">
        <f t="shared" si="189"/>
        <v>43578</v>
      </c>
      <c r="K661" s="3">
        <f t="shared" si="190"/>
        <v>158</v>
      </c>
      <c r="L661" s="18">
        <f t="shared" si="191"/>
        <v>158</v>
      </c>
      <c r="M661" s="11">
        <f t="shared" si="192"/>
        <v>1.003257163</v>
      </c>
      <c r="N661" s="11">
        <f t="shared" ca="1" si="193"/>
        <v>1.0355125030000001</v>
      </c>
      <c r="O661" s="18">
        <f t="shared" si="194"/>
        <v>0</v>
      </c>
      <c r="P661" s="2">
        <f t="shared" ca="1" si="195"/>
        <v>0</v>
      </c>
      <c r="Q661" s="2">
        <f t="shared" si="196"/>
        <v>0</v>
      </c>
      <c r="R661" s="4" t="str">
        <f t="shared" si="197"/>
        <v>A+J=</v>
      </c>
      <c r="S661" s="100">
        <f t="shared" si="198"/>
        <v>0</v>
      </c>
      <c r="T661" s="9" t="str">
        <f t="shared" si="199"/>
        <v>-</v>
      </c>
      <c r="U661" s="9"/>
      <c r="V661" s="9"/>
      <c r="W661" s="9"/>
      <c r="X661" s="9"/>
      <c r="Y661" s="1"/>
      <c r="Z661" s="9"/>
      <c r="AA661" s="9"/>
      <c r="AB661" s="9"/>
      <c r="AC661" s="9"/>
      <c r="AD661" s="9"/>
      <c r="AE661" s="10"/>
      <c r="AF661" s="9"/>
      <c r="AG661" s="9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</row>
    <row r="662" spans="1:190" x14ac:dyDescent="0.15">
      <c r="A662" s="98">
        <f t="shared" si="200"/>
        <v>43804</v>
      </c>
      <c r="B662" s="15" t="str">
        <f t="shared" ca="1" si="184"/>
        <v>n.d</v>
      </c>
      <c r="C662" s="2">
        <f t="shared" si="185"/>
        <v>0</v>
      </c>
      <c r="D662" s="12">
        <f ca="1">IF(A662&lt;$B$1,VLOOKUP(A662,[1]DI!$A$4:$B$15000,2),0)</f>
        <v>0</v>
      </c>
      <c r="E662" s="13">
        <f t="shared" ca="1" si="186"/>
        <v>1</v>
      </c>
      <c r="F662" s="13">
        <f ca="1">(TRUNC(PRODUCT($E$12:$E661),16))</f>
        <v>1.1086628212740099</v>
      </c>
      <c r="G662" s="13">
        <f t="shared" ca="1" si="187"/>
        <v>1.07412891539049</v>
      </c>
      <c r="H662" s="13">
        <f t="shared" ca="1" si="188"/>
        <v>1.0321506199999999</v>
      </c>
      <c r="I662" s="12">
        <f t="shared" si="201"/>
        <v>5.1999999999999998E-3</v>
      </c>
      <c r="J662" s="100">
        <f t="shared" si="189"/>
        <v>43578</v>
      </c>
      <c r="K662" s="3">
        <f t="shared" si="190"/>
        <v>159</v>
      </c>
      <c r="L662" s="18">
        <f t="shared" si="191"/>
        <v>159</v>
      </c>
      <c r="M662" s="11">
        <f t="shared" si="192"/>
        <v>1.0032778120000001</v>
      </c>
      <c r="N662" s="11">
        <f t="shared" ca="1" si="193"/>
        <v>1.0355338160000001</v>
      </c>
      <c r="O662" s="18">
        <f t="shared" si="194"/>
        <v>0</v>
      </c>
      <c r="P662" s="2">
        <f t="shared" ca="1" si="195"/>
        <v>0</v>
      </c>
      <c r="Q662" s="2">
        <f t="shared" si="196"/>
        <v>0</v>
      </c>
      <c r="R662" s="4" t="str">
        <f t="shared" si="197"/>
        <v>A+J=</v>
      </c>
      <c r="S662" s="100">
        <f t="shared" si="198"/>
        <v>0</v>
      </c>
      <c r="T662" s="9" t="str">
        <f t="shared" si="199"/>
        <v>-</v>
      </c>
      <c r="U662" s="9"/>
      <c r="V662" s="9"/>
      <c r="W662" s="9"/>
      <c r="X662" s="9"/>
      <c r="Y662" s="1"/>
      <c r="Z662" s="9"/>
      <c r="AA662" s="9"/>
      <c r="AB662" s="9"/>
      <c r="AC662" s="9"/>
      <c r="AD662" s="9"/>
      <c r="AE662" s="10"/>
      <c r="AF662" s="9"/>
      <c r="AG662" s="9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</row>
    <row r="663" spans="1:190" x14ac:dyDescent="0.15">
      <c r="A663" s="98">
        <f t="shared" si="200"/>
        <v>43805</v>
      </c>
      <c r="B663" s="15" t="str">
        <f t="shared" ca="1" si="184"/>
        <v>n.d</v>
      </c>
      <c r="C663" s="2">
        <f t="shared" si="185"/>
        <v>0</v>
      </c>
      <c r="D663" s="12">
        <f ca="1">IF(A663&lt;$B$1,VLOOKUP(A663,[1]DI!$A$4:$B$15000,2),0)</f>
        <v>0</v>
      </c>
      <c r="E663" s="13">
        <f t="shared" ca="1" si="186"/>
        <v>1</v>
      </c>
      <c r="F663" s="13">
        <f ca="1">(TRUNC(PRODUCT($E$12:$E662),16))</f>
        <v>1.1086628212740099</v>
      </c>
      <c r="G663" s="13">
        <f t="shared" ca="1" si="187"/>
        <v>1.07412891539049</v>
      </c>
      <c r="H663" s="13">
        <f t="shared" ca="1" si="188"/>
        <v>1.0321506199999999</v>
      </c>
      <c r="I663" s="12">
        <f t="shared" si="201"/>
        <v>5.1999999999999998E-3</v>
      </c>
      <c r="J663" s="100">
        <f t="shared" si="189"/>
        <v>43578</v>
      </c>
      <c r="K663" s="3">
        <f t="shared" si="190"/>
        <v>160</v>
      </c>
      <c r="L663" s="18">
        <f t="shared" si="191"/>
        <v>160</v>
      </c>
      <c r="M663" s="11">
        <f t="shared" si="192"/>
        <v>1.003298461</v>
      </c>
      <c r="N663" s="11">
        <f t="shared" ca="1" si="193"/>
        <v>1.035555129</v>
      </c>
      <c r="O663" s="18">
        <f t="shared" si="194"/>
        <v>0</v>
      </c>
      <c r="P663" s="2">
        <f t="shared" ca="1" si="195"/>
        <v>0</v>
      </c>
      <c r="Q663" s="2">
        <f t="shared" si="196"/>
        <v>0</v>
      </c>
      <c r="R663" s="4" t="str">
        <f t="shared" si="197"/>
        <v>A+J=</v>
      </c>
      <c r="S663" s="100">
        <f t="shared" si="198"/>
        <v>0</v>
      </c>
      <c r="T663" s="9" t="str">
        <f t="shared" si="199"/>
        <v>-</v>
      </c>
      <c r="U663" s="9"/>
      <c r="V663" s="9"/>
      <c r="W663" s="9"/>
      <c r="X663" s="9"/>
      <c r="Y663" s="1"/>
      <c r="Z663" s="9"/>
      <c r="AA663" s="9"/>
      <c r="AB663" s="9"/>
      <c r="AC663" s="9"/>
      <c r="AD663" s="9"/>
      <c r="AE663" s="10"/>
      <c r="AF663" s="9"/>
      <c r="AG663" s="9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</row>
    <row r="664" spans="1:190" x14ac:dyDescent="0.15">
      <c r="A664" s="98">
        <f t="shared" si="200"/>
        <v>43806</v>
      </c>
      <c r="B664" s="15" t="str">
        <f t="shared" ca="1" si="184"/>
        <v>n.d</v>
      </c>
      <c r="C664" s="2">
        <f t="shared" si="185"/>
        <v>0</v>
      </c>
      <c r="D664" s="12">
        <f ca="1">IF(A664&lt;$B$1,VLOOKUP(A664,[1]DI!$A$4:$B$15000,2),0)</f>
        <v>0</v>
      </c>
      <c r="E664" s="13">
        <f t="shared" ca="1" si="186"/>
        <v>1</v>
      </c>
      <c r="F664" s="13">
        <f ca="1">(TRUNC(PRODUCT($E$12:$E663),16))</f>
        <v>1.1086628212740099</v>
      </c>
      <c r="G664" s="13">
        <f t="shared" ca="1" si="187"/>
        <v>1.07412891539049</v>
      </c>
      <c r="H664" s="13">
        <f t="shared" ca="1" si="188"/>
        <v>1.0321506199999999</v>
      </c>
      <c r="I664" s="12">
        <f t="shared" si="201"/>
        <v>5.1999999999999998E-3</v>
      </c>
      <c r="J664" s="100">
        <f t="shared" si="189"/>
        <v>43578</v>
      </c>
      <c r="K664" s="3">
        <f t="shared" si="190"/>
        <v>160</v>
      </c>
      <c r="L664" s="18">
        <f t="shared" si="191"/>
        <v>161</v>
      </c>
      <c r="M664" s="11">
        <f t="shared" si="192"/>
        <v>1.0033191100000001</v>
      </c>
      <c r="N664" s="11">
        <f t="shared" ca="1" si="193"/>
        <v>1.0355764409999999</v>
      </c>
      <c r="O664" s="18">
        <f t="shared" si="194"/>
        <v>0</v>
      </c>
      <c r="P664" s="2">
        <f t="shared" ca="1" si="195"/>
        <v>0</v>
      </c>
      <c r="Q664" s="2">
        <f t="shared" si="196"/>
        <v>0</v>
      </c>
      <c r="R664" s="4" t="str">
        <f t="shared" si="197"/>
        <v>A+J=</v>
      </c>
      <c r="S664" s="100">
        <f t="shared" si="198"/>
        <v>0</v>
      </c>
      <c r="T664" s="9" t="str">
        <f t="shared" si="199"/>
        <v>-</v>
      </c>
      <c r="U664" s="9"/>
      <c r="V664" s="9"/>
      <c r="W664" s="9"/>
      <c r="X664" s="9"/>
      <c r="Y664" s="1"/>
      <c r="Z664" s="9"/>
      <c r="AA664" s="9"/>
      <c r="AB664" s="9"/>
      <c r="AC664" s="9"/>
      <c r="AD664" s="9"/>
      <c r="AE664" s="10"/>
      <c r="AF664" s="9"/>
      <c r="AG664" s="9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</row>
    <row r="665" spans="1:190" x14ac:dyDescent="0.15">
      <c r="A665" s="98">
        <f t="shared" si="200"/>
        <v>43807</v>
      </c>
      <c r="B665" s="15" t="str">
        <f t="shared" ca="1" si="184"/>
        <v>n.d</v>
      </c>
      <c r="C665" s="2">
        <f t="shared" si="185"/>
        <v>0</v>
      </c>
      <c r="D665" s="12">
        <f ca="1">IF(A665&lt;$B$1,VLOOKUP(A665,[1]DI!$A$4:$B$15000,2),0)</f>
        <v>0</v>
      </c>
      <c r="E665" s="13">
        <f t="shared" ca="1" si="186"/>
        <v>1</v>
      </c>
      <c r="F665" s="13">
        <f ca="1">(TRUNC(PRODUCT($E$12:$E664),16))</f>
        <v>1.1086628212740099</v>
      </c>
      <c r="G665" s="13">
        <f t="shared" ca="1" si="187"/>
        <v>1.07412891539049</v>
      </c>
      <c r="H665" s="13">
        <f t="shared" ca="1" si="188"/>
        <v>1.0321506199999999</v>
      </c>
      <c r="I665" s="12">
        <f t="shared" si="201"/>
        <v>5.1999999999999998E-3</v>
      </c>
      <c r="J665" s="100">
        <f t="shared" si="189"/>
        <v>43578</v>
      </c>
      <c r="K665" s="3">
        <f t="shared" si="190"/>
        <v>160</v>
      </c>
      <c r="L665" s="18">
        <f t="shared" si="191"/>
        <v>161</v>
      </c>
      <c r="M665" s="11">
        <f t="shared" si="192"/>
        <v>1.0033191100000001</v>
      </c>
      <c r="N665" s="11">
        <f t="shared" ca="1" si="193"/>
        <v>1.0355764409999999</v>
      </c>
      <c r="O665" s="18">
        <f t="shared" si="194"/>
        <v>0</v>
      </c>
      <c r="P665" s="2">
        <f t="shared" ca="1" si="195"/>
        <v>0</v>
      </c>
      <c r="Q665" s="2">
        <f t="shared" si="196"/>
        <v>0</v>
      </c>
      <c r="R665" s="4" t="str">
        <f t="shared" si="197"/>
        <v>A+J=</v>
      </c>
      <c r="S665" s="100">
        <f t="shared" si="198"/>
        <v>0</v>
      </c>
      <c r="T665" s="9" t="str">
        <f t="shared" si="199"/>
        <v>-</v>
      </c>
      <c r="U665" s="9"/>
      <c r="V665" s="9"/>
      <c r="W665" s="9"/>
      <c r="X665" s="9"/>
      <c r="Y665" s="1"/>
      <c r="Z665" s="9"/>
      <c r="AA665" s="9"/>
      <c r="AB665" s="9"/>
      <c r="AC665" s="9"/>
      <c r="AD665" s="9"/>
      <c r="AE665" s="10"/>
      <c r="AF665" s="9"/>
      <c r="AG665" s="9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</row>
    <row r="666" spans="1:190" x14ac:dyDescent="0.15">
      <c r="A666" s="98">
        <f t="shared" si="200"/>
        <v>43808</v>
      </c>
      <c r="B666" s="15" t="str">
        <f t="shared" ca="1" si="184"/>
        <v>n.d</v>
      </c>
      <c r="C666" s="2">
        <f t="shared" si="185"/>
        <v>0</v>
      </c>
      <c r="D666" s="12">
        <f ca="1">IF(A666&lt;$B$1,VLOOKUP(A666,[1]DI!$A$4:$B$15000,2),0)</f>
        <v>0</v>
      </c>
      <c r="E666" s="13">
        <f t="shared" ca="1" si="186"/>
        <v>1</v>
      </c>
      <c r="F666" s="13">
        <f ca="1">(TRUNC(PRODUCT($E$12:$E665),16))</f>
        <v>1.1086628212740099</v>
      </c>
      <c r="G666" s="13">
        <f t="shared" ca="1" si="187"/>
        <v>1.07412891539049</v>
      </c>
      <c r="H666" s="13">
        <f t="shared" ca="1" si="188"/>
        <v>1.0321506199999999</v>
      </c>
      <c r="I666" s="12">
        <f t="shared" si="201"/>
        <v>5.1999999999999998E-3</v>
      </c>
      <c r="J666" s="100">
        <f t="shared" si="189"/>
        <v>43578</v>
      </c>
      <c r="K666" s="3">
        <f t="shared" si="190"/>
        <v>161</v>
      </c>
      <c r="L666" s="18">
        <f t="shared" si="191"/>
        <v>161</v>
      </c>
      <c r="M666" s="11">
        <f t="shared" si="192"/>
        <v>1.0033191100000001</v>
      </c>
      <c r="N666" s="11">
        <f t="shared" ca="1" si="193"/>
        <v>1.0355764409999999</v>
      </c>
      <c r="O666" s="18">
        <f t="shared" si="194"/>
        <v>0</v>
      </c>
      <c r="P666" s="2">
        <f t="shared" ca="1" si="195"/>
        <v>0</v>
      </c>
      <c r="Q666" s="2">
        <f t="shared" si="196"/>
        <v>0</v>
      </c>
      <c r="R666" s="4" t="str">
        <f t="shared" si="197"/>
        <v>A+J=</v>
      </c>
      <c r="S666" s="100">
        <f t="shared" si="198"/>
        <v>0</v>
      </c>
      <c r="T666" s="9" t="str">
        <f t="shared" si="199"/>
        <v>-</v>
      </c>
      <c r="U666" s="9"/>
      <c r="V666" s="9"/>
      <c r="W666" s="9"/>
      <c r="X666" s="9"/>
      <c r="Y666" s="1"/>
      <c r="Z666" s="9"/>
      <c r="AA666" s="9"/>
      <c r="AB666" s="9"/>
      <c r="AC666" s="9"/>
      <c r="AD666" s="9"/>
      <c r="AE666" s="10"/>
      <c r="AF666" s="9"/>
      <c r="AG666" s="9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</row>
    <row r="667" spans="1:190" x14ac:dyDescent="0.15">
      <c r="A667" s="98">
        <f t="shared" si="200"/>
        <v>43809</v>
      </c>
      <c r="B667" s="15" t="str">
        <f t="shared" ca="1" si="184"/>
        <v>n.d</v>
      </c>
      <c r="C667" s="2">
        <f t="shared" si="185"/>
        <v>0</v>
      </c>
      <c r="D667" s="12">
        <f ca="1">IF(A667&lt;$B$1,VLOOKUP(A667,[1]DI!$A$4:$B$15000,2),0)</f>
        <v>0</v>
      </c>
      <c r="E667" s="13">
        <f t="shared" ca="1" si="186"/>
        <v>1</v>
      </c>
      <c r="F667" s="13">
        <f ca="1">(TRUNC(PRODUCT($E$12:$E666),16))</f>
        <v>1.1086628212740099</v>
      </c>
      <c r="G667" s="13">
        <f t="shared" ca="1" si="187"/>
        <v>1.07412891539049</v>
      </c>
      <c r="H667" s="13">
        <f t="shared" ca="1" si="188"/>
        <v>1.0321506199999999</v>
      </c>
      <c r="I667" s="12">
        <f t="shared" si="201"/>
        <v>5.1999999999999998E-3</v>
      </c>
      <c r="J667" s="100">
        <f t="shared" si="189"/>
        <v>43578</v>
      </c>
      <c r="K667" s="3">
        <f t="shared" si="190"/>
        <v>162</v>
      </c>
      <c r="L667" s="18">
        <f t="shared" si="191"/>
        <v>162</v>
      </c>
      <c r="M667" s="11">
        <f t="shared" si="192"/>
        <v>1.00333976</v>
      </c>
      <c r="N667" s="11">
        <f t="shared" ca="1" si="193"/>
        <v>1.035597755</v>
      </c>
      <c r="O667" s="18">
        <f t="shared" si="194"/>
        <v>0</v>
      </c>
      <c r="P667" s="2">
        <f t="shared" ca="1" si="195"/>
        <v>0</v>
      </c>
      <c r="Q667" s="2">
        <f t="shared" si="196"/>
        <v>0</v>
      </c>
      <c r="R667" s="4" t="str">
        <f t="shared" si="197"/>
        <v>A+J=</v>
      </c>
      <c r="S667" s="100">
        <f t="shared" si="198"/>
        <v>0</v>
      </c>
      <c r="T667" s="9" t="str">
        <f t="shared" si="199"/>
        <v>-</v>
      </c>
      <c r="U667" s="9"/>
      <c r="V667" s="9"/>
      <c r="W667" s="9"/>
      <c r="X667" s="9"/>
      <c r="Y667" s="1"/>
      <c r="Z667" s="9"/>
      <c r="AA667" s="9"/>
      <c r="AB667" s="9"/>
      <c r="AC667" s="9"/>
      <c r="AD667" s="9"/>
      <c r="AE667" s="10"/>
      <c r="AF667" s="9"/>
      <c r="AG667" s="9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</row>
    <row r="668" spans="1:190" x14ac:dyDescent="0.15">
      <c r="A668" s="98">
        <f t="shared" si="200"/>
        <v>43810</v>
      </c>
      <c r="B668" s="15" t="str">
        <f t="shared" ca="1" si="184"/>
        <v>n.d</v>
      </c>
      <c r="C668" s="2">
        <f t="shared" si="185"/>
        <v>0</v>
      </c>
      <c r="D668" s="12">
        <f ca="1">IF(A668&lt;$B$1,VLOOKUP(A668,[1]DI!$A$4:$B$15000,2),0)</f>
        <v>0</v>
      </c>
      <c r="E668" s="13">
        <f t="shared" ca="1" si="186"/>
        <v>1</v>
      </c>
      <c r="F668" s="13">
        <f ca="1">(TRUNC(PRODUCT($E$12:$E667),16))</f>
        <v>1.1086628212740099</v>
      </c>
      <c r="G668" s="13">
        <f t="shared" ca="1" si="187"/>
        <v>1.07412891539049</v>
      </c>
      <c r="H668" s="13">
        <f t="shared" ca="1" si="188"/>
        <v>1.0321506199999999</v>
      </c>
      <c r="I668" s="12">
        <f t="shared" si="201"/>
        <v>5.1999999999999998E-3</v>
      </c>
      <c r="J668" s="100">
        <f t="shared" si="189"/>
        <v>43578</v>
      </c>
      <c r="K668" s="3">
        <f t="shared" si="190"/>
        <v>163</v>
      </c>
      <c r="L668" s="18">
        <f t="shared" si="191"/>
        <v>163</v>
      </c>
      <c r="M668" s="11">
        <f t="shared" si="192"/>
        <v>1.0033604110000001</v>
      </c>
      <c r="N668" s="11">
        <f t="shared" ca="1" si="193"/>
        <v>1.0356190700000001</v>
      </c>
      <c r="O668" s="18">
        <f t="shared" si="194"/>
        <v>0</v>
      </c>
      <c r="P668" s="2">
        <f t="shared" ca="1" si="195"/>
        <v>0</v>
      </c>
      <c r="Q668" s="2">
        <f t="shared" si="196"/>
        <v>0</v>
      </c>
      <c r="R668" s="4" t="str">
        <f t="shared" si="197"/>
        <v>A+J=</v>
      </c>
      <c r="S668" s="100">
        <f t="shared" si="198"/>
        <v>0</v>
      </c>
      <c r="T668" s="9" t="str">
        <f t="shared" si="199"/>
        <v>-</v>
      </c>
      <c r="U668" s="9"/>
      <c r="V668" s="9"/>
      <c r="W668" s="9"/>
      <c r="X668" s="9"/>
      <c r="Y668" s="1"/>
      <c r="Z668" s="9"/>
      <c r="AA668" s="9"/>
      <c r="AB668" s="9"/>
      <c r="AC668" s="9"/>
      <c r="AD668" s="9"/>
      <c r="AE668" s="10"/>
      <c r="AF668" s="9"/>
      <c r="AG668" s="9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</row>
    <row r="669" spans="1:190" x14ac:dyDescent="0.15">
      <c r="A669" s="98">
        <f t="shared" si="200"/>
        <v>43811</v>
      </c>
      <c r="B669" s="15" t="str">
        <f t="shared" ca="1" si="184"/>
        <v>n.d</v>
      </c>
      <c r="C669" s="2">
        <f t="shared" si="185"/>
        <v>0</v>
      </c>
      <c r="D669" s="12">
        <f ca="1">IF(A669&lt;$B$1,VLOOKUP(A669,[1]DI!$A$4:$B$15000,2),0)</f>
        <v>0</v>
      </c>
      <c r="E669" s="13">
        <f t="shared" ca="1" si="186"/>
        <v>1</v>
      </c>
      <c r="F669" s="13">
        <f ca="1">(TRUNC(PRODUCT($E$12:$E668),16))</f>
        <v>1.1086628212740099</v>
      </c>
      <c r="G669" s="13">
        <f t="shared" ca="1" si="187"/>
        <v>1.07412891539049</v>
      </c>
      <c r="H669" s="13">
        <f t="shared" ca="1" si="188"/>
        <v>1.0321506199999999</v>
      </c>
      <c r="I669" s="12">
        <f t="shared" si="201"/>
        <v>5.1999999999999998E-3</v>
      </c>
      <c r="J669" s="100">
        <f t="shared" si="189"/>
        <v>43578</v>
      </c>
      <c r="K669" s="3">
        <f t="shared" si="190"/>
        <v>164</v>
      </c>
      <c r="L669" s="18">
        <f t="shared" si="191"/>
        <v>164</v>
      </c>
      <c r="M669" s="11">
        <f t="shared" si="192"/>
        <v>1.0033810620000001</v>
      </c>
      <c r="N669" s="11">
        <f t="shared" ca="1" si="193"/>
        <v>1.035640385</v>
      </c>
      <c r="O669" s="18">
        <f t="shared" si="194"/>
        <v>0</v>
      </c>
      <c r="P669" s="2">
        <f t="shared" ca="1" si="195"/>
        <v>0</v>
      </c>
      <c r="Q669" s="2">
        <f t="shared" si="196"/>
        <v>0</v>
      </c>
      <c r="R669" s="4" t="str">
        <f t="shared" si="197"/>
        <v>A+J=</v>
      </c>
      <c r="S669" s="100">
        <f t="shared" si="198"/>
        <v>0</v>
      </c>
      <c r="T669" s="9" t="str">
        <f t="shared" si="199"/>
        <v>-</v>
      </c>
      <c r="U669" s="9"/>
      <c r="V669" s="9"/>
      <c r="W669" s="9"/>
      <c r="X669" s="9"/>
      <c r="Y669" s="1"/>
      <c r="Z669" s="9"/>
      <c r="AA669" s="9"/>
      <c r="AB669" s="9"/>
      <c r="AC669" s="9"/>
      <c r="AD669" s="9"/>
      <c r="AE669" s="10"/>
      <c r="AF669" s="9"/>
      <c r="AG669" s="9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</row>
    <row r="670" spans="1:190" x14ac:dyDescent="0.15">
      <c r="A670" s="98">
        <f t="shared" si="200"/>
        <v>43812</v>
      </c>
      <c r="B670" s="15" t="str">
        <f t="shared" ca="1" si="184"/>
        <v>n.d</v>
      </c>
      <c r="C670" s="2">
        <f t="shared" si="185"/>
        <v>0</v>
      </c>
      <c r="D670" s="12">
        <f ca="1">IF(A670&lt;$B$1,VLOOKUP(A670,[1]DI!$A$4:$B$15000,2),0)</f>
        <v>0</v>
      </c>
      <c r="E670" s="13">
        <f t="shared" ca="1" si="186"/>
        <v>1</v>
      </c>
      <c r="F670" s="13">
        <f ca="1">(TRUNC(PRODUCT($E$12:$E669),16))</f>
        <v>1.1086628212740099</v>
      </c>
      <c r="G670" s="13">
        <f t="shared" ca="1" si="187"/>
        <v>1.07412891539049</v>
      </c>
      <c r="H670" s="13">
        <f t="shared" ca="1" si="188"/>
        <v>1.0321506199999999</v>
      </c>
      <c r="I670" s="12">
        <f t="shared" si="201"/>
        <v>5.1999999999999998E-3</v>
      </c>
      <c r="J670" s="100">
        <f t="shared" si="189"/>
        <v>43578</v>
      </c>
      <c r="K670" s="3">
        <f t="shared" si="190"/>
        <v>165</v>
      </c>
      <c r="L670" s="18">
        <f t="shared" si="191"/>
        <v>165</v>
      </c>
      <c r="M670" s="11">
        <f t="shared" si="192"/>
        <v>1.0034017129999999</v>
      </c>
      <c r="N670" s="11">
        <f t="shared" ca="1" si="193"/>
        <v>1.0356616999999999</v>
      </c>
      <c r="O670" s="18">
        <f t="shared" si="194"/>
        <v>0</v>
      </c>
      <c r="P670" s="2">
        <f t="shared" ca="1" si="195"/>
        <v>0</v>
      </c>
      <c r="Q670" s="2">
        <f t="shared" si="196"/>
        <v>0</v>
      </c>
      <c r="R670" s="4" t="str">
        <f t="shared" si="197"/>
        <v>A+J=</v>
      </c>
      <c r="S670" s="100">
        <f t="shared" si="198"/>
        <v>0</v>
      </c>
      <c r="T670" s="9" t="str">
        <f t="shared" si="199"/>
        <v>-</v>
      </c>
      <c r="U670" s="9"/>
      <c r="V670" s="9"/>
      <c r="W670" s="9"/>
      <c r="X670" s="9"/>
      <c r="Y670" s="1"/>
      <c r="Z670" s="9"/>
      <c r="AA670" s="9"/>
      <c r="AB670" s="9"/>
      <c r="AC670" s="9"/>
      <c r="AD670" s="9"/>
      <c r="AE670" s="10"/>
      <c r="AF670" s="9"/>
      <c r="AG670" s="9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</row>
    <row r="671" spans="1:190" x14ac:dyDescent="0.15">
      <c r="A671" s="98">
        <f t="shared" si="200"/>
        <v>43813</v>
      </c>
      <c r="B671" s="15" t="str">
        <f t="shared" ca="1" si="184"/>
        <v>n.d</v>
      </c>
      <c r="C671" s="2">
        <f t="shared" si="185"/>
        <v>0</v>
      </c>
      <c r="D671" s="12">
        <f ca="1">IF(A671&lt;$B$1,VLOOKUP(A671,[1]DI!$A$4:$B$15000,2),0)</f>
        <v>0</v>
      </c>
      <c r="E671" s="13">
        <f t="shared" ca="1" si="186"/>
        <v>1</v>
      </c>
      <c r="F671" s="13">
        <f ca="1">(TRUNC(PRODUCT($E$12:$E670),16))</f>
        <v>1.1086628212740099</v>
      </c>
      <c r="G671" s="13">
        <f t="shared" ca="1" si="187"/>
        <v>1.07412891539049</v>
      </c>
      <c r="H671" s="13">
        <f t="shared" ca="1" si="188"/>
        <v>1.0321506199999999</v>
      </c>
      <c r="I671" s="12">
        <f t="shared" si="201"/>
        <v>5.1999999999999998E-3</v>
      </c>
      <c r="J671" s="100">
        <f t="shared" si="189"/>
        <v>43578</v>
      </c>
      <c r="K671" s="3">
        <f t="shared" si="190"/>
        <v>165</v>
      </c>
      <c r="L671" s="18">
        <f t="shared" si="191"/>
        <v>166</v>
      </c>
      <c r="M671" s="11">
        <f t="shared" si="192"/>
        <v>1.003422365</v>
      </c>
      <c r="N671" s="11">
        <f t="shared" ca="1" si="193"/>
        <v>1.0356830159999999</v>
      </c>
      <c r="O671" s="18">
        <f t="shared" si="194"/>
        <v>0</v>
      </c>
      <c r="P671" s="2">
        <f t="shared" ca="1" si="195"/>
        <v>0</v>
      </c>
      <c r="Q671" s="2">
        <f t="shared" si="196"/>
        <v>0</v>
      </c>
      <c r="R671" s="4" t="str">
        <f t="shared" si="197"/>
        <v>A+J=</v>
      </c>
      <c r="S671" s="100">
        <f t="shared" si="198"/>
        <v>0</v>
      </c>
      <c r="T671" s="9" t="str">
        <f t="shared" si="199"/>
        <v>-</v>
      </c>
      <c r="U671" s="9"/>
      <c r="V671" s="9"/>
      <c r="W671" s="9"/>
      <c r="X671" s="9"/>
      <c r="Y671" s="1"/>
      <c r="Z671" s="9"/>
      <c r="AA671" s="9"/>
      <c r="AB671" s="9"/>
      <c r="AC671" s="9"/>
      <c r="AD671" s="9"/>
      <c r="AE671" s="10"/>
      <c r="AF671" s="9"/>
      <c r="AG671" s="9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</row>
    <row r="672" spans="1:190" x14ac:dyDescent="0.15">
      <c r="A672" s="98">
        <f t="shared" si="200"/>
        <v>43814</v>
      </c>
      <c r="B672" s="15" t="str">
        <f t="shared" ca="1" si="184"/>
        <v>n.d</v>
      </c>
      <c r="C672" s="2">
        <f t="shared" si="185"/>
        <v>0</v>
      </c>
      <c r="D672" s="12">
        <f ca="1">IF(A672&lt;$B$1,VLOOKUP(A672,[1]DI!$A$4:$B$15000,2),0)</f>
        <v>0</v>
      </c>
      <c r="E672" s="13">
        <f t="shared" ca="1" si="186"/>
        <v>1</v>
      </c>
      <c r="F672" s="13">
        <f ca="1">(TRUNC(PRODUCT($E$12:$E671),16))</f>
        <v>1.1086628212740099</v>
      </c>
      <c r="G672" s="13">
        <f t="shared" ca="1" si="187"/>
        <v>1.07412891539049</v>
      </c>
      <c r="H672" s="13">
        <f t="shared" ca="1" si="188"/>
        <v>1.0321506199999999</v>
      </c>
      <c r="I672" s="12">
        <f t="shared" si="201"/>
        <v>5.1999999999999998E-3</v>
      </c>
      <c r="J672" s="100">
        <f t="shared" si="189"/>
        <v>43578</v>
      </c>
      <c r="K672" s="3">
        <f t="shared" si="190"/>
        <v>165</v>
      </c>
      <c r="L672" s="18">
        <f t="shared" si="191"/>
        <v>166</v>
      </c>
      <c r="M672" s="11">
        <f t="shared" si="192"/>
        <v>1.003422365</v>
      </c>
      <c r="N672" s="11">
        <f t="shared" ca="1" si="193"/>
        <v>1.0356830159999999</v>
      </c>
      <c r="O672" s="18">
        <f t="shared" si="194"/>
        <v>0</v>
      </c>
      <c r="P672" s="2">
        <f t="shared" ca="1" si="195"/>
        <v>0</v>
      </c>
      <c r="Q672" s="2">
        <f t="shared" si="196"/>
        <v>0</v>
      </c>
      <c r="R672" s="4" t="str">
        <f t="shared" si="197"/>
        <v>A+J=</v>
      </c>
      <c r="S672" s="100">
        <f t="shared" si="198"/>
        <v>0</v>
      </c>
      <c r="T672" s="9" t="str">
        <f t="shared" si="199"/>
        <v>-</v>
      </c>
      <c r="U672" s="9"/>
      <c r="V672" s="9"/>
      <c r="W672" s="9"/>
      <c r="X672" s="9"/>
      <c r="Y672" s="1"/>
      <c r="Z672" s="9"/>
      <c r="AA672" s="9"/>
      <c r="AB672" s="9"/>
      <c r="AC672" s="9"/>
      <c r="AD672" s="9"/>
      <c r="AE672" s="10"/>
      <c r="AF672" s="9"/>
      <c r="AG672" s="9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</row>
    <row r="673" spans="1:190" x14ac:dyDescent="0.15">
      <c r="A673" s="98">
        <f t="shared" si="200"/>
        <v>43815</v>
      </c>
      <c r="B673" s="15" t="str">
        <f t="shared" ca="1" si="184"/>
        <v>n.d</v>
      </c>
      <c r="C673" s="2">
        <f t="shared" si="185"/>
        <v>0</v>
      </c>
      <c r="D673" s="12">
        <f ca="1">IF(A673&lt;$B$1,VLOOKUP(A673,[1]DI!$A$4:$B$15000,2),0)</f>
        <v>0</v>
      </c>
      <c r="E673" s="13">
        <f t="shared" ca="1" si="186"/>
        <v>1</v>
      </c>
      <c r="F673" s="13">
        <f ca="1">(TRUNC(PRODUCT($E$12:$E672),16))</f>
        <v>1.1086628212740099</v>
      </c>
      <c r="G673" s="13">
        <f t="shared" ca="1" si="187"/>
        <v>1.07412891539049</v>
      </c>
      <c r="H673" s="13">
        <f t="shared" ca="1" si="188"/>
        <v>1.0321506199999999</v>
      </c>
      <c r="I673" s="12">
        <f t="shared" si="201"/>
        <v>5.1999999999999998E-3</v>
      </c>
      <c r="J673" s="100">
        <f t="shared" si="189"/>
        <v>43578</v>
      </c>
      <c r="K673" s="3">
        <f t="shared" si="190"/>
        <v>166</v>
      </c>
      <c r="L673" s="18">
        <f t="shared" si="191"/>
        <v>166</v>
      </c>
      <c r="M673" s="11">
        <f t="shared" si="192"/>
        <v>1.003422365</v>
      </c>
      <c r="N673" s="11">
        <f t="shared" ca="1" si="193"/>
        <v>1.0356830159999999</v>
      </c>
      <c r="O673" s="18">
        <f t="shared" si="194"/>
        <v>0</v>
      </c>
      <c r="P673" s="2">
        <f t="shared" ca="1" si="195"/>
        <v>0</v>
      </c>
      <c r="Q673" s="2">
        <f t="shared" si="196"/>
        <v>0</v>
      </c>
      <c r="R673" s="4" t="str">
        <f t="shared" si="197"/>
        <v>A+J=</v>
      </c>
      <c r="S673" s="100">
        <f t="shared" si="198"/>
        <v>0</v>
      </c>
      <c r="T673" s="9" t="str">
        <f t="shared" si="199"/>
        <v>-</v>
      </c>
      <c r="U673" s="9"/>
      <c r="V673" s="9"/>
      <c r="W673" s="9"/>
      <c r="X673" s="9"/>
      <c r="Y673" s="1"/>
      <c r="Z673" s="9"/>
      <c r="AA673" s="9"/>
      <c r="AB673" s="9"/>
      <c r="AC673" s="9"/>
      <c r="AD673" s="9"/>
      <c r="AE673" s="10"/>
      <c r="AF673" s="9"/>
      <c r="AG673" s="9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</row>
    <row r="674" spans="1:190" x14ac:dyDescent="0.15">
      <c r="A674" s="98">
        <f t="shared" si="200"/>
        <v>43816</v>
      </c>
      <c r="B674" s="15" t="str">
        <f t="shared" ca="1" si="184"/>
        <v>n.d</v>
      </c>
      <c r="C674" s="2">
        <f t="shared" si="185"/>
        <v>0</v>
      </c>
      <c r="D674" s="12">
        <f ca="1">IF(A674&lt;$B$1,VLOOKUP(A674,[1]DI!$A$4:$B$15000,2),0)</f>
        <v>0</v>
      </c>
      <c r="E674" s="13">
        <f t="shared" ca="1" si="186"/>
        <v>1</v>
      </c>
      <c r="F674" s="13">
        <f ca="1">(TRUNC(PRODUCT($E$12:$E673),16))</f>
        <v>1.1086628212740099</v>
      </c>
      <c r="G674" s="13">
        <f t="shared" ca="1" si="187"/>
        <v>1.07412891539049</v>
      </c>
      <c r="H674" s="13">
        <f t="shared" ca="1" si="188"/>
        <v>1.0321506199999999</v>
      </c>
      <c r="I674" s="12">
        <f t="shared" si="201"/>
        <v>5.1999999999999998E-3</v>
      </c>
      <c r="J674" s="100">
        <f t="shared" si="189"/>
        <v>43578</v>
      </c>
      <c r="K674" s="3">
        <f t="shared" si="190"/>
        <v>167</v>
      </c>
      <c r="L674" s="18">
        <f t="shared" si="191"/>
        <v>167</v>
      </c>
      <c r="M674" s="11">
        <f t="shared" si="192"/>
        <v>1.0034430169999999</v>
      </c>
      <c r="N674" s="11">
        <f t="shared" ca="1" si="193"/>
        <v>1.0357043319999999</v>
      </c>
      <c r="O674" s="18">
        <f t="shared" si="194"/>
        <v>0</v>
      </c>
      <c r="P674" s="2">
        <f t="shared" ca="1" si="195"/>
        <v>0</v>
      </c>
      <c r="Q674" s="2">
        <f t="shared" si="196"/>
        <v>0</v>
      </c>
      <c r="R674" s="4" t="str">
        <f t="shared" si="197"/>
        <v>A+J=</v>
      </c>
      <c r="S674" s="100">
        <f t="shared" si="198"/>
        <v>0</v>
      </c>
      <c r="T674" s="9" t="str">
        <f t="shared" si="199"/>
        <v>-</v>
      </c>
      <c r="U674" s="9"/>
      <c r="V674" s="9"/>
      <c r="W674" s="9"/>
      <c r="X674" s="9"/>
      <c r="Y674" s="1"/>
      <c r="Z674" s="9"/>
      <c r="AA674" s="9"/>
      <c r="AB674" s="9"/>
      <c r="AC674" s="9"/>
      <c r="AD674" s="9"/>
      <c r="AE674" s="10"/>
      <c r="AF674" s="9"/>
      <c r="AG674" s="9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</row>
    <row r="675" spans="1:190" x14ac:dyDescent="0.15">
      <c r="A675" s="98">
        <f t="shared" si="200"/>
        <v>43817</v>
      </c>
      <c r="B675" s="15" t="str">
        <f t="shared" ca="1" si="184"/>
        <v>n.d</v>
      </c>
      <c r="C675" s="2">
        <f t="shared" si="185"/>
        <v>0</v>
      </c>
      <c r="D675" s="12">
        <f ca="1">IF(A675&lt;$B$1,VLOOKUP(A675,[1]DI!$A$4:$B$15000,2),0)</f>
        <v>0</v>
      </c>
      <c r="E675" s="13">
        <f t="shared" ca="1" si="186"/>
        <v>1</v>
      </c>
      <c r="F675" s="13">
        <f ca="1">(TRUNC(PRODUCT($E$12:$E674),16))</f>
        <v>1.1086628212740099</v>
      </c>
      <c r="G675" s="13">
        <f t="shared" ca="1" si="187"/>
        <v>1.07412891539049</v>
      </c>
      <c r="H675" s="13">
        <f t="shared" ca="1" si="188"/>
        <v>1.0321506199999999</v>
      </c>
      <c r="I675" s="12">
        <f t="shared" si="201"/>
        <v>5.1999999999999998E-3</v>
      </c>
      <c r="J675" s="100">
        <f t="shared" si="189"/>
        <v>43578</v>
      </c>
      <c r="K675" s="3">
        <f t="shared" si="190"/>
        <v>168</v>
      </c>
      <c r="L675" s="18">
        <f t="shared" si="191"/>
        <v>168</v>
      </c>
      <c r="M675" s="11">
        <f t="shared" si="192"/>
        <v>1.0034636690000001</v>
      </c>
      <c r="N675" s="11">
        <f t="shared" ca="1" si="193"/>
        <v>1.0357256480000001</v>
      </c>
      <c r="O675" s="18">
        <f t="shared" si="194"/>
        <v>0</v>
      </c>
      <c r="P675" s="2">
        <f t="shared" ca="1" si="195"/>
        <v>0</v>
      </c>
      <c r="Q675" s="2">
        <f t="shared" si="196"/>
        <v>0</v>
      </c>
      <c r="R675" s="4" t="str">
        <f t="shared" si="197"/>
        <v>A+J=</v>
      </c>
      <c r="S675" s="100">
        <f t="shared" si="198"/>
        <v>0</v>
      </c>
      <c r="T675" s="9" t="str">
        <f t="shared" si="199"/>
        <v>-</v>
      </c>
      <c r="U675" s="9"/>
      <c r="V675" s="9"/>
      <c r="W675" s="9"/>
      <c r="X675" s="9"/>
      <c r="Y675" s="1"/>
      <c r="Z675" s="9"/>
      <c r="AA675" s="9"/>
      <c r="AB675" s="9"/>
      <c r="AC675" s="9"/>
      <c r="AD675" s="9"/>
      <c r="AE675" s="10"/>
      <c r="AF675" s="9"/>
      <c r="AG675" s="9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</row>
    <row r="676" spans="1:190" x14ac:dyDescent="0.15">
      <c r="A676" s="98">
        <f t="shared" si="200"/>
        <v>43818</v>
      </c>
      <c r="B676" s="15" t="str">
        <f t="shared" ca="1" si="184"/>
        <v>n.d</v>
      </c>
      <c r="C676" s="2">
        <f t="shared" si="185"/>
        <v>0</v>
      </c>
      <c r="D676" s="12">
        <f ca="1">IF(A676&lt;$B$1,VLOOKUP(A676,[1]DI!$A$4:$B$15000,2),0)</f>
        <v>0</v>
      </c>
      <c r="E676" s="13">
        <f t="shared" ca="1" si="186"/>
        <v>1</v>
      </c>
      <c r="F676" s="13">
        <f ca="1">(TRUNC(PRODUCT($E$12:$E675),16))</f>
        <v>1.1086628212740099</v>
      </c>
      <c r="G676" s="13">
        <f t="shared" ca="1" si="187"/>
        <v>1.07412891539049</v>
      </c>
      <c r="H676" s="13">
        <f t="shared" ca="1" si="188"/>
        <v>1.0321506199999999</v>
      </c>
      <c r="I676" s="12">
        <f t="shared" si="201"/>
        <v>5.1999999999999998E-3</v>
      </c>
      <c r="J676" s="100">
        <f t="shared" si="189"/>
        <v>43578</v>
      </c>
      <c r="K676" s="3">
        <f t="shared" si="190"/>
        <v>169</v>
      </c>
      <c r="L676" s="18">
        <f t="shared" si="191"/>
        <v>169</v>
      </c>
      <c r="M676" s="11">
        <f t="shared" si="192"/>
        <v>1.003484322</v>
      </c>
      <c r="N676" s="11">
        <f t="shared" ca="1" si="193"/>
        <v>1.035746965</v>
      </c>
      <c r="O676" s="18">
        <f t="shared" si="194"/>
        <v>0</v>
      </c>
      <c r="P676" s="2">
        <f t="shared" ca="1" si="195"/>
        <v>0</v>
      </c>
      <c r="Q676" s="2">
        <f t="shared" si="196"/>
        <v>0</v>
      </c>
      <c r="R676" s="4" t="str">
        <f t="shared" si="197"/>
        <v>A+J=</v>
      </c>
      <c r="S676" s="100">
        <f t="shared" si="198"/>
        <v>0</v>
      </c>
      <c r="T676" s="9" t="str">
        <f t="shared" si="199"/>
        <v>-</v>
      </c>
      <c r="U676" s="9"/>
      <c r="V676" s="9"/>
      <c r="W676" s="9"/>
      <c r="X676" s="9"/>
      <c r="Y676" s="1"/>
      <c r="Z676" s="9"/>
      <c r="AA676" s="9"/>
      <c r="AB676" s="9"/>
      <c r="AC676" s="9"/>
      <c r="AD676" s="9"/>
      <c r="AE676" s="10"/>
      <c r="AF676" s="9"/>
      <c r="AG676" s="9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</row>
    <row r="677" spans="1:190" x14ac:dyDescent="0.15">
      <c r="A677" s="98">
        <f t="shared" si="200"/>
        <v>43819</v>
      </c>
      <c r="B677" s="15" t="str">
        <f t="shared" ca="1" si="184"/>
        <v>n.d</v>
      </c>
      <c r="C677" s="2">
        <f t="shared" si="185"/>
        <v>0</v>
      </c>
      <c r="D677" s="12">
        <f ca="1">IF(A677&lt;$B$1,VLOOKUP(A677,[1]DI!$A$4:$B$15000,2),0)</f>
        <v>0</v>
      </c>
      <c r="E677" s="13">
        <f t="shared" ca="1" si="186"/>
        <v>1</v>
      </c>
      <c r="F677" s="13">
        <f ca="1">(TRUNC(PRODUCT($E$12:$E676),16))</f>
        <v>1.1086628212740099</v>
      </c>
      <c r="G677" s="13">
        <f t="shared" ca="1" si="187"/>
        <v>1.07412891539049</v>
      </c>
      <c r="H677" s="13">
        <f t="shared" ca="1" si="188"/>
        <v>1.0321506199999999</v>
      </c>
      <c r="I677" s="12">
        <f t="shared" si="201"/>
        <v>5.1999999999999998E-3</v>
      </c>
      <c r="J677" s="100">
        <f t="shared" si="189"/>
        <v>43578</v>
      </c>
      <c r="K677" s="3">
        <f t="shared" si="190"/>
        <v>170</v>
      </c>
      <c r="L677" s="18">
        <f t="shared" si="191"/>
        <v>170</v>
      </c>
      <c r="M677" s="11">
        <f t="shared" si="192"/>
        <v>1.003504975</v>
      </c>
      <c r="N677" s="11">
        <f t="shared" ca="1" si="193"/>
        <v>1.035768282</v>
      </c>
      <c r="O677" s="18">
        <f t="shared" si="194"/>
        <v>0</v>
      </c>
      <c r="P677" s="2">
        <f t="shared" ca="1" si="195"/>
        <v>0</v>
      </c>
      <c r="Q677" s="2">
        <f t="shared" si="196"/>
        <v>0</v>
      </c>
      <c r="R677" s="4" t="str">
        <f t="shared" si="197"/>
        <v>A+J=</v>
      </c>
      <c r="S677" s="100">
        <f t="shared" si="198"/>
        <v>0</v>
      </c>
      <c r="T677" s="9" t="str">
        <f t="shared" si="199"/>
        <v>-</v>
      </c>
      <c r="U677" s="9"/>
      <c r="V677" s="9"/>
      <c r="W677" s="9"/>
      <c r="X677" s="9"/>
      <c r="Y677" s="1"/>
      <c r="Z677" s="9"/>
      <c r="AA677" s="9"/>
      <c r="AB677" s="9"/>
      <c r="AC677" s="9"/>
      <c r="AD677" s="9"/>
      <c r="AE677" s="10"/>
      <c r="AF677" s="9"/>
      <c r="AG677" s="9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</row>
    <row r="678" spans="1:190" x14ac:dyDescent="0.15">
      <c r="A678" s="98">
        <f t="shared" si="200"/>
        <v>43820</v>
      </c>
      <c r="B678" s="15" t="str">
        <f t="shared" ca="1" si="184"/>
        <v>n.d</v>
      </c>
      <c r="C678" s="2">
        <f t="shared" si="185"/>
        <v>0</v>
      </c>
      <c r="D678" s="12">
        <f ca="1">IF(A678&lt;$B$1,VLOOKUP(A678,[1]DI!$A$4:$B$15000,2),0)</f>
        <v>0</v>
      </c>
      <c r="E678" s="13">
        <f t="shared" ca="1" si="186"/>
        <v>1</v>
      </c>
      <c r="F678" s="13">
        <f ca="1">(TRUNC(PRODUCT($E$12:$E677),16))</f>
        <v>1.1086628212740099</v>
      </c>
      <c r="G678" s="13">
        <f t="shared" ca="1" si="187"/>
        <v>1.07412891539049</v>
      </c>
      <c r="H678" s="13">
        <f t="shared" ca="1" si="188"/>
        <v>1.0321506199999999</v>
      </c>
      <c r="I678" s="12">
        <f t="shared" si="201"/>
        <v>5.1999999999999998E-3</v>
      </c>
      <c r="J678" s="100">
        <f t="shared" si="189"/>
        <v>43578</v>
      </c>
      <c r="K678" s="3">
        <f t="shared" si="190"/>
        <v>170</v>
      </c>
      <c r="L678" s="18">
        <f t="shared" si="191"/>
        <v>171</v>
      </c>
      <c r="M678" s="11">
        <f t="shared" si="192"/>
        <v>1.0035256290000001</v>
      </c>
      <c r="N678" s="11">
        <f t="shared" ca="1" si="193"/>
        <v>1.0357896</v>
      </c>
      <c r="O678" s="18">
        <f t="shared" si="194"/>
        <v>0</v>
      </c>
      <c r="P678" s="2">
        <f t="shared" ca="1" si="195"/>
        <v>0</v>
      </c>
      <c r="Q678" s="2">
        <f t="shared" si="196"/>
        <v>0</v>
      </c>
      <c r="R678" s="4" t="str">
        <f t="shared" si="197"/>
        <v>A+J=</v>
      </c>
      <c r="S678" s="100">
        <f t="shared" si="198"/>
        <v>0</v>
      </c>
      <c r="T678" s="9" t="str">
        <f t="shared" si="199"/>
        <v>-</v>
      </c>
      <c r="U678" s="9"/>
      <c r="V678" s="9"/>
      <c r="W678" s="9"/>
      <c r="X678" s="9"/>
      <c r="Y678" s="1"/>
      <c r="Z678" s="9"/>
      <c r="AA678" s="9"/>
      <c r="AB678" s="9"/>
      <c r="AC678" s="9"/>
      <c r="AD678" s="9"/>
      <c r="AE678" s="10"/>
      <c r="AF678" s="9"/>
      <c r="AG678" s="9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</row>
    <row r="679" spans="1:190" x14ac:dyDescent="0.15">
      <c r="A679" s="98">
        <f t="shared" si="200"/>
        <v>43821</v>
      </c>
      <c r="B679" s="15" t="str">
        <f t="shared" ca="1" si="184"/>
        <v>n.d</v>
      </c>
      <c r="C679" s="2">
        <f t="shared" si="185"/>
        <v>0</v>
      </c>
      <c r="D679" s="12">
        <f ca="1">IF(A679&lt;$B$1,VLOOKUP(A679,[1]DI!$A$4:$B$15000,2),0)</f>
        <v>0</v>
      </c>
      <c r="E679" s="13">
        <f t="shared" ca="1" si="186"/>
        <v>1</v>
      </c>
      <c r="F679" s="13">
        <f ca="1">(TRUNC(PRODUCT($E$12:$E678),16))</f>
        <v>1.1086628212740099</v>
      </c>
      <c r="G679" s="13">
        <f t="shared" ca="1" si="187"/>
        <v>1.07412891539049</v>
      </c>
      <c r="H679" s="13">
        <f t="shared" ca="1" si="188"/>
        <v>1.0321506199999999</v>
      </c>
      <c r="I679" s="12">
        <f t="shared" si="201"/>
        <v>5.1999999999999998E-3</v>
      </c>
      <c r="J679" s="100">
        <f t="shared" si="189"/>
        <v>43578</v>
      </c>
      <c r="K679" s="3">
        <f t="shared" si="190"/>
        <v>170</v>
      </c>
      <c r="L679" s="18">
        <f t="shared" si="191"/>
        <v>171</v>
      </c>
      <c r="M679" s="11">
        <f t="shared" si="192"/>
        <v>1.0035256290000001</v>
      </c>
      <c r="N679" s="11">
        <f t="shared" ca="1" si="193"/>
        <v>1.0357896</v>
      </c>
      <c r="O679" s="18">
        <f t="shared" si="194"/>
        <v>0</v>
      </c>
      <c r="P679" s="2">
        <f t="shared" ca="1" si="195"/>
        <v>0</v>
      </c>
      <c r="Q679" s="2">
        <f t="shared" si="196"/>
        <v>0</v>
      </c>
      <c r="R679" s="4" t="str">
        <f t="shared" si="197"/>
        <v>A+J=</v>
      </c>
      <c r="S679" s="100">
        <f t="shared" si="198"/>
        <v>0</v>
      </c>
      <c r="T679" s="9" t="str">
        <f t="shared" si="199"/>
        <v>-</v>
      </c>
      <c r="U679" s="9"/>
      <c r="V679" s="9"/>
      <c r="W679" s="9"/>
      <c r="X679" s="9"/>
      <c r="Y679" s="1"/>
      <c r="Z679" s="9"/>
      <c r="AA679" s="9"/>
      <c r="AB679" s="9"/>
      <c r="AC679" s="9"/>
      <c r="AD679" s="9"/>
      <c r="AE679" s="10"/>
      <c r="AF679" s="9"/>
      <c r="AG679" s="9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</row>
    <row r="680" spans="1:190" x14ac:dyDescent="0.15">
      <c r="A680" s="98">
        <f t="shared" si="200"/>
        <v>43822</v>
      </c>
      <c r="B680" s="15" t="str">
        <f t="shared" ca="1" si="184"/>
        <v>n.d</v>
      </c>
      <c r="C680" s="2">
        <f t="shared" si="185"/>
        <v>0</v>
      </c>
      <c r="D680" s="12">
        <f ca="1">IF(A680&lt;$B$1,VLOOKUP(A680,[1]DI!$A$4:$B$15000,2),0)</f>
        <v>0</v>
      </c>
      <c r="E680" s="13">
        <f t="shared" ca="1" si="186"/>
        <v>1</v>
      </c>
      <c r="F680" s="13">
        <f ca="1">(TRUNC(PRODUCT($E$12:$E679),16))</f>
        <v>1.1086628212740099</v>
      </c>
      <c r="G680" s="13">
        <f t="shared" ca="1" si="187"/>
        <v>1.07412891539049</v>
      </c>
      <c r="H680" s="13">
        <f t="shared" ca="1" si="188"/>
        <v>1.0321506199999999</v>
      </c>
      <c r="I680" s="12">
        <f t="shared" si="201"/>
        <v>5.1999999999999998E-3</v>
      </c>
      <c r="J680" s="100">
        <f t="shared" si="189"/>
        <v>43578</v>
      </c>
      <c r="K680" s="3">
        <f t="shared" si="190"/>
        <v>171</v>
      </c>
      <c r="L680" s="18">
        <f t="shared" si="191"/>
        <v>171</v>
      </c>
      <c r="M680" s="11">
        <f t="shared" si="192"/>
        <v>1.0035256290000001</v>
      </c>
      <c r="N680" s="11">
        <f t="shared" ca="1" si="193"/>
        <v>1.0357896</v>
      </c>
      <c r="O680" s="18">
        <f t="shared" si="194"/>
        <v>0</v>
      </c>
      <c r="P680" s="2">
        <f t="shared" ca="1" si="195"/>
        <v>0</v>
      </c>
      <c r="Q680" s="2">
        <f t="shared" si="196"/>
        <v>0</v>
      </c>
      <c r="R680" s="4" t="str">
        <f t="shared" si="197"/>
        <v>A+J=</v>
      </c>
      <c r="S680" s="100">
        <f t="shared" si="198"/>
        <v>0</v>
      </c>
      <c r="T680" s="9" t="str">
        <f t="shared" si="199"/>
        <v>-</v>
      </c>
      <c r="U680" s="9"/>
      <c r="V680" s="9"/>
      <c r="W680" s="9"/>
      <c r="X680" s="9"/>
      <c r="Y680" s="1"/>
      <c r="Z680" s="9"/>
      <c r="AA680" s="9"/>
      <c r="AB680" s="9"/>
      <c r="AC680" s="9"/>
      <c r="AD680" s="9"/>
      <c r="AE680" s="10"/>
      <c r="AF680" s="9"/>
      <c r="AG680" s="9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</row>
    <row r="681" spans="1:190" x14ac:dyDescent="0.15">
      <c r="A681" s="98">
        <f t="shared" si="200"/>
        <v>43823</v>
      </c>
      <c r="B681" s="15" t="str">
        <f t="shared" ca="1" si="184"/>
        <v>n.d</v>
      </c>
      <c r="C681" s="2">
        <f t="shared" si="185"/>
        <v>0</v>
      </c>
      <c r="D681" s="12">
        <f ca="1">IF(A681&lt;$B$1,VLOOKUP(A681,[1]DI!$A$4:$B$15000,2),0)</f>
        <v>0</v>
      </c>
      <c r="E681" s="13">
        <f t="shared" ca="1" si="186"/>
        <v>1</v>
      </c>
      <c r="F681" s="13">
        <f ca="1">(TRUNC(PRODUCT($E$12:$E680),16))</f>
        <v>1.1086628212740099</v>
      </c>
      <c r="G681" s="13">
        <f t="shared" ca="1" si="187"/>
        <v>1.07412891539049</v>
      </c>
      <c r="H681" s="13">
        <f t="shared" ca="1" si="188"/>
        <v>1.0321506199999999</v>
      </c>
      <c r="I681" s="12">
        <f t="shared" si="201"/>
        <v>5.1999999999999998E-3</v>
      </c>
      <c r="J681" s="100">
        <f t="shared" si="189"/>
        <v>43578</v>
      </c>
      <c r="K681" s="3">
        <f t="shared" si="190"/>
        <v>172</v>
      </c>
      <c r="L681" s="18">
        <f t="shared" si="191"/>
        <v>172</v>
      </c>
      <c r="M681" s="11">
        <f t="shared" si="192"/>
        <v>1.003546284</v>
      </c>
      <c r="N681" s="11">
        <f t="shared" ca="1" si="193"/>
        <v>1.035810919</v>
      </c>
      <c r="O681" s="18">
        <f t="shared" si="194"/>
        <v>0</v>
      </c>
      <c r="P681" s="2">
        <f t="shared" ca="1" si="195"/>
        <v>0</v>
      </c>
      <c r="Q681" s="2">
        <f t="shared" si="196"/>
        <v>0</v>
      </c>
      <c r="R681" s="4" t="str">
        <f t="shared" si="197"/>
        <v>A+J=</v>
      </c>
      <c r="S681" s="100">
        <f t="shared" si="198"/>
        <v>0</v>
      </c>
      <c r="T681" s="9" t="str">
        <f t="shared" si="199"/>
        <v>-</v>
      </c>
      <c r="U681" s="9"/>
      <c r="V681" s="9"/>
      <c r="W681" s="9"/>
      <c r="X681" s="9"/>
      <c r="Y681" s="1"/>
      <c r="Z681" s="9"/>
      <c r="AA681" s="9"/>
      <c r="AB681" s="9"/>
      <c r="AC681" s="9"/>
      <c r="AD681" s="9"/>
      <c r="AE681" s="10"/>
      <c r="AF681" s="9"/>
      <c r="AG681" s="9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</row>
    <row r="682" spans="1:190" x14ac:dyDescent="0.15">
      <c r="A682" s="98">
        <f t="shared" si="200"/>
        <v>43824</v>
      </c>
      <c r="B682" s="15" t="str">
        <f t="shared" ca="1" si="184"/>
        <v>n.d</v>
      </c>
      <c r="C682" s="2">
        <f t="shared" si="185"/>
        <v>0</v>
      </c>
      <c r="D682" s="12">
        <f ca="1">IF(A682&lt;$B$1,VLOOKUP(A682,[1]DI!$A$4:$B$15000,2),0)</f>
        <v>0</v>
      </c>
      <c r="E682" s="13">
        <f t="shared" ca="1" si="186"/>
        <v>1</v>
      </c>
      <c r="F682" s="13">
        <f ca="1">(TRUNC(PRODUCT($E$12:$E681),16))</f>
        <v>1.1086628212740099</v>
      </c>
      <c r="G682" s="13">
        <f t="shared" ca="1" si="187"/>
        <v>1.07412891539049</v>
      </c>
      <c r="H682" s="13">
        <f t="shared" ca="1" si="188"/>
        <v>1.0321506199999999</v>
      </c>
      <c r="I682" s="12">
        <f t="shared" si="201"/>
        <v>5.1999999999999998E-3</v>
      </c>
      <c r="J682" s="100">
        <f t="shared" si="189"/>
        <v>43578</v>
      </c>
      <c r="K682" s="3">
        <f t="shared" si="190"/>
        <v>172</v>
      </c>
      <c r="L682" s="18">
        <f t="shared" si="191"/>
        <v>173</v>
      </c>
      <c r="M682" s="11">
        <f t="shared" si="192"/>
        <v>1.0035669380000001</v>
      </c>
      <c r="N682" s="11">
        <f t="shared" ca="1" si="193"/>
        <v>1.0358322369999999</v>
      </c>
      <c r="O682" s="18">
        <f t="shared" si="194"/>
        <v>0</v>
      </c>
      <c r="P682" s="2">
        <f t="shared" ca="1" si="195"/>
        <v>0</v>
      </c>
      <c r="Q682" s="2">
        <f t="shared" si="196"/>
        <v>0</v>
      </c>
      <c r="R682" s="4" t="str">
        <f t="shared" si="197"/>
        <v>A+J=</v>
      </c>
      <c r="S682" s="100">
        <f t="shared" si="198"/>
        <v>0</v>
      </c>
      <c r="T682" s="9" t="str">
        <f t="shared" si="199"/>
        <v>-</v>
      </c>
      <c r="U682" s="9"/>
      <c r="V682" s="9"/>
      <c r="W682" s="9"/>
      <c r="X682" s="9"/>
      <c r="Y682" s="1"/>
      <c r="Z682" s="9"/>
      <c r="AA682" s="9"/>
      <c r="AB682" s="9"/>
      <c r="AC682" s="9"/>
      <c r="AD682" s="9"/>
      <c r="AE682" s="10"/>
      <c r="AF682" s="9"/>
      <c r="AG682" s="9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</row>
    <row r="683" spans="1:190" x14ac:dyDescent="0.15">
      <c r="A683" s="98">
        <f t="shared" si="200"/>
        <v>43825</v>
      </c>
      <c r="B683" s="15" t="str">
        <f t="shared" ca="1" si="184"/>
        <v>n.d</v>
      </c>
      <c r="C683" s="2">
        <f t="shared" si="185"/>
        <v>0</v>
      </c>
      <c r="D683" s="12">
        <f ca="1">IF(A683&lt;$B$1,VLOOKUP(A683,[1]DI!$A$4:$B$15000,2),0)</f>
        <v>0</v>
      </c>
      <c r="E683" s="13">
        <f t="shared" ca="1" si="186"/>
        <v>1</v>
      </c>
      <c r="F683" s="13">
        <f ca="1">(TRUNC(PRODUCT($E$12:$E682),16))</f>
        <v>1.1086628212740099</v>
      </c>
      <c r="G683" s="13">
        <f t="shared" ca="1" si="187"/>
        <v>1.07412891539049</v>
      </c>
      <c r="H683" s="13">
        <f t="shared" ca="1" si="188"/>
        <v>1.0321506199999999</v>
      </c>
      <c r="I683" s="12">
        <f t="shared" si="201"/>
        <v>5.1999999999999998E-3</v>
      </c>
      <c r="J683" s="100">
        <f t="shared" si="189"/>
        <v>43578</v>
      </c>
      <c r="K683" s="3">
        <f t="shared" si="190"/>
        <v>173</v>
      </c>
      <c r="L683" s="18">
        <f t="shared" si="191"/>
        <v>173</v>
      </c>
      <c r="M683" s="11">
        <f t="shared" si="192"/>
        <v>1.0035669380000001</v>
      </c>
      <c r="N683" s="11">
        <f t="shared" ca="1" si="193"/>
        <v>1.0358322369999999</v>
      </c>
      <c r="O683" s="18">
        <f t="shared" si="194"/>
        <v>0</v>
      </c>
      <c r="P683" s="2">
        <f t="shared" ca="1" si="195"/>
        <v>0</v>
      </c>
      <c r="Q683" s="2">
        <f t="shared" si="196"/>
        <v>0</v>
      </c>
      <c r="R683" s="4" t="str">
        <f t="shared" si="197"/>
        <v>A+J=</v>
      </c>
      <c r="S683" s="100">
        <f t="shared" si="198"/>
        <v>0</v>
      </c>
      <c r="T683" s="9" t="str">
        <f t="shared" si="199"/>
        <v>-</v>
      </c>
      <c r="U683" s="9"/>
      <c r="V683" s="9"/>
      <c r="W683" s="9"/>
      <c r="X683" s="9"/>
      <c r="Y683" s="1"/>
      <c r="Z683" s="9"/>
      <c r="AA683" s="9"/>
      <c r="AB683" s="9"/>
      <c r="AC683" s="9"/>
      <c r="AD683" s="9"/>
      <c r="AE683" s="10"/>
      <c r="AF683" s="9"/>
      <c r="AG683" s="9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</row>
    <row r="684" spans="1:190" x14ac:dyDescent="0.15">
      <c r="A684" s="98">
        <f t="shared" si="200"/>
        <v>43826</v>
      </c>
      <c r="B684" s="15" t="str">
        <f t="shared" ca="1" si="184"/>
        <v>n.d</v>
      </c>
      <c r="C684" s="2">
        <f t="shared" si="185"/>
        <v>0</v>
      </c>
      <c r="D684" s="12">
        <f ca="1">IF(A684&lt;$B$1,VLOOKUP(A684,[1]DI!$A$4:$B$15000,2),0)</f>
        <v>0</v>
      </c>
      <c r="E684" s="13">
        <f t="shared" ca="1" si="186"/>
        <v>1</v>
      </c>
      <c r="F684" s="13">
        <f ca="1">(TRUNC(PRODUCT($E$12:$E683),16))</f>
        <v>1.1086628212740099</v>
      </c>
      <c r="G684" s="13">
        <f t="shared" ca="1" si="187"/>
        <v>1.07412891539049</v>
      </c>
      <c r="H684" s="13">
        <f t="shared" ca="1" si="188"/>
        <v>1.0321506199999999</v>
      </c>
      <c r="I684" s="12">
        <f t="shared" si="201"/>
        <v>5.1999999999999998E-3</v>
      </c>
      <c r="J684" s="100">
        <f t="shared" si="189"/>
        <v>43578</v>
      </c>
      <c r="K684" s="3">
        <f t="shared" si="190"/>
        <v>174</v>
      </c>
      <c r="L684" s="18">
        <f t="shared" si="191"/>
        <v>174</v>
      </c>
      <c r="M684" s="11">
        <f t="shared" si="192"/>
        <v>1.003587593</v>
      </c>
      <c r="N684" s="11">
        <f t="shared" ca="1" si="193"/>
        <v>1.035853556</v>
      </c>
      <c r="O684" s="18">
        <f t="shared" si="194"/>
        <v>0</v>
      </c>
      <c r="P684" s="2">
        <f t="shared" ca="1" si="195"/>
        <v>0</v>
      </c>
      <c r="Q684" s="2">
        <f t="shared" si="196"/>
        <v>0</v>
      </c>
      <c r="R684" s="4" t="str">
        <f t="shared" si="197"/>
        <v>A+J=</v>
      </c>
      <c r="S684" s="100">
        <f t="shared" si="198"/>
        <v>0</v>
      </c>
      <c r="T684" s="9" t="str">
        <f t="shared" si="199"/>
        <v>-</v>
      </c>
      <c r="U684" s="9"/>
      <c r="V684" s="9"/>
      <c r="W684" s="9"/>
      <c r="X684" s="9"/>
      <c r="Y684" s="1"/>
      <c r="Z684" s="9"/>
      <c r="AA684" s="9"/>
      <c r="AB684" s="9"/>
      <c r="AC684" s="9"/>
      <c r="AD684" s="9"/>
      <c r="AE684" s="10"/>
      <c r="AF684" s="9"/>
      <c r="AG684" s="9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</row>
    <row r="685" spans="1:190" x14ac:dyDescent="0.15">
      <c r="A685" s="98">
        <f t="shared" si="200"/>
        <v>43827</v>
      </c>
      <c r="B685" s="15" t="str">
        <f t="shared" ca="1" si="184"/>
        <v>n.d</v>
      </c>
      <c r="C685" s="2">
        <f t="shared" si="185"/>
        <v>0</v>
      </c>
      <c r="D685" s="12">
        <f ca="1">IF(A685&lt;$B$1,VLOOKUP(A685,[1]DI!$A$4:$B$15000,2),0)</f>
        <v>0</v>
      </c>
      <c r="E685" s="13">
        <f t="shared" ca="1" si="186"/>
        <v>1</v>
      </c>
      <c r="F685" s="13">
        <f ca="1">(TRUNC(PRODUCT($E$12:$E684),16))</f>
        <v>1.1086628212740099</v>
      </c>
      <c r="G685" s="13">
        <f t="shared" ca="1" si="187"/>
        <v>1.07412891539049</v>
      </c>
      <c r="H685" s="13">
        <f t="shared" ca="1" si="188"/>
        <v>1.0321506199999999</v>
      </c>
      <c r="I685" s="12">
        <f t="shared" si="201"/>
        <v>5.1999999999999998E-3</v>
      </c>
      <c r="J685" s="100">
        <f t="shared" si="189"/>
        <v>43578</v>
      </c>
      <c r="K685" s="3">
        <f t="shared" si="190"/>
        <v>174</v>
      </c>
      <c r="L685" s="18">
        <f t="shared" si="191"/>
        <v>175</v>
      </c>
      <c r="M685" s="11">
        <f t="shared" si="192"/>
        <v>1.003608249</v>
      </c>
      <c r="N685" s="11">
        <f t="shared" ca="1" si="193"/>
        <v>1.0358748760000001</v>
      </c>
      <c r="O685" s="18">
        <f t="shared" si="194"/>
        <v>0</v>
      </c>
      <c r="P685" s="2">
        <f t="shared" ca="1" si="195"/>
        <v>0</v>
      </c>
      <c r="Q685" s="2">
        <f t="shared" si="196"/>
        <v>0</v>
      </c>
      <c r="R685" s="4" t="str">
        <f t="shared" si="197"/>
        <v>A+J=</v>
      </c>
      <c r="S685" s="100">
        <f t="shared" si="198"/>
        <v>0</v>
      </c>
      <c r="T685" s="9" t="str">
        <f t="shared" si="199"/>
        <v>-</v>
      </c>
      <c r="U685" s="9"/>
      <c r="V685" s="9"/>
      <c r="W685" s="9"/>
      <c r="X685" s="9"/>
      <c r="Y685" s="1"/>
      <c r="Z685" s="9"/>
      <c r="AA685" s="9"/>
      <c r="AB685" s="9"/>
      <c r="AC685" s="9"/>
      <c r="AD685" s="9"/>
      <c r="AE685" s="10"/>
      <c r="AF685" s="9"/>
      <c r="AG685" s="9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</row>
    <row r="686" spans="1:190" x14ac:dyDescent="0.15">
      <c r="A686" s="98">
        <f t="shared" si="200"/>
        <v>43828</v>
      </c>
      <c r="B686" s="15" t="str">
        <f t="shared" ca="1" si="184"/>
        <v>n.d</v>
      </c>
      <c r="C686" s="2">
        <f t="shared" si="185"/>
        <v>0</v>
      </c>
      <c r="D686" s="12">
        <f ca="1">IF(A686&lt;$B$1,VLOOKUP(A686,[1]DI!$A$4:$B$15000,2),0)</f>
        <v>0</v>
      </c>
      <c r="E686" s="13">
        <f t="shared" ca="1" si="186"/>
        <v>1</v>
      </c>
      <c r="F686" s="13">
        <f ca="1">(TRUNC(PRODUCT($E$12:$E685),16))</f>
        <v>1.1086628212740099</v>
      </c>
      <c r="G686" s="13">
        <f t="shared" ca="1" si="187"/>
        <v>1.07412891539049</v>
      </c>
      <c r="H686" s="13">
        <f t="shared" ca="1" si="188"/>
        <v>1.0321506199999999</v>
      </c>
      <c r="I686" s="12">
        <f t="shared" si="201"/>
        <v>5.1999999999999998E-3</v>
      </c>
      <c r="J686" s="100">
        <f t="shared" si="189"/>
        <v>43578</v>
      </c>
      <c r="K686" s="3">
        <f t="shared" si="190"/>
        <v>174</v>
      </c>
      <c r="L686" s="18">
        <f t="shared" si="191"/>
        <v>175</v>
      </c>
      <c r="M686" s="11">
        <f t="shared" si="192"/>
        <v>1.003608249</v>
      </c>
      <c r="N686" s="11">
        <f t="shared" ca="1" si="193"/>
        <v>1.0358748760000001</v>
      </c>
      <c r="O686" s="18">
        <f t="shared" si="194"/>
        <v>0</v>
      </c>
      <c r="P686" s="2">
        <f t="shared" ca="1" si="195"/>
        <v>0</v>
      </c>
      <c r="Q686" s="2">
        <f t="shared" si="196"/>
        <v>0</v>
      </c>
      <c r="R686" s="4" t="str">
        <f t="shared" si="197"/>
        <v>A+J=</v>
      </c>
      <c r="S686" s="100">
        <f t="shared" si="198"/>
        <v>0</v>
      </c>
      <c r="T686" s="9" t="str">
        <f t="shared" si="199"/>
        <v>-</v>
      </c>
      <c r="U686" s="9"/>
      <c r="V686" s="9"/>
      <c r="W686" s="9"/>
      <c r="X686" s="9"/>
      <c r="Y686" s="1"/>
      <c r="Z686" s="9"/>
      <c r="AA686" s="9"/>
      <c r="AB686" s="9"/>
      <c r="AC686" s="9"/>
      <c r="AD686" s="9"/>
      <c r="AE686" s="10"/>
      <c r="AF686" s="9"/>
      <c r="AG686" s="9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</row>
    <row r="687" spans="1:190" x14ac:dyDescent="0.15">
      <c r="A687" s="98">
        <f t="shared" si="200"/>
        <v>43829</v>
      </c>
      <c r="B687" s="15" t="str">
        <f t="shared" ca="1" si="184"/>
        <v>n.d</v>
      </c>
      <c r="C687" s="2">
        <f t="shared" si="185"/>
        <v>0</v>
      </c>
      <c r="D687" s="12">
        <f ca="1">IF(A687&lt;$B$1,VLOOKUP(A687,[1]DI!$A$4:$B$15000,2),0)</f>
        <v>0</v>
      </c>
      <c r="E687" s="13">
        <f t="shared" ca="1" si="186"/>
        <v>1</v>
      </c>
      <c r="F687" s="13">
        <f ca="1">(TRUNC(PRODUCT($E$12:$E686),16))</f>
        <v>1.1086628212740099</v>
      </c>
      <c r="G687" s="13">
        <f t="shared" ca="1" si="187"/>
        <v>1.07412891539049</v>
      </c>
      <c r="H687" s="13">
        <f t="shared" ca="1" si="188"/>
        <v>1.0321506199999999</v>
      </c>
      <c r="I687" s="12">
        <f t="shared" si="201"/>
        <v>5.1999999999999998E-3</v>
      </c>
      <c r="J687" s="100">
        <f t="shared" si="189"/>
        <v>43578</v>
      </c>
      <c r="K687" s="3">
        <f t="shared" si="190"/>
        <v>175</v>
      </c>
      <c r="L687" s="18">
        <f t="shared" si="191"/>
        <v>175</v>
      </c>
      <c r="M687" s="11">
        <f t="shared" si="192"/>
        <v>1.003608249</v>
      </c>
      <c r="N687" s="11">
        <f t="shared" ca="1" si="193"/>
        <v>1.0358748760000001</v>
      </c>
      <c r="O687" s="18">
        <f t="shared" si="194"/>
        <v>0</v>
      </c>
      <c r="P687" s="2">
        <f t="shared" ca="1" si="195"/>
        <v>0</v>
      </c>
      <c r="Q687" s="2">
        <f t="shared" si="196"/>
        <v>0</v>
      </c>
      <c r="R687" s="4" t="str">
        <f t="shared" si="197"/>
        <v>A+J=</v>
      </c>
      <c r="S687" s="100">
        <f t="shared" si="198"/>
        <v>0</v>
      </c>
      <c r="T687" s="9" t="str">
        <f t="shared" si="199"/>
        <v>-</v>
      </c>
      <c r="U687" s="9"/>
      <c r="V687" s="9"/>
      <c r="W687" s="9"/>
      <c r="X687" s="9"/>
      <c r="Y687" s="1"/>
      <c r="Z687" s="9"/>
      <c r="AA687" s="9"/>
      <c r="AB687" s="9"/>
      <c r="AC687" s="9"/>
      <c r="AD687" s="9"/>
      <c r="AE687" s="10"/>
      <c r="AF687" s="9"/>
      <c r="AG687" s="9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</row>
    <row r="688" spans="1:190" x14ac:dyDescent="0.15">
      <c r="A688" s="98">
        <f t="shared" si="200"/>
        <v>43830</v>
      </c>
      <c r="B688" s="15" t="str">
        <f t="shared" ca="1" si="184"/>
        <v>n.d</v>
      </c>
      <c r="C688" s="2">
        <f t="shared" si="185"/>
        <v>0</v>
      </c>
      <c r="D688" s="12">
        <f ca="1">IF(A688&lt;$B$1,VLOOKUP(A688,[1]DI!$A$4:$B$15000,2),0)</f>
        <v>0</v>
      </c>
      <c r="E688" s="13">
        <f t="shared" ca="1" si="186"/>
        <v>1</v>
      </c>
      <c r="F688" s="13">
        <f ca="1">(TRUNC(PRODUCT($E$12:$E687),16))</f>
        <v>1.1086628212740099</v>
      </c>
      <c r="G688" s="13">
        <f t="shared" ca="1" si="187"/>
        <v>1.07412891539049</v>
      </c>
      <c r="H688" s="13">
        <f t="shared" ca="1" si="188"/>
        <v>1.0321506199999999</v>
      </c>
      <c r="I688" s="12">
        <f t="shared" si="201"/>
        <v>5.1999999999999998E-3</v>
      </c>
      <c r="J688" s="100">
        <f t="shared" si="189"/>
        <v>43578</v>
      </c>
      <c r="K688" s="3">
        <f t="shared" si="190"/>
        <v>176</v>
      </c>
      <c r="L688" s="18">
        <f t="shared" si="191"/>
        <v>176</v>
      </c>
      <c r="M688" s="11">
        <f t="shared" si="192"/>
        <v>1.003628905</v>
      </c>
      <c r="N688" s="11">
        <f t="shared" ca="1" si="193"/>
        <v>1.035896197</v>
      </c>
      <c r="O688" s="18">
        <f t="shared" si="194"/>
        <v>0</v>
      </c>
      <c r="P688" s="2">
        <f t="shared" ca="1" si="195"/>
        <v>0</v>
      </c>
      <c r="Q688" s="2">
        <f t="shared" si="196"/>
        <v>0</v>
      </c>
      <c r="R688" s="4" t="str">
        <f t="shared" si="197"/>
        <v>A+J=</v>
      </c>
      <c r="S688" s="100">
        <f t="shared" si="198"/>
        <v>0</v>
      </c>
      <c r="T688" s="9" t="str">
        <f t="shared" si="199"/>
        <v>-</v>
      </c>
      <c r="U688" s="9"/>
      <c r="V688" s="9"/>
      <c r="W688" s="9"/>
      <c r="X688" s="9"/>
      <c r="Y688" s="1"/>
      <c r="Z688" s="9"/>
      <c r="AA688" s="9"/>
      <c r="AB688" s="9"/>
      <c r="AC688" s="9"/>
      <c r="AD688" s="9"/>
      <c r="AE688" s="10"/>
      <c r="AF688" s="9"/>
      <c r="AG688" s="9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</row>
    <row r="689" spans="1:190" x14ac:dyDescent="0.15">
      <c r="A689" s="98">
        <f t="shared" si="200"/>
        <v>43831</v>
      </c>
      <c r="B689" s="15" t="str">
        <f t="shared" ca="1" si="184"/>
        <v>n.d</v>
      </c>
      <c r="C689" s="2">
        <f t="shared" si="185"/>
        <v>0</v>
      </c>
      <c r="D689" s="12">
        <f ca="1">IF(A689&lt;$B$1,VLOOKUP(A689,[1]DI!$A$4:$B$15000,2),0)</f>
        <v>0</v>
      </c>
      <c r="E689" s="13">
        <f t="shared" ca="1" si="186"/>
        <v>1</v>
      </c>
      <c r="F689" s="13">
        <f ca="1">(TRUNC(PRODUCT($E$12:$E688),16))</f>
        <v>1.1086628212740099</v>
      </c>
      <c r="G689" s="13">
        <f t="shared" ca="1" si="187"/>
        <v>1.07412891539049</v>
      </c>
      <c r="H689" s="13">
        <f t="shared" ca="1" si="188"/>
        <v>1.0321506199999999</v>
      </c>
      <c r="I689" s="12">
        <f t="shared" si="201"/>
        <v>5.1999999999999998E-3</v>
      </c>
      <c r="J689" s="100">
        <f t="shared" si="189"/>
        <v>43578</v>
      </c>
      <c r="K689" s="3">
        <f t="shared" si="190"/>
        <v>176</v>
      </c>
      <c r="L689" s="18">
        <f t="shared" si="191"/>
        <v>177</v>
      </c>
      <c r="M689" s="11">
        <f t="shared" si="192"/>
        <v>1.003649561</v>
      </c>
      <c r="N689" s="11">
        <f t="shared" ca="1" si="193"/>
        <v>1.0359175169999999</v>
      </c>
      <c r="O689" s="18">
        <f t="shared" si="194"/>
        <v>0</v>
      </c>
      <c r="P689" s="2">
        <f t="shared" ca="1" si="195"/>
        <v>0</v>
      </c>
      <c r="Q689" s="2">
        <f t="shared" si="196"/>
        <v>0</v>
      </c>
      <c r="R689" s="4" t="str">
        <f t="shared" si="197"/>
        <v>A+J=</v>
      </c>
      <c r="S689" s="100">
        <f t="shared" si="198"/>
        <v>0</v>
      </c>
      <c r="T689" s="9" t="str">
        <f t="shared" si="199"/>
        <v>-</v>
      </c>
      <c r="U689" s="9"/>
      <c r="V689" s="9"/>
      <c r="W689" s="9"/>
      <c r="X689" s="9"/>
      <c r="Y689" s="1"/>
      <c r="Z689" s="9"/>
      <c r="AA689" s="9"/>
      <c r="AB689" s="9"/>
      <c r="AC689" s="9"/>
      <c r="AD689" s="9"/>
      <c r="AE689" s="10"/>
      <c r="AF689" s="9"/>
      <c r="AG689" s="9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</row>
    <row r="690" spans="1:190" x14ac:dyDescent="0.15">
      <c r="A690" s="98">
        <f t="shared" si="200"/>
        <v>43832</v>
      </c>
      <c r="B690" s="15" t="str">
        <f t="shared" ca="1" si="184"/>
        <v>n.d</v>
      </c>
      <c r="C690" s="2">
        <f t="shared" si="185"/>
        <v>0</v>
      </c>
      <c r="D690" s="12">
        <f ca="1">IF(A690&lt;$B$1,VLOOKUP(A690,[1]DI!$A$4:$B$15000,2),0)</f>
        <v>0</v>
      </c>
      <c r="E690" s="13">
        <f t="shared" ca="1" si="186"/>
        <v>1</v>
      </c>
      <c r="F690" s="13">
        <f ca="1">(TRUNC(PRODUCT($E$12:$E689),16))</f>
        <v>1.1086628212740099</v>
      </c>
      <c r="G690" s="13">
        <f t="shared" ca="1" si="187"/>
        <v>1.07412891539049</v>
      </c>
      <c r="H690" s="13">
        <f t="shared" ca="1" si="188"/>
        <v>1.0321506199999999</v>
      </c>
      <c r="I690" s="12">
        <f t="shared" si="201"/>
        <v>5.1999999999999998E-3</v>
      </c>
      <c r="J690" s="100">
        <f t="shared" si="189"/>
        <v>43578</v>
      </c>
      <c r="K690" s="3">
        <f t="shared" si="190"/>
        <v>177</v>
      </c>
      <c r="L690" s="18">
        <f t="shared" si="191"/>
        <v>177</v>
      </c>
      <c r="M690" s="11">
        <f t="shared" si="192"/>
        <v>1.003649561</v>
      </c>
      <c r="N690" s="11">
        <f t="shared" ca="1" si="193"/>
        <v>1.0359175169999999</v>
      </c>
      <c r="O690" s="18">
        <f t="shared" si="194"/>
        <v>0</v>
      </c>
      <c r="P690" s="2">
        <f t="shared" ca="1" si="195"/>
        <v>0</v>
      </c>
      <c r="Q690" s="2">
        <f t="shared" si="196"/>
        <v>0</v>
      </c>
      <c r="R690" s="4" t="str">
        <f t="shared" si="197"/>
        <v>A+J=</v>
      </c>
      <c r="S690" s="100">
        <f t="shared" si="198"/>
        <v>0</v>
      </c>
      <c r="T690" s="9" t="str">
        <f t="shared" si="199"/>
        <v>-</v>
      </c>
      <c r="U690" s="9"/>
      <c r="V690" s="9"/>
      <c r="W690" s="9"/>
      <c r="X690" s="9"/>
      <c r="Y690" s="1"/>
      <c r="Z690" s="9"/>
      <c r="AA690" s="9"/>
      <c r="AB690" s="9"/>
      <c r="AC690" s="9"/>
      <c r="AD690" s="9"/>
      <c r="AE690" s="10"/>
      <c r="AF690" s="9"/>
      <c r="AG690" s="9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</row>
    <row r="691" spans="1:190" x14ac:dyDescent="0.15">
      <c r="A691" s="98">
        <f t="shared" si="200"/>
        <v>43833</v>
      </c>
      <c r="B691" s="15" t="str">
        <f t="shared" ca="1" si="184"/>
        <v>n.d</v>
      </c>
      <c r="C691" s="2">
        <f t="shared" si="185"/>
        <v>0</v>
      </c>
      <c r="D691" s="12">
        <f ca="1">IF(A691&lt;$B$1,VLOOKUP(A691,[1]DI!$A$4:$B$15000,2),0)</f>
        <v>0</v>
      </c>
      <c r="E691" s="13">
        <f t="shared" ca="1" si="186"/>
        <v>1</v>
      </c>
      <c r="F691" s="13">
        <f ca="1">(TRUNC(PRODUCT($E$12:$E690),16))</f>
        <v>1.1086628212740099</v>
      </c>
      <c r="G691" s="13">
        <f t="shared" ca="1" si="187"/>
        <v>1.07412891539049</v>
      </c>
      <c r="H691" s="13">
        <f t="shared" ca="1" si="188"/>
        <v>1.0321506199999999</v>
      </c>
      <c r="I691" s="12">
        <f t="shared" si="201"/>
        <v>5.1999999999999998E-3</v>
      </c>
      <c r="J691" s="100">
        <f t="shared" si="189"/>
        <v>43578</v>
      </c>
      <c r="K691" s="3">
        <f t="shared" si="190"/>
        <v>178</v>
      </c>
      <c r="L691" s="18">
        <f t="shared" si="191"/>
        <v>178</v>
      </c>
      <c r="M691" s="11">
        <f t="shared" si="192"/>
        <v>1.0036702179999999</v>
      </c>
      <c r="N691" s="11">
        <f t="shared" ca="1" si="193"/>
        <v>1.0359388380000001</v>
      </c>
      <c r="O691" s="18">
        <f t="shared" si="194"/>
        <v>0</v>
      </c>
      <c r="P691" s="2">
        <f t="shared" ca="1" si="195"/>
        <v>0</v>
      </c>
      <c r="Q691" s="2">
        <f t="shared" si="196"/>
        <v>0</v>
      </c>
      <c r="R691" s="4" t="str">
        <f t="shared" si="197"/>
        <v>A+J=</v>
      </c>
      <c r="S691" s="100">
        <f t="shared" si="198"/>
        <v>0</v>
      </c>
      <c r="T691" s="9" t="str">
        <f t="shared" si="199"/>
        <v>-</v>
      </c>
      <c r="U691" s="9"/>
      <c r="V691" s="9"/>
      <c r="W691" s="9"/>
      <c r="X691" s="9"/>
      <c r="Y691" s="1"/>
      <c r="Z691" s="9"/>
      <c r="AA691" s="9"/>
      <c r="AB691" s="9"/>
      <c r="AC691" s="9"/>
      <c r="AD691" s="9"/>
      <c r="AE691" s="10"/>
      <c r="AF691" s="9"/>
      <c r="AG691" s="9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</row>
    <row r="692" spans="1:190" x14ac:dyDescent="0.15">
      <c r="A692" s="98">
        <f t="shared" si="200"/>
        <v>43834</v>
      </c>
      <c r="B692" s="15" t="str">
        <f t="shared" ca="1" si="184"/>
        <v>n.d</v>
      </c>
      <c r="C692" s="2">
        <f t="shared" si="185"/>
        <v>0</v>
      </c>
      <c r="D692" s="12">
        <f ca="1">IF(A692&lt;$B$1,VLOOKUP(A692,[1]DI!$A$4:$B$15000,2),0)</f>
        <v>0</v>
      </c>
      <c r="E692" s="13">
        <f t="shared" ca="1" si="186"/>
        <v>1</v>
      </c>
      <c r="F692" s="13">
        <f ca="1">(TRUNC(PRODUCT($E$12:$E691),16))</f>
        <v>1.1086628212740099</v>
      </c>
      <c r="G692" s="13">
        <f t="shared" ca="1" si="187"/>
        <v>1.07412891539049</v>
      </c>
      <c r="H692" s="13">
        <f t="shared" ca="1" si="188"/>
        <v>1.0321506199999999</v>
      </c>
      <c r="I692" s="12">
        <f t="shared" si="201"/>
        <v>5.1999999999999998E-3</v>
      </c>
      <c r="J692" s="100">
        <f t="shared" si="189"/>
        <v>43578</v>
      </c>
      <c r="K692" s="3">
        <f t="shared" si="190"/>
        <v>178</v>
      </c>
      <c r="L692" s="18">
        <f t="shared" si="191"/>
        <v>179</v>
      </c>
      <c r="M692" s="11">
        <f t="shared" si="192"/>
        <v>1.003690875</v>
      </c>
      <c r="N692" s="11">
        <f t="shared" ca="1" si="193"/>
        <v>1.035960159</v>
      </c>
      <c r="O692" s="18">
        <f t="shared" si="194"/>
        <v>0</v>
      </c>
      <c r="P692" s="2">
        <f t="shared" ca="1" si="195"/>
        <v>0</v>
      </c>
      <c r="Q692" s="2">
        <f t="shared" si="196"/>
        <v>0</v>
      </c>
      <c r="R692" s="4" t="str">
        <f t="shared" si="197"/>
        <v>A+J=</v>
      </c>
      <c r="S692" s="100">
        <f t="shared" si="198"/>
        <v>0</v>
      </c>
      <c r="T692" s="9" t="str">
        <f t="shared" si="199"/>
        <v>-</v>
      </c>
      <c r="U692" s="9"/>
      <c r="V692" s="9"/>
      <c r="W692" s="9"/>
      <c r="X692" s="9"/>
      <c r="Y692" s="1"/>
      <c r="Z692" s="9"/>
      <c r="AA692" s="9"/>
      <c r="AB692" s="9"/>
      <c r="AC692" s="9"/>
      <c r="AD692" s="9"/>
      <c r="AE692" s="10"/>
      <c r="AF692" s="9"/>
      <c r="AG692" s="9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</row>
    <row r="693" spans="1:190" x14ac:dyDescent="0.15">
      <c r="A693" s="98">
        <f t="shared" si="200"/>
        <v>43835</v>
      </c>
      <c r="B693" s="15" t="str">
        <f t="shared" ca="1" si="184"/>
        <v>n.d</v>
      </c>
      <c r="C693" s="2">
        <f t="shared" si="185"/>
        <v>0</v>
      </c>
      <c r="D693" s="12">
        <f ca="1">IF(A693&lt;$B$1,VLOOKUP(A693,[1]DI!$A$4:$B$15000,2),0)</f>
        <v>0</v>
      </c>
      <c r="E693" s="13">
        <f t="shared" ca="1" si="186"/>
        <v>1</v>
      </c>
      <c r="F693" s="13">
        <f ca="1">(TRUNC(PRODUCT($E$12:$E692),16))</f>
        <v>1.1086628212740099</v>
      </c>
      <c r="G693" s="13">
        <f t="shared" ca="1" si="187"/>
        <v>1.07412891539049</v>
      </c>
      <c r="H693" s="13">
        <f t="shared" ca="1" si="188"/>
        <v>1.0321506199999999</v>
      </c>
      <c r="I693" s="12">
        <f t="shared" si="201"/>
        <v>5.1999999999999998E-3</v>
      </c>
      <c r="J693" s="100">
        <f t="shared" si="189"/>
        <v>43578</v>
      </c>
      <c r="K693" s="3">
        <f t="shared" si="190"/>
        <v>178</v>
      </c>
      <c r="L693" s="18">
        <f t="shared" si="191"/>
        <v>179</v>
      </c>
      <c r="M693" s="11">
        <f t="shared" si="192"/>
        <v>1.003690875</v>
      </c>
      <c r="N693" s="11">
        <f t="shared" ca="1" si="193"/>
        <v>1.035960159</v>
      </c>
      <c r="O693" s="18">
        <f t="shared" si="194"/>
        <v>0</v>
      </c>
      <c r="P693" s="2">
        <f t="shared" ca="1" si="195"/>
        <v>0</v>
      </c>
      <c r="Q693" s="2">
        <f t="shared" si="196"/>
        <v>0</v>
      </c>
      <c r="R693" s="4" t="str">
        <f t="shared" si="197"/>
        <v>A+J=</v>
      </c>
      <c r="S693" s="100">
        <f t="shared" si="198"/>
        <v>0</v>
      </c>
      <c r="T693" s="9" t="str">
        <f t="shared" si="199"/>
        <v>-</v>
      </c>
      <c r="U693" s="9"/>
      <c r="V693" s="9"/>
      <c r="W693" s="9"/>
      <c r="X693" s="9"/>
      <c r="Y693" s="1"/>
      <c r="Z693" s="9"/>
      <c r="AA693" s="9"/>
      <c r="AB693" s="9"/>
      <c r="AC693" s="9"/>
      <c r="AD693" s="9"/>
      <c r="AE693" s="10"/>
      <c r="AF693" s="9"/>
      <c r="AG693" s="9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</row>
    <row r="694" spans="1:190" x14ac:dyDescent="0.15">
      <c r="A694" s="98">
        <f t="shared" si="200"/>
        <v>43836</v>
      </c>
      <c r="B694" s="15" t="str">
        <f t="shared" ca="1" si="184"/>
        <v>n.d</v>
      </c>
      <c r="C694" s="2">
        <f t="shared" si="185"/>
        <v>0</v>
      </c>
      <c r="D694" s="12">
        <f ca="1">IF(A694&lt;$B$1,VLOOKUP(A694,[1]DI!$A$4:$B$15000,2),0)</f>
        <v>0</v>
      </c>
      <c r="E694" s="13">
        <f t="shared" ca="1" si="186"/>
        <v>1</v>
      </c>
      <c r="F694" s="13">
        <f ca="1">(TRUNC(PRODUCT($E$12:$E693),16))</f>
        <v>1.1086628212740099</v>
      </c>
      <c r="G694" s="13">
        <f t="shared" ca="1" si="187"/>
        <v>1.07412891539049</v>
      </c>
      <c r="H694" s="13">
        <f t="shared" ca="1" si="188"/>
        <v>1.0321506199999999</v>
      </c>
      <c r="I694" s="12">
        <f t="shared" si="201"/>
        <v>5.1999999999999998E-3</v>
      </c>
      <c r="J694" s="100">
        <f t="shared" si="189"/>
        <v>43578</v>
      </c>
      <c r="K694" s="3">
        <f t="shared" si="190"/>
        <v>179</v>
      </c>
      <c r="L694" s="18">
        <f t="shared" si="191"/>
        <v>179</v>
      </c>
      <c r="M694" s="11">
        <f t="shared" si="192"/>
        <v>1.003690875</v>
      </c>
      <c r="N694" s="11">
        <f t="shared" ca="1" si="193"/>
        <v>1.035960159</v>
      </c>
      <c r="O694" s="18">
        <f t="shared" si="194"/>
        <v>0</v>
      </c>
      <c r="P694" s="2">
        <f t="shared" ca="1" si="195"/>
        <v>0</v>
      </c>
      <c r="Q694" s="2">
        <f t="shared" si="196"/>
        <v>0</v>
      </c>
      <c r="R694" s="4" t="str">
        <f t="shared" si="197"/>
        <v>A+J=</v>
      </c>
      <c r="S694" s="100">
        <f t="shared" si="198"/>
        <v>0</v>
      </c>
      <c r="T694" s="9" t="str">
        <f t="shared" si="199"/>
        <v>-</v>
      </c>
      <c r="U694" s="9"/>
      <c r="V694" s="9"/>
      <c r="W694" s="9"/>
      <c r="X694" s="9"/>
      <c r="Y694" s="1"/>
      <c r="Z694" s="9"/>
      <c r="AA694" s="9"/>
      <c r="AB694" s="9"/>
      <c r="AC694" s="9"/>
      <c r="AD694" s="9"/>
      <c r="AE694" s="10"/>
      <c r="AF694" s="9"/>
      <c r="AG694" s="9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</row>
    <row r="695" spans="1:190" x14ac:dyDescent="0.15">
      <c r="A695" s="98">
        <f t="shared" si="200"/>
        <v>43837</v>
      </c>
      <c r="B695" s="15" t="str">
        <f t="shared" ca="1" si="184"/>
        <v>n.d</v>
      </c>
      <c r="C695" s="2">
        <f t="shared" si="185"/>
        <v>0</v>
      </c>
      <c r="D695" s="12">
        <f ca="1">IF(A695&lt;$B$1,VLOOKUP(A695,[1]DI!$A$4:$B$15000,2),0)</f>
        <v>0</v>
      </c>
      <c r="E695" s="13">
        <f t="shared" ca="1" si="186"/>
        <v>1</v>
      </c>
      <c r="F695" s="13">
        <f ca="1">(TRUNC(PRODUCT($E$12:$E694),16))</f>
        <v>1.1086628212740099</v>
      </c>
      <c r="G695" s="13">
        <f t="shared" ca="1" si="187"/>
        <v>1.07412891539049</v>
      </c>
      <c r="H695" s="13">
        <f t="shared" ca="1" si="188"/>
        <v>1.0321506199999999</v>
      </c>
      <c r="I695" s="12">
        <f t="shared" si="201"/>
        <v>5.1999999999999998E-3</v>
      </c>
      <c r="J695" s="100">
        <f t="shared" si="189"/>
        <v>43578</v>
      </c>
      <c r="K695" s="3">
        <f t="shared" si="190"/>
        <v>180</v>
      </c>
      <c r="L695" s="18">
        <f t="shared" si="191"/>
        <v>180</v>
      </c>
      <c r="M695" s="11">
        <f t="shared" si="192"/>
        <v>1.0037115329999999</v>
      </c>
      <c r="N695" s="11">
        <f t="shared" ca="1" si="193"/>
        <v>1.0359814810000001</v>
      </c>
      <c r="O695" s="18">
        <f t="shared" si="194"/>
        <v>0</v>
      </c>
      <c r="P695" s="2">
        <f t="shared" ca="1" si="195"/>
        <v>0</v>
      </c>
      <c r="Q695" s="2">
        <f t="shared" si="196"/>
        <v>0</v>
      </c>
      <c r="R695" s="4" t="str">
        <f t="shared" si="197"/>
        <v>A+J=</v>
      </c>
      <c r="S695" s="100">
        <f t="shared" si="198"/>
        <v>0</v>
      </c>
      <c r="T695" s="9" t="str">
        <f t="shared" si="199"/>
        <v>-</v>
      </c>
      <c r="U695" s="9"/>
      <c r="V695" s="9"/>
      <c r="W695" s="9"/>
      <c r="X695" s="9"/>
      <c r="Y695" s="1"/>
      <c r="Z695" s="9"/>
      <c r="AA695" s="9"/>
      <c r="AB695" s="9"/>
      <c r="AC695" s="9"/>
      <c r="AD695" s="9"/>
      <c r="AE695" s="10"/>
      <c r="AF695" s="9"/>
      <c r="AG695" s="9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</row>
    <row r="696" spans="1:190" x14ac:dyDescent="0.15">
      <c r="A696" s="98">
        <f t="shared" si="200"/>
        <v>43838</v>
      </c>
      <c r="B696" s="15" t="str">
        <f t="shared" ca="1" si="184"/>
        <v>n.d</v>
      </c>
      <c r="C696" s="2">
        <f t="shared" si="185"/>
        <v>0</v>
      </c>
      <c r="D696" s="12">
        <f ca="1">IF(A696&lt;$B$1,VLOOKUP(A696,[1]DI!$A$4:$B$15000,2),0)</f>
        <v>0</v>
      </c>
      <c r="E696" s="13">
        <f t="shared" ca="1" si="186"/>
        <v>1</v>
      </c>
      <c r="F696" s="13">
        <f ca="1">(TRUNC(PRODUCT($E$12:$E695),16))</f>
        <v>1.1086628212740099</v>
      </c>
      <c r="G696" s="13">
        <f t="shared" ca="1" si="187"/>
        <v>1.07412891539049</v>
      </c>
      <c r="H696" s="13">
        <f t="shared" ca="1" si="188"/>
        <v>1.0321506199999999</v>
      </c>
      <c r="I696" s="12">
        <f t="shared" si="201"/>
        <v>5.1999999999999998E-3</v>
      </c>
      <c r="J696" s="100">
        <f t="shared" si="189"/>
        <v>43578</v>
      </c>
      <c r="K696" s="3">
        <f t="shared" si="190"/>
        <v>181</v>
      </c>
      <c r="L696" s="18">
        <f t="shared" si="191"/>
        <v>181</v>
      </c>
      <c r="M696" s="11">
        <f t="shared" si="192"/>
        <v>1.0037321910000001</v>
      </c>
      <c r="N696" s="11">
        <f t="shared" ca="1" si="193"/>
        <v>1.0360028029999999</v>
      </c>
      <c r="O696" s="18">
        <f t="shared" si="194"/>
        <v>0</v>
      </c>
      <c r="P696" s="2">
        <f t="shared" ca="1" si="195"/>
        <v>0</v>
      </c>
      <c r="Q696" s="2">
        <f t="shared" si="196"/>
        <v>0</v>
      </c>
      <c r="R696" s="4" t="str">
        <f t="shared" si="197"/>
        <v>A+J=</v>
      </c>
      <c r="S696" s="100">
        <f t="shared" si="198"/>
        <v>0</v>
      </c>
      <c r="T696" s="9" t="str">
        <f t="shared" si="199"/>
        <v>-</v>
      </c>
      <c r="U696" s="9"/>
      <c r="V696" s="9"/>
      <c r="W696" s="9"/>
      <c r="X696" s="9"/>
      <c r="Y696" s="1"/>
      <c r="Z696" s="9"/>
      <c r="AA696" s="9"/>
      <c r="AB696" s="9"/>
      <c r="AC696" s="9"/>
      <c r="AD696" s="9"/>
      <c r="AE696" s="10"/>
      <c r="AF696" s="9"/>
      <c r="AG696" s="9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</row>
    <row r="697" spans="1:190" x14ac:dyDescent="0.15">
      <c r="A697" s="98">
        <f t="shared" si="200"/>
        <v>43839</v>
      </c>
      <c r="B697" s="15" t="str">
        <f t="shared" ca="1" si="184"/>
        <v>n.d</v>
      </c>
      <c r="C697" s="2">
        <f t="shared" si="185"/>
        <v>0</v>
      </c>
      <c r="D697" s="12">
        <f ca="1">IF(A697&lt;$B$1,VLOOKUP(A697,[1]DI!$A$4:$B$15000,2),0)</f>
        <v>0</v>
      </c>
      <c r="E697" s="13">
        <f t="shared" ca="1" si="186"/>
        <v>1</v>
      </c>
      <c r="F697" s="13">
        <f ca="1">(TRUNC(PRODUCT($E$12:$E696),16))</f>
        <v>1.1086628212740099</v>
      </c>
      <c r="G697" s="13">
        <f t="shared" ca="1" si="187"/>
        <v>1.07412891539049</v>
      </c>
      <c r="H697" s="13">
        <f t="shared" ca="1" si="188"/>
        <v>1.0321506199999999</v>
      </c>
      <c r="I697" s="12">
        <f t="shared" si="201"/>
        <v>5.1999999999999998E-3</v>
      </c>
      <c r="J697" s="100">
        <f t="shared" si="189"/>
        <v>43578</v>
      </c>
      <c r="K697" s="3">
        <f t="shared" si="190"/>
        <v>182</v>
      </c>
      <c r="L697" s="18">
        <f t="shared" si="191"/>
        <v>182</v>
      </c>
      <c r="M697" s="11">
        <f t="shared" si="192"/>
        <v>1.0037528490000001</v>
      </c>
      <c r="N697" s="11">
        <f t="shared" ca="1" si="193"/>
        <v>1.036024125</v>
      </c>
      <c r="O697" s="18">
        <f t="shared" si="194"/>
        <v>0</v>
      </c>
      <c r="P697" s="2">
        <f t="shared" ca="1" si="195"/>
        <v>0</v>
      </c>
      <c r="Q697" s="2">
        <f t="shared" si="196"/>
        <v>0</v>
      </c>
      <c r="R697" s="4" t="str">
        <f t="shared" si="197"/>
        <v>A+J=</v>
      </c>
      <c r="S697" s="100">
        <f t="shared" si="198"/>
        <v>0</v>
      </c>
      <c r="T697" s="9" t="str">
        <f t="shared" si="199"/>
        <v>-</v>
      </c>
      <c r="U697" s="9"/>
      <c r="V697" s="9"/>
      <c r="W697" s="9"/>
      <c r="X697" s="9"/>
      <c r="Y697" s="1"/>
      <c r="Z697" s="9"/>
      <c r="AA697" s="9"/>
      <c r="AB697" s="9"/>
      <c r="AC697" s="9"/>
      <c r="AD697" s="9"/>
      <c r="AE697" s="10"/>
      <c r="AF697" s="9"/>
      <c r="AG697" s="9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</row>
    <row r="698" spans="1:190" x14ac:dyDescent="0.15">
      <c r="A698" s="98">
        <f t="shared" si="200"/>
        <v>43840</v>
      </c>
      <c r="B698" s="15" t="str">
        <f t="shared" ref="B698:B736" ca="1" si="202">IF(A698&lt;=TODAY(),C698+P698,IF(AND(A698&gt;TODAY(),A698&lt;=$B$1),IF(VLOOKUP(TODAY(),$A$10:$D$10000,4,FALSE)=0,"n.d",C698+P698),"n.d"))</f>
        <v>n.d</v>
      </c>
      <c r="C698" s="2">
        <f t="shared" ref="C698:C736" si="203">(C697-Q697)</f>
        <v>0</v>
      </c>
      <c r="D698" s="12">
        <f ca="1">IF(A698&lt;$B$1,VLOOKUP(A698,[1]DI!$A$4:$B$15000,2),0)</f>
        <v>0</v>
      </c>
      <c r="E698" s="13">
        <f t="shared" ref="E698:E736" ca="1" si="204">IF(A698&lt;A$10,1,ROUND(((1+D698)^(1/252)),8))</f>
        <v>1</v>
      </c>
      <c r="F698" s="13">
        <f ca="1">(TRUNC(PRODUCT($E$12:$E697),16))</f>
        <v>1.1086628212740099</v>
      </c>
      <c r="G698" s="13">
        <f t="shared" ref="G698:G736" ca="1" si="205">IF(O697&gt;0,F697,G697)</f>
        <v>1.07412891539049</v>
      </c>
      <c r="H698" s="13">
        <f t="shared" ref="H698:H736" ca="1" si="206">ROUND(F698/G698,8)</f>
        <v>1.0321506199999999</v>
      </c>
      <c r="I698" s="12">
        <f t="shared" si="201"/>
        <v>5.1999999999999998E-3</v>
      </c>
      <c r="J698" s="100">
        <f t="shared" ref="J698:J736" si="207">IF(O697&gt;0,VLOOKUP(O697,V$12:AF$48,2),J697)</f>
        <v>43578</v>
      </c>
      <c r="K698" s="3">
        <f t="shared" ref="K698:K736" si="208">IF(A698&gt;J698,IF(NETWORKDAYS(J698,A698,$V$52:$V$436)-1=0,1,NETWORKDAYS(J698,A698,$V$52:$V$436)-1),0)</f>
        <v>183</v>
      </c>
      <c r="L698" s="18">
        <f t="shared" ref="L698:L736" si="209">IF(AND(K698=1,K697=1),1,IF(K698&gt;0,IF(K698=K697,K698+1,K698),0))</f>
        <v>183</v>
      </c>
      <c r="M698" s="11">
        <f t="shared" ref="M698:M736" si="210">ROUND((I698+1)^(L698/252),9)</f>
        <v>1.0037735080000001</v>
      </c>
      <c r="N698" s="11">
        <f t="shared" ref="N698:N736" ca="1" si="211">ROUND(H698*M698,9)</f>
        <v>1.036045449</v>
      </c>
      <c r="O698" s="18">
        <f t="shared" ref="O698:O736" si="212">IF(VLOOKUP(A698,W$12:AD$48,8)=VLOOKUP(A697,W$12:AD$48,8),0,VLOOKUP(A698,W$12:AD$48,8))</f>
        <v>0</v>
      </c>
      <c r="P698" s="2">
        <f t="shared" ref="P698:P736" ca="1" si="213">TRUNC(((N698-1)*C698),6)</f>
        <v>0</v>
      </c>
      <c r="Q698" s="2">
        <f t="shared" ref="Q698:Q736" si="214">IF(O698&gt;0,VLOOKUP(O698,$V$12:$AA$48,6),0)</f>
        <v>0</v>
      </c>
      <c r="R698" s="4" t="str">
        <f t="shared" ref="R698:R736" si="215">IF(O697&gt;0,VLOOKUP(O697,V$12:AF$48,10),R697)</f>
        <v>A+J=</v>
      </c>
      <c r="S698" s="100">
        <f t="shared" ref="S698:S736" si="216">IF(O697&gt;0,VLOOKUP(O697,V$12:AF$48,11),S697)</f>
        <v>0</v>
      </c>
      <c r="T698" s="9" t="str">
        <f t="shared" ref="T698:T736" si="217">IF(O698&gt;0,(P698+Q698)*T$9,"-")</f>
        <v>-</v>
      </c>
      <c r="U698" s="9"/>
      <c r="V698" s="9"/>
      <c r="W698" s="9"/>
      <c r="X698" s="9"/>
      <c r="Y698" s="1"/>
      <c r="Z698" s="9"/>
      <c r="AA698" s="9"/>
      <c r="AB698" s="9"/>
      <c r="AC698" s="9"/>
      <c r="AD698" s="9"/>
      <c r="AE698" s="10"/>
      <c r="AF698" s="9"/>
      <c r="AG698" s="9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</row>
    <row r="699" spans="1:190" x14ac:dyDescent="0.15">
      <c r="A699" s="98">
        <f t="shared" si="200"/>
        <v>43841</v>
      </c>
      <c r="B699" s="15" t="str">
        <f t="shared" ca="1" si="202"/>
        <v>n.d</v>
      </c>
      <c r="C699" s="2">
        <f t="shared" si="203"/>
        <v>0</v>
      </c>
      <c r="D699" s="12">
        <f ca="1">IF(A699&lt;$B$1,VLOOKUP(A699,[1]DI!$A$4:$B$15000,2),0)</f>
        <v>0</v>
      </c>
      <c r="E699" s="13">
        <f t="shared" ca="1" si="204"/>
        <v>1</v>
      </c>
      <c r="F699" s="13">
        <f ca="1">(TRUNC(PRODUCT($E$12:$E698),16))</f>
        <v>1.1086628212740099</v>
      </c>
      <c r="G699" s="13">
        <f t="shared" ca="1" si="205"/>
        <v>1.07412891539049</v>
      </c>
      <c r="H699" s="13">
        <f t="shared" ca="1" si="206"/>
        <v>1.0321506199999999</v>
      </c>
      <c r="I699" s="12">
        <f t="shared" si="201"/>
        <v>5.1999999999999998E-3</v>
      </c>
      <c r="J699" s="100">
        <f t="shared" si="207"/>
        <v>43578</v>
      </c>
      <c r="K699" s="3">
        <f t="shared" si="208"/>
        <v>183</v>
      </c>
      <c r="L699" s="18">
        <f t="shared" si="209"/>
        <v>184</v>
      </c>
      <c r="M699" s="11">
        <f t="shared" si="210"/>
        <v>1.0037941669999999</v>
      </c>
      <c r="N699" s="11">
        <f t="shared" ca="1" si="211"/>
        <v>1.0360667720000001</v>
      </c>
      <c r="O699" s="18">
        <f t="shared" si="212"/>
        <v>0</v>
      </c>
      <c r="P699" s="2">
        <f t="shared" ca="1" si="213"/>
        <v>0</v>
      </c>
      <c r="Q699" s="2">
        <f t="shared" si="214"/>
        <v>0</v>
      </c>
      <c r="R699" s="4" t="str">
        <f t="shared" si="215"/>
        <v>A+J=</v>
      </c>
      <c r="S699" s="100">
        <f t="shared" si="216"/>
        <v>0</v>
      </c>
      <c r="T699" s="9" t="str">
        <f t="shared" si="217"/>
        <v>-</v>
      </c>
      <c r="U699" s="9"/>
      <c r="V699" s="9"/>
      <c r="W699" s="9"/>
      <c r="X699" s="9"/>
      <c r="Y699" s="1"/>
      <c r="Z699" s="9"/>
      <c r="AA699" s="9"/>
      <c r="AB699" s="9"/>
      <c r="AC699" s="9"/>
      <c r="AD699" s="9"/>
      <c r="AE699" s="10"/>
      <c r="AF699" s="9"/>
      <c r="AG699" s="9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</row>
    <row r="700" spans="1:190" x14ac:dyDescent="0.15">
      <c r="A700" s="98">
        <f t="shared" si="200"/>
        <v>43842</v>
      </c>
      <c r="B700" s="15" t="str">
        <f t="shared" ca="1" si="202"/>
        <v>n.d</v>
      </c>
      <c r="C700" s="2">
        <f t="shared" si="203"/>
        <v>0</v>
      </c>
      <c r="D700" s="12">
        <f ca="1">IF(A700&lt;$B$1,VLOOKUP(A700,[1]DI!$A$4:$B$15000,2),0)</f>
        <v>0</v>
      </c>
      <c r="E700" s="13">
        <f t="shared" ca="1" si="204"/>
        <v>1</v>
      </c>
      <c r="F700" s="13">
        <f ca="1">(TRUNC(PRODUCT($E$12:$E699),16))</f>
        <v>1.1086628212740099</v>
      </c>
      <c r="G700" s="13">
        <f t="shared" ca="1" si="205"/>
        <v>1.07412891539049</v>
      </c>
      <c r="H700" s="13">
        <f t="shared" ca="1" si="206"/>
        <v>1.0321506199999999</v>
      </c>
      <c r="I700" s="12">
        <f t="shared" si="201"/>
        <v>5.1999999999999998E-3</v>
      </c>
      <c r="J700" s="100">
        <f t="shared" si="207"/>
        <v>43578</v>
      </c>
      <c r="K700" s="3">
        <f t="shared" si="208"/>
        <v>183</v>
      </c>
      <c r="L700" s="18">
        <f t="shared" si="209"/>
        <v>184</v>
      </c>
      <c r="M700" s="11">
        <f t="shared" si="210"/>
        <v>1.0037941669999999</v>
      </c>
      <c r="N700" s="11">
        <f t="shared" ca="1" si="211"/>
        <v>1.0360667720000001</v>
      </c>
      <c r="O700" s="18">
        <f t="shared" si="212"/>
        <v>0</v>
      </c>
      <c r="P700" s="2">
        <f t="shared" ca="1" si="213"/>
        <v>0</v>
      </c>
      <c r="Q700" s="2">
        <f t="shared" si="214"/>
        <v>0</v>
      </c>
      <c r="R700" s="4" t="str">
        <f t="shared" si="215"/>
        <v>A+J=</v>
      </c>
      <c r="S700" s="100">
        <f t="shared" si="216"/>
        <v>0</v>
      </c>
      <c r="T700" s="9" t="str">
        <f t="shared" si="217"/>
        <v>-</v>
      </c>
      <c r="U700" s="9"/>
      <c r="V700" s="9"/>
      <c r="W700" s="9"/>
      <c r="X700" s="9"/>
      <c r="Y700" s="1"/>
      <c r="Z700" s="9"/>
      <c r="AA700" s="9"/>
      <c r="AB700" s="9"/>
      <c r="AC700" s="9"/>
      <c r="AD700" s="9"/>
      <c r="AE700" s="10"/>
      <c r="AF700" s="9"/>
      <c r="AG700" s="9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</row>
    <row r="701" spans="1:190" x14ac:dyDescent="0.15">
      <c r="A701" s="98">
        <f t="shared" si="200"/>
        <v>43843</v>
      </c>
      <c r="B701" s="15" t="str">
        <f t="shared" ca="1" si="202"/>
        <v>n.d</v>
      </c>
      <c r="C701" s="2">
        <f t="shared" si="203"/>
        <v>0</v>
      </c>
      <c r="D701" s="12">
        <f ca="1">IF(A701&lt;$B$1,VLOOKUP(A701,[1]DI!$A$4:$B$15000,2),0)</f>
        <v>0</v>
      </c>
      <c r="E701" s="13">
        <f t="shared" ca="1" si="204"/>
        <v>1</v>
      </c>
      <c r="F701" s="13">
        <f ca="1">(TRUNC(PRODUCT($E$12:$E700),16))</f>
        <v>1.1086628212740099</v>
      </c>
      <c r="G701" s="13">
        <f t="shared" ca="1" si="205"/>
        <v>1.07412891539049</v>
      </c>
      <c r="H701" s="13">
        <f t="shared" ca="1" si="206"/>
        <v>1.0321506199999999</v>
      </c>
      <c r="I701" s="12">
        <f t="shared" si="201"/>
        <v>5.1999999999999998E-3</v>
      </c>
      <c r="J701" s="100">
        <f t="shared" si="207"/>
        <v>43578</v>
      </c>
      <c r="K701" s="3">
        <f t="shared" si="208"/>
        <v>184</v>
      </c>
      <c r="L701" s="18">
        <f t="shared" si="209"/>
        <v>184</v>
      </c>
      <c r="M701" s="11">
        <f t="shared" si="210"/>
        <v>1.0037941669999999</v>
      </c>
      <c r="N701" s="11">
        <f t="shared" ca="1" si="211"/>
        <v>1.0360667720000001</v>
      </c>
      <c r="O701" s="18">
        <f t="shared" si="212"/>
        <v>0</v>
      </c>
      <c r="P701" s="2">
        <f t="shared" ca="1" si="213"/>
        <v>0</v>
      </c>
      <c r="Q701" s="2">
        <f t="shared" si="214"/>
        <v>0</v>
      </c>
      <c r="R701" s="4" t="str">
        <f t="shared" si="215"/>
        <v>A+J=</v>
      </c>
      <c r="S701" s="100">
        <f t="shared" si="216"/>
        <v>0</v>
      </c>
      <c r="T701" s="9" t="str">
        <f t="shared" si="217"/>
        <v>-</v>
      </c>
      <c r="U701" s="9"/>
      <c r="V701" s="9"/>
      <c r="W701" s="9"/>
      <c r="X701" s="9"/>
      <c r="Y701" s="1"/>
      <c r="Z701" s="9"/>
      <c r="AA701" s="9"/>
      <c r="AB701" s="9"/>
      <c r="AC701" s="9"/>
      <c r="AD701" s="9"/>
      <c r="AE701" s="10"/>
      <c r="AF701" s="9"/>
      <c r="AG701" s="9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</row>
    <row r="702" spans="1:190" x14ac:dyDescent="0.15">
      <c r="A702" s="98">
        <f t="shared" si="200"/>
        <v>43844</v>
      </c>
      <c r="B702" s="15" t="str">
        <f t="shared" ca="1" si="202"/>
        <v>n.d</v>
      </c>
      <c r="C702" s="2">
        <f t="shared" si="203"/>
        <v>0</v>
      </c>
      <c r="D702" s="12">
        <f ca="1">IF(A702&lt;$B$1,VLOOKUP(A702,[1]DI!$A$4:$B$15000,2),0)</f>
        <v>0</v>
      </c>
      <c r="E702" s="13">
        <f t="shared" ca="1" si="204"/>
        <v>1</v>
      </c>
      <c r="F702" s="13">
        <f ca="1">(TRUNC(PRODUCT($E$12:$E701),16))</f>
        <v>1.1086628212740099</v>
      </c>
      <c r="G702" s="13">
        <f t="shared" ca="1" si="205"/>
        <v>1.07412891539049</v>
      </c>
      <c r="H702" s="13">
        <f t="shared" ca="1" si="206"/>
        <v>1.0321506199999999</v>
      </c>
      <c r="I702" s="12">
        <f t="shared" si="201"/>
        <v>5.1999999999999998E-3</v>
      </c>
      <c r="J702" s="100">
        <f t="shared" si="207"/>
        <v>43578</v>
      </c>
      <c r="K702" s="3">
        <f t="shared" si="208"/>
        <v>185</v>
      </c>
      <c r="L702" s="18">
        <f t="shared" si="209"/>
        <v>185</v>
      </c>
      <c r="M702" s="11">
        <f t="shared" si="210"/>
        <v>1.003814827</v>
      </c>
      <c r="N702" s="11">
        <f t="shared" ca="1" si="211"/>
        <v>1.0360880960000001</v>
      </c>
      <c r="O702" s="18">
        <f t="shared" si="212"/>
        <v>0</v>
      </c>
      <c r="P702" s="2">
        <f t="shared" ca="1" si="213"/>
        <v>0</v>
      </c>
      <c r="Q702" s="2">
        <f t="shared" si="214"/>
        <v>0</v>
      </c>
      <c r="R702" s="4" t="str">
        <f t="shared" si="215"/>
        <v>A+J=</v>
      </c>
      <c r="S702" s="100">
        <f t="shared" si="216"/>
        <v>0</v>
      </c>
      <c r="T702" s="9" t="str">
        <f t="shared" si="217"/>
        <v>-</v>
      </c>
      <c r="U702" s="9"/>
      <c r="V702" s="9"/>
      <c r="W702" s="9"/>
      <c r="X702" s="9"/>
      <c r="Y702" s="1"/>
      <c r="Z702" s="9"/>
      <c r="AA702" s="9"/>
      <c r="AB702" s="9"/>
      <c r="AC702" s="9"/>
      <c r="AD702" s="9"/>
      <c r="AE702" s="10"/>
      <c r="AF702" s="9"/>
      <c r="AG702" s="9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</row>
    <row r="703" spans="1:190" x14ac:dyDescent="0.15">
      <c r="A703" s="98">
        <f t="shared" si="200"/>
        <v>43845</v>
      </c>
      <c r="B703" s="15" t="str">
        <f t="shared" ca="1" si="202"/>
        <v>n.d</v>
      </c>
      <c r="C703" s="2">
        <f t="shared" si="203"/>
        <v>0</v>
      </c>
      <c r="D703" s="12">
        <f ca="1">IF(A703&lt;$B$1,VLOOKUP(A703,[1]DI!$A$4:$B$15000,2),0)</f>
        <v>0</v>
      </c>
      <c r="E703" s="13">
        <f t="shared" ca="1" si="204"/>
        <v>1</v>
      </c>
      <c r="F703" s="13">
        <f ca="1">(TRUNC(PRODUCT($E$12:$E702),16))</f>
        <v>1.1086628212740099</v>
      </c>
      <c r="G703" s="13">
        <f t="shared" ca="1" si="205"/>
        <v>1.07412891539049</v>
      </c>
      <c r="H703" s="13">
        <f t="shared" ca="1" si="206"/>
        <v>1.0321506199999999</v>
      </c>
      <c r="I703" s="12">
        <f t="shared" si="201"/>
        <v>5.1999999999999998E-3</v>
      </c>
      <c r="J703" s="100">
        <f t="shared" si="207"/>
        <v>43578</v>
      </c>
      <c r="K703" s="3">
        <f t="shared" si="208"/>
        <v>186</v>
      </c>
      <c r="L703" s="18">
        <f t="shared" si="209"/>
        <v>186</v>
      </c>
      <c r="M703" s="11">
        <f t="shared" si="210"/>
        <v>1.0038354869999999</v>
      </c>
      <c r="N703" s="11">
        <f t="shared" ca="1" si="211"/>
        <v>1.0361094200000001</v>
      </c>
      <c r="O703" s="18">
        <f t="shared" si="212"/>
        <v>0</v>
      </c>
      <c r="P703" s="2">
        <f t="shared" ca="1" si="213"/>
        <v>0</v>
      </c>
      <c r="Q703" s="2">
        <f t="shared" si="214"/>
        <v>0</v>
      </c>
      <c r="R703" s="4" t="str">
        <f t="shared" si="215"/>
        <v>A+J=</v>
      </c>
      <c r="S703" s="100">
        <f t="shared" si="216"/>
        <v>0</v>
      </c>
      <c r="T703" s="9" t="str">
        <f t="shared" si="217"/>
        <v>-</v>
      </c>
      <c r="U703" s="9"/>
      <c r="V703" s="9"/>
      <c r="W703" s="9"/>
      <c r="X703" s="9"/>
      <c r="Y703" s="1"/>
      <c r="Z703" s="9"/>
      <c r="AA703" s="9"/>
      <c r="AB703" s="9"/>
      <c r="AC703" s="9"/>
      <c r="AD703" s="9"/>
      <c r="AE703" s="10"/>
      <c r="AF703" s="9"/>
      <c r="AG703" s="9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</row>
    <row r="704" spans="1:190" x14ac:dyDescent="0.15">
      <c r="A704" s="98">
        <f t="shared" si="200"/>
        <v>43846</v>
      </c>
      <c r="B704" s="15" t="str">
        <f t="shared" ca="1" si="202"/>
        <v>n.d</v>
      </c>
      <c r="C704" s="2">
        <f t="shared" si="203"/>
        <v>0</v>
      </c>
      <c r="D704" s="12">
        <f ca="1">IF(A704&lt;$B$1,VLOOKUP(A704,[1]DI!$A$4:$B$15000,2),0)</f>
        <v>0</v>
      </c>
      <c r="E704" s="13">
        <f t="shared" ca="1" si="204"/>
        <v>1</v>
      </c>
      <c r="F704" s="13">
        <f ca="1">(TRUNC(PRODUCT($E$12:$E703),16))</f>
        <v>1.1086628212740099</v>
      </c>
      <c r="G704" s="13">
        <f t="shared" ca="1" si="205"/>
        <v>1.07412891539049</v>
      </c>
      <c r="H704" s="13">
        <f t="shared" ca="1" si="206"/>
        <v>1.0321506199999999</v>
      </c>
      <c r="I704" s="12">
        <f t="shared" si="201"/>
        <v>5.1999999999999998E-3</v>
      </c>
      <c r="J704" s="100">
        <f t="shared" si="207"/>
        <v>43578</v>
      </c>
      <c r="K704" s="3">
        <f t="shared" si="208"/>
        <v>187</v>
      </c>
      <c r="L704" s="18">
        <f t="shared" si="209"/>
        <v>187</v>
      </c>
      <c r="M704" s="11">
        <f t="shared" si="210"/>
        <v>1.0038561479999999</v>
      </c>
      <c r="N704" s="11">
        <f t="shared" ca="1" si="211"/>
        <v>1.036130746</v>
      </c>
      <c r="O704" s="18">
        <f t="shared" si="212"/>
        <v>0</v>
      </c>
      <c r="P704" s="2">
        <f t="shared" ca="1" si="213"/>
        <v>0</v>
      </c>
      <c r="Q704" s="2">
        <f t="shared" si="214"/>
        <v>0</v>
      </c>
      <c r="R704" s="4" t="str">
        <f t="shared" si="215"/>
        <v>A+J=</v>
      </c>
      <c r="S704" s="100">
        <f t="shared" si="216"/>
        <v>0</v>
      </c>
      <c r="T704" s="9" t="str">
        <f t="shared" si="217"/>
        <v>-</v>
      </c>
      <c r="U704" s="9"/>
      <c r="V704" s="9"/>
      <c r="W704" s="9"/>
      <c r="X704" s="9"/>
      <c r="Y704" s="1"/>
      <c r="Z704" s="9"/>
      <c r="AA704" s="9"/>
      <c r="AB704" s="9"/>
      <c r="AC704" s="9"/>
      <c r="AD704" s="9"/>
      <c r="AE704" s="10"/>
      <c r="AF704" s="9"/>
      <c r="AG704" s="9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</row>
    <row r="705" spans="1:190" x14ac:dyDescent="0.15">
      <c r="A705" s="98">
        <f t="shared" si="200"/>
        <v>43847</v>
      </c>
      <c r="B705" s="15" t="str">
        <f t="shared" ca="1" si="202"/>
        <v>n.d</v>
      </c>
      <c r="C705" s="2">
        <f t="shared" si="203"/>
        <v>0</v>
      </c>
      <c r="D705" s="12">
        <f ca="1">IF(A705&lt;$B$1,VLOOKUP(A705,[1]DI!$A$4:$B$15000,2),0)</f>
        <v>0</v>
      </c>
      <c r="E705" s="13">
        <f t="shared" ca="1" si="204"/>
        <v>1</v>
      </c>
      <c r="F705" s="13">
        <f ca="1">(TRUNC(PRODUCT($E$12:$E704),16))</f>
        <v>1.1086628212740099</v>
      </c>
      <c r="G705" s="13">
        <f t="shared" ca="1" si="205"/>
        <v>1.07412891539049</v>
      </c>
      <c r="H705" s="13">
        <f t="shared" ca="1" si="206"/>
        <v>1.0321506199999999</v>
      </c>
      <c r="I705" s="12">
        <f t="shared" si="201"/>
        <v>5.1999999999999998E-3</v>
      </c>
      <c r="J705" s="100">
        <f t="shared" si="207"/>
        <v>43578</v>
      </c>
      <c r="K705" s="3">
        <f t="shared" si="208"/>
        <v>188</v>
      </c>
      <c r="L705" s="18">
        <f t="shared" si="209"/>
        <v>188</v>
      </c>
      <c r="M705" s="11">
        <f t="shared" si="210"/>
        <v>1.0038768090000001</v>
      </c>
      <c r="N705" s="11">
        <f t="shared" ca="1" si="211"/>
        <v>1.0361520710000001</v>
      </c>
      <c r="O705" s="18">
        <f t="shared" si="212"/>
        <v>0</v>
      </c>
      <c r="P705" s="2">
        <f t="shared" ca="1" si="213"/>
        <v>0</v>
      </c>
      <c r="Q705" s="2">
        <f t="shared" si="214"/>
        <v>0</v>
      </c>
      <c r="R705" s="4" t="str">
        <f t="shared" si="215"/>
        <v>A+J=</v>
      </c>
      <c r="S705" s="100">
        <f t="shared" si="216"/>
        <v>0</v>
      </c>
      <c r="T705" s="9" t="str">
        <f t="shared" si="217"/>
        <v>-</v>
      </c>
      <c r="U705" s="9"/>
      <c r="V705" s="9"/>
      <c r="W705" s="9"/>
      <c r="X705" s="9"/>
      <c r="Y705" s="1"/>
      <c r="Z705" s="9"/>
      <c r="AA705" s="9"/>
      <c r="AB705" s="9"/>
      <c r="AC705" s="9"/>
      <c r="AD705" s="9"/>
      <c r="AE705" s="10"/>
      <c r="AF705" s="9"/>
      <c r="AG705" s="9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</row>
    <row r="706" spans="1:190" x14ac:dyDescent="0.15">
      <c r="A706" s="98">
        <f t="shared" si="200"/>
        <v>43848</v>
      </c>
      <c r="B706" s="15" t="str">
        <f t="shared" ca="1" si="202"/>
        <v>n.d</v>
      </c>
      <c r="C706" s="2">
        <f t="shared" si="203"/>
        <v>0</v>
      </c>
      <c r="D706" s="12">
        <f ca="1">IF(A706&lt;$B$1,VLOOKUP(A706,[1]DI!$A$4:$B$15000,2),0)</f>
        <v>0</v>
      </c>
      <c r="E706" s="13">
        <f t="shared" ca="1" si="204"/>
        <v>1</v>
      </c>
      <c r="F706" s="13">
        <f ca="1">(TRUNC(PRODUCT($E$12:$E705),16))</f>
        <v>1.1086628212740099</v>
      </c>
      <c r="G706" s="13">
        <f t="shared" ca="1" si="205"/>
        <v>1.07412891539049</v>
      </c>
      <c r="H706" s="13">
        <f t="shared" ca="1" si="206"/>
        <v>1.0321506199999999</v>
      </c>
      <c r="I706" s="12">
        <f t="shared" si="201"/>
        <v>5.1999999999999998E-3</v>
      </c>
      <c r="J706" s="100">
        <f t="shared" si="207"/>
        <v>43578</v>
      </c>
      <c r="K706" s="3">
        <f t="shared" si="208"/>
        <v>188</v>
      </c>
      <c r="L706" s="18">
        <f t="shared" si="209"/>
        <v>189</v>
      </c>
      <c r="M706" s="11">
        <f t="shared" si="210"/>
        <v>1.0038974700000001</v>
      </c>
      <c r="N706" s="11">
        <f t="shared" ca="1" si="211"/>
        <v>1.0361733959999999</v>
      </c>
      <c r="O706" s="18">
        <f t="shared" si="212"/>
        <v>0</v>
      </c>
      <c r="P706" s="2">
        <f t="shared" ca="1" si="213"/>
        <v>0</v>
      </c>
      <c r="Q706" s="2">
        <f t="shared" si="214"/>
        <v>0</v>
      </c>
      <c r="R706" s="4" t="str">
        <f t="shared" si="215"/>
        <v>A+J=</v>
      </c>
      <c r="S706" s="100">
        <f t="shared" si="216"/>
        <v>0</v>
      </c>
      <c r="T706" s="9" t="str">
        <f t="shared" si="217"/>
        <v>-</v>
      </c>
      <c r="U706" s="9"/>
      <c r="V706" s="9"/>
      <c r="W706" s="9"/>
      <c r="X706" s="9"/>
      <c r="Y706" s="1"/>
      <c r="Z706" s="9"/>
      <c r="AA706" s="9"/>
      <c r="AB706" s="9"/>
      <c r="AC706" s="9"/>
      <c r="AD706" s="9"/>
      <c r="AE706" s="10"/>
      <c r="AF706" s="9"/>
      <c r="AG706" s="9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</row>
    <row r="707" spans="1:190" x14ac:dyDescent="0.15">
      <c r="A707" s="98">
        <f t="shared" si="200"/>
        <v>43849</v>
      </c>
      <c r="B707" s="15" t="str">
        <f t="shared" ca="1" si="202"/>
        <v>n.d</v>
      </c>
      <c r="C707" s="2">
        <f t="shared" si="203"/>
        <v>0</v>
      </c>
      <c r="D707" s="12">
        <f ca="1">IF(A707&lt;$B$1,VLOOKUP(A707,[1]DI!$A$4:$B$15000,2),0)</f>
        <v>0</v>
      </c>
      <c r="E707" s="13">
        <f t="shared" ca="1" si="204"/>
        <v>1</v>
      </c>
      <c r="F707" s="13">
        <f ca="1">(TRUNC(PRODUCT($E$12:$E706),16))</f>
        <v>1.1086628212740099</v>
      </c>
      <c r="G707" s="13">
        <f t="shared" ca="1" si="205"/>
        <v>1.07412891539049</v>
      </c>
      <c r="H707" s="13">
        <f t="shared" ca="1" si="206"/>
        <v>1.0321506199999999</v>
      </c>
      <c r="I707" s="12">
        <f t="shared" si="201"/>
        <v>5.1999999999999998E-3</v>
      </c>
      <c r="J707" s="100">
        <f t="shared" si="207"/>
        <v>43578</v>
      </c>
      <c r="K707" s="3">
        <f t="shared" si="208"/>
        <v>188</v>
      </c>
      <c r="L707" s="18">
        <f t="shared" si="209"/>
        <v>189</v>
      </c>
      <c r="M707" s="11">
        <f t="shared" si="210"/>
        <v>1.0038974700000001</v>
      </c>
      <c r="N707" s="11">
        <f t="shared" ca="1" si="211"/>
        <v>1.0361733959999999</v>
      </c>
      <c r="O707" s="18">
        <f t="shared" si="212"/>
        <v>0</v>
      </c>
      <c r="P707" s="2">
        <f t="shared" ca="1" si="213"/>
        <v>0</v>
      </c>
      <c r="Q707" s="2">
        <f t="shared" si="214"/>
        <v>0</v>
      </c>
      <c r="R707" s="4" t="str">
        <f t="shared" si="215"/>
        <v>A+J=</v>
      </c>
      <c r="S707" s="100">
        <f t="shared" si="216"/>
        <v>0</v>
      </c>
      <c r="T707" s="9" t="str">
        <f t="shared" si="217"/>
        <v>-</v>
      </c>
      <c r="U707" s="9"/>
      <c r="V707" s="9"/>
      <c r="W707" s="9"/>
      <c r="X707" s="9"/>
      <c r="Y707" s="1"/>
      <c r="Z707" s="9"/>
      <c r="AA707" s="9"/>
      <c r="AB707" s="9"/>
      <c r="AC707" s="9"/>
      <c r="AD707" s="9"/>
      <c r="AE707" s="10"/>
      <c r="AF707" s="9"/>
      <c r="AG707" s="9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</row>
    <row r="708" spans="1:190" x14ac:dyDescent="0.15">
      <c r="A708" s="98">
        <f t="shared" si="200"/>
        <v>43850</v>
      </c>
      <c r="B708" s="15" t="str">
        <f t="shared" ca="1" si="202"/>
        <v>n.d</v>
      </c>
      <c r="C708" s="2">
        <f t="shared" si="203"/>
        <v>0</v>
      </c>
      <c r="D708" s="12">
        <f ca="1">IF(A708&lt;$B$1,VLOOKUP(A708,[1]DI!$A$4:$B$15000,2),0)</f>
        <v>0</v>
      </c>
      <c r="E708" s="13">
        <f t="shared" ca="1" si="204"/>
        <v>1</v>
      </c>
      <c r="F708" s="13">
        <f ca="1">(TRUNC(PRODUCT($E$12:$E707),16))</f>
        <v>1.1086628212740099</v>
      </c>
      <c r="G708" s="13">
        <f t="shared" ca="1" si="205"/>
        <v>1.07412891539049</v>
      </c>
      <c r="H708" s="13">
        <f t="shared" ca="1" si="206"/>
        <v>1.0321506199999999</v>
      </c>
      <c r="I708" s="12">
        <f t="shared" si="201"/>
        <v>5.1999999999999998E-3</v>
      </c>
      <c r="J708" s="100">
        <f t="shared" si="207"/>
        <v>43578</v>
      </c>
      <c r="K708" s="3">
        <f t="shared" si="208"/>
        <v>189</v>
      </c>
      <c r="L708" s="18">
        <f t="shared" si="209"/>
        <v>189</v>
      </c>
      <c r="M708" s="11">
        <f t="shared" si="210"/>
        <v>1.0038974700000001</v>
      </c>
      <c r="N708" s="11">
        <f t="shared" ca="1" si="211"/>
        <v>1.0361733959999999</v>
      </c>
      <c r="O708" s="18">
        <f t="shared" si="212"/>
        <v>0</v>
      </c>
      <c r="P708" s="2">
        <f t="shared" ca="1" si="213"/>
        <v>0</v>
      </c>
      <c r="Q708" s="2">
        <f t="shared" si="214"/>
        <v>0</v>
      </c>
      <c r="R708" s="4" t="str">
        <f t="shared" si="215"/>
        <v>A+J=</v>
      </c>
      <c r="S708" s="100">
        <f t="shared" si="216"/>
        <v>0</v>
      </c>
      <c r="T708" s="9" t="str">
        <f t="shared" si="217"/>
        <v>-</v>
      </c>
      <c r="U708" s="9"/>
      <c r="V708" s="9"/>
      <c r="W708" s="9"/>
      <c r="X708" s="9"/>
      <c r="Y708" s="1"/>
      <c r="Z708" s="9"/>
      <c r="AA708" s="9"/>
      <c r="AB708" s="9"/>
      <c r="AC708" s="9"/>
      <c r="AD708" s="9"/>
      <c r="AE708" s="10"/>
      <c r="AF708" s="9"/>
      <c r="AG708" s="9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</row>
    <row r="709" spans="1:190" x14ac:dyDescent="0.15">
      <c r="A709" s="98">
        <f t="shared" si="200"/>
        <v>43851</v>
      </c>
      <c r="B709" s="15" t="str">
        <f t="shared" ca="1" si="202"/>
        <v>n.d</v>
      </c>
      <c r="C709" s="2">
        <f t="shared" si="203"/>
        <v>0</v>
      </c>
      <c r="D709" s="12">
        <f ca="1">IF(A709&lt;$B$1,VLOOKUP(A709,[1]DI!$A$4:$B$15000,2),0)</f>
        <v>0</v>
      </c>
      <c r="E709" s="13">
        <f t="shared" ca="1" si="204"/>
        <v>1</v>
      </c>
      <c r="F709" s="13">
        <f ca="1">(TRUNC(PRODUCT($E$12:$E708),16))</f>
        <v>1.1086628212740099</v>
      </c>
      <c r="G709" s="13">
        <f t="shared" ca="1" si="205"/>
        <v>1.07412891539049</v>
      </c>
      <c r="H709" s="13">
        <f t="shared" ca="1" si="206"/>
        <v>1.0321506199999999</v>
      </c>
      <c r="I709" s="12">
        <f t="shared" si="201"/>
        <v>5.1999999999999998E-3</v>
      </c>
      <c r="J709" s="100">
        <f t="shared" si="207"/>
        <v>43578</v>
      </c>
      <c r="K709" s="3">
        <f t="shared" si="208"/>
        <v>190</v>
      </c>
      <c r="L709" s="18">
        <f t="shared" si="209"/>
        <v>190</v>
      </c>
      <c r="M709" s="11">
        <f t="shared" si="210"/>
        <v>1.0039181319999999</v>
      </c>
      <c r="N709" s="11">
        <f t="shared" ca="1" si="211"/>
        <v>1.0361947220000001</v>
      </c>
      <c r="O709" s="18">
        <f t="shared" si="212"/>
        <v>0</v>
      </c>
      <c r="P709" s="2">
        <f t="shared" ca="1" si="213"/>
        <v>0</v>
      </c>
      <c r="Q709" s="2">
        <f t="shared" si="214"/>
        <v>0</v>
      </c>
      <c r="R709" s="4" t="str">
        <f t="shared" si="215"/>
        <v>A+J=</v>
      </c>
      <c r="S709" s="100">
        <f t="shared" si="216"/>
        <v>0</v>
      </c>
      <c r="T709" s="9" t="str">
        <f t="shared" si="217"/>
        <v>-</v>
      </c>
      <c r="U709" s="9"/>
      <c r="V709" s="9"/>
      <c r="W709" s="9"/>
      <c r="X709" s="9"/>
      <c r="Y709" s="1"/>
      <c r="Z709" s="9"/>
      <c r="AA709" s="9"/>
      <c r="AB709" s="9"/>
      <c r="AC709" s="9"/>
      <c r="AD709" s="9"/>
      <c r="AE709" s="10"/>
      <c r="AF709" s="9"/>
      <c r="AG709" s="9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</row>
    <row r="710" spans="1:190" x14ac:dyDescent="0.15">
      <c r="A710" s="98">
        <f t="shared" si="200"/>
        <v>43852</v>
      </c>
      <c r="B710" s="15" t="str">
        <f t="shared" ca="1" si="202"/>
        <v>n.d</v>
      </c>
      <c r="C710" s="2">
        <f t="shared" si="203"/>
        <v>0</v>
      </c>
      <c r="D710" s="12">
        <f ca="1">IF(A710&lt;$B$1,VLOOKUP(A710,[1]DI!$A$4:$B$15000,2),0)</f>
        <v>0</v>
      </c>
      <c r="E710" s="13">
        <f t="shared" ca="1" si="204"/>
        <v>1</v>
      </c>
      <c r="F710" s="13">
        <f ca="1">(TRUNC(PRODUCT($E$12:$E709),16))</f>
        <v>1.1086628212740099</v>
      </c>
      <c r="G710" s="13">
        <f t="shared" ca="1" si="205"/>
        <v>1.07412891539049</v>
      </c>
      <c r="H710" s="13">
        <f t="shared" ca="1" si="206"/>
        <v>1.0321506199999999</v>
      </c>
      <c r="I710" s="12">
        <f t="shared" si="201"/>
        <v>5.1999999999999998E-3</v>
      </c>
      <c r="J710" s="100">
        <f t="shared" si="207"/>
        <v>43578</v>
      </c>
      <c r="K710" s="3">
        <f t="shared" si="208"/>
        <v>191</v>
      </c>
      <c r="L710" s="18">
        <f t="shared" si="209"/>
        <v>191</v>
      </c>
      <c r="M710" s="11">
        <f t="shared" si="210"/>
        <v>1.0039387950000001</v>
      </c>
      <c r="N710" s="11">
        <f t="shared" ca="1" si="211"/>
        <v>1.0362160499999999</v>
      </c>
      <c r="O710" s="18">
        <f t="shared" si="212"/>
        <v>0</v>
      </c>
      <c r="P710" s="2">
        <f t="shared" ca="1" si="213"/>
        <v>0</v>
      </c>
      <c r="Q710" s="2">
        <f t="shared" si="214"/>
        <v>0</v>
      </c>
      <c r="R710" s="4" t="str">
        <f t="shared" si="215"/>
        <v>A+J=</v>
      </c>
      <c r="S710" s="100">
        <f t="shared" si="216"/>
        <v>0</v>
      </c>
      <c r="T710" s="9" t="str">
        <f t="shared" si="217"/>
        <v>-</v>
      </c>
      <c r="U710" s="9"/>
      <c r="V710" s="9"/>
      <c r="W710" s="9"/>
      <c r="X710" s="9"/>
      <c r="Y710" s="1"/>
      <c r="Z710" s="9"/>
      <c r="AA710" s="9"/>
      <c r="AB710" s="9"/>
      <c r="AC710" s="9"/>
      <c r="AD710" s="9"/>
      <c r="AE710" s="10"/>
      <c r="AF710" s="9"/>
      <c r="AG710" s="9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</row>
    <row r="711" spans="1:190" x14ac:dyDescent="0.15">
      <c r="A711" s="98">
        <f t="shared" si="200"/>
        <v>43853</v>
      </c>
      <c r="B711" s="15" t="str">
        <f t="shared" ca="1" si="202"/>
        <v>n.d</v>
      </c>
      <c r="C711" s="2">
        <f t="shared" si="203"/>
        <v>0</v>
      </c>
      <c r="D711" s="12">
        <f ca="1">IF(A711&lt;$B$1,VLOOKUP(A711,[1]DI!$A$4:$B$15000,2),0)</f>
        <v>0</v>
      </c>
      <c r="E711" s="13">
        <f t="shared" ca="1" si="204"/>
        <v>1</v>
      </c>
      <c r="F711" s="13">
        <f ca="1">(TRUNC(PRODUCT($E$12:$E710),16))</f>
        <v>1.1086628212740099</v>
      </c>
      <c r="G711" s="13">
        <f t="shared" ca="1" si="205"/>
        <v>1.07412891539049</v>
      </c>
      <c r="H711" s="13">
        <f t="shared" ca="1" si="206"/>
        <v>1.0321506199999999</v>
      </c>
      <c r="I711" s="12">
        <f t="shared" si="201"/>
        <v>5.1999999999999998E-3</v>
      </c>
      <c r="J711" s="100">
        <f t="shared" si="207"/>
        <v>43578</v>
      </c>
      <c r="K711" s="3">
        <f t="shared" si="208"/>
        <v>192</v>
      </c>
      <c r="L711" s="18">
        <f t="shared" si="209"/>
        <v>192</v>
      </c>
      <c r="M711" s="11">
        <f t="shared" si="210"/>
        <v>1.0039594570000001</v>
      </c>
      <c r="N711" s="11">
        <f t="shared" ca="1" si="211"/>
        <v>1.0362373760000001</v>
      </c>
      <c r="O711" s="18">
        <f t="shared" si="212"/>
        <v>0</v>
      </c>
      <c r="P711" s="2">
        <f t="shared" ca="1" si="213"/>
        <v>0</v>
      </c>
      <c r="Q711" s="2">
        <f t="shared" si="214"/>
        <v>0</v>
      </c>
      <c r="R711" s="4" t="str">
        <f t="shared" si="215"/>
        <v>A+J=</v>
      </c>
      <c r="S711" s="100">
        <f t="shared" si="216"/>
        <v>0</v>
      </c>
      <c r="T711" s="9" t="str">
        <f t="shared" si="217"/>
        <v>-</v>
      </c>
      <c r="U711" s="9"/>
      <c r="V711" s="9"/>
      <c r="W711" s="9"/>
      <c r="X711" s="9"/>
      <c r="Y711" s="1"/>
      <c r="Z711" s="9"/>
      <c r="AA711" s="9"/>
      <c r="AB711" s="9"/>
      <c r="AC711" s="9"/>
      <c r="AD711" s="9"/>
      <c r="AE711" s="10"/>
      <c r="AF711" s="9"/>
      <c r="AG711" s="9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</row>
    <row r="712" spans="1:190" x14ac:dyDescent="0.15">
      <c r="A712" s="98">
        <f t="shared" si="200"/>
        <v>43854</v>
      </c>
      <c r="B712" s="15" t="str">
        <f t="shared" ca="1" si="202"/>
        <v>n.d</v>
      </c>
      <c r="C712" s="2">
        <f t="shared" si="203"/>
        <v>0</v>
      </c>
      <c r="D712" s="12">
        <f ca="1">IF(A712&lt;$B$1,VLOOKUP(A712,[1]DI!$A$4:$B$15000,2),0)</f>
        <v>0</v>
      </c>
      <c r="E712" s="13">
        <f t="shared" ca="1" si="204"/>
        <v>1</v>
      </c>
      <c r="F712" s="13">
        <f ca="1">(TRUNC(PRODUCT($E$12:$E711),16))</f>
        <v>1.1086628212740099</v>
      </c>
      <c r="G712" s="13">
        <f t="shared" ca="1" si="205"/>
        <v>1.07412891539049</v>
      </c>
      <c r="H712" s="13">
        <f t="shared" ca="1" si="206"/>
        <v>1.0321506199999999</v>
      </c>
      <c r="I712" s="12">
        <f t="shared" si="201"/>
        <v>5.1999999999999998E-3</v>
      </c>
      <c r="J712" s="100">
        <f t="shared" si="207"/>
        <v>43578</v>
      </c>
      <c r="K712" s="3">
        <f t="shared" si="208"/>
        <v>193</v>
      </c>
      <c r="L712" s="18">
        <f t="shared" si="209"/>
        <v>193</v>
      </c>
      <c r="M712" s="11">
        <f t="shared" si="210"/>
        <v>1.0039801209999999</v>
      </c>
      <c r="N712" s="11">
        <f t="shared" ca="1" si="211"/>
        <v>1.036258704</v>
      </c>
      <c r="O712" s="18">
        <f t="shared" si="212"/>
        <v>0</v>
      </c>
      <c r="P712" s="2">
        <f t="shared" ca="1" si="213"/>
        <v>0</v>
      </c>
      <c r="Q712" s="2">
        <f t="shared" si="214"/>
        <v>0</v>
      </c>
      <c r="R712" s="4" t="str">
        <f t="shared" si="215"/>
        <v>A+J=</v>
      </c>
      <c r="S712" s="100">
        <f t="shared" si="216"/>
        <v>0</v>
      </c>
      <c r="T712" s="9" t="str">
        <f t="shared" si="217"/>
        <v>-</v>
      </c>
      <c r="U712" s="9"/>
      <c r="V712" s="9"/>
      <c r="W712" s="9"/>
      <c r="X712" s="9"/>
      <c r="Y712" s="1"/>
      <c r="Z712" s="9"/>
      <c r="AA712" s="9"/>
      <c r="AB712" s="9"/>
      <c r="AC712" s="9"/>
      <c r="AD712" s="9"/>
      <c r="AE712" s="10"/>
      <c r="AF712" s="9"/>
      <c r="AG712" s="9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</row>
    <row r="713" spans="1:190" x14ac:dyDescent="0.15">
      <c r="A713" s="98">
        <f t="shared" si="200"/>
        <v>43855</v>
      </c>
      <c r="B713" s="15" t="str">
        <f t="shared" ca="1" si="202"/>
        <v>n.d</v>
      </c>
      <c r="C713" s="2">
        <f t="shared" si="203"/>
        <v>0</v>
      </c>
      <c r="D713" s="12">
        <f ca="1">IF(A713&lt;$B$1,VLOOKUP(A713,[1]DI!$A$4:$B$15000,2),0)</f>
        <v>0</v>
      </c>
      <c r="E713" s="13">
        <f t="shared" ca="1" si="204"/>
        <v>1</v>
      </c>
      <c r="F713" s="13">
        <f ca="1">(TRUNC(PRODUCT($E$12:$E712),16))</f>
        <v>1.1086628212740099</v>
      </c>
      <c r="G713" s="13">
        <f t="shared" ca="1" si="205"/>
        <v>1.07412891539049</v>
      </c>
      <c r="H713" s="13">
        <f t="shared" ca="1" si="206"/>
        <v>1.0321506199999999</v>
      </c>
      <c r="I713" s="12">
        <f t="shared" si="201"/>
        <v>5.1999999999999998E-3</v>
      </c>
      <c r="J713" s="100">
        <f t="shared" si="207"/>
        <v>43578</v>
      </c>
      <c r="K713" s="3">
        <f t="shared" si="208"/>
        <v>193</v>
      </c>
      <c r="L713" s="18">
        <f t="shared" si="209"/>
        <v>194</v>
      </c>
      <c r="M713" s="11">
        <f t="shared" si="210"/>
        <v>1.004000784</v>
      </c>
      <c r="N713" s="11">
        <f t="shared" ca="1" si="211"/>
        <v>1.0362800320000001</v>
      </c>
      <c r="O713" s="18">
        <f t="shared" si="212"/>
        <v>0</v>
      </c>
      <c r="P713" s="2">
        <f t="shared" ca="1" si="213"/>
        <v>0</v>
      </c>
      <c r="Q713" s="2">
        <f t="shared" si="214"/>
        <v>0</v>
      </c>
      <c r="R713" s="4" t="str">
        <f t="shared" si="215"/>
        <v>A+J=</v>
      </c>
      <c r="S713" s="100">
        <f t="shared" si="216"/>
        <v>0</v>
      </c>
      <c r="T713" s="9" t="str">
        <f t="shared" si="217"/>
        <v>-</v>
      </c>
      <c r="U713" s="9"/>
      <c r="V713" s="9"/>
      <c r="W713" s="9"/>
      <c r="X713" s="9"/>
      <c r="Y713" s="1"/>
      <c r="Z713" s="9"/>
      <c r="AA713" s="9"/>
      <c r="AB713" s="9"/>
      <c r="AC713" s="9"/>
      <c r="AD713" s="9"/>
      <c r="AE713" s="10"/>
      <c r="AF713" s="9"/>
      <c r="AG713" s="9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</row>
    <row r="714" spans="1:190" x14ac:dyDescent="0.15">
      <c r="A714" s="98">
        <f t="shared" si="200"/>
        <v>43856</v>
      </c>
      <c r="B714" s="15" t="str">
        <f t="shared" ca="1" si="202"/>
        <v>n.d</v>
      </c>
      <c r="C714" s="2">
        <f t="shared" si="203"/>
        <v>0</v>
      </c>
      <c r="D714" s="12">
        <f ca="1">IF(A714&lt;$B$1,VLOOKUP(A714,[1]DI!$A$4:$B$15000,2),0)</f>
        <v>0</v>
      </c>
      <c r="E714" s="13">
        <f t="shared" ca="1" si="204"/>
        <v>1</v>
      </c>
      <c r="F714" s="13">
        <f ca="1">(TRUNC(PRODUCT($E$12:$E713),16))</f>
        <v>1.1086628212740099</v>
      </c>
      <c r="G714" s="13">
        <f t="shared" ca="1" si="205"/>
        <v>1.07412891539049</v>
      </c>
      <c r="H714" s="13">
        <f t="shared" ca="1" si="206"/>
        <v>1.0321506199999999</v>
      </c>
      <c r="I714" s="12">
        <f t="shared" si="201"/>
        <v>5.1999999999999998E-3</v>
      </c>
      <c r="J714" s="100">
        <f t="shared" si="207"/>
        <v>43578</v>
      </c>
      <c r="K714" s="3">
        <f t="shared" si="208"/>
        <v>193</v>
      </c>
      <c r="L714" s="18">
        <f t="shared" si="209"/>
        <v>194</v>
      </c>
      <c r="M714" s="11">
        <f t="shared" si="210"/>
        <v>1.004000784</v>
      </c>
      <c r="N714" s="11">
        <f t="shared" ca="1" si="211"/>
        <v>1.0362800320000001</v>
      </c>
      <c r="O714" s="18">
        <f t="shared" si="212"/>
        <v>0</v>
      </c>
      <c r="P714" s="2">
        <f t="shared" ca="1" si="213"/>
        <v>0</v>
      </c>
      <c r="Q714" s="2">
        <f t="shared" si="214"/>
        <v>0</v>
      </c>
      <c r="R714" s="4" t="str">
        <f t="shared" si="215"/>
        <v>A+J=</v>
      </c>
      <c r="S714" s="100">
        <f t="shared" si="216"/>
        <v>0</v>
      </c>
      <c r="T714" s="9" t="str">
        <f t="shared" si="217"/>
        <v>-</v>
      </c>
      <c r="U714" s="9"/>
      <c r="V714" s="9"/>
      <c r="W714" s="9"/>
      <c r="X714" s="9"/>
      <c r="Y714" s="1"/>
      <c r="Z714" s="9"/>
      <c r="AA714" s="9"/>
      <c r="AB714" s="9"/>
      <c r="AC714" s="9"/>
      <c r="AD714" s="9"/>
      <c r="AE714" s="10"/>
      <c r="AF714" s="9"/>
      <c r="AG714" s="9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</row>
    <row r="715" spans="1:190" x14ac:dyDescent="0.15">
      <c r="A715" s="98">
        <f t="shared" si="200"/>
        <v>43857</v>
      </c>
      <c r="B715" s="15" t="str">
        <f t="shared" ca="1" si="202"/>
        <v>n.d</v>
      </c>
      <c r="C715" s="2">
        <f t="shared" si="203"/>
        <v>0</v>
      </c>
      <c r="D715" s="12">
        <f ca="1">IF(A715&lt;$B$1,VLOOKUP(A715,[1]DI!$A$4:$B$15000,2),0)</f>
        <v>0</v>
      </c>
      <c r="E715" s="13">
        <f t="shared" ca="1" si="204"/>
        <v>1</v>
      </c>
      <c r="F715" s="13">
        <f ca="1">(TRUNC(PRODUCT($E$12:$E714),16))</f>
        <v>1.1086628212740099</v>
      </c>
      <c r="G715" s="13">
        <f t="shared" ca="1" si="205"/>
        <v>1.07412891539049</v>
      </c>
      <c r="H715" s="13">
        <f t="shared" ca="1" si="206"/>
        <v>1.0321506199999999</v>
      </c>
      <c r="I715" s="12">
        <f t="shared" si="201"/>
        <v>5.1999999999999998E-3</v>
      </c>
      <c r="J715" s="100">
        <f t="shared" si="207"/>
        <v>43578</v>
      </c>
      <c r="K715" s="3">
        <f t="shared" si="208"/>
        <v>194</v>
      </c>
      <c r="L715" s="18">
        <f t="shared" si="209"/>
        <v>194</v>
      </c>
      <c r="M715" s="11">
        <f t="shared" si="210"/>
        <v>1.004000784</v>
      </c>
      <c r="N715" s="11">
        <f t="shared" ca="1" si="211"/>
        <v>1.0362800320000001</v>
      </c>
      <c r="O715" s="18">
        <f t="shared" si="212"/>
        <v>0</v>
      </c>
      <c r="P715" s="2">
        <f t="shared" ca="1" si="213"/>
        <v>0</v>
      </c>
      <c r="Q715" s="2">
        <f t="shared" si="214"/>
        <v>0</v>
      </c>
      <c r="R715" s="4" t="str">
        <f t="shared" si="215"/>
        <v>A+J=</v>
      </c>
      <c r="S715" s="100">
        <f t="shared" si="216"/>
        <v>0</v>
      </c>
      <c r="T715" s="9" t="str">
        <f t="shared" si="217"/>
        <v>-</v>
      </c>
      <c r="U715" s="9"/>
      <c r="V715" s="9"/>
      <c r="W715" s="9"/>
      <c r="X715" s="9"/>
      <c r="Y715" s="1"/>
      <c r="Z715" s="9"/>
      <c r="AA715" s="9"/>
      <c r="AB715" s="9"/>
      <c r="AC715" s="9"/>
      <c r="AD715" s="9"/>
      <c r="AE715" s="10"/>
      <c r="AF715" s="9"/>
      <c r="AG715" s="9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</row>
    <row r="716" spans="1:190" x14ac:dyDescent="0.15">
      <c r="A716" s="98">
        <f t="shared" si="200"/>
        <v>43858</v>
      </c>
      <c r="B716" s="15" t="str">
        <f t="shared" ca="1" si="202"/>
        <v>n.d</v>
      </c>
      <c r="C716" s="2">
        <f t="shared" si="203"/>
        <v>0</v>
      </c>
      <c r="D716" s="12">
        <f ca="1">IF(A716&lt;$B$1,VLOOKUP(A716,[1]DI!$A$4:$B$15000,2),0)</f>
        <v>0</v>
      </c>
      <c r="E716" s="13">
        <f t="shared" ca="1" si="204"/>
        <v>1</v>
      </c>
      <c r="F716" s="13">
        <f ca="1">(TRUNC(PRODUCT($E$12:$E715),16))</f>
        <v>1.1086628212740099</v>
      </c>
      <c r="G716" s="13">
        <f t="shared" ca="1" si="205"/>
        <v>1.07412891539049</v>
      </c>
      <c r="H716" s="13">
        <f t="shared" ca="1" si="206"/>
        <v>1.0321506199999999</v>
      </c>
      <c r="I716" s="12">
        <f t="shared" si="201"/>
        <v>5.1999999999999998E-3</v>
      </c>
      <c r="J716" s="100">
        <f t="shared" si="207"/>
        <v>43578</v>
      </c>
      <c r="K716" s="3">
        <f t="shared" si="208"/>
        <v>195</v>
      </c>
      <c r="L716" s="18">
        <f t="shared" si="209"/>
        <v>195</v>
      </c>
      <c r="M716" s="11">
        <f t="shared" si="210"/>
        <v>1.004021448</v>
      </c>
      <c r="N716" s="11">
        <f t="shared" ca="1" si="211"/>
        <v>1.0363013599999999</v>
      </c>
      <c r="O716" s="18">
        <f t="shared" si="212"/>
        <v>0</v>
      </c>
      <c r="P716" s="2">
        <f t="shared" ca="1" si="213"/>
        <v>0</v>
      </c>
      <c r="Q716" s="2">
        <f t="shared" si="214"/>
        <v>0</v>
      </c>
      <c r="R716" s="4" t="str">
        <f t="shared" si="215"/>
        <v>A+J=</v>
      </c>
      <c r="S716" s="100">
        <f t="shared" si="216"/>
        <v>0</v>
      </c>
      <c r="T716" s="9" t="str">
        <f t="shared" si="217"/>
        <v>-</v>
      </c>
      <c r="U716" s="9"/>
      <c r="V716" s="9"/>
      <c r="W716" s="9"/>
      <c r="X716" s="9"/>
      <c r="Y716" s="1"/>
      <c r="Z716" s="9"/>
      <c r="AA716" s="9"/>
      <c r="AB716" s="9"/>
      <c r="AC716" s="9"/>
      <c r="AD716" s="9"/>
      <c r="AE716" s="10"/>
      <c r="AF716" s="9"/>
      <c r="AG716" s="9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</row>
    <row r="717" spans="1:190" x14ac:dyDescent="0.15">
      <c r="A717" s="98">
        <f t="shared" ref="A717:A736" si="218">(A716+1)</f>
        <v>43859</v>
      </c>
      <c r="B717" s="15" t="str">
        <f t="shared" ca="1" si="202"/>
        <v>n.d</v>
      </c>
      <c r="C717" s="2">
        <f t="shared" si="203"/>
        <v>0</v>
      </c>
      <c r="D717" s="12">
        <f ca="1">IF(A717&lt;$B$1,VLOOKUP(A717,[1]DI!$A$4:$B$15000,2),0)</f>
        <v>0</v>
      </c>
      <c r="E717" s="13">
        <f t="shared" ca="1" si="204"/>
        <v>1</v>
      </c>
      <c r="F717" s="13">
        <f ca="1">(TRUNC(PRODUCT($E$12:$E716),16))</f>
        <v>1.1086628212740099</v>
      </c>
      <c r="G717" s="13">
        <f t="shared" ca="1" si="205"/>
        <v>1.07412891539049</v>
      </c>
      <c r="H717" s="13">
        <f t="shared" ca="1" si="206"/>
        <v>1.0321506199999999</v>
      </c>
      <c r="I717" s="12">
        <f t="shared" ref="I717:I736" si="219">I716</f>
        <v>5.1999999999999998E-3</v>
      </c>
      <c r="J717" s="100">
        <f t="shared" si="207"/>
        <v>43578</v>
      </c>
      <c r="K717" s="3">
        <f t="shared" si="208"/>
        <v>196</v>
      </c>
      <c r="L717" s="18">
        <f t="shared" si="209"/>
        <v>196</v>
      </c>
      <c r="M717" s="11">
        <f t="shared" si="210"/>
        <v>1.0040421129999999</v>
      </c>
      <c r="N717" s="11">
        <f t="shared" ca="1" si="211"/>
        <v>1.0363226889999999</v>
      </c>
      <c r="O717" s="18">
        <f t="shared" si="212"/>
        <v>0</v>
      </c>
      <c r="P717" s="2">
        <f t="shared" ca="1" si="213"/>
        <v>0</v>
      </c>
      <c r="Q717" s="2">
        <f t="shared" si="214"/>
        <v>0</v>
      </c>
      <c r="R717" s="4" t="str">
        <f t="shared" si="215"/>
        <v>A+J=</v>
      </c>
      <c r="S717" s="100">
        <f t="shared" si="216"/>
        <v>0</v>
      </c>
      <c r="T717" s="9" t="str">
        <f t="shared" si="217"/>
        <v>-</v>
      </c>
      <c r="U717" s="9"/>
      <c r="V717" s="9"/>
      <c r="W717" s="9"/>
      <c r="X717" s="9"/>
      <c r="Y717" s="1"/>
      <c r="Z717" s="9"/>
      <c r="AA717" s="9"/>
      <c r="AB717" s="9"/>
      <c r="AC717" s="9"/>
      <c r="AD717" s="9"/>
      <c r="AE717" s="10"/>
      <c r="AF717" s="9"/>
      <c r="AG717" s="9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</row>
    <row r="718" spans="1:190" x14ac:dyDescent="0.15">
      <c r="A718" s="98">
        <f t="shared" si="218"/>
        <v>43860</v>
      </c>
      <c r="B718" s="15" t="str">
        <f t="shared" ca="1" si="202"/>
        <v>n.d</v>
      </c>
      <c r="C718" s="2">
        <f t="shared" si="203"/>
        <v>0</v>
      </c>
      <c r="D718" s="12">
        <f ca="1">IF(A718&lt;$B$1,VLOOKUP(A718,[1]DI!$A$4:$B$15000,2),0)</f>
        <v>0</v>
      </c>
      <c r="E718" s="13">
        <f t="shared" ca="1" si="204"/>
        <v>1</v>
      </c>
      <c r="F718" s="13">
        <f ca="1">(TRUNC(PRODUCT($E$12:$E717),16))</f>
        <v>1.1086628212740099</v>
      </c>
      <c r="G718" s="13">
        <f t="shared" ca="1" si="205"/>
        <v>1.07412891539049</v>
      </c>
      <c r="H718" s="13">
        <f t="shared" ca="1" si="206"/>
        <v>1.0321506199999999</v>
      </c>
      <c r="I718" s="12">
        <f t="shared" si="219"/>
        <v>5.1999999999999998E-3</v>
      </c>
      <c r="J718" s="100">
        <f t="shared" si="207"/>
        <v>43578</v>
      </c>
      <c r="K718" s="3">
        <f t="shared" si="208"/>
        <v>197</v>
      </c>
      <c r="L718" s="18">
        <f t="shared" si="209"/>
        <v>197</v>
      </c>
      <c r="M718" s="11">
        <f t="shared" si="210"/>
        <v>1.0040627769999999</v>
      </c>
      <c r="N718" s="11">
        <f t="shared" ca="1" si="211"/>
        <v>1.0363440180000001</v>
      </c>
      <c r="O718" s="18">
        <f t="shared" si="212"/>
        <v>0</v>
      </c>
      <c r="P718" s="2">
        <f t="shared" ca="1" si="213"/>
        <v>0</v>
      </c>
      <c r="Q718" s="2">
        <f t="shared" si="214"/>
        <v>0</v>
      </c>
      <c r="R718" s="4" t="str">
        <f t="shared" si="215"/>
        <v>A+J=</v>
      </c>
      <c r="S718" s="100">
        <f t="shared" si="216"/>
        <v>0</v>
      </c>
      <c r="T718" s="9" t="str">
        <f t="shared" si="217"/>
        <v>-</v>
      </c>
      <c r="U718" s="9"/>
      <c r="V718" s="9"/>
      <c r="W718" s="9"/>
      <c r="X718" s="9"/>
      <c r="Y718" s="1"/>
      <c r="Z718" s="9"/>
      <c r="AA718" s="9"/>
      <c r="AB718" s="9"/>
      <c r="AC718" s="9"/>
      <c r="AD718" s="9"/>
      <c r="AE718" s="10"/>
      <c r="AF718" s="9"/>
      <c r="AG718" s="9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</row>
    <row r="719" spans="1:190" x14ac:dyDescent="0.15">
      <c r="A719" s="98">
        <f t="shared" si="218"/>
        <v>43861</v>
      </c>
      <c r="B719" s="15" t="str">
        <f t="shared" ca="1" si="202"/>
        <v>n.d</v>
      </c>
      <c r="C719" s="2">
        <f t="shared" si="203"/>
        <v>0</v>
      </c>
      <c r="D719" s="12">
        <f ca="1">IF(A719&lt;$B$1,VLOOKUP(A719,[1]DI!$A$4:$B$15000,2),0)</f>
        <v>0</v>
      </c>
      <c r="E719" s="13">
        <f t="shared" ca="1" si="204"/>
        <v>1</v>
      </c>
      <c r="F719" s="13">
        <f ca="1">(TRUNC(PRODUCT($E$12:$E718),16))</f>
        <v>1.1086628212740099</v>
      </c>
      <c r="G719" s="13">
        <f t="shared" ca="1" si="205"/>
        <v>1.07412891539049</v>
      </c>
      <c r="H719" s="13">
        <f t="shared" ca="1" si="206"/>
        <v>1.0321506199999999</v>
      </c>
      <c r="I719" s="12">
        <f t="shared" si="219"/>
        <v>5.1999999999999998E-3</v>
      </c>
      <c r="J719" s="100">
        <f t="shared" si="207"/>
        <v>43578</v>
      </c>
      <c r="K719" s="3">
        <f t="shared" si="208"/>
        <v>198</v>
      </c>
      <c r="L719" s="18">
        <f t="shared" si="209"/>
        <v>198</v>
      </c>
      <c r="M719" s="11">
        <f t="shared" si="210"/>
        <v>1.0040834430000001</v>
      </c>
      <c r="N719" s="11">
        <f t="shared" ca="1" si="211"/>
        <v>1.0363653479999999</v>
      </c>
      <c r="O719" s="18">
        <f t="shared" si="212"/>
        <v>0</v>
      </c>
      <c r="P719" s="2">
        <f t="shared" ca="1" si="213"/>
        <v>0</v>
      </c>
      <c r="Q719" s="2">
        <f t="shared" si="214"/>
        <v>0</v>
      </c>
      <c r="R719" s="4" t="str">
        <f t="shared" si="215"/>
        <v>A+J=</v>
      </c>
      <c r="S719" s="100">
        <f t="shared" si="216"/>
        <v>0</v>
      </c>
      <c r="T719" s="9" t="str">
        <f t="shared" si="217"/>
        <v>-</v>
      </c>
      <c r="U719" s="9"/>
      <c r="V719" s="9"/>
      <c r="W719" s="9"/>
      <c r="X719" s="9"/>
      <c r="Y719" s="1"/>
      <c r="Z719" s="9"/>
      <c r="AA719" s="9"/>
      <c r="AB719" s="9"/>
      <c r="AC719" s="9"/>
      <c r="AD719" s="9"/>
      <c r="AE719" s="10"/>
      <c r="AF719" s="9"/>
      <c r="AG719" s="9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</row>
    <row r="720" spans="1:190" x14ac:dyDescent="0.15">
      <c r="A720" s="98">
        <f t="shared" si="218"/>
        <v>43862</v>
      </c>
      <c r="B720" s="15" t="str">
        <f t="shared" ca="1" si="202"/>
        <v>n.d</v>
      </c>
      <c r="C720" s="2">
        <f t="shared" si="203"/>
        <v>0</v>
      </c>
      <c r="D720" s="12">
        <f ca="1">IF(A720&lt;$B$1,VLOOKUP(A720,[1]DI!$A$4:$B$15000,2),0)</f>
        <v>0</v>
      </c>
      <c r="E720" s="13">
        <f t="shared" ca="1" si="204"/>
        <v>1</v>
      </c>
      <c r="F720" s="13">
        <f ca="1">(TRUNC(PRODUCT($E$12:$E719),16))</f>
        <v>1.1086628212740099</v>
      </c>
      <c r="G720" s="13">
        <f t="shared" ca="1" si="205"/>
        <v>1.07412891539049</v>
      </c>
      <c r="H720" s="13">
        <f t="shared" ca="1" si="206"/>
        <v>1.0321506199999999</v>
      </c>
      <c r="I720" s="12">
        <f t="shared" si="219"/>
        <v>5.1999999999999998E-3</v>
      </c>
      <c r="J720" s="100">
        <f t="shared" si="207"/>
        <v>43578</v>
      </c>
      <c r="K720" s="3">
        <f t="shared" si="208"/>
        <v>198</v>
      </c>
      <c r="L720" s="18">
        <f t="shared" si="209"/>
        <v>199</v>
      </c>
      <c r="M720" s="11">
        <f t="shared" si="210"/>
        <v>1.0041041079999999</v>
      </c>
      <c r="N720" s="11">
        <f t="shared" ca="1" si="211"/>
        <v>1.036386678</v>
      </c>
      <c r="O720" s="18">
        <f t="shared" si="212"/>
        <v>0</v>
      </c>
      <c r="P720" s="2">
        <f t="shared" ca="1" si="213"/>
        <v>0</v>
      </c>
      <c r="Q720" s="2">
        <f t="shared" si="214"/>
        <v>0</v>
      </c>
      <c r="R720" s="4" t="str">
        <f t="shared" si="215"/>
        <v>A+J=</v>
      </c>
      <c r="S720" s="100">
        <f t="shared" si="216"/>
        <v>0</v>
      </c>
      <c r="T720" s="9" t="str">
        <f t="shared" si="217"/>
        <v>-</v>
      </c>
      <c r="U720" s="9"/>
      <c r="V720" s="9"/>
      <c r="W720" s="9"/>
      <c r="X720" s="9"/>
      <c r="Y720" s="1"/>
      <c r="Z720" s="9"/>
      <c r="AA720" s="9"/>
      <c r="AB720" s="9"/>
      <c r="AC720" s="9"/>
      <c r="AD720" s="9"/>
      <c r="AE720" s="10"/>
      <c r="AF720" s="9"/>
      <c r="AG720" s="9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</row>
    <row r="721" spans="1:190" x14ac:dyDescent="0.15">
      <c r="A721" s="98">
        <f t="shared" si="218"/>
        <v>43863</v>
      </c>
      <c r="B721" s="15" t="str">
        <f t="shared" ca="1" si="202"/>
        <v>n.d</v>
      </c>
      <c r="C721" s="2">
        <f t="shared" si="203"/>
        <v>0</v>
      </c>
      <c r="D721" s="12">
        <f ca="1">IF(A721&lt;$B$1,VLOOKUP(A721,[1]DI!$A$4:$B$15000,2),0)</f>
        <v>0</v>
      </c>
      <c r="E721" s="13">
        <f t="shared" ca="1" si="204"/>
        <v>1</v>
      </c>
      <c r="F721" s="13">
        <f ca="1">(TRUNC(PRODUCT($E$12:$E720),16))</f>
        <v>1.1086628212740099</v>
      </c>
      <c r="G721" s="13">
        <f t="shared" ca="1" si="205"/>
        <v>1.07412891539049</v>
      </c>
      <c r="H721" s="13">
        <f t="shared" ca="1" si="206"/>
        <v>1.0321506199999999</v>
      </c>
      <c r="I721" s="12">
        <f t="shared" si="219"/>
        <v>5.1999999999999998E-3</v>
      </c>
      <c r="J721" s="100">
        <f t="shared" si="207"/>
        <v>43578</v>
      </c>
      <c r="K721" s="3">
        <f t="shared" si="208"/>
        <v>198</v>
      </c>
      <c r="L721" s="18">
        <f t="shared" si="209"/>
        <v>199</v>
      </c>
      <c r="M721" s="11">
        <f t="shared" si="210"/>
        <v>1.0041041079999999</v>
      </c>
      <c r="N721" s="11">
        <f t="shared" ca="1" si="211"/>
        <v>1.036386678</v>
      </c>
      <c r="O721" s="18">
        <f t="shared" si="212"/>
        <v>0</v>
      </c>
      <c r="P721" s="2">
        <f t="shared" ca="1" si="213"/>
        <v>0</v>
      </c>
      <c r="Q721" s="2">
        <f t="shared" si="214"/>
        <v>0</v>
      </c>
      <c r="R721" s="4" t="str">
        <f t="shared" si="215"/>
        <v>A+J=</v>
      </c>
      <c r="S721" s="100">
        <f t="shared" si="216"/>
        <v>0</v>
      </c>
      <c r="T721" s="9" t="str">
        <f t="shared" si="217"/>
        <v>-</v>
      </c>
      <c r="U721" s="9"/>
      <c r="V721" s="9"/>
      <c r="W721" s="9"/>
      <c r="X721" s="9"/>
      <c r="Y721" s="1"/>
      <c r="Z721" s="9"/>
      <c r="AA721" s="9"/>
      <c r="AB721" s="9"/>
      <c r="AC721" s="9"/>
      <c r="AD721" s="9"/>
      <c r="AE721" s="10"/>
      <c r="AF721" s="9"/>
      <c r="AG721" s="9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</row>
    <row r="722" spans="1:190" x14ac:dyDescent="0.15">
      <c r="A722" s="98">
        <f t="shared" si="218"/>
        <v>43864</v>
      </c>
      <c r="B722" s="15" t="str">
        <f t="shared" ca="1" si="202"/>
        <v>n.d</v>
      </c>
      <c r="C722" s="2">
        <f t="shared" si="203"/>
        <v>0</v>
      </c>
      <c r="D722" s="12">
        <f ca="1">IF(A722&lt;$B$1,VLOOKUP(A722,[1]DI!$A$4:$B$15000,2),0)</f>
        <v>0</v>
      </c>
      <c r="E722" s="13">
        <f t="shared" ca="1" si="204"/>
        <v>1</v>
      </c>
      <c r="F722" s="13">
        <f ca="1">(TRUNC(PRODUCT($E$12:$E721),16))</f>
        <v>1.1086628212740099</v>
      </c>
      <c r="G722" s="13">
        <f t="shared" ca="1" si="205"/>
        <v>1.07412891539049</v>
      </c>
      <c r="H722" s="13">
        <f t="shared" ca="1" si="206"/>
        <v>1.0321506199999999</v>
      </c>
      <c r="I722" s="12">
        <f t="shared" si="219"/>
        <v>5.1999999999999998E-3</v>
      </c>
      <c r="J722" s="100">
        <f t="shared" si="207"/>
        <v>43578</v>
      </c>
      <c r="K722" s="3">
        <f t="shared" si="208"/>
        <v>199</v>
      </c>
      <c r="L722" s="18">
        <f t="shared" si="209"/>
        <v>199</v>
      </c>
      <c r="M722" s="11">
        <f t="shared" si="210"/>
        <v>1.0041041079999999</v>
      </c>
      <c r="N722" s="11">
        <f t="shared" ca="1" si="211"/>
        <v>1.036386678</v>
      </c>
      <c r="O722" s="18">
        <f t="shared" si="212"/>
        <v>0</v>
      </c>
      <c r="P722" s="2">
        <f t="shared" ca="1" si="213"/>
        <v>0</v>
      </c>
      <c r="Q722" s="2">
        <f t="shared" si="214"/>
        <v>0</v>
      </c>
      <c r="R722" s="4" t="str">
        <f t="shared" si="215"/>
        <v>A+J=</v>
      </c>
      <c r="S722" s="100">
        <f t="shared" si="216"/>
        <v>0</v>
      </c>
      <c r="T722" s="9" t="str">
        <f t="shared" si="217"/>
        <v>-</v>
      </c>
      <c r="U722" s="9"/>
      <c r="V722" s="9"/>
      <c r="W722" s="9"/>
      <c r="X722" s="9"/>
      <c r="Y722" s="1"/>
      <c r="Z722" s="9"/>
      <c r="AA722" s="9"/>
      <c r="AB722" s="9"/>
      <c r="AC722" s="9"/>
      <c r="AD722" s="9"/>
      <c r="AE722" s="10"/>
      <c r="AF722" s="9"/>
      <c r="AG722" s="9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</row>
    <row r="723" spans="1:190" x14ac:dyDescent="0.15">
      <c r="A723" s="98">
        <f t="shared" si="218"/>
        <v>43865</v>
      </c>
      <c r="B723" s="15" t="str">
        <f t="shared" ca="1" si="202"/>
        <v>n.d</v>
      </c>
      <c r="C723" s="2">
        <f t="shared" si="203"/>
        <v>0</v>
      </c>
      <c r="D723" s="12">
        <f ca="1">IF(A723&lt;$B$1,VLOOKUP(A723,[1]DI!$A$4:$B$15000,2),0)</f>
        <v>0</v>
      </c>
      <c r="E723" s="13">
        <f t="shared" ca="1" si="204"/>
        <v>1</v>
      </c>
      <c r="F723" s="13">
        <f ca="1">(TRUNC(PRODUCT($E$12:$E722),16))</f>
        <v>1.1086628212740099</v>
      </c>
      <c r="G723" s="13">
        <f t="shared" ca="1" si="205"/>
        <v>1.07412891539049</v>
      </c>
      <c r="H723" s="13">
        <f t="shared" ca="1" si="206"/>
        <v>1.0321506199999999</v>
      </c>
      <c r="I723" s="12">
        <f t="shared" si="219"/>
        <v>5.1999999999999998E-3</v>
      </c>
      <c r="J723" s="100">
        <f t="shared" si="207"/>
        <v>43578</v>
      </c>
      <c r="K723" s="3">
        <f t="shared" si="208"/>
        <v>200</v>
      </c>
      <c r="L723" s="18">
        <f t="shared" si="209"/>
        <v>200</v>
      </c>
      <c r="M723" s="11">
        <f t="shared" si="210"/>
        <v>1.004124775</v>
      </c>
      <c r="N723" s="11">
        <f t="shared" ca="1" si="211"/>
        <v>1.0364080090000001</v>
      </c>
      <c r="O723" s="18">
        <f t="shared" si="212"/>
        <v>0</v>
      </c>
      <c r="P723" s="2">
        <f t="shared" ca="1" si="213"/>
        <v>0</v>
      </c>
      <c r="Q723" s="2">
        <f t="shared" si="214"/>
        <v>0</v>
      </c>
      <c r="R723" s="4" t="str">
        <f t="shared" si="215"/>
        <v>A+J=</v>
      </c>
      <c r="S723" s="100">
        <f t="shared" si="216"/>
        <v>0</v>
      </c>
      <c r="T723" s="9" t="str">
        <f t="shared" si="217"/>
        <v>-</v>
      </c>
      <c r="U723" s="9"/>
      <c r="V723" s="9"/>
      <c r="W723" s="9"/>
      <c r="X723" s="9"/>
      <c r="Y723" s="1"/>
      <c r="Z723" s="9"/>
      <c r="AA723" s="9"/>
      <c r="AB723" s="9"/>
      <c r="AC723" s="9"/>
      <c r="AD723" s="9"/>
      <c r="AE723" s="10"/>
      <c r="AF723" s="9"/>
      <c r="AG723" s="9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</row>
    <row r="724" spans="1:190" x14ac:dyDescent="0.15">
      <c r="A724" s="98">
        <f t="shared" si="218"/>
        <v>43866</v>
      </c>
      <c r="B724" s="15" t="str">
        <f t="shared" ca="1" si="202"/>
        <v>n.d</v>
      </c>
      <c r="C724" s="2">
        <f t="shared" si="203"/>
        <v>0</v>
      </c>
      <c r="D724" s="12">
        <f ca="1">IF(A724&lt;$B$1,VLOOKUP(A724,[1]DI!$A$4:$B$15000,2),0)</f>
        <v>0</v>
      </c>
      <c r="E724" s="13">
        <f t="shared" ca="1" si="204"/>
        <v>1</v>
      </c>
      <c r="F724" s="13">
        <f ca="1">(TRUNC(PRODUCT($E$12:$E723),16))</f>
        <v>1.1086628212740099</v>
      </c>
      <c r="G724" s="13">
        <f t="shared" ca="1" si="205"/>
        <v>1.07412891539049</v>
      </c>
      <c r="H724" s="13">
        <f t="shared" ca="1" si="206"/>
        <v>1.0321506199999999</v>
      </c>
      <c r="I724" s="12">
        <f t="shared" si="219"/>
        <v>5.1999999999999998E-3</v>
      </c>
      <c r="J724" s="100">
        <f t="shared" si="207"/>
        <v>43578</v>
      </c>
      <c r="K724" s="3">
        <f t="shared" si="208"/>
        <v>201</v>
      </c>
      <c r="L724" s="18">
        <f t="shared" si="209"/>
        <v>201</v>
      </c>
      <c r="M724" s="11">
        <f t="shared" si="210"/>
        <v>1.0041454409999999</v>
      </c>
      <c r="N724" s="11">
        <f t="shared" ca="1" si="211"/>
        <v>1.0364293389999999</v>
      </c>
      <c r="O724" s="18">
        <f t="shared" si="212"/>
        <v>0</v>
      </c>
      <c r="P724" s="2">
        <f t="shared" ca="1" si="213"/>
        <v>0</v>
      </c>
      <c r="Q724" s="2">
        <f t="shared" si="214"/>
        <v>0</v>
      </c>
      <c r="R724" s="4" t="str">
        <f t="shared" si="215"/>
        <v>A+J=</v>
      </c>
      <c r="S724" s="100">
        <f t="shared" si="216"/>
        <v>0</v>
      </c>
      <c r="T724" s="9" t="str">
        <f t="shared" si="217"/>
        <v>-</v>
      </c>
      <c r="U724" s="9"/>
      <c r="V724" s="9"/>
      <c r="W724" s="9"/>
      <c r="X724" s="9"/>
      <c r="Y724" s="1"/>
      <c r="Z724" s="9"/>
      <c r="AA724" s="9"/>
      <c r="AB724" s="9"/>
      <c r="AC724" s="9"/>
      <c r="AD724" s="9"/>
      <c r="AE724" s="10"/>
      <c r="AF724" s="9"/>
      <c r="AG724" s="9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</row>
    <row r="725" spans="1:190" x14ac:dyDescent="0.15">
      <c r="A725" s="98">
        <f t="shared" si="218"/>
        <v>43867</v>
      </c>
      <c r="B725" s="15" t="str">
        <f t="shared" ca="1" si="202"/>
        <v>n.d</v>
      </c>
      <c r="C725" s="2">
        <f t="shared" si="203"/>
        <v>0</v>
      </c>
      <c r="D725" s="12">
        <f ca="1">IF(A725&lt;$B$1,VLOOKUP(A725,[1]DI!$A$4:$B$15000,2),0)</f>
        <v>0</v>
      </c>
      <c r="E725" s="13">
        <f t="shared" ca="1" si="204"/>
        <v>1</v>
      </c>
      <c r="F725" s="13">
        <f ca="1">(TRUNC(PRODUCT($E$12:$E724),16))</f>
        <v>1.1086628212740099</v>
      </c>
      <c r="G725" s="13">
        <f t="shared" ca="1" si="205"/>
        <v>1.07412891539049</v>
      </c>
      <c r="H725" s="13">
        <f t="shared" ca="1" si="206"/>
        <v>1.0321506199999999</v>
      </c>
      <c r="I725" s="12">
        <f t="shared" si="219"/>
        <v>5.1999999999999998E-3</v>
      </c>
      <c r="J725" s="100">
        <f t="shared" si="207"/>
        <v>43578</v>
      </c>
      <c r="K725" s="3">
        <f t="shared" si="208"/>
        <v>202</v>
      </c>
      <c r="L725" s="18">
        <f t="shared" si="209"/>
        <v>202</v>
      </c>
      <c r="M725" s="11">
        <f t="shared" si="210"/>
        <v>1.0041661079999999</v>
      </c>
      <c r="N725" s="11">
        <f t="shared" ca="1" si="211"/>
        <v>1.0364506710000001</v>
      </c>
      <c r="O725" s="18">
        <f t="shared" si="212"/>
        <v>0</v>
      </c>
      <c r="P725" s="2">
        <f t="shared" ca="1" si="213"/>
        <v>0</v>
      </c>
      <c r="Q725" s="2">
        <f t="shared" si="214"/>
        <v>0</v>
      </c>
      <c r="R725" s="4" t="str">
        <f t="shared" si="215"/>
        <v>A+J=</v>
      </c>
      <c r="S725" s="100">
        <f t="shared" si="216"/>
        <v>0</v>
      </c>
      <c r="T725" s="9" t="str">
        <f t="shared" si="217"/>
        <v>-</v>
      </c>
      <c r="U725" s="9"/>
      <c r="V725" s="9"/>
      <c r="W725" s="9"/>
      <c r="X725" s="9"/>
      <c r="Y725" s="1"/>
      <c r="Z725" s="9"/>
      <c r="AA725" s="9"/>
      <c r="AB725" s="9"/>
      <c r="AC725" s="9"/>
      <c r="AD725" s="9"/>
      <c r="AE725" s="10"/>
      <c r="AF725" s="9"/>
      <c r="AG725" s="9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</row>
    <row r="726" spans="1:190" x14ac:dyDescent="0.15">
      <c r="A726" s="98">
        <f t="shared" si="218"/>
        <v>43868</v>
      </c>
      <c r="B726" s="15" t="str">
        <f t="shared" ca="1" si="202"/>
        <v>n.d</v>
      </c>
      <c r="C726" s="2">
        <f t="shared" si="203"/>
        <v>0</v>
      </c>
      <c r="D726" s="12">
        <f ca="1">IF(A726&lt;$B$1,VLOOKUP(A726,[1]DI!$A$4:$B$15000,2),0)</f>
        <v>0</v>
      </c>
      <c r="E726" s="13">
        <f t="shared" ca="1" si="204"/>
        <v>1</v>
      </c>
      <c r="F726" s="13">
        <f ca="1">(TRUNC(PRODUCT($E$12:$E725),16))</f>
        <v>1.1086628212740099</v>
      </c>
      <c r="G726" s="13">
        <f t="shared" ca="1" si="205"/>
        <v>1.07412891539049</v>
      </c>
      <c r="H726" s="13">
        <f t="shared" ca="1" si="206"/>
        <v>1.0321506199999999</v>
      </c>
      <c r="I726" s="12">
        <f t="shared" si="219"/>
        <v>5.1999999999999998E-3</v>
      </c>
      <c r="J726" s="100">
        <f t="shared" si="207"/>
        <v>43578</v>
      </c>
      <c r="K726" s="3">
        <f t="shared" si="208"/>
        <v>203</v>
      </c>
      <c r="L726" s="18">
        <f t="shared" si="209"/>
        <v>203</v>
      </c>
      <c r="M726" s="11">
        <f t="shared" si="210"/>
        <v>1.0041867760000001</v>
      </c>
      <c r="N726" s="11">
        <f t="shared" ca="1" si="211"/>
        <v>1.0364720030000001</v>
      </c>
      <c r="O726" s="18">
        <f t="shared" si="212"/>
        <v>0</v>
      </c>
      <c r="P726" s="2">
        <f t="shared" ca="1" si="213"/>
        <v>0</v>
      </c>
      <c r="Q726" s="2">
        <f t="shared" si="214"/>
        <v>0</v>
      </c>
      <c r="R726" s="4" t="str">
        <f t="shared" si="215"/>
        <v>A+J=</v>
      </c>
      <c r="S726" s="100">
        <f t="shared" si="216"/>
        <v>0</v>
      </c>
      <c r="T726" s="9" t="str">
        <f t="shared" si="217"/>
        <v>-</v>
      </c>
      <c r="U726" s="9"/>
      <c r="V726" s="9"/>
      <c r="W726" s="9"/>
      <c r="X726" s="9"/>
      <c r="Y726" s="1"/>
      <c r="Z726" s="9"/>
      <c r="AA726" s="9"/>
      <c r="AB726" s="9"/>
      <c r="AC726" s="9"/>
      <c r="AD726" s="9"/>
      <c r="AE726" s="10"/>
      <c r="AF726" s="9"/>
      <c r="AG726" s="9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</row>
    <row r="727" spans="1:190" x14ac:dyDescent="0.15">
      <c r="A727" s="98">
        <f t="shared" si="218"/>
        <v>43869</v>
      </c>
      <c r="B727" s="15" t="str">
        <f t="shared" ca="1" si="202"/>
        <v>n.d</v>
      </c>
      <c r="C727" s="2">
        <f t="shared" si="203"/>
        <v>0</v>
      </c>
      <c r="D727" s="12">
        <f ca="1">IF(A727&lt;$B$1,VLOOKUP(A727,[1]DI!$A$4:$B$15000,2),0)</f>
        <v>0</v>
      </c>
      <c r="E727" s="13">
        <f t="shared" ca="1" si="204"/>
        <v>1</v>
      </c>
      <c r="F727" s="13">
        <f ca="1">(TRUNC(PRODUCT($E$12:$E726),16))</f>
        <v>1.1086628212740099</v>
      </c>
      <c r="G727" s="13">
        <f t="shared" ca="1" si="205"/>
        <v>1.07412891539049</v>
      </c>
      <c r="H727" s="13">
        <f t="shared" ca="1" si="206"/>
        <v>1.0321506199999999</v>
      </c>
      <c r="I727" s="12">
        <f t="shared" si="219"/>
        <v>5.1999999999999998E-3</v>
      </c>
      <c r="J727" s="100">
        <f t="shared" si="207"/>
        <v>43578</v>
      </c>
      <c r="K727" s="3">
        <f t="shared" si="208"/>
        <v>203</v>
      </c>
      <c r="L727" s="18">
        <f t="shared" si="209"/>
        <v>204</v>
      </c>
      <c r="M727" s="11">
        <f t="shared" si="210"/>
        <v>1.0042074430000001</v>
      </c>
      <c r="N727" s="11">
        <f t="shared" ca="1" si="211"/>
        <v>1.0364933350000001</v>
      </c>
      <c r="O727" s="18">
        <f t="shared" si="212"/>
        <v>0</v>
      </c>
      <c r="P727" s="2">
        <f t="shared" ca="1" si="213"/>
        <v>0</v>
      </c>
      <c r="Q727" s="2">
        <f t="shared" si="214"/>
        <v>0</v>
      </c>
      <c r="R727" s="4" t="str">
        <f t="shared" si="215"/>
        <v>A+J=</v>
      </c>
      <c r="S727" s="100">
        <f t="shared" si="216"/>
        <v>0</v>
      </c>
      <c r="T727" s="9" t="str">
        <f t="shared" si="217"/>
        <v>-</v>
      </c>
      <c r="U727" s="9"/>
      <c r="V727" s="9"/>
      <c r="W727" s="9"/>
      <c r="X727" s="9"/>
      <c r="Y727" s="1"/>
      <c r="Z727" s="9"/>
      <c r="AA727" s="9"/>
      <c r="AB727" s="9"/>
      <c r="AC727" s="9"/>
      <c r="AD727" s="9"/>
      <c r="AE727" s="10"/>
      <c r="AF727" s="9"/>
      <c r="AG727" s="9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</row>
    <row r="728" spans="1:190" x14ac:dyDescent="0.15">
      <c r="A728" s="98">
        <f t="shared" si="218"/>
        <v>43870</v>
      </c>
      <c r="B728" s="15" t="str">
        <f t="shared" ca="1" si="202"/>
        <v>n.d</v>
      </c>
      <c r="C728" s="2">
        <f t="shared" si="203"/>
        <v>0</v>
      </c>
      <c r="D728" s="12">
        <f ca="1">IF(A728&lt;$B$1,VLOOKUP(A728,[1]DI!$A$4:$B$15000,2),0)</f>
        <v>0</v>
      </c>
      <c r="E728" s="13">
        <f t="shared" ca="1" si="204"/>
        <v>1</v>
      </c>
      <c r="F728" s="13">
        <f ca="1">(TRUNC(PRODUCT($E$12:$E727),16))</f>
        <v>1.1086628212740099</v>
      </c>
      <c r="G728" s="13">
        <f t="shared" ca="1" si="205"/>
        <v>1.07412891539049</v>
      </c>
      <c r="H728" s="13">
        <f t="shared" ca="1" si="206"/>
        <v>1.0321506199999999</v>
      </c>
      <c r="I728" s="12">
        <f t="shared" si="219"/>
        <v>5.1999999999999998E-3</v>
      </c>
      <c r="J728" s="100">
        <f t="shared" si="207"/>
        <v>43578</v>
      </c>
      <c r="K728" s="3">
        <f t="shared" si="208"/>
        <v>203</v>
      </c>
      <c r="L728" s="18">
        <f t="shared" si="209"/>
        <v>204</v>
      </c>
      <c r="M728" s="11">
        <f t="shared" si="210"/>
        <v>1.0042074430000001</v>
      </c>
      <c r="N728" s="11">
        <f t="shared" ca="1" si="211"/>
        <v>1.0364933350000001</v>
      </c>
      <c r="O728" s="18">
        <f t="shared" si="212"/>
        <v>0</v>
      </c>
      <c r="P728" s="2">
        <f t="shared" ca="1" si="213"/>
        <v>0</v>
      </c>
      <c r="Q728" s="2">
        <f t="shared" si="214"/>
        <v>0</v>
      </c>
      <c r="R728" s="4" t="str">
        <f t="shared" si="215"/>
        <v>A+J=</v>
      </c>
      <c r="S728" s="100">
        <f t="shared" si="216"/>
        <v>0</v>
      </c>
      <c r="T728" s="9" t="str">
        <f t="shared" si="217"/>
        <v>-</v>
      </c>
      <c r="U728" s="9"/>
      <c r="V728" s="9"/>
      <c r="W728" s="9"/>
      <c r="X728" s="9"/>
      <c r="Y728" s="1"/>
      <c r="Z728" s="9"/>
      <c r="AA728" s="9"/>
      <c r="AB728" s="9"/>
      <c r="AC728" s="9"/>
      <c r="AD728" s="9"/>
      <c r="AE728" s="10"/>
      <c r="AF728" s="9"/>
      <c r="AG728" s="9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</row>
    <row r="729" spans="1:190" x14ac:dyDescent="0.15">
      <c r="A729" s="98">
        <f t="shared" si="218"/>
        <v>43871</v>
      </c>
      <c r="B729" s="15" t="str">
        <f t="shared" ca="1" si="202"/>
        <v>n.d</v>
      </c>
      <c r="C729" s="2">
        <f t="shared" si="203"/>
        <v>0</v>
      </c>
      <c r="D729" s="12">
        <f ca="1">IF(A729&lt;$B$1,VLOOKUP(A729,[1]DI!$A$4:$B$15000,2),0)</f>
        <v>0</v>
      </c>
      <c r="E729" s="13">
        <f t="shared" ca="1" si="204"/>
        <v>1</v>
      </c>
      <c r="F729" s="13">
        <f ca="1">(TRUNC(PRODUCT($E$12:$E728),16))</f>
        <v>1.1086628212740099</v>
      </c>
      <c r="G729" s="13">
        <f t="shared" ca="1" si="205"/>
        <v>1.07412891539049</v>
      </c>
      <c r="H729" s="13">
        <f t="shared" ca="1" si="206"/>
        <v>1.0321506199999999</v>
      </c>
      <c r="I729" s="12">
        <f t="shared" si="219"/>
        <v>5.1999999999999998E-3</v>
      </c>
      <c r="J729" s="100">
        <f t="shared" si="207"/>
        <v>43578</v>
      </c>
      <c r="K729" s="3">
        <f t="shared" si="208"/>
        <v>204</v>
      </c>
      <c r="L729" s="18">
        <f t="shared" si="209"/>
        <v>204</v>
      </c>
      <c r="M729" s="11">
        <f t="shared" si="210"/>
        <v>1.0042074430000001</v>
      </c>
      <c r="N729" s="11">
        <f t="shared" ca="1" si="211"/>
        <v>1.0364933350000001</v>
      </c>
      <c r="O729" s="18">
        <f t="shared" si="212"/>
        <v>0</v>
      </c>
      <c r="P729" s="2">
        <f t="shared" ca="1" si="213"/>
        <v>0</v>
      </c>
      <c r="Q729" s="2">
        <f t="shared" si="214"/>
        <v>0</v>
      </c>
      <c r="R729" s="4" t="str">
        <f t="shared" si="215"/>
        <v>A+J=</v>
      </c>
      <c r="S729" s="100">
        <f t="shared" si="216"/>
        <v>0</v>
      </c>
      <c r="T729" s="9" t="str">
        <f t="shared" si="217"/>
        <v>-</v>
      </c>
      <c r="U729" s="9"/>
      <c r="V729" s="9"/>
      <c r="W729" s="9"/>
      <c r="X729" s="9"/>
      <c r="Y729" s="1"/>
      <c r="Z729" s="9"/>
      <c r="AA729" s="9"/>
      <c r="AB729" s="9"/>
      <c r="AC729" s="9"/>
      <c r="AD729" s="9"/>
      <c r="AE729" s="10"/>
      <c r="AF729" s="9"/>
      <c r="AG729" s="9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</row>
    <row r="730" spans="1:190" x14ac:dyDescent="0.15">
      <c r="A730" s="98">
        <f t="shared" si="218"/>
        <v>43872</v>
      </c>
      <c r="B730" s="15" t="str">
        <f t="shared" ca="1" si="202"/>
        <v>n.d</v>
      </c>
      <c r="C730" s="2">
        <f t="shared" si="203"/>
        <v>0</v>
      </c>
      <c r="D730" s="12">
        <f ca="1">IF(A730&lt;$B$1,VLOOKUP(A730,[1]DI!$A$4:$B$15000,2),0)</f>
        <v>0</v>
      </c>
      <c r="E730" s="13">
        <f t="shared" ca="1" si="204"/>
        <v>1</v>
      </c>
      <c r="F730" s="13">
        <f ca="1">(TRUNC(PRODUCT($E$12:$E729),16))</f>
        <v>1.1086628212740099</v>
      </c>
      <c r="G730" s="13">
        <f t="shared" ca="1" si="205"/>
        <v>1.07412891539049</v>
      </c>
      <c r="H730" s="13">
        <f t="shared" ca="1" si="206"/>
        <v>1.0321506199999999</v>
      </c>
      <c r="I730" s="12">
        <f t="shared" si="219"/>
        <v>5.1999999999999998E-3</v>
      </c>
      <c r="J730" s="100">
        <f t="shared" si="207"/>
        <v>43578</v>
      </c>
      <c r="K730" s="3">
        <f t="shared" si="208"/>
        <v>205</v>
      </c>
      <c r="L730" s="18">
        <f t="shared" si="209"/>
        <v>205</v>
      </c>
      <c r="M730" s="11">
        <f t="shared" si="210"/>
        <v>1.0042281120000001</v>
      </c>
      <c r="N730" s="11">
        <f t="shared" ca="1" si="211"/>
        <v>1.0365146679999999</v>
      </c>
      <c r="O730" s="18">
        <f t="shared" si="212"/>
        <v>0</v>
      </c>
      <c r="P730" s="2">
        <f t="shared" ca="1" si="213"/>
        <v>0</v>
      </c>
      <c r="Q730" s="2">
        <f t="shared" si="214"/>
        <v>0</v>
      </c>
      <c r="R730" s="4" t="str">
        <f t="shared" si="215"/>
        <v>A+J=</v>
      </c>
      <c r="S730" s="100">
        <f t="shared" si="216"/>
        <v>0</v>
      </c>
      <c r="T730" s="9" t="str">
        <f t="shared" si="217"/>
        <v>-</v>
      </c>
      <c r="U730" s="9"/>
      <c r="V730" s="9"/>
      <c r="W730" s="9"/>
      <c r="X730" s="9"/>
      <c r="Y730" s="1"/>
      <c r="Z730" s="9"/>
      <c r="AA730" s="9"/>
      <c r="AB730" s="9"/>
      <c r="AC730" s="9"/>
      <c r="AD730" s="9"/>
      <c r="AE730" s="10"/>
      <c r="AF730" s="9"/>
      <c r="AG730" s="9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</row>
    <row r="731" spans="1:190" x14ac:dyDescent="0.15">
      <c r="A731" s="98">
        <f t="shared" si="218"/>
        <v>43873</v>
      </c>
      <c r="B731" s="15" t="str">
        <f t="shared" ca="1" si="202"/>
        <v>n.d</v>
      </c>
      <c r="C731" s="2">
        <f t="shared" si="203"/>
        <v>0</v>
      </c>
      <c r="D731" s="12">
        <f ca="1">IF(A731&lt;$B$1,VLOOKUP(A731,[1]DI!$A$4:$B$15000,2),0)</f>
        <v>0</v>
      </c>
      <c r="E731" s="13">
        <f t="shared" ca="1" si="204"/>
        <v>1</v>
      </c>
      <c r="F731" s="13">
        <f ca="1">(TRUNC(PRODUCT($E$12:$E730),16))</f>
        <v>1.1086628212740099</v>
      </c>
      <c r="G731" s="13">
        <f t="shared" ca="1" si="205"/>
        <v>1.07412891539049</v>
      </c>
      <c r="H731" s="13">
        <f t="shared" ca="1" si="206"/>
        <v>1.0321506199999999</v>
      </c>
      <c r="I731" s="12">
        <f t="shared" si="219"/>
        <v>5.1999999999999998E-3</v>
      </c>
      <c r="J731" s="100">
        <f t="shared" si="207"/>
        <v>43578</v>
      </c>
      <c r="K731" s="3">
        <f t="shared" si="208"/>
        <v>206</v>
      </c>
      <c r="L731" s="18">
        <f t="shared" si="209"/>
        <v>206</v>
      </c>
      <c r="M731" s="11">
        <f t="shared" si="210"/>
        <v>1.00424878</v>
      </c>
      <c r="N731" s="11">
        <f t="shared" ca="1" si="211"/>
        <v>1.036536001</v>
      </c>
      <c r="O731" s="18">
        <f t="shared" si="212"/>
        <v>0</v>
      </c>
      <c r="P731" s="2">
        <f t="shared" ca="1" si="213"/>
        <v>0</v>
      </c>
      <c r="Q731" s="2">
        <f t="shared" si="214"/>
        <v>0</v>
      </c>
      <c r="R731" s="4" t="str">
        <f t="shared" si="215"/>
        <v>A+J=</v>
      </c>
      <c r="S731" s="100">
        <f t="shared" si="216"/>
        <v>0</v>
      </c>
      <c r="T731" s="9" t="str">
        <f t="shared" si="217"/>
        <v>-</v>
      </c>
      <c r="U731" s="9"/>
      <c r="V731" s="9"/>
      <c r="W731" s="9"/>
      <c r="X731" s="9"/>
      <c r="Y731" s="1"/>
      <c r="Z731" s="9"/>
      <c r="AA731" s="9"/>
      <c r="AB731" s="9"/>
      <c r="AC731" s="9"/>
      <c r="AD731" s="9"/>
      <c r="AE731" s="10"/>
      <c r="AF731" s="9"/>
      <c r="AG731" s="9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</row>
    <row r="732" spans="1:190" x14ac:dyDescent="0.15">
      <c r="A732" s="98">
        <f t="shared" si="218"/>
        <v>43874</v>
      </c>
      <c r="B732" s="15" t="str">
        <f t="shared" ca="1" si="202"/>
        <v>n.d</v>
      </c>
      <c r="C732" s="2">
        <f t="shared" si="203"/>
        <v>0</v>
      </c>
      <c r="D732" s="12">
        <f ca="1">IF(A732&lt;$B$1,VLOOKUP(A732,[1]DI!$A$4:$B$15000,2),0)</f>
        <v>0</v>
      </c>
      <c r="E732" s="13">
        <f t="shared" ca="1" si="204"/>
        <v>1</v>
      </c>
      <c r="F732" s="13">
        <f ca="1">(TRUNC(PRODUCT($E$12:$E731),16))</f>
        <v>1.1086628212740099</v>
      </c>
      <c r="G732" s="13">
        <f t="shared" ca="1" si="205"/>
        <v>1.07412891539049</v>
      </c>
      <c r="H732" s="13">
        <f t="shared" ca="1" si="206"/>
        <v>1.0321506199999999</v>
      </c>
      <c r="I732" s="12">
        <f t="shared" si="219"/>
        <v>5.1999999999999998E-3</v>
      </c>
      <c r="J732" s="100">
        <f t="shared" si="207"/>
        <v>43578</v>
      </c>
      <c r="K732" s="3">
        <f t="shared" si="208"/>
        <v>207</v>
      </c>
      <c r="L732" s="18">
        <f t="shared" si="209"/>
        <v>207</v>
      </c>
      <c r="M732" s="11">
        <f t="shared" si="210"/>
        <v>1.0042694489999999</v>
      </c>
      <c r="N732" s="11">
        <f t="shared" ca="1" si="211"/>
        <v>1.0365573340000001</v>
      </c>
      <c r="O732" s="18">
        <f t="shared" si="212"/>
        <v>0</v>
      </c>
      <c r="P732" s="2">
        <f t="shared" ca="1" si="213"/>
        <v>0</v>
      </c>
      <c r="Q732" s="2">
        <f t="shared" si="214"/>
        <v>0</v>
      </c>
      <c r="R732" s="4" t="str">
        <f t="shared" si="215"/>
        <v>A+J=</v>
      </c>
      <c r="S732" s="100">
        <f t="shared" si="216"/>
        <v>0</v>
      </c>
      <c r="T732" s="9" t="str">
        <f t="shared" si="217"/>
        <v>-</v>
      </c>
      <c r="U732" s="9"/>
      <c r="V732" s="9"/>
      <c r="W732" s="9"/>
      <c r="X732" s="9"/>
      <c r="Y732" s="1"/>
      <c r="Z732" s="9"/>
      <c r="AA732" s="9"/>
      <c r="AB732" s="9"/>
      <c r="AC732" s="9"/>
      <c r="AD732" s="9"/>
      <c r="AE732" s="10"/>
      <c r="AF732" s="9"/>
      <c r="AG732" s="9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</row>
    <row r="733" spans="1:190" x14ac:dyDescent="0.15">
      <c r="A733" s="98">
        <f t="shared" si="218"/>
        <v>43875</v>
      </c>
      <c r="B733" s="15" t="str">
        <f t="shared" ca="1" si="202"/>
        <v>n.d</v>
      </c>
      <c r="C733" s="2">
        <f t="shared" si="203"/>
        <v>0</v>
      </c>
      <c r="D733" s="12">
        <f ca="1">IF(A733&lt;$B$1,VLOOKUP(A733,[1]DI!$A$4:$B$15000,2),0)</f>
        <v>0</v>
      </c>
      <c r="E733" s="13">
        <f t="shared" ca="1" si="204"/>
        <v>1</v>
      </c>
      <c r="F733" s="13">
        <f ca="1">(TRUNC(PRODUCT($E$12:$E732),16))</f>
        <v>1.1086628212740099</v>
      </c>
      <c r="G733" s="13">
        <f t="shared" ca="1" si="205"/>
        <v>1.07412891539049</v>
      </c>
      <c r="H733" s="13">
        <f t="shared" ca="1" si="206"/>
        <v>1.0321506199999999</v>
      </c>
      <c r="I733" s="12">
        <f t="shared" si="219"/>
        <v>5.1999999999999998E-3</v>
      </c>
      <c r="J733" s="100">
        <f t="shared" si="207"/>
        <v>43578</v>
      </c>
      <c r="K733" s="3">
        <f t="shared" si="208"/>
        <v>208</v>
      </c>
      <c r="L733" s="18">
        <f t="shared" si="209"/>
        <v>208</v>
      </c>
      <c r="M733" s="11">
        <f t="shared" si="210"/>
        <v>1.004290119</v>
      </c>
      <c r="N733" s="11">
        <f t="shared" ca="1" si="211"/>
        <v>1.0365786690000001</v>
      </c>
      <c r="O733" s="18">
        <f t="shared" si="212"/>
        <v>0</v>
      </c>
      <c r="P733" s="2">
        <f t="shared" ca="1" si="213"/>
        <v>0</v>
      </c>
      <c r="Q733" s="2">
        <f t="shared" si="214"/>
        <v>0</v>
      </c>
      <c r="R733" s="4" t="str">
        <f t="shared" si="215"/>
        <v>A+J=</v>
      </c>
      <c r="S733" s="100">
        <f t="shared" si="216"/>
        <v>0</v>
      </c>
      <c r="T733" s="9" t="str">
        <f t="shared" si="217"/>
        <v>-</v>
      </c>
      <c r="U733" s="9"/>
      <c r="V733" s="9"/>
      <c r="W733" s="9"/>
      <c r="X733" s="9"/>
      <c r="Y733" s="1"/>
      <c r="Z733" s="9"/>
      <c r="AA733" s="9"/>
      <c r="AB733" s="9"/>
      <c r="AC733" s="9"/>
      <c r="AD733" s="9"/>
      <c r="AE733" s="10"/>
      <c r="AF733" s="9"/>
      <c r="AG733" s="9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</row>
    <row r="734" spans="1:190" x14ac:dyDescent="0.15">
      <c r="A734" s="98">
        <f t="shared" si="218"/>
        <v>43876</v>
      </c>
      <c r="B734" s="15" t="str">
        <f t="shared" ca="1" si="202"/>
        <v>n.d</v>
      </c>
      <c r="C734" s="2">
        <f t="shared" si="203"/>
        <v>0</v>
      </c>
      <c r="D734" s="12">
        <f ca="1">IF(A734&lt;$B$1,VLOOKUP(A734,[1]DI!$A$4:$B$15000,2),0)</f>
        <v>0</v>
      </c>
      <c r="E734" s="13">
        <f t="shared" ca="1" si="204"/>
        <v>1</v>
      </c>
      <c r="F734" s="13">
        <f ca="1">(TRUNC(PRODUCT($E$12:$E733),16))</f>
        <v>1.1086628212740099</v>
      </c>
      <c r="G734" s="13">
        <f t="shared" ca="1" si="205"/>
        <v>1.07412891539049</v>
      </c>
      <c r="H734" s="13">
        <f t="shared" ca="1" si="206"/>
        <v>1.0321506199999999</v>
      </c>
      <c r="I734" s="12">
        <f t="shared" si="219"/>
        <v>5.1999999999999998E-3</v>
      </c>
      <c r="J734" s="100">
        <f t="shared" si="207"/>
        <v>43578</v>
      </c>
      <c r="K734" s="3">
        <f t="shared" si="208"/>
        <v>208</v>
      </c>
      <c r="L734" s="18">
        <f t="shared" si="209"/>
        <v>209</v>
      </c>
      <c r="M734" s="11">
        <f t="shared" si="210"/>
        <v>1.004310789</v>
      </c>
      <c r="N734" s="11">
        <f t="shared" ca="1" si="211"/>
        <v>1.0366000040000001</v>
      </c>
      <c r="O734" s="18">
        <f t="shared" si="212"/>
        <v>0</v>
      </c>
      <c r="P734" s="2">
        <f t="shared" ca="1" si="213"/>
        <v>0</v>
      </c>
      <c r="Q734" s="2">
        <f t="shared" si="214"/>
        <v>0</v>
      </c>
      <c r="R734" s="4" t="str">
        <f t="shared" si="215"/>
        <v>A+J=</v>
      </c>
      <c r="S734" s="100">
        <f t="shared" si="216"/>
        <v>0</v>
      </c>
      <c r="T734" s="9" t="str">
        <f t="shared" si="217"/>
        <v>-</v>
      </c>
      <c r="U734" s="9"/>
      <c r="V734" s="9"/>
      <c r="W734" s="9"/>
      <c r="X734" s="9"/>
      <c r="Y734" s="1"/>
      <c r="Z734" s="9"/>
      <c r="AA734" s="9"/>
      <c r="AB734" s="9"/>
      <c r="AC734" s="9"/>
      <c r="AD734" s="9"/>
      <c r="AE734" s="10"/>
      <c r="AF734" s="9"/>
      <c r="AG734" s="9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</row>
    <row r="735" spans="1:190" x14ac:dyDescent="0.15">
      <c r="A735" s="98">
        <f t="shared" si="218"/>
        <v>43877</v>
      </c>
      <c r="B735" s="15" t="str">
        <f t="shared" ca="1" si="202"/>
        <v>n.d</v>
      </c>
      <c r="C735" s="2">
        <f t="shared" si="203"/>
        <v>0</v>
      </c>
      <c r="D735" s="12">
        <f ca="1">IF(A735&lt;$B$1,VLOOKUP(A735,[1]DI!$A$4:$B$15000,2),0)</f>
        <v>0</v>
      </c>
      <c r="E735" s="13">
        <f t="shared" ca="1" si="204"/>
        <v>1</v>
      </c>
      <c r="F735" s="13">
        <f ca="1">(TRUNC(PRODUCT($E$12:$E734),16))</f>
        <v>1.1086628212740099</v>
      </c>
      <c r="G735" s="13">
        <f t="shared" ca="1" si="205"/>
        <v>1.07412891539049</v>
      </c>
      <c r="H735" s="13">
        <f t="shared" ca="1" si="206"/>
        <v>1.0321506199999999</v>
      </c>
      <c r="I735" s="12">
        <f t="shared" si="219"/>
        <v>5.1999999999999998E-3</v>
      </c>
      <c r="J735" s="100">
        <f t="shared" si="207"/>
        <v>43578</v>
      </c>
      <c r="K735" s="3">
        <f t="shared" si="208"/>
        <v>208</v>
      </c>
      <c r="L735" s="18">
        <f t="shared" si="209"/>
        <v>209</v>
      </c>
      <c r="M735" s="11">
        <f t="shared" si="210"/>
        <v>1.004310789</v>
      </c>
      <c r="N735" s="11">
        <f t="shared" ca="1" si="211"/>
        <v>1.0366000040000001</v>
      </c>
      <c r="O735" s="18">
        <f t="shared" si="212"/>
        <v>0</v>
      </c>
      <c r="P735" s="2">
        <f t="shared" ca="1" si="213"/>
        <v>0</v>
      </c>
      <c r="Q735" s="2">
        <f t="shared" si="214"/>
        <v>0</v>
      </c>
      <c r="R735" s="4" t="str">
        <f t="shared" si="215"/>
        <v>A+J=</v>
      </c>
      <c r="S735" s="100">
        <f t="shared" si="216"/>
        <v>0</v>
      </c>
      <c r="T735" s="9" t="str">
        <f t="shared" si="217"/>
        <v>-</v>
      </c>
      <c r="U735" s="9"/>
      <c r="V735" s="9"/>
      <c r="W735" s="9"/>
      <c r="X735" s="9"/>
      <c r="Y735" s="1"/>
      <c r="Z735" s="9"/>
      <c r="AA735" s="9"/>
      <c r="AB735" s="9"/>
      <c r="AC735" s="9"/>
      <c r="AD735" s="9"/>
      <c r="AE735" s="10"/>
      <c r="AF735" s="9"/>
      <c r="AG735" s="9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</row>
    <row r="736" spans="1:190" x14ac:dyDescent="0.15">
      <c r="A736" s="98">
        <f t="shared" si="218"/>
        <v>43878</v>
      </c>
      <c r="B736" s="15" t="str">
        <f t="shared" ca="1" si="202"/>
        <v>n.d</v>
      </c>
      <c r="C736" s="2">
        <f t="shared" si="203"/>
        <v>0</v>
      </c>
      <c r="D736" s="12">
        <f ca="1">IF(A736&lt;$B$1,VLOOKUP(A736,[1]DI!$A$4:$B$15000,2),0)</f>
        <v>0</v>
      </c>
      <c r="E736" s="13">
        <f t="shared" ca="1" si="204"/>
        <v>1</v>
      </c>
      <c r="F736" s="13">
        <f ca="1">(TRUNC(PRODUCT($E$12:$E735),16))</f>
        <v>1.1086628212740099</v>
      </c>
      <c r="G736" s="13">
        <f t="shared" ca="1" si="205"/>
        <v>1.07412891539049</v>
      </c>
      <c r="H736" s="13">
        <f t="shared" ca="1" si="206"/>
        <v>1.0321506199999999</v>
      </c>
      <c r="I736" s="12">
        <f t="shared" si="219"/>
        <v>5.1999999999999998E-3</v>
      </c>
      <c r="J736" s="100">
        <f t="shared" si="207"/>
        <v>43578</v>
      </c>
      <c r="K736" s="3">
        <f t="shared" si="208"/>
        <v>209</v>
      </c>
      <c r="L736" s="18">
        <f t="shared" si="209"/>
        <v>209</v>
      </c>
      <c r="M736" s="11">
        <f t="shared" si="210"/>
        <v>1.004310789</v>
      </c>
      <c r="N736" s="11">
        <f t="shared" ca="1" si="211"/>
        <v>1.0366000040000001</v>
      </c>
      <c r="O736" s="18">
        <f t="shared" si="212"/>
        <v>0</v>
      </c>
      <c r="P736" s="2">
        <f t="shared" ca="1" si="213"/>
        <v>0</v>
      </c>
      <c r="Q736" s="2">
        <f t="shared" si="214"/>
        <v>0</v>
      </c>
      <c r="R736" s="4" t="str">
        <f t="shared" si="215"/>
        <v>A+J=</v>
      </c>
      <c r="S736" s="100">
        <f t="shared" si="216"/>
        <v>0</v>
      </c>
      <c r="T736" s="9" t="str">
        <f t="shared" si="217"/>
        <v>-</v>
      </c>
      <c r="U736" s="9"/>
      <c r="V736" s="9"/>
      <c r="W736" s="9"/>
      <c r="X736" s="9"/>
      <c r="Y736" s="1"/>
      <c r="Z736" s="9"/>
      <c r="AA736" s="9"/>
      <c r="AB736" s="9"/>
      <c r="AC736" s="9"/>
      <c r="AD736" s="9"/>
      <c r="AE736" s="10"/>
      <c r="AF736" s="9"/>
      <c r="AG736" s="9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</row>
    <row r="737" spans="1:190" x14ac:dyDescent="0.15">
      <c r="A737" s="98"/>
      <c r="B737" s="15"/>
      <c r="C737" s="2"/>
      <c r="D737" s="12"/>
      <c r="E737" s="13"/>
      <c r="F737" s="13"/>
      <c r="G737" s="13"/>
      <c r="H737" s="13"/>
      <c r="I737" s="12"/>
      <c r="J737" s="100"/>
      <c r="K737" s="3"/>
      <c r="L737" s="18"/>
      <c r="M737" s="11"/>
      <c r="N737" s="11"/>
      <c r="O737" s="18"/>
      <c r="P737" s="2"/>
      <c r="Q737" s="2"/>
      <c r="R737" s="4"/>
      <c r="S737" s="100"/>
      <c r="T737" s="9"/>
      <c r="U737" s="9"/>
      <c r="V737" s="9"/>
      <c r="W737" s="9"/>
      <c r="X737" s="9"/>
      <c r="Y737" s="1"/>
      <c r="Z737" s="9"/>
      <c r="AA737" s="9"/>
      <c r="AB737" s="9"/>
      <c r="AC737" s="9"/>
      <c r="AD737" s="9"/>
      <c r="AE737" s="10"/>
      <c r="AF737" s="9"/>
      <c r="AG737" s="9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</row>
    <row r="738" spans="1:190" x14ac:dyDescent="0.15">
      <c r="A738" s="98"/>
      <c r="B738" s="15"/>
      <c r="C738" s="2"/>
      <c r="D738" s="12"/>
      <c r="E738" s="13"/>
      <c r="F738" s="13"/>
      <c r="G738" s="13"/>
      <c r="H738" s="13"/>
      <c r="I738" s="12"/>
      <c r="J738" s="100"/>
      <c r="K738" s="3"/>
      <c r="L738" s="18"/>
      <c r="M738" s="11"/>
      <c r="N738" s="11"/>
      <c r="O738" s="18"/>
      <c r="P738" s="2"/>
      <c r="Q738" s="2"/>
      <c r="R738" s="4"/>
      <c r="S738" s="100"/>
      <c r="T738" s="9"/>
      <c r="U738" s="9"/>
      <c r="V738" s="9"/>
      <c r="W738" s="9"/>
      <c r="X738" s="9"/>
      <c r="Y738" s="1"/>
      <c r="Z738" s="9"/>
      <c r="AA738" s="9"/>
      <c r="AB738" s="9"/>
      <c r="AC738" s="9"/>
      <c r="AD738" s="9"/>
      <c r="AE738" s="10"/>
      <c r="AF738" s="9"/>
      <c r="AG738" s="9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</row>
    <row r="739" spans="1:190" x14ac:dyDescent="0.15">
      <c r="A739" s="98"/>
      <c r="B739" s="15"/>
      <c r="C739" s="2"/>
      <c r="D739" s="12"/>
      <c r="E739" s="13"/>
      <c r="F739" s="13"/>
      <c r="G739" s="13"/>
      <c r="H739" s="13"/>
      <c r="I739" s="12"/>
      <c r="J739" s="100"/>
      <c r="K739" s="3"/>
      <c r="L739" s="18"/>
      <c r="M739" s="11"/>
      <c r="N739" s="11"/>
      <c r="O739" s="18"/>
      <c r="P739" s="2"/>
      <c r="Q739" s="2"/>
      <c r="R739" s="4"/>
      <c r="S739" s="100"/>
      <c r="T739" s="9"/>
      <c r="U739" s="9"/>
      <c r="V739" s="9"/>
      <c r="W739" s="9"/>
      <c r="X739" s="9"/>
      <c r="Y739" s="1"/>
      <c r="Z739" s="9"/>
      <c r="AA739" s="9"/>
      <c r="AB739" s="9"/>
      <c r="AC739" s="9"/>
      <c r="AD739" s="9"/>
      <c r="AE739" s="10"/>
      <c r="AF739" s="9"/>
      <c r="AG739" s="9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</row>
    <row r="740" spans="1:190" x14ac:dyDescent="0.15">
      <c r="A740" s="98"/>
      <c r="B740" s="15"/>
      <c r="C740" s="2"/>
      <c r="D740" s="12"/>
      <c r="E740" s="13"/>
      <c r="F740" s="13"/>
      <c r="G740" s="13"/>
      <c r="H740" s="13"/>
      <c r="I740" s="12"/>
      <c r="J740" s="100"/>
      <c r="K740" s="3"/>
      <c r="L740" s="18"/>
      <c r="M740" s="11"/>
      <c r="N740" s="11"/>
      <c r="O740" s="18"/>
      <c r="P740" s="2"/>
      <c r="Q740" s="2"/>
      <c r="R740" s="4"/>
      <c r="S740" s="100"/>
      <c r="T740" s="9"/>
      <c r="U740" s="9"/>
      <c r="V740" s="9"/>
      <c r="W740" s="9"/>
      <c r="X740" s="9"/>
      <c r="Y740" s="1"/>
      <c r="Z740" s="9"/>
      <c r="AA740" s="9"/>
      <c r="AB740" s="9"/>
      <c r="AC740" s="9"/>
      <c r="AD740" s="9"/>
      <c r="AE740" s="10"/>
      <c r="AF740" s="9"/>
      <c r="AG740" s="9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</row>
    <row r="741" spans="1:190" x14ac:dyDescent="0.15">
      <c r="A741" s="98"/>
      <c r="B741" s="15"/>
      <c r="C741" s="2"/>
      <c r="D741" s="12"/>
      <c r="E741" s="13"/>
      <c r="F741" s="13"/>
      <c r="G741" s="13"/>
      <c r="H741" s="13"/>
      <c r="I741" s="12"/>
      <c r="J741" s="100"/>
      <c r="K741" s="3"/>
      <c r="L741" s="18"/>
      <c r="M741" s="11"/>
      <c r="N741" s="11"/>
      <c r="O741" s="18"/>
      <c r="P741" s="2"/>
      <c r="Q741" s="2"/>
      <c r="R741" s="4"/>
      <c r="S741" s="100"/>
      <c r="T741" s="9"/>
      <c r="U741" s="9"/>
      <c r="V741" s="9"/>
      <c r="W741" s="9"/>
      <c r="X741" s="9"/>
      <c r="Y741" s="1"/>
      <c r="Z741" s="9"/>
      <c r="AA741" s="9"/>
      <c r="AB741" s="9"/>
      <c r="AC741" s="9"/>
      <c r="AD741" s="9"/>
      <c r="AE741" s="10"/>
      <c r="AF741" s="9"/>
      <c r="AG741" s="9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</row>
    <row r="742" spans="1:190" x14ac:dyDescent="0.15">
      <c r="A742" s="124"/>
      <c r="B742" s="125"/>
      <c r="C742" s="126"/>
      <c r="D742" s="127"/>
      <c r="E742" s="128"/>
      <c r="F742" s="128"/>
      <c r="G742" s="128"/>
      <c r="H742" s="128"/>
      <c r="I742" s="127"/>
      <c r="J742" s="129"/>
      <c r="K742" s="130"/>
      <c r="L742" s="131"/>
      <c r="M742" s="132"/>
      <c r="N742" s="132"/>
      <c r="O742" s="131"/>
      <c r="P742" s="126"/>
      <c r="Q742" s="126"/>
      <c r="R742" s="133"/>
      <c r="S742" s="129"/>
      <c r="T742" s="9"/>
      <c r="U742" s="29"/>
      <c r="V742" s="29"/>
      <c r="W742" s="29"/>
      <c r="X742" s="29"/>
      <c r="Y742" s="31"/>
      <c r="Z742" s="29"/>
      <c r="AA742" s="29"/>
      <c r="AB742" s="29"/>
      <c r="AC742" s="29"/>
      <c r="AD742" s="29"/>
      <c r="AE742" s="33"/>
      <c r="AF742" s="29"/>
      <c r="AG742" s="29"/>
      <c r="AH742" s="30"/>
      <c r="AI742" s="30"/>
      <c r="AJ742" s="30"/>
      <c r="AK742" s="30"/>
      <c r="AL742" s="30"/>
      <c r="AM742" s="30"/>
      <c r="AN742" s="30"/>
      <c r="AO742" s="30"/>
      <c r="AP742" s="30"/>
      <c r="AQ742" s="30"/>
      <c r="AR742" s="30"/>
      <c r="AS742" s="30"/>
      <c r="AT742" s="30"/>
      <c r="AU742" s="30"/>
      <c r="AV742" s="30"/>
      <c r="AW742" s="30"/>
      <c r="AX742" s="30"/>
      <c r="AY742" s="30"/>
      <c r="AZ742" s="30"/>
      <c r="BA742" s="30"/>
      <c r="BB742" s="30"/>
      <c r="BC742" s="30"/>
      <c r="BD742" s="30"/>
      <c r="BE742" s="30"/>
      <c r="BF742" s="30"/>
      <c r="BG742" s="30"/>
      <c r="BH742" s="30"/>
      <c r="BI742" s="30"/>
      <c r="BJ742" s="30"/>
      <c r="BK742" s="30"/>
      <c r="BL742" s="30"/>
      <c r="BM742" s="30"/>
      <c r="BN742" s="30"/>
      <c r="BO742" s="30"/>
      <c r="BP742" s="30"/>
      <c r="BQ742" s="30"/>
      <c r="BR742" s="30"/>
      <c r="BS742" s="30"/>
      <c r="BT742" s="30"/>
      <c r="BU742" s="30"/>
      <c r="BV742" s="30"/>
      <c r="BW742" s="30"/>
      <c r="BX742" s="30"/>
      <c r="BY742" s="30"/>
      <c r="BZ742" s="30"/>
      <c r="CA742" s="30"/>
      <c r="CB742" s="30"/>
      <c r="CC742" s="30"/>
      <c r="CD742" s="30"/>
      <c r="CE742" s="30"/>
      <c r="CF742" s="30"/>
      <c r="CG742" s="30"/>
      <c r="CH742" s="30"/>
      <c r="CI742" s="30"/>
      <c r="CJ742" s="30"/>
      <c r="CK742" s="30"/>
      <c r="CL742" s="30"/>
      <c r="CM742" s="30"/>
      <c r="CN742" s="30"/>
      <c r="CO742" s="30"/>
      <c r="CP742" s="30"/>
      <c r="CQ742" s="30"/>
      <c r="CR742" s="30"/>
      <c r="CS742" s="30"/>
      <c r="CT742" s="30"/>
      <c r="CU742" s="30"/>
      <c r="CV742" s="30"/>
      <c r="CW742" s="30"/>
      <c r="CX742" s="30"/>
      <c r="CY742" s="30"/>
      <c r="CZ742" s="30"/>
      <c r="DA742" s="30"/>
      <c r="DB742" s="30"/>
      <c r="DC742" s="30"/>
      <c r="DD742" s="30"/>
      <c r="DE742" s="30"/>
      <c r="DF742" s="30"/>
      <c r="DG742" s="30"/>
      <c r="DH742" s="30"/>
      <c r="DI742" s="30"/>
      <c r="DJ742" s="30"/>
      <c r="DK742" s="30"/>
      <c r="DL742" s="30"/>
      <c r="DM742" s="30"/>
      <c r="DN742" s="30"/>
      <c r="DO742" s="30"/>
      <c r="DP742" s="30"/>
      <c r="DQ742" s="30"/>
      <c r="DR742" s="30"/>
      <c r="DS742" s="30"/>
      <c r="DT742" s="30"/>
      <c r="DU742" s="30"/>
      <c r="DV742" s="30"/>
      <c r="DW742" s="30"/>
      <c r="DX742" s="30"/>
      <c r="DY742" s="30"/>
      <c r="DZ742" s="30"/>
      <c r="EA742" s="30"/>
      <c r="EB742" s="30"/>
      <c r="EC742" s="30"/>
      <c r="ED742" s="30"/>
      <c r="EE742" s="30"/>
      <c r="EF742" s="30"/>
      <c r="EG742" s="30"/>
      <c r="EH742" s="30"/>
      <c r="EI742" s="30"/>
      <c r="EJ742" s="30"/>
      <c r="EK742" s="30"/>
      <c r="EL742" s="30"/>
      <c r="EM742" s="30"/>
      <c r="EN742" s="30"/>
      <c r="EO742" s="30"/>
      <c r="EP742" s="30"/>
      <c r="EQ742" s="30"/>
      <c r="ER742" s="30"/>
      <c r="ES742" s="30"/>
      <c r="ET742" s="30"/>
      <c r="EU742" s="30"/>
      <c r="EV742" s="30"/>
      <c r="EW742" s="30"/>
      <c r="EX742" s="30"/>
      <c r="EY742" s="30"/>
      <c r="EZ742" s="30"/>
      <c r="FA742" s="30"/>
      <c r="FB742" s="30"/>
      <c r="FC742" s="30"/>
      <c r="FD742" s="30"/>
      <c r="FE742" s="30"/>
      <c r="FF742" s="30"/>
      <c r="FG742" s="30"/>
      <c r="FH742" s="30"/>
      <c r="FI742" s="30"/>
      <c r="FJ742" s="30"/>
      <c r="FK742" s="30"/>
      <c r="FL742" s="30"/>
      <c r="FM742" s="30"/>
      <c r="FN742" s="30"/>
      <c r="FO742" s="30"/>
      <c r="FP742" s="31"/>
      <c r="FQ742" s="31"/>
      <c r="FR742" s="31"/>
      <c r="FS742" s="31"/>
      <c r="FT742" s="31"/>
      <c r="FU742" s="31"/>
      <c r="FV742" s="31"/>
      <c r="FW742" s="31"/>
      <c r="FX742" s="31"/>
      <c r="FY742" s="31"/>
      <c r="FZ742" s="31"/>
      <c r="GA742" s="31"/>
      <c r="GB742" s="31"/>
      <c r="GC742" s="31"/>
      <c r="GD742" s="31"/>
      <c r="GE742" s="31"/>
      <c r="GF742" s="31"/>
      <c r="GG742" s="31"/>
      <c r="GH742" s="31"/>
    </row>
    <row r="743" spans="1:190" x14ac:dyDescent="0.15">
      <c r="A743" s="98"/>
      <c r="B743" s="15"/>
      <c r="C743" s="2"/>
      <c r="D743" s="12"/>
      <c r="E743" s="13"/>
      <c r="F743" s="13"/>
      <c r="G743" s="13"/>
      <c r="H743" s="13"/>
      <c r="I743" s="12"/>
      <c r="J743" s="100"/>
      <c r="K743" s="3"/>
      <c r="L743" s="18"/>
      <c r="M743" s="11"/>
      <c r="N743" s="11"/>
      <c r="O743" s="18"/>
      <c r="P743" s="2"/>
      <c r="Q743" s="2"/>
      <c r="R743" s="4"/>
      <c r="S743" s="100"/>
      <c r="T743" s="9"/>
      <c r="U743" s="29"/>
      <c r="V743" s="29"/>
      <c r="W743" s="29"/>
      <c r="X743" s="29"/>
      <c r="Y743" s="31"/>
      <c r="Z743" s="29"/>
      <c r="AA743" s="29"/>
      <c r="AB743" s="29"/>
      <c r="AC743" s="29"/>
      <c r="AD743" s="29"/>
      <c r="AE743" s="33"/>
      <c r="AF743" s="29"/>
      <c r="AG743" s="29"/>
      <c r="AH743" s="30"/>
      <c r="AI743" s="30"/>
      <c r="AJ743" s="30"/>
      <c r="AK743" s="30"/>
      <c r="AL743" s="30"/>
      <c r="AM743" s="30"/>
      <c r="AN743" s="30"/>
      <c r="AO743" s="30"/>
      <c r="AP743" s="30"/>
      <c r="AQ743" s="30"/>
      <c r="AR743" s="30"/>
      <c r="AS743" s="30"/>
      <c r="AT743" s="30"/>
      <c r="AU743" s="30"/>
      <c r="AV743" s="30"/>
      <c r="AW743" s="30"/>
      <c r="AX743" s="30"/>
      <c r="AY743" s="30"/>
      <c r="AZ743" s="30"/>
      <c r="BA743" s="30"/>
      <c r="BB743" s="30"/>
      <c r="BC743" s="30"/>
      <c r="BD743" s="30"/>
      <c r="BE743" s="30"/>
      <c r="BF743" s="30"/>
      <c r="BG743" s="30"/>
      <c r="BH743" s="30"/>
      <c r="BI743" s="30"/>
      <c r="BJ743" s="30"/>
      <c r="BK743" s="30"/>
      <c r="BL743" s="30"/>
      <c r="BM743" s="30"/>
      <c r="BN743" s="30"/>
      <c r="BO743" s="30"/>
      <c r="BP743" s="30"/>
      <c r="BQ743" s="30"/>
      <c r="BR743" s="30"/>
      <c r="BS743" s="30"/>
      <c r="BT743" s="30"/>
      <c r="BU743" s="30"/>
      <c r="BV743" s="30"/>
      <c r="BW743" s="30"/>
      <c r="BX743" s="30"/>
      <c r="BY743" s="30"/>
      <c r="BZ743" s="30"/>
      <c r="CA743" s="30"/>
      <c r="CB743" s="30"/>
      <c r="CC743" s="30"/>
      <c r="CD743" s="30"/>
      <c r="CE743" s="30"/>
      <c r="CF743" s="30"/>
      <c r="CG743" s="30"/>
      <c r="CH743" s="30"/>
      <c r="CI743" s="30"/>
      <c r="CJ743" s="30"/>
      <c r="CK743" s="30"/>
      <c r="CL743" s="30"/>
      <c r="CM743" s="30"/>
      <c r="CN743" s="30"/>
      <c r="CO743" s="30"/>
      <c r="CP743" s="30"/>
      <c r="CQ743" s="30"/>
      <c r="CR743" s="30"/>
      <c r="CS743" s="30"/>
      <c r="CT743" s="30"/>
      <c r="CU743" s="30"/>
      <c r="CV743" s="30"/>
      <c r="CW743" s="30"/>
      <c r="CX743" s="30"/>
      <c r="CY743" s="30"/>
      <c r="CZ743" s="30"/>
      <c r="DA743" s="30"/>
      <c r="DB743" s="30"/>
      <c r="DC743" s="30"/>
      <c r="DD743" s="30"/>
      <c r="DE743" s="30"/>
      <c r="DF743" s="30"/>
      <c r="DG743" s="30"/>
      <c r="DH743" s="30"/>
      <c r="DI743" s="30"/>
      <c r="DJ743" s="30"/>
      <c r="DK743" s="30"/>
      <c r="DL743" s="30"/>
      <c r="DM743" s="30"/>
      <c r="DN743" s="30"/>
      <c r="DO743" s="30"/>
      <c r="DP743" s="30"/>
      <c r="DQ743" s="30"/>
      <c r="DR743" s="30"/>
      <c r="DS743" s="30"/>
      <c r="DT743" s="30"/>
      <c r="DU743" s="30"/>
      <c r="DV743" s="30"/>
      <c r="DW743" s="30"/>
      <c r="DX743" s="30"/>
      <c r="DY743" s="30"/>
      <c r="DZ743" s="30"/>
      <c r="EA743" s="30"/>
      <c r="EB743" s="30"/>
      <c r="EC743" s="30"/>
      <c r="ED743" s="30"/>
      <c r="EE743" s="30"/>
      <c r="EF743" s="30"/>
      <c r="EG743" s="30"/>
      <c r="EH743" s="30"/>
      <c r="EI743" s="30"/>
      <c r="EJ743" s="30"/>
      <c r="EK743" s="30"/>
      <c r="EL743" s="30"/>
      <c r="EM743" s="30"/>
      <c r="EN743" s="30"/>
      <c r="EO743" s="30"/>
      <c r="EP743" s="30"/>
      <c r="EQ743" s="30"/>
      <c r="ER743" s="30"/>
      <c r="ES743" s="30"/>
      <c r="ET743" s="30"/>
      <c r="EU743" s="30"/>
      <c r="EV743" s="30"/>
      <c r="EW743" s="30"/>
      <c r="EX743" s="30"/>
      <c r="EY743" s="30"/>
      <c r="EZ743" s="30"/>
      <c r="FA743" s="30"/>
      <c r="FB743" s="30"/>
      <c r="FC743" s="30"/>
      <c r="FD743" s="30"/>
      <c r="FE743" s="30"/>
      <c r="FF743" s="30"/>
      <c r="FG743" s="30"/>
      <c r="FH743" s="30"/>
      <c r="FI743" s="30"/>
      <c r="FJ743" s="30"/>
      <c r="FK743" s="30"/>
      <c r="FL743" s="30"/>
      <c r="FM743" s="30"/>
      <c r="FN743" s="30"/>
      <c r="FO743" s="30"/>
      <c r="FP743" s="31"/>
      <c r="FQ743" s="31"/>
      <c r="FR743" s="31"/>
      <c r="FS743" s="31"/>
      <c r="FT743" s="31"/>
      <c r="FU743" s="31"/>
      <c r="FV743" s="31"/>
      <c r="FW743" s="31"/>
      <c r="FX743" s="31"/>
      <c r="FY743" s="31"/>
      <c r="FZ743" s="31"/>
      <c r="GA743" s="31"/>
      <c r="GB743" s="31"/>
      <c r="GC743" s="31"/>
      <c r="GD743" s="31"/>
      <c r="GE743" s="31"/>
      <c r="GF743" s="31"/>
      <c r="GG743" s="31"/>
      <c r="GH743" s="31"/>
    </row>
    <row r="744" spans="1:190" x14ac:dyDescent="0.15">
      <c r="A744" s="98"/>
      <c r="B744" s="15"/>
      <c r="C744" s="2"/>
      <c r="D744" s="12"/>
      <c r="E744" s="13"/>
      <c r="F744" s="13"/>
      <c r="G744" s="13"/>
      <c r="H744" s="13"/>
      <c r="I744" s="12"/>
      <c r="J744" s="100"/>
      <c r="K744" s="3"/>
      <c r="L744" s="18"/>
      <c r="M744" s="11"/>
      <c r="N744" s="11"/>
      <c r="O744" s="18"/>
      <c r="P744" s="2"/>
      <c r="Q744" s="2"/>
      <c r="R744" s="4"/>
      <c r="S744" s="100"/>
      <c r="T744" s="9"/>
      <c r="U744" s="29"/>
      <c r="V744" s="29"/>
      <c r="W744" s="29"/>
      <c r="X744" s="29"/>
      <c r="Y744" s="31"/>
      <c r="Z744" s="29"/>
      <c r="AA744" s="29"/>
      <c r="AB744" s="29"/>
      <c r="AC744" s="29"/>
      <c r="AD744" s="29"/>
      <c r="AE744" s="33"/>
      <c r="AF744" s="29"/>
      <c r="AG744" s="29"/>
      <c r="AH744" s="30"/>
      <c r="AI744" s="30"/>
      <c r="AJ744" s="30"/>
      <c r="AK744" s="30"/>
      <c r="AL744" s="30"/>
      <c r="AM744" s="30"/>
      <c r="AN744" s="30"/>
      <c r="AO744" s="30"/>
      <c r="AP744" s="30"/>
      <c r="AQ744" s="30"/>
      <c r="AR744" s="30"/>
      <c r="AS744" s="30"/>
      <c r="AT744" s="30"/>
      <c r="AU744" s="30"/>
      <c r="AV744" s="30"/>
      <c r="AW744" s="30"/>
      <c r="AX744" s="30"/>
      <c r="AY744" s="30"/>
      <c r="AZ744" s="30"/>
      <c r="BA744" s="30"/>
      <c r="BB744" s="30"/>
      <c r="BC744" s="30"/>
      <c r="BD744" s="30"/>
      <c r="BE744" s="30"/>
      <c r="BF744" s="30"/>
      <c r="BG744" s="30"/>
      <c r="BH744" s="30"/>
      <c r="BI744" s="30"/>
      <c r="BJ744" s="30"/>
      <c r="BK744" s="30"/>
      <c r="BL744" s="30"/>
      <c r="BM744" s="30"/>
      <c r="BN744" s="30"/>
      <c r="BO744" s="30"/>
      <c r="BP744" s="30"/>
      <c r="BQ744" s="30"/>
      <c r="BR744" s="30"/>
      <c r="BS744" s="30"/>
      <c r="BT744" s="30"/>
      <c r="BU744" s="30"/>
      <c r="BV744" s="30"/>
      <c r="BW744" s="30"/>
      <c r="BX744" s="30"/>
      <c r="BY744" s="30"/>
      <c r="BZ744" s="30"/>
      <c r="CA744" s="30"/>
      <c r="CB744" s="30"/>
      <c r="CC744" s="30"/>
      <c r="CD744" s="30"/>
      <c r="CE744" s="30"/>
      <c r="CF744" s="30"/>
      <c r="CG744" s="30"/>
      <c r="CH744" s="30"/>
      <c r="CI744" s="30"/>
      <c r="CJ744" s="30"/>
      <c r="CK744" s="30"/>
      <c r="CL744" s="30"/>
      <c r="CM744" s="30"/>
      <c r="CN744" s="30"/>
      <c r="CO744" s="30"/>
      <c r="CP744" s="30"/>
      <c r="CQ744" s="30"/>
      <c r="CR744" s="30"/>
      <c r="CS744" s="30"/>
      <c r="CT744" s="30"/>
      <c r="CU744" s="30"/>
      <c r="CV744" s="30"/>
      <c r="CW744" s="30"/>
      <c r="CX744" s="30"/>
      <c r="CY744" s="30"/>
      <c r="CZ744" s="30"/>
      <c r="DA744" s="30"/>
      <c r="DB744" s="30"/>
      <c r="DC744" s="30"/>
      <c r="DD744" s="30"/>
      <c r="DE744" s="30"/>
      <c r="DF744" s="30"/>
      <c r="DG744" s="30"/>
      <c r="DH744" s="30"/>
      <c r="DI744" s="30"/>
      <c r="DJ744" s="30"/>
      <c r="DK744" s="30"/>
      <c r="DL744" s="30"/>
      <c r="DM744" s="30"/>
      <c r="DN744" s="30"/>
      <c r="DO744" s="30"/>
      <c r="DP744" s="30"/>
      <c r="DQ744" s="30"/>
      <c r="DR744" s="30"/>
      <c r="DS744" s="30"/>
      <c r="DT744" s="30"/>
      <c r="DU744" s="30"/>
      <c r="DV744" s="30"/>
      <c r="DW744" s="30"/>
      <c r="DX744" s="30"/>
      <c r="DY744" s="30"/>
      <c r="DZ744" s="30"/>
      <c r="EA744" s="30"/>
      <c r="EB744" s="30"/>
      <c r="EC744" s="30"/>
      <c r="ED744" s="30"/>
      <c r="EE744" s="30"/>
      <c r="EF744" s="30"/>
      <c r="EG744" s="30"/>
      <c r="EH744" s="30"/>
      <c r="EI744" s="30"/>
      <c r="EJ744" s="30"/>
      <c r="EK744" s="30"/>
      <c r="EL744" s="30"/>
      <c r="EM744" s="30"/>
      <c r="EN744" s="30"/>
      <c r="EO744" s="30"/>
      <c r="EP744" s="30"/>
      <c r="EQ744" s="30"/>
      <c r="ER744" s="30"/>
      <c r="ES744" s="30"/>
      <c r="ET744" s="30"/>
      <c r="EU744" s="30"/>
      <c r="EV744" s="30"/>
      <c r="EW744" s="30"/>
      <c r="EX744" s="30"/>
      <c r="EY744" s="30"/>
      <c r="EZ744" s="30"/>
      <c r="FA744" s="30"/>
      <c r="FB744" s="30"/>
      <c r="FC744" s="30"/>
      <c r="FD744" s="30"/>
      <c r="FE744" s="30"/>
      <c r="FF744" s="30"/>
      <c r="FG744" s="30"/>
      <c r="FH744" s="30"/>
      <c r="FI744" s="30"/>
      <c r="FJ744" s="30"/>
      <c r="FK744" s="30"/>
      <c r="FL744" s="30"/>
      <c r="FM744" s="30"/>
      <c r="FN744" s="30"/>
      <c r="FO744" s="30"/>
      <c r="FP744" s="31"/>
      <c r="FQ744" s="31"/>
      <c r="FR744" s="31"/>
      <c r="FS744" s="31"/>
      <c r="FT744" s="31"/>
      <c r="FU744" s="31"/>
      <c r="FV744" s="31"/>
      <c r="FW744" s="31"/>
      <c r="FX744" s="31"/>
      <c r="FY744" s="31"/>
      <c r="FZ744" s="31"/>
      <c r="GA744" s="31"/>
      <c r="GB744" s="31"/>
      <c r="GC744" s="31"/>
      <c r="GD744" s="31"/>
      <c r="GE744" s="31"/>
      <c r="GF744" s="31"/>
      <c r="GG744" s="31"/>
      <c r="GH744" s="31"/>
    </row>
    <row r="745" spans="1:190" x14ac:dyDescent="0.15">
      <c r="A745" s="98"/>
      <c r="B745" s="15"/>
      <c r="C745" s="2"/>
      <c r="D745" s="12"/>
      <c r="E745" s="13"/>
      <c r="F745" s="13"/>
      <c r="G745" s="13"/>
      <c r="H745" s="13"/>
      <c r="I745" s="12"/>
      <c r="J745" s="100"/>
      <c r="K745" s="3"/>
      <c r="L745" s="18"/>
      <c r="M745" s="11"/>
      <c r="N745" s="11"/>
      <c r="O745" s="18"/>
      <c r="P745" s="2"/>
      <c r="Q745" s="2"/>
      <c r="R745" s="4"/>
      <c r="S745" s="100"/>
      <c r="T745" s="9"/>
      <c r="U745" s="9"/>
      <c r="V745" s="9"/>
      <c r="W745" s="9"/>
      <c r="X745" s="9"/>
      <c r="Y745" s="1"/>
      <c r="Z745" s="9"/>
      <c r="AA745" s="9"/>
      <c r="AB745" s="9"/>
      <c r="AC745" s="9"/>
      <c r="AD745" s="9"/>
      <c r="AE745" s="10"/>
      <c r="AF745" s="9"/>
      <c r="AG745" s="9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</row>
    <row r="746" spans="1:190" x14ac:dyDescent="0.15">
      <c r="A746" s="98"/>
      <c r="B746" s="15"/>
      <c r="C746" s="2"/>
      <c r="D746" s="12"/>
      <c r="E746" s="13"/>
      <c r="F746" s="13"/>
      <c r="G746" s="13"/>
      <c r="H746" s="13"/>
      <c r="I746" s="12"/>
      <c r="J746" s="100"/>
      <c r="K746" s="3"/>
      <c r="L746" s="18"/>
      <c r="M746" s="11"/>
      <c r="N746" s="11"/>
      <c r="O746" s="18"/>
      <c r="P746" s="2"/>
      <c r="Q746" s="2"/>
      <c r="R746" s="4"/>
      <c r="S746" s="100"/>
      <c r="T746" s="9"/>
      <c r="U746" s="9"/>
      <c r="V746" s="9"/>
      <c r="W746" s="9"/>
      <c r="X746" s="9"/>
      <c r="Y746" s="1"/>
      <c r="Z746" s="9"/>
      <c r="AA746" s="9"/>
      <c r="AB746" s="9"/>
      <c r="AC746" s="9"/>
      <c r="AD746" s="9"/>
      <c r="AE746" s="10"/>
      <c r="AF746" s="9"/>
      <c r="AG746" s="9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</row>
    <row r="747" spans="1:190" x14ac:dyDescent="0.15">
      <c r="A747" s="98"/>
      <c r="B747" s="15"/>
      <c r="C747" s="2"/>
      <c r="D747" s="12"/>
      <c r="E747" s="13"/>
      <c r="F747" s="13"/>
      <c r="G747" s="13"/>
      <c r="H747" s="13"/>
      <c r="I747" s="12"/>
      <c r="J747" s="100"/>
      <c r="K747" s="3"/>
      <c r="L747" s="18"/>
      <c r="M747" s="11"/>
      <c r="N747" s="11"/>
      <c r="O747" s="18"/>
      <c r="P747" s="2"/>
      <c r="Q747" s="2"/>
      <c r="R747" s="4"/>
      <c r="S747" s="100"/>
      <c r="T747" s="9"/>
      <c r="U747" s="9"/>
      <c r="V747" s="9"/>
      <c r="W747" s="9"/>
      <c r="X747" s="9"/>
      <c r="Y747" s="1"/>
      <c r="Z747" s="9"/>
      <c r="AA747" s="9"/>
      <c r="AB747" s="9"/>
      <c r="AC747" s="9"/>
      <c r="AD747" s="9"/>
      <c r="AE747" s="10"/>
      <c r="AF747" s="9"/>
      <c r="AG747" s="9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</row>
    <row r="748" spans="1:190" x14ac:dyDescent="0.15">
      <c r="A748" s="98"/>
      <c r="B748" s="15"/>
      <c r="C748" s="2"/>
      <c r="D748" s="12"/>
      <c r="E748" s="13"/>
      <c r="F748" s="13"/>
      <c r="G748" s="13"/>
      <c r="H748" s="13"/>
      <c r="I748" s="12"/>
      <c r="J748" s="100"/>
      <c r="K748" s="3"/>
      <c r="L748" s="18"/>
      <c r="M748" s="11"/>
      <c r="N748" s="11"/>
      <c r="O748" s="18"/>
      <c r="P748" s="2"/>
      <c r="Q748" s="2"/>
      <c r="R748" s="4"/>
      <c r="S748" s="100"/>
      <c r="T748" s="9"/>
      <c r="U748" s="9"/>
      <c r="V748" s="9"/>
      <c r="W748" s="9"/>
      <c r="X748" s="9"/>
      <c r="Y748" s="1"/>
      <c r="Z748" s="9"/>
      <c r="AA748" s="9"/>
      <c r="AB748" s="9"/>
      <c r="AC748" s="9"/>
      <c r="AD748" s="9"/>
      <c r="AE748" s="10"/>
      <c r="AF748" s="9"/>
      <c r="AG748" s="9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</row>
    <row r="749" spans="1:190" x14ac:dyDescent="0.15">
      <c r="A749" s="98"/>
      <c r="B749" s="15"/>
      <c r="C749" s="2"/>
      <c r="D749" s="12"/>
      <c r="E749" s="13"/>
      <c r="F749" s="13"/>
      <c r="G749" s="13"/>
      <c r="H749" s="13"/>
      <c r="I749" s="12"/>
      <c r="J749" s="100"/>
      <c r="K749" s="3"/>
      <c r="L749" s="18"/>
      <c r="M749" s="11"/>
      <c r="N749" s="11"/>
      <c r="O749" s="18"/>
      <c r="P749" s="2"/>
      <c r="Q749" s="2"/>
      <c r="R749" s="4"/>
      <c r="S749" s="100"/>
      <c r="T749" s="9"/>
      <c r="U749" s="9"/>
      <c r="V749" s="9"/>
      <c r="W749" s="9"/>
      <c r="X749" s="9"/>
      <c r="Y749" s="1"/>
      <c r="Z749" s="9"/>
      <c r="AA749" s="9"/>
      <c r="AB749" s="9"/>
      <c r="AC749" s="9"/>
      <c r="AD749" s="9"/>
      <c r="AE749" s="10"/>
      <c r="AF749" s="9"/>
      <c r="AG749" s="9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</row>
    <row r="750" spans="1:190" x14ac:dyDescent="0.15">
      <c r="A750" s="98"/>
      <c r="B750" s="15"/>
      <c r="C750" s="2"/>
      <c r="D750" s="12"/>
      <c r="E750" s="13"/>
      <c r="F750" s="13"/>
      <c r="G750" s="13"/>
      <c r="H750" s="13"/>
      <c r="I750" s="12"/>
      <c r="J750" s="100"/>
      <c r="K750" s="3"/>
      <c r="L750" s="18"/>
      <c r="M750" s="11"/>
      <c r="N750" s="11"/>
      <c r="O750" s="18"/>
      <c r="P750" s="2"/>
      <c r="Q750" s="2"/>
      <c r="R750" s="4"/>
      <c r="S750" s="100"/>
      <c r="T750" s="9"/>
      <c r="U750" s="9"/>
      <c r="V750" s="9"/>
      <c r="W750" s="9"/>
      <c r="X750" s="9"/>
      <c r="Y750" s="1"/>
      <c r="Z750" s="9"/>
      <c r="AA750" s="9"/>
      <c r="AB750" s="9"/>
      <c r="AC750" s="9"/>
      <c r="AD750" s="9"/>
      <c r="AE750" s="10"/>
      <c r="AF750" s="9"/>
      <c r="AG750" s="9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</row>
    <row r="751" spans="1:190" x14ac:dyDescent="0.15">
      <c r="A751" s="98"/>
      <c r="B751" s="15"/>
      <c r="C751" s="2"/>
      <c r="D751" s="12"/>
      <c r="E751" s="13"/>
      <c r="F751" s="13"/>
      <c r="G751" s="13"/>
      <c r="H751" s="13"/>
      <c r="I751" s="12"/>
      <c r="J751" s="100"/>
      <c r="K751" s="3"/>
      <c r="L751" s="18"/>
      <c r="M751" s="11"/>
      <c r="N751" s="11"/>
      <c r="O751" s="18"/>
      <c r="P751" s="2"/>
      <c r="Q751" s="2"/>
      <c r="R751" s="4"/>
      <c r="S751" s="100"/>
      <c r="T751" s="9"/>
      <c r="U751" s="9"/>
      <c r="V751" s="9"/>
      <c r="W751" s="9"/>
      <c r="X751" s="9"/>
      <c r="Y751" s="1"/>
      <c r="Z751" s="9"/>
      <c r="AA751" s="9"/>
      <c r="AB751" s="9"/>
      <c r="AC751" s="9"/>
      <c r="AD751" s="9"/>
      <c r="AE751" s="10"/>
      <c r="AF751" s="9"/>
      <c r="AG751" s="9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</row>
    <row r="752" spans="1:190" x14ac:dyDescent="0.15">
      <c r="A752" s="98"/>
      <c r="B752" s="15"/>
      <c r="C752" s="2"/>
      <c r="D752" s="12"/>
      <c r="E752" s="13"/>
      <c r="F752" s="13"/>
      <c r="G752" s="13"/>
      <c r="H752" s="13"/>
      <c r="I752" s="12"/>
      <c r="J752" s="100"/>
      <c r="K752" s="3"/>
      <c r="L752" s="18"/>
      <c r="M752" s="11"/>
      <c r="N752" s="11"/>
      <c r="O752" s="18"/>
      <c r="P752" s="2"/>
      <c r="Q752" s="2"/>
      <c r="R752" s="4"/>
      <c r="S752" s="100"/>
      <c r="T752" s="9"/>
      <c r="U752" s="9"/>
      <c r="V752" s="9"/>
      <c r="W752" s="9"/>
      <c r="X752" s="9"/>
      <c r="Y752" s="1"/>
      <c r="Z752" s="9"/>
      <c r="AA752" s="9"/>
      <c r="AB752" s="9"/>
      <c r="AC752" s="9"/>
      <c r="AD752" s="9"/>
      <c r="AE752" s="10"/>
      <c r="AF752" s="9"/>
      <c r="AG752" s="9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</row>
    <row r="753" spans="1:190" x14ac:dyDescent="0.15">
      <c r="A753" s="98"/>
      <c r="B753" s="15"/>
      <c r="C753" s="2"/>
      <c r="D753" s="12"/>
      <c r="E753" s="13"/>
      <c r="F753" s="13"/>
      <c r="G753" s="13"/>
      <c r="H753" s="13"/>
      <c r="I753" s="12"/>
      <c r="J753" s="100"/>
      <c r="K753" s="3"/>
      <c r="L753" s="18"/>
      <c r="M753" s="11"/>
      <c r="N753" s="11"/>
      <c r="O753" s="18"/>
      <c r="P753" s="2"/>
      <c r="Q753" s="2"/>
      <c r="R753" s="4"/>
      <c r="S753" s="100"/>
      <c r="T753" s="9"/>
      <c r="U753" s="9"/>
      <c r="V753" s="9"/>
      <c r="W753" s="9"/>
      <c r="X753" s="9"/>
      <c r="Y753" s="1"/>
      <c r="Z753" s="9"/>
      <c r="AA753" s="9"/>
      <c r="AB753" s="9"/>
      <c r="AC753" s="9"/>
      <c r="AD753" s="9"/>
      <c r="AE753" s="10"/>
      <c r="AF753" s="9"/>
      <c r="AG753" s="9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</row>
    <row r="754" spans="1:190" x14ac:dyDescent="0.15">
      <c r="A754" s="98"/>
      <c r="B754" s="15"/>
      <c r="C754" s="2"/>
      <c r="D754" s="12"/>
      <c r="E754" s="13"/>
      <c r="F754" s="13"/>
      <c r="G754" s="13"/>
      <c r="H754" s="13"/>
      <c r="I754" s="12"/>
      <c r="J754" s="100"/>
      <c r="K754" s="3"/>
      <c r="L754" s="18"/>
      <c r="M754" s="11"/>
      <c r="N754" s="11"/>
      <c r="O754" s="18"/>
      <c r="P754" s="2"/>
      <c r="Q754" s="2"/>
      <c r="R754" s="4"/>
      <c r="S754" s="100"/>
      <c r="T754" s="9"/>
      <c r="U754" s="9"/>
      <c r="V754" s="9"/>
      <c r="W754" s="9"/>
      <c r="X754" s="9"/>
      <c r="Y754" s="1"/>
      <c r="Z754" s="9"/>
      <c r="AA754" s="9"/>
      <c r="AB754" s="9"/>
      <c r="AC754" s="9"/>
      <c r="AD754" s="9"/>
      <c r="AE754" s="10"/>
      <c r="AF754" s="9"/>
      <c r="AG754" s="9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</row>
    <row r="755" spans="1:190" x14ac:dyDescent="0.15">
      <c r="A755" s="98"/>
      <c r="B755" s="15"/>
      <c r="C755" s="2"/>
      <c r="D755" s="12"/>
      <c r="E755" s="13"/>
      <c r="F755" s="13"/>
      <c r="G755" s="13"/>
      <c r="H755" s="13"/>
      <c r="I755" s="12"/>
      <c r="J755" s="100"/>
      <c r="K755" s="3"/>
      <c r="L755" s="18"/>
      <c r="M755" s="11"/>
      <c r="N755" s="11"/>
      <c r="O755" s="18"/>
      <c r="P755" s="2"/>
      <c r="Q755" s="2"/>
      <c r="R755" s="4"/>
      <c r="S755" s="100"/>
      <c r="T755" s="9"/>
      <c r="U755" s="9"/>
      <c r="V755" s="9"/>
      <c r="W755" s="9"/>
      <c r="X755" s="9"/>
      <c r="Y755" s="1"/>
      <c r="Z755" s="9"/>
      <c r="AA755" s="9"/>
      <c r="AB755" s="9"/>
      <c r="AC755" s="9"/>
      <c r="AD755" s="9"/>
      <c r="AE755" s="10"/>
      <c r="AF755" s="9"/>
      <c r="AG755" s="9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</row>
    <row r="756" spans="1:190" x14ac:dyDescent="0.15">
      <c r="A756" s="98"/>
      <c r="B756" s="15"/>
      <c r="C756" s="2"/>
      <c r="D756" s="12"/>
      <c r="E756" s="13"/>
      <c r="F756" s="13"/>
      <c r="G756" s="13"/>
      <c r="H756" s="13"/>
      <c r="I756" s="12"/>
      <c r="J756" s="100"/>
      <c r="K756" s="3"/>
      <c r="L756" s="18"/>
      <c r="M756" s="11"/>
      <c r="N756" s="11"/>
      <c r="O756" s="18"/>
      <c r="P756" s="2"/>
      <c r="Q756" s="2"/>
      <c r="R756" s="4"/>
      <c r="S756" s="100"/>
      <c r="T756" s="9"/>
      <c r="U756" s="9"/>
      <c r="V756" s="9"/>
      <c r="W756" s="9"/>
      <c r="X756" s="9"/>
      <c r="Y756" s="1"/>
      <c r="Z756" s="9"/>
      <c r="AA756" s="9"/>
      <c r="AB756" s="9"/>
      <c r="AC756" s="9"/>
      <c r="AD756" s="9"/>
      <c r="AE756" s="10"/>
      <c r="AF756" s="9"/>
      <c r="AG756" s="9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</row>
    <row r="757" spans="1:190" x14ac:dyDescent="0.15">
      <c r="A757" s="98"/>
      <c r="B757" s="15"/>
      <c r="C757" s="2"/>
      <c r="D757" s="12"/>
      <c r="E757" s="13"/>
      <c r="F757" s="13"/>
      <c r="G757" s="13"/>
      <c r="H757" s="13"/>
      <c r="I757" s="12"/>
      <c r="J757" s="100"/>
      <c r="K757" s="3"/>
      <c r="L757" s="18"/>
      <c r="M757" s="11"/>
      <c r="N757" s="11"/>
      <c r="O757" s="18"/>
      <c r="P757" s="2"/>
      <c r="Q757" s="2"/>
      <c r="R757" s="4"/>
      <c r="S757" s="100"/>
      <c r="T757" s="9"/>
      <c r="U757" s="9"/>
      <c r="V757" s="9"/>
      <c r="W757" s="9"/>
      <c r="X757" s="9"/>
      <c r="Y757" s="1"/>
      <c r="Z757" s="9"/>
      <c r="AA757" s="9"/>
      <c r="AB757" s="9"/>
      <c r="AC757" s="9"/>
      <c r="AD757" s="9"/>
      <c r="AE757" s="10"/>
      <c r="AF757" s="9"/>
      <c r="AG757" s="9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</row>
    <row r="758" spans="1:190" x14ac:dyDescent="0.15">
      <c r="A758" s="98"/>
      <c r="B758" s="15"/>
      <c r="C758" s="2"/>
      <c r="D758" s="12"/>
      <c r="E758" s="13"/>
      <c r="F758" s="13"/>
      <c r="G758" s="13"/>
      <c r="H758" s="13"/>
      <c r="I758" s="12"/>
      <c r="J758" s="100"/>
      <c r="K758" s="3"/>
      <c r="L758" s="18"/>
      <c r="M758" s="11"/>
      <c r="N758" s="11"/>
      <c r="O758" s="18"/>
      <c r="P758" s="2"/>
      <c r="Q758" s="2"/>
      <c r="R758" s="4"/>
      <c r="S758" s="100"/>
      <c r="T758" s="9"/>
      <c r="U758" s="9"/>
      <c r="V758" s="9"/>
      <c r="W758" s="9"/>
      <c r="X758" s="9"/>
      <c r="Y758" s="1"/>
      <c r="Z758" s="9"/>
      <c r="AA758" s="9"/>
      <c r="AB758" s="9"/>
      <c r="AC758" s="9"/>
      <c r="AD758" s="9"/>
      <c r="AE758" s="10"/>
      <c r="AF758" s="9"/>
      <c r="AG758" s="9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</row>
    <row r="759" spans="1:190" x14ac:dyDescent="0.15">
      <c r="A759" s="98"/>
      <c r="B759" s="15"/>
      <c r="C759" s="2"/>
      <c r="D759" s="12"/>
      <c r="E759" s="13"/>
      <c r="F759" s="13"/>
      <c r="G759" s="13"/>
      <c r="H759" s="13"/>
      <c r="I759" s="12"/>
      <c r="J759" s="100"/>
      <c r="K759" s="3"/>
      <c r="L759" s="18"/>
      <c r="M759" s="11"/>
      <c r="N759" s="11"/>
      <c r="O759" s="18"/>
      <c r="P759" s="2"/>
      <c r="Q759" s="2"/>
      <c r="R759" s="4"/>
      <c r="S759" s="100"/>
      <c r="T759" s="9"/>
      <c r="U759" s="9"/>
      <c r="V759" s="9"/>
      <c r="W759" s="9"/>
      <c r="X759" s="9"/>
      <c r="Y759" s="1"/>
      <c r="Z759" s="9"/>
      <c r="AA759" s="9"/>
      <c r="AB759" s="9"/>
      <c r="AC759" s="9"/>
      <c r="AD759" s="9"/>
      <c r="AE759" s="10"/>
      <c r="AF759" s="9"/>
      <c r="AG759" s="9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</row>
    <row r="760" spans="1:190" x14ac:dyDescent="0.15">
      <c r="A760" s="98"/>
      <c r="B760" s="15"/>
      <c r="C760" s="2"/>
      <c r="D760" s="12"/>
      <c r="E760" s="13"/>
      <c r="F760" s="13"/>
      <c r="G760" s="13"/>
      <c r="H760" s="13"/>
      <c r="I760" s="12"/>
      <c r="J760" s="100"/>
      <c r="K760" s="3"/>
      <c r="L760" s="18"/>
      <c r="M760" s="11"/>
      <c r="N760" s="11"/>
      <c r="O760" s="18"/>
      <c r="P760" s="2"/>
      <c r="Q760" s="2"/>
      <c r="R760" s="4"/>
      <c r="S760" s="100"/>
      <c r="T760" s="9"/>
      <c r="U760" s="9"/>
      <c r="V760" s="9"/>
      <c r="W760" s="9"/>
      <c r="X760" s="9"/>
      <c r="Y760" s="1"/>
      <c r="Z760" s="9"/>
      <c r="AA760" s="9"/>
      <c r="AB760" s="9"/>
      <c r="AC760" s="9"/>
      <c r="AD760" s="9"/>
      <c r="AE760" s="10"/>
      <c r="AF760" s="9"/>
      <c r="AG760" s="9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</row>
    <row r="761" spans="1:190" x14ac:dyDescent="0.15">
      <c r="A761" s="98"/>
      <c r="B761" s="15"/>
      <c r="C761" s="2"/>
      <c r="D761" s="12"/>
      <c r="E761" s="13"/>
      <c r="F761" s="13"/>
      <c r="G761" s="13"/>
      <c r="H761" s="13"/>
      <c r="I761" s="12"/>
      <c r="J761" s="100"/>
      <c r="K761" s="3"/>
      <c r="L761" s="18"/>
      <c r="M761" s="11"/>
      <c r="N761" s="11"/>
      <c r="O761" s="18"/>
      <c r="P761" s="2"/>
      <c r="Q761" s="2"/>
      <c r="R761" s="4"/>
      <c r="S761" s="100"/>
      <c r="T761" s="9"/>
      <c r="U761" s="9"/>
      <c r="V761" s="9"/>
      <c r="W761" s="9"/>
      <c r="X761" s="9"/>
      <c r="Y761" s="1"/>
      <c r="Z761" s="9"/>
      <c r="AA761" s="9"/>
      <c r="AB761" s="9"/>
      <c r="AC761" s="9"/>
      <c r="AD761" s="9"/>
      <c r="AE761" s="10"/>
      <c r="AF761" s="9"/>
      <c r="AG761" s="9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</row>
    <row r="762" spans="1:190" x14ac:dyDescent="0.15">
      <c r="A762" s="98"/>
      <c r="B762" s="15"/>
      <c r="C762" s="2"/>
      <c r="D762" s="12"/>
      <c r="E762" s="13"/>
      <c r="F762" s="13"/>
      <c r="G762" s="13"/>
      <c r="H762" s="13"/>
      <c r="I762" s="12"/>
      <c r="J762" s="100"/>
      <c r="K762" s="3"/>
      <c r="L762" s="18"/>
      <c r="M762" s="11"/>
      <c r="N762" s="11"/>
      <c r="O762" s="18"/>
      <c r="P762" s="2"/>
      <c r="Q762" s="2"/>
      <c r="R762" s="4"/>
      <c r="S762" s="100"/>
      <c r="T762" s="9"/>
      <c r="U762" s="9"/>
      <c r="V762" s="9"/>
      <c r="W762" s="9"/>
      <c r="X762" s="9"/>
      <c r="Y762" s="1"/>
      <c r="Z762" s="9"/>
      <c r="AA762" s="9"/>
      <c r="AB762" s="9"/>
      <c r="AC762" s="9"/>
      <c r="AD762" s="9"/>
      <c r="AE762" s="10"/>
      <c r="AF762" s="9"/>
      <c r="AG762" s="9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</row>
    <row r="763" spans="1:190" x14ac:dyDescent="0.15">
      <c r="A763" s="98"/>
      <c r="B763" s="15"/>
      <c r="C763" s="2"/>
      <c r="D763" s="12"/>
      <c r="E763" s="13"/>
      <c r="F763" s="13"/>
      <c r="G763" s="13"/>
      <c r="H763" s="13"/>
      <c r="I763" s="12"/>
      <c r="J763" s="100"/>
      <c r="K763" s="3"/>
      <c r="L763" s="18"/>
      <c r="M763" s="11"/>
      <c r="N763" s="11"/>
      <c r="O763" s="18"/>
      <c r="P763" s="2"/>
      <c r="Q763" s="2"/>
      <c r="R763" s="4"/>
      <c r="S763" s="100"/>
      <c r="T763" s="9"/>
      <c r="U763" s="9"/>
      <c r="V763" s="9"/>
      <c r="W763" s="9"/>
      <c r="X763" s="9"/>
      <c r="Y763" s="1"/>
      <c r="Z763" s="9"/>
      <c r="AA763" s="9"/>
      <c r="AB763" s="9"/>
      <c r="AC763" s="9"/>
      <c r="AD763" s="9"/>
      <c r="AE763" s="10"/>
      <c r="AF763" s="9"/>
      <c r="AG763" s="9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</row>
    <row r="764" spans="1:190" x14ac:dyDescent="0.15">
      <c r="A764" s="98"/>
      <c r="B764" s="15"/>
      <c r="C764" s="2"/>
      <c r="D764" s="12"/>
      <c r="E764" s="13"/>
      <c r="F764" s="13"/>
      <c r="G764" s="13"/>
      <c r="H764" s="13"/>
      <c r="I764" s="12"/>
      <c r="J764" s="100"/>
      <c r="K764" s="3"/>
      <c r="L764" s="18"/>
      <c r="M764" s="11"/>
      <c r="N764" s="11"/>
      <c r="O764" s="18"/>
      <c r="P764" s="2"/>
      <c r="Q764" s="2"/>
      <c r="R764" s="4"/>
      <c r="S764" s="100"/>
      <c r="T764" s="9"/>
      <c r="U764" s="9"/>
      <c r="V764" s="9"/>
      <c r="W764" s="9"/>
      <c r="X764" s="9"/>
      <c r="Y764" s="1"/>
      <c r="Z764" s="9"/>
      <c r="AA764" s="9"/>
      <c r="AB764" s="9"/>
      <c r="AC764" s="9"/>
      <c r="AD764" s="9"/>
      <c r="AE764" s="10"/>
      <c r="AF764" s="9"/>
      <c r="AG764" s="9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</row>
    <row r="765" spans="1:190" x14ac:dyDescent="0.15">
      <c r="A765" s="98"/>
      <c r="B765" s="15"/>
      <c r="C765" s="2"/>
      <c r="D765" s="12"/>
      <c r="E765" s="13"/>
      <c r="F765" s="13"/>
      <c r="G765" s="13"/>
      <c r="H765" s="13"/>
      <c r="I765" s="12"/>
      <c r="J765" s="100"/>
      <c r="K765" s="3"/>
      <c r="L765" s="18"/>
      <c r="M765" s="11"/>
      <c r="N765" s="11"/>
      <c r="O765" s="18"/>
      <c r="P765" s="2"/>
      <c r="Q765" s="2"/>
      <c r="R765" s="4"/>
      <c r="S765" s="100"/>
      <c r="T765" s="9"/>
      <c r="U765" s="9"/>
      <c r="V765" s="9"/>
      <c r="W765" s="9"/>
      <c r="X765" s="9"/>
      <c r="Y765" s="1"/>
      <c r="Z765" s="9"/>
      <c r="AA765" s="9"/>
      <c r="AB765" s="9"/>
      <c r="AC765" s="9"/>
      <c r="AD765" s="9"/>
      <c r="AE765" s="10"/>
      <c r="AF765" s="9"/>
      <c r="AG765" s="9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</row>
    <row r="766" spans="1:190" x14ac:dyDescent="0.15">
      <c r="A766" s="98"/>
      <c r="B766" s="15"/>
      <c r="C766" s="2"/>
      <c r="D766" s="12"/>
      <c r="E766" s="13"/>
      <c r="F766" s="13"/>
      <c r="G766" s="13"/>
      <c r="H766" s="13"/>
      <c r="I766" s="12"/>
      <c r="J766" s="100"/>
      <c r="K766" s="3"/>
      <c r="L766" s="18"/>
      <c r="M766" s="11"/>
      <c r="N766" s="11"/>
      <c r="O766" s="18"/>
      <c r="P766" s="2"/>
      <c r="Q766" s="2"/>
      <c r="R766" s="4"/>
      <c r="S766" s="100"/>
      <c r="T766" s="9"/>
      <c r="U766" s="9"/>
      <c r="V766" s="9"/>
      <c r="W766" s="9"/>
      <c r="X766" s="9"/>
      <c r="Y766" s="1"/>
      <c r="Z766" s="9"/>
      <c r="AA766" s="9"/>
      <c r="AB766" s="9"/>
      <c r="AC766" s="9"/>
      <c r="AD766" s="9"/>
      <c r="AE766" s="10"/>
      <c r="AF766" s="9"/>
      <c r="AG766" s="9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</row>
    <row r="767" spans="1:190" x14ac:dyDescent="0.15">
      <c r="A767" s="98"/>
      <c r="B767" s="15"/>
      <c r="C767" s="2"/>
      <c r="D767" s="12"/>
      <c r="E767" s="13"/>
      <c r="F767" s="13"/>
      <c r="G767" s="13"/>
      <c r="H767" s="13"/>
      <c r="I767" s="12"/>
      <c r="J767" s="100"/>
      <c r="K767" s="3"/>
      <c r="L767" s="18"/>
      <c r="M767" s="11"/>
      <c r="N767" s="11"/>
      <c r="O767" s="18"/>
      <c r="P767" s="2"/>
      <c r="Q767" s="2"/>
      <c r="R767" s="4"/>
      <c r="S767" s="100"/>
      <c r="T767" s="9"/>
      <c r="U767" s="9"/>
      <c r="V767" s="9"/>
      <c r="W767" s="9"/>
      <c r="X767" s="9"/>
      <c r="Y767" s="1"/>
      <c r="Z767" s="9"/>
      <c r="AA767" s="9"/>
      <c r="AB767" s="9"/>
      <c r="AC767" s="9"/>
      <c r="AD767" s="9"/>
      <c r="AE767" s="10"/>
      <c r="AF767" s="9"/>
      <c r="AG767" s="9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</row>
    <row r="768" spans="1:190" x14ac:dyDescent="0.15">
      <c r="A768" s="98"/>
      <c r="B768" s="15"/>
      <c r="C768" s="2"/>
      <c r="D768" s="12"/>
      <c r="E768" s="13"/>
      <c r="F768" s="13"/>
      <c r="G768" s="13"/>
      <c r="H768" s="13"/>
      <c r="I768" s="12"/>
      <c r="J768" s="100"/>
      <c r="K768" s="3"/>
      <c r="L768" s="18"/>
      <c r="M768" s="11"/>
      <c r="N768" s="11"/>
      <c r="O768" s="18"/>
      <c r="P768" s="2"/>
      <c r="Q768" s="2"/>
      <c r="R768" s="4"/>
      <c r="S768" s="100"/>
      <c r="T768" s="9"/>
      <c r="U768" s="9"/>
      <c r="V768" s="9"/>
      <c r="W768" s="9"/>
      <c r="X768" s="9"/>
      <c r="Y768" s="1"/>
      <c r="Z768" s="9"/>
      <c r="AA768" s="9"/>
      <c r="AB768" s="9"/>
      <c r="AC768" s="9"/>
      <c r="AD768" s="9"/>
      <c r="AE768" s="10"/>
      <c r="AF768" s="9"/>
      <c r="AG768" s="9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</row>
    <row r="769" spans="1:190" x14ac:dyDescent="0.15">
      <c r="A769" s="98"/>
      <c r="B769" s="15"/>
      <c r="C769" s="2"/>
      <c r="D769" s="12"/>
      <c r="E769" s="13"/>
      <c r="F769" s="13"/>
      <c r="G769" s="13"/>
      <c r="H769" s="13"/>
      <c r="I769" s="12"/>
      <c r="J769" s="100"/>
      <c r="K769" s="3"/>
      <c r="L769" s="18"/>
      <c r="M769" s="11"/>
      <c r="N769" s="11"/>
      <c r="O769" s="18"/>
      <c r="P769" s="2"/>
      <c r="Q769" s="2"/>
      <c r="R769" s="4"/>
      <c r="S769" s="100"/>
      <c r="T769" s="9"/>
      <c r="U769" s="9"/>
      <c r="V769" s="9"/>
      <c r="W769" s="9"/>
      <c r="X769" s="9"/>
      <c r="Y769" s="1"/>
      <c r="Z769" s="9"/>
      <c r="AA769" s="9"/>
      <c r="AB769" s="9"/>
      <c r="AC769" s="9"/>
      <c r="AD769" s="9"/>
      <c r="AE769" s="10"/>
      <c r="AF769" s="9"/>
      <c r="AG769" s="9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</row>
    <row r="770" spans="1:190" x14ac:dyDescent="0.15">
      <c r="A770" s="98"/>
      <c r="B770" s="15"/>
      <c r="C770" s="2"/>
      <c r="D770" s="12"/>
      <c r="E770" s="13"/>
      <c r="F770" s="13"/>
      <c r="G770" s="13"/>
      <c r="H770" s="13"/>
      <c r="I770" s="12"/>
      <c r="J770" s="100"/>
      <c r="K770" s="3"/>
      <c r="L770" s="18"/>
      <c r="M770" s="11"/>
      <c r="N770" s="11"/>
      <c r="O770" s="18"/>
      <c r="P770" s="2"/>
      <c r="Q770" s="2"/>
      <c r="R770" s="4"/>
      <c r="S770" s="100"/>
      <c r="T770" s="9"/>
      <c r="U770" s="9"/>
      <c r="V770" s="9"/>
      <c r="W770" s="9"/>
      <c r="X770" s="9"/>
      <c r="Y770" s="1"/>
      <c r="Z770" s="9"/>
      <c r="AA770" s="9"/>
      <c r="AB770" s="9"/>
      <c r="AC770" s="9"/>
      <c r="AD770" s="9"/>
      <c r="AE770" s="10"/>
      <c r="AF770" s="9"/>
      <c r="AG770" s="9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</row>
    <row r="771" spans="1:190" x14ac:dyDescent="0.15">
      <c r="A771" s="98"/>
      <c r="B771" s="15"/>
      <c r="C771" s="2"/>
      <c r="D771" s="12"/>
      <c r="E771" s="13"/>
      <c r="F771" s="13"/>
      <c r="G771" s="13"/>
      <c r="H771" s="13"/>
      <c r="I771" s="12"/>
      <c r="J771" s="100"/>
      <c r="K771" s="3"/>
      <c r="L771" s="18"/>
      <c r="M771" s="11"/>
      <c r="N771" s="11"/>
      <c r="O771" s="18"/>
      <c r="P771" s="2"/>
      <c r="Q771" s="2"/>
      <c r="R771" s="4"/>
      <c r="S771" s="100"/>
      <c r="T771" s="9"/>
      <c r="U771" s="9"/>
      <c r="V771" s="9"/>
      <c r="W771" s="9"/>
      <c r="X771" s="9"/>
      <c r="Y771" s="1"/>
      <c r="Z771" s="9"/>
      <c r="AA771" s="9"/>
      <c r="AB771" s="9"/>
      <c r="AC771" s="9"/>
      <c r="AD771" s="9"/>
      <c r="AE771" s="10"/>
      <c r="AF771" s="9"/>
      <c r="AG771" s="9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</row>
    <row r="772" spans="1:190" x14ac:dyDescent="0.15">
      <c r="A772" s="98"/>
      <c r="B772" s="15"/>
      <c r="C772" s="2"/>
      <c r="D772" s="12"/>
      <c r="E772" s="13"/>
      <c r="F772" s="13"/>
      <c r="G772" s="13"/>
      <c r="H772" s="13"/>
      <c r="I772" s="12"/>
      <c r="J772" s="100"/>
      <c r="K772" s="3"/>
      <c r="L772" s="18"/>
      <c r="M772" s="11"/>
      <c r="N772" s="11"/>
      <c r="O772" s="18"/>
      <c r="P772" s="2"/>
      <c r="Q772" s="2"/>
      <c r="R772" s="4"/>
      <c r="S772" s="100"/>
      <c r="T772" s="9"/>
      <c r="U772" s="9"/>
      <c r="V772" s="9"/>
      <c r="W772" s="9"/>
      <c r="X772" s="9"/>
      <c r="Y772" s="1"/>
      <c r="Z772" s="9"/>
      <c r="AA772" s="9"/>
      <c r="AB772" s="9"/>
      <c r="AC772" s="9"/>
      <c r="AD772" s="9"/>
      <c r="AE772" s="10"/>
      <c r="AF772" s="9"/>
      <c r="AG772" s="9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</row>
    <row r="773" spans="1:190" x14ac:dyDescent="0.15">
      <c r="A773" s="98"/>
      <c r="B773" s="15"/>
      <c r="C773" s="2"/>
      <c r="D773" s="12"/>
      <c r="E773" s="13"/>
      <c r="F773" s="13"/>
      <c r="G773" s="13"/>
      <c r="H773" s="13"/>
      <c r="I773" s="12"/>
      <c r="J773" s="100"/>
      <c r="K773" s="3"/>
      <c r="L773" s="18"/>
      <c r="M773" s="11"/>
      <c r="N773" s="11"/>
      <c r="O773" s="18"/>
      <c r="P773" s="2"/>
      <c r="Q773" s="2"/>
      <c r="R773" s="4"/>
      <c r="S773" s="100"/>
      <c r="T773" s="9"/>
      <c r="U773" s="9"/>
      <c r="V773" s="9"/>
      <c r="W773" s="9"/>
      <c r="X773" s="9"/>
      <c r="Y773" s="1"/>
      <c r="Z773" s="9"/>
      <c r="AA773" s="9"/>
      <c r="AB773" s="9"/>
      <c r="AC773" s="9"/>
      <c r="AD773" s="9"/>
      <c r="AE773" s="10"/>
      <c r="AF773" s="9"/>
      <c r="AG773" s="9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</row>
    <row r="774" spans="1:190" x14ac:dyDescent="0.15">
      <c r="A774" s="98"/>
      <c r="B774" s="15"/>
      <c r="C774" s="2"/>
      <c r="D774" s="12"/>
      <c r="E774" s="13"/>
      <c r="F774" s="13"/>
      <c r="G774" s="13"/>
      <c r="H774" s="13"/>
      <c r="I774" s="12"/>
      <c r="J774" s="100"/>
      <c r="K774" s="3"/>
      <c r="L774" s="18"/>
      <c r="M774" s="11"/>
      <c r="N774" s="11"/>
      <c r="O774" s="18"/>
      <c r="P774" s="2"/>
      <c r="Q774" s="2"/>
      <c r="R774" s="4"/>
      <c r="S774" s="100"/>
      <c r="T774" s="9"/>
      <c r="U774" s="9"/>
      <c r="V774" s="9"/>
      <c r="W774" s="9"/>
      <c r="X774" s="9"/>
      <c r="Y774" s="1"/>
      <c r="Z774" s="9"/>
      <c r="AA774" s="9"/>
      <c r="AB774" s="9"/>
      <c r="AC774" s="9"/>
      <c r="AD774" s="9"/>
      <c r="AE774" s="10"/>
      <c r="AF774" s="9"/>
      <c r="AG774" s="9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</row>
    <row r="775" spans="1:190" x14ac:dyDescent="0.15">
      <c r="A775" s="98"/>
      <c r="B775" s="15"/>
      <c r="C775" s="2"/>
      <c r="D775" s="12"/>
      <c r="E775" s="13"/>
      <c r="F775" s="13"/>
      <c r="G775" s="13"/>
      <c r="H775" s="13"/>
      <c r="I775" s="12"/>
      <c r="J775" s="100"/>
      <c r="K775" s="3"/>
      <c r="L775" s="18"/>
      <c r="M775" s="11"/>
      <c r="N775" s="11"/>
      <c r="O775" s="18"/>
      <c r="P775" s="2"/>
      <c r="Q775" s="2"/>
      <c r="R775" s="4"/>
      <c r="S775" s="100"/>
      <c r="T775" s="9"/>
      <c r="U775" s="9"/>
      <c r="V775" s="9"/>
      <c r="W775" s="9"/>
      <c r="X775" s="9"/>
      <c r="Y775" s="1"/>
      <c r="Z775" s="9"/>
      <c r="AA775" s="9"/>
      <c r="AB775" s="9"/>
      <c r="AC775" s="9"/>
      <c r="AD775" s="9"/>
      <c r="AE775" s="10"/>
      <c r="AF775" s="9"/>
      <c r="AG775" s="9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</row>
    <row r="776" spans="1:190" x14ac:dyDescent="0.15">
      <c r="A776" s="98"/>
      <c r="B776" s="15"/>
      <c r="C776" s="2"/>
      <c r="D776" s="12"/>
      <c r="E776" s="13"/>
      <c r="F776" s="13"/>
      <c r="G776" s="13"/>
      <c r="H776" s="13"/>
      <c r="I776" s="12"/>
      <c r="J776" s="100"/>
      <c r="K776" s="3"/>
      <c r="L776" s="18"/>
      <c r="M776" s="11"/>
      <c r="N776" s="11"/>
      <c r="O776" s="18"/>
      <c r="P776" s="2"/>
      <c r="Q776" s="2"/>
      <c r="R776" s="4"/>
      <c r="S776" s="100"/>
      <c r="T776" s="9"/>
      <c r="U776" s="9"/>
      <c r="V776" s="9"/>
      <c r="W776" s="9"/>
      <c r="X776" s="9"/>
      <c r="Y776" s="1"/>
      <c r="Z776" s="9"/>
      <c r="AA776" s="9"/>
      <c r="AB776" s="9"/>
      <c r="AC776" s="9"/>
      <c r="AD776" s="9"/>
      <c r="AE776" s="10"/>
      <c r="AF776" s="9"/>
      <c r="AG776" s="9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</row>
    <row r="777" spans="1:190" x14ac:dyDescent="0.15">
      <c r="A777" s="98"/>
      <c r="B777" s="15"/>
      <c r="C777" s="2"/>
      <c r="D777" s="12"/>
      <c r="E777" s="13"/>
      <c r="F777" s="13"/>
      <c r="G777" s="13"/>
      <c r="H777" s="13"/>
      <c r="I777" s="12"/>
      <c r="J777" s="100"/>
      <c r="K777" s="3"/>
      <c r="L777" s="18"/>
      <c r="M777" s="11"/>
      <c r="N777" s="11"/>
      <c r="O777" s="18"/>
      <c r="P777" s="2"/>
      <c r="Q777" s="2"/>
      <c r="R777" s="4"/>
      <c r="S777" s="100"/>
      <c r="T777" s="9"/>
      <c r="U777" s="9"/>
      <c r="V777" s="9"/>
      <c r="W777" s="9"/>
      <c r="X777" s="9"/>
      <c r="Y777" s="1"/>
      <c r="Z777" s="9"/>
      <c r="AA777" s="9"/>
      <c r="AB777" s="9"/>
      <c r="AC777" s="9"/>
      <c r="AD777" s="9"/>
      <c r="AE777" s="10"/>
      <c r="AF777" s="9"/>
      <c r="AG777" s="9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</row>
    <row r="778" spans="1:190" x14ac:dyDescent="0.15">
      <c r="A778" s="98"/>
      <c r="B778" s="15"/>
      <c r="C778" s="2"/>
      <c r="D778" s="12"/>
      <c r="E778" s="13"/>
      <c r="F778" s="13"/>
      <c r="G778" s="13"/>
      <c r="H778" s="13"/>
      <c r="I778" s="12"/>
      <c r="J778" s="100"/>
      <c r="K778" s="3"/>
      <c r="L778" s="18"/>
      <c r="M778" s="11"/>
      <c r="N778" s="11"/>
      <c r="O778" s="18"/>
      <c r="P778" s="2"/>
      <c r="Q778" s="2"/>
      <c r="R778" s="4"/>
      <c r="S778" s="100"/>
      <c r="T778" s="9"/>
      <c r="U778" s="9"/>
      <c r="V778" s="9"/>
      <c r="W778" s="9"/>
      <c r="X778" s="9"/>
      <c r="Y778" s="1"/>
      <c r="Z778" s="9"/>
      <c r="AA778" s="9"/>
      <c r="AB778" s="9"/>
      <c r="AC778" s="9"/>
      <c r="AD778" s="9"/>
      <c r="AE778" s="10"/>
      <c r="AF778" s="9"/>
      <c r="AG778" s="9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</row>
    <row r="779" spans="1:190" x14ac:dyDescent="0.15">
      <c r="A779" s="98"/>
      <c r="B779" s="15"/>
      <c r="C779" s="2"/>
      <c r="D779" s="12"/>
      <c r="E779" s="13"/>
      <c r="F779" s="13"/>
      <c r="G779" s="13"/>
      <c r="H779" s="13"/>
      <c r="I779" s="12"/>
      <c r="J779" s="100"/>
      <c r="K779" s="3"/>
      <c r="L779" s="18"/>
      <c r="M779" s="11"/>
      <c r="N779" s="11"/>
      <c r="O779" s="18"/>
      <c r="P779" s="2"/>
      <c r="Q779" s="2"/>
      <c r="R779" s="4"/>
      <c r="S779" s="100"/>
      <c r="T779" s="9"/>
      <c r="U779" s="9"/>
      <c r="V779" s="9"/>
      <c r="W779" s="9"/>
      <c r="X779" s="9"/>
      <c r="Y779" s="1"/>
      <c r="Z779" s="9"/>
      <c r="AA779" s="9"/>
      <c r="AB779" s="9"/>
      <c r="AC779" s="9"/>
      <c r="AD779" s="9"/>
      <c r="AE779" s="10"/>
      <c r="AF779" s="9"/>
      <c r="AG779" s="9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</row>
    <row r="780" spans="1:190" x14ac:dyDescent="0.15">
      <c r="A780" s="98"/>
      <c r="B780" s="15"/>
      <c r="C780" s="2"/>
      <c r="D780" s="12"/>
      <c r="E780" s="13"/>
      <c r="F780" s="13"/>
      <c r="G780" s="13"/>
      <c r="H780" s="13"/>
      <c r="I780" s="12"/>
      <c r="J780" s="100"/>
      <c r="K780" s="3"/>
      <c r="L780" s="18"/>
      <c r="M780" s="11"/>
      <c r="N780" s="11"/>
      <c r="O780" s="18"/>
      <c r="P780" s="2"/>
      <c r="Q780" s="2"/>
      <c r="R780" s="4"/>
      <c r="S780" s="100"/>
      <c r="T780" s="9"/>
      <c r="U780" s="9"/>
      <c r="V780" s="9"/>
      <c r="W780" s="9"/>
      <c r="X780" s="9"/>
      <c r="Y780" s="1"/>
      <c r="Z780" s="9"/>
      <c r="AA780" s="9"/>
      <c r="AB780" s="9"/>
      <c r="AC780" s="9"/>
      <c r="AD780" s="9"/>
      <c r="AE780" s="10"/>
      <c r="AF780" s="9"/>
      <c r="AG780" s="9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</row>
    <row r="781" spans="1:190" x14ac:dyDescent="0.15">
      <c r="A781" s="98"/>
      <c r="B781" s="15"/>
      <c r="C781" s="2"/>
      <c r="D781" s="12"/>
      <c r="E781" s="13"/>
      <c r="F781" s="13"/>
      <c r="G781" s="13"/>
      <c r="H781" s="13"/>
      <c r="I781" s="12"/>
      <c r="J781" s="100"/>
      <c r="K781" s="3"/>
      <c r="L781" s="18"/>
      <c r="M781" s="11"/>
      <c r="N781" s="11"/>
      <c r="O781" s="18"/>
      <c r="P781" s="2"/>
      <c r="Q781" s="2"/>
      <c r="R781" s="4"/>
      <c r="S781" s="100"/>
      <c r="T781" s="9"/>
      <c r="U781" s="9"/>
      <c r="V781" s="9"/>
      <c r="W781" s="9"/>
      <c r="X781" s="9"/>
      <c r="Y781" s="1"/>
      <c r="Z781" s="9"/>
      <c r="AA781" s="9"/>
      <c r="AB781" s="9"/>
      <c r="AC781" s="9"/>
      <c r="AD781" s="9"/>
      <c r="AE781" s="10"/>
      <c r="AF781" s="9"/>
      <c r="AG781" s="9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</row>
    <row r="782" spans="1:190" x14ac:dyDescent="0.15">
      <c r="A782" s="98"/>
      <c r="B782" s="15"/>
      <c r="C782" s="2"/>
      <c r="D782" s="12"/>
      <c r="E782" s="13"/>
      <c r="F782" s="13"/>
      <c r="G782" s="13"/>
      <c r="H782" s="13"/>
      <c r="I782" s="12"/>
      <c r="J782" s="100"/>
      <c r="K782" s="3"/>
      <c r="L782" s="18"/>
      <c r="M782" s="11"/>
      <c r="N782" s="11"/>
      <c r="O782" s="18"/>
      <c r="P782" s="2"/>
      <c r="Q782" s="2"/>
      <c r="R782" s="4"/>
      <c r="S782" s="100"/>
      <c r="T782" s="9"/>
      <c r="U782" s="9"/>
      <c r="V782" s="9"/>
      <c r="W782" s="9"/>
      <c r="X782" s="9"/>
      <c r="Y782" s="1"/>
      <c r="Z782" s="9"/>
      <c r="AA782" s="9"/>
      <c r="AB782" s="9"/>
      <c r="AC782" s="9"/>
      <c r="AD782" s="9"/>
      <c r="AE782" s="10"/>
      <c r="AF782" s="9"/>
      <c r="AG782" s="9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</row>
    <row r="783" spans="1:190" x14ac:dyDescent="0.15">
      <c r="A783" s="98"/>
      <c r="B783" s="15"/>
      <c r="C783" s="2"/>
      <c r="D783" s="12"/>
      <c r="E783" s="13"/>
      <c r="F783" s="13"/>
      <c r="G783" s="13"/>
      <c r="H783" s="13"/>
      <c r="I783" s="12"/>
      <c r="J783" s="100"/>
      <c r="K783" s="3"/>
      <c r="L783" s="18"/>
      <c r="M783" s="11"/>
      <c r="N783" s="11"/>
      <c r="O783" s="18"/>
      <c r="P783" s="2"/>
      <c r="Q783" s="2"/>
      <c r="R783" s="4"/>
      <c r="S783" s="100"/>
      <c r="T783" s="9"/>
      <c r="U783" s="9"/>
      <c r="V783" s="9"/>
      <c r="W783" s="9"/>
      <c r="X783" s="9"/>
      <c r="Y783" s="1"/>
      <c r="Z783" s="9"/>
      <c r="AA783" s="9"/>
      <c r="AB783" s="9"/>
      <c r="AC783" s="9"/>
      <c r="AD783" s="9"/>
      <c r="AE783" s="10"/>
      <c r="AF783" s="9"/>
      <c r="AG783" s="9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</row>
    <row r="784" spans="1:190" x14ac:dyDescent="0.15">
      <c r="A784" s="98"/>
      <c r="B784" s="15"/>
      <c r="C784" s="2"/>
      <c r="D784" s="12"/>
      <c r="E784" s="13"/>
      <c r="F784" s="13"/>
      <c r="G784" s="13"/>
      <c r="H784" s="13"/>
      <c r="I784" s="12"/>
      <c r="J784" s="100"/>
      <c r="K784" s="3"/>
      <c r="L784" s="18"/>
      <c r="M784" s="11"/>
      <c r="N784" s="11"/>
      <c r="O784" s="18"/>
      <c r="P784" s="2"/>
      <c r="Q784" s="2"/>
      <c r="R784" s="4"/>
      <c r="S784" s="100"/>
      <c r="T784" s="9"/>
      <c r="U784" s="9"/>
      <c r="V784" s="9"/>
      <c r="W784" s="9"/>
      <c r="X784" s="9"/>
      <c r="Y784" s="1"/>
      <c r="Z784" s="9"/>
      <c r="AA784" s="9"/>
      <c r="AB784" s="9"/>
      <c r="AC784" s="9"/>
      <c r="AD784" s="9"/>
      <c r="AE784" s="10"/>
      <c r="AF784" s="9"/>
      <c r="AG784" s="9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</row>
    <row r="785" spans="1:190" x14ac:dyDescent="0.15">
      <c r="A785" s="98"/>
      <c r="B785" s="15"/>
      <c r="C785" s="2"/>
      <c r="D785" s="12"/>
      <c r="E785" s="13"/>
      <c r="F785" s="13"/>
      <c r="G785" s="13"/>
      <c r="H785" s="13"/>
      <c r="I785" s="12"/>
      <c r="J785" s="100"/>
      <c r="K785" s="3"/>
      <c r="L785" s="18"/>
      <c r="M785" s="11"/>
      <c r="N785" s="11"/>
      <c r="O785" s="18"/>
      <c r="P785" s="2"/>
      <c r="Q785" s="2"/>
      <c r="R785" s="4"/>
      <c r="S785" s="100"/>
      <c r="T785" s="9"/>
      <c r="U785" s="9"/>
      <c r="V785" s="9"/>
      <c r="W785" s="9"/>
      <c r="X785" s="9"/>
      <c r="Y785" s="1"/>
      <c r="Z785" s="9"/>
      <c r="AA785" s="9"/>
      <c r="AB785" s="9"/>
      <c r="AC785" s="9"/>
      <c r="AD785" s="9"/>
      <c r="AE785" s="10"/>
      <c r="AF785" s="9"/>
      <c r="AG785" s="9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</row>
    <row r="786" spans="1:190" x14ac:dyDescent="0.15">
      <c r="A786" s="98"/>
      <c r="B786" s="15"/>
      <c r="C786" s="2"/>
      <c r="D786" s="12"/>
      <c r="E786" s="13"/>
      <c r="F786" s="13"/>
      <c r="G786" s="13"/>
      <c r="H786" s="13"/>
      <c r="I786" s="12"/>
      <c r="J786" s="100"/>
      <c r="K786" s="3"/>
      <c r="L786" s="18"/>
      <c r="M786" s="11"/>
      <c r="N786" s="11"/>
      <c r="O786" s="18"/>
      <c r="P786" s="2"/>
      <c r="Q786" s="2"/>
      <c r="R786" s="4"/>
      <c r="S786" s="100"/>
      <c r="T786" s="9"/>
      <c r="U786" s="9"/>
      <c r="V786" s="9"/>
      <c r="W786" s="9"/>
      <c r="X786" s="9"/>
      <c r="Y786" s="1"/>
      <c r="Z786" s="9"/>
      <c r="AA786" s="9"/>
      <c r="AB786" s="9"/>
      <c r="AC786" s="9"/>
      <c r="AD786" s="9"/>
      <c r="AE786" s="10"/>
      <c r="AF786" s="9"/>
      <c r="AG786" s="9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</row>
    <row r="787" spans="1:190" x14ac:dyDescent="0.15">
      <c r="A787" s="98"/>
      <c r="B787" s="15"/>
      <c r="C787" s="2"/>
      <c r="D787" s="12"/>
      <c r="E787" s="13"/>
      <c r="F787" s="13"/>
      <c r="G787" s="13"/>
      <c r="H787" s="13"/>
      <c r="I787" s="12"/>
      <c r="J787" s="100"/>
      <c r="K787" s="3"/>
      <c r="L787" s="18"/>
      <c r="M787" s="11"/>
      <c r="N787" s="11"/>
      <c r="O787" s="18"/>
      <c r="P787" s="2"/>
      <c r="Q787" s="2"/>
      <c r="R787" s="4"/>
      <c r="S787" s="100"/>
      <c r="T787" s="9"/>
      <c r="U787" s="9"/>
      <c r="V787" s="9"/>
      <c r="W787" s="9"/>
      <c r="X787" s="9"/>
      <c r="Y787" s="1"/>
      <c r="Z787" s="9"/>
      <c r="AA787" s="9"/>
      <c r="AB787" s="9"/>
      <c r="AC787" s="9"/>
      <c r="AD787" s="9"/>
      <c r="AE787" s="10"/>
      <c r="AF787" s="9"/>
      <c r="AG787" s="9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</row>
    <row r="788" spans="1:190" x14ac:dyDescent="0.15">
      <c r="A788" s="98"/>
      <c r="B788" s="15"/>
      <c r="C788" s="2"/>
      <c r="D788" s="12"/>
      <c r="E788" s="13"/>
      <c r="F788" s="13"/>
      <c r="G788" s="13"/>
      <c r="H788" s="13"/>
      <c r="I788" s="12"/>
      <c r="J788" s="100"/>
      <c r="K788" s="3"/>
      <c r="L788" s="18"/>
      <c r="M788" s="11"/>
      <c r="N788" s="11"/>
      <c r="O788" s="18"/>
      <c r="P788" s="2"/>
      <c r="Q788" s="2"/>
      <c r="R788" s="4"/>
      <c r="S788" s="100"/>
      <c r="T788" s="9"/>
      <c r="U788" s="9"/>
      <c r="V788" s="9"/>
      <c r="W788" s="9"/>
      <c r="X788" s="9"/>
      <c r="Y788" s="1"/>
      <c r="Z788" s="9"/>
      <c r="AA788" s="9"/>
      <c r="AB788" s="9"/>
      <c r="AC788" s="9"/>
      <c r="AD788" s="9"/>
      <c r="AE788" s="10"/>
      <c r="AF788" s="9"/>
      <c r="AG788" s="9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</row>
    <row r="789" spans="1:190" x14ac:dyDescent="0.15">
      <c r="A789" s="98"/>
      <c r="B789" s="15"/>
      <c r="C789" s="2"/>
      <c r="D789" s="12"/>
      <c r="E789" s="13"/>
      <c r="F789" s="13"/>
      <c r="G789" s="13"/>
      <c r="H789" s="13"/>
      <c r="I789" s="12"/>
      <c r="J789" s="100"/>
      <c r="K789" s="3"/>
      <c r="L789" s="18"/>
      <c r="M789" s="11"/>
      <c r="N789" s="11"/>
      <c r="O789" s="18"/>
      <c r="P789" s="2"/>
      <c r="Q789" s="2"/>
      <c r="R789" s="4"/>
      <c r="S789" s="100"/>
      <c r="T789" s="9"/>
      <c r="U789" s="9"/>
      <c r="V789" s="9"/>
      <c r="W789" s="9"/>
      <c r="X789" s="9"/>
      <c r="Y789" s="1"/>
      <c r="Z789" s="9"/>
      <c r="AA789" s="9"/>
      <c r="AB789" s="9"/>
      <c r="AC789" s="9"/>
      <c r="AD789" s="9"/>
      <c r="AE789" s="10"/>
      <c r="AF789" s="9"/>
      <c r="AG789" s="9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</row>
    <row r="790" spans="1:190" x14ac:dyDescent="0.15">
      <c r="A790" s="98"/>
      <c r="B790" s="15"/>
      <c r="C790" s="2"/>
      <c r="D790" s="12"/>
      <c r="E790" s="13"/>
      <c r="F790" s="13"/>
      <c r="G790" s="13"/>
      <c r="H790" s="13"/>
      <c r="I790" s="12"/>
      <c r="J790" s="100"/>
      <c r="K790" s="3"/>
      <c r="L790" s="18"/>
      <c r="M790" s="11"/>
      <c r="N790" s="11"/>
      <c r="O790" s="18"/>
      <c r="P790" s="2"/>
      <c r="Q790" s="2"/>
      <c r="R790" s="4"/>
      <c r="S790" s="100"/>
      <c r="T790" s="9"/>
      <c r="U790" s="9"/>
      <c r="V790" s="9"/>
      <c r="W790" s="9"/>
      <c r="X790" s="9"/>
      <c r="Y790" s="1"/>
      <c r="Z790" s="9"/>
      <c r="AA790" s="9"/>
      <c r="AB790" s="9"/>
      <c r="AC790" s="9"/>
      <c r="AD790" s="9"/>
      <c r="AE790" s="10"/>
      <c r="AF790" s="9"/>
      <c r="AG790" s="9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</row>
    <row r="791" spans="1:190" x14ac:dyDescent="0.15">
      <c r="A791" s="98"/>
      <c r="B791" s="15"/>
      <c r="C791" s="2"/>
      <c r="D791" s="12"/>
      <c r="E791" s="13"/>
      <c r="F791" s="13"/>
      <c r="G791" s="13"/>
      <c r="H791" s="13"/>
      <c r="I791" s="12"/>
      <c r="J791" s="100"/>
      <c r="K791" s="3"/>
      <c r="L791" s="18"/>
      <c r="M791" s="11"/>
      <c r="N791" s="11"/>
      <c r="O791" s="18"/>
      <c r="P791" s="2"/>
      <c r="Q791" s="2"/>
      <c r="R791" s="4"/>
      <c r="S791" s="100"/>
      <c r="T791" s="9"/>
      <c r="U791" s="9"/>
      <c r="V791" s="9"/>
      <c r="W791" s="9"/>
      <c r="X791" s="9"/>
      <c r="Y791" s="1"/>
      <c r="Z791" s="9"/>
      <c r="AA791" s="9"/>
      <c r="AB791" s="9"/>
      <c r="AC791" s="9"/>
      <c r="AD791" s="9"/>
      <c r="AE791" s="10"/>
      <c r="AF791" s="9"/>
      <c r="AG791" s="9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</row>
    <row r="792" spans="1:190" x14ac:dyDescent="0.15">
      <c r="A792" s="98"/>
      <c r="B792" s="15"/>
      <c r="C792" s="2"/>
      <c r="D792" s="12"/>
      <c r="E792" s="13"/>
      <c r="F792" s="13"/>
      <c r="G792" s="13"/>
      <c r="H792" s="13"/>
      <c r="I792" s="12"/>
      <c r="J792" s="100"/>
      <c r="K792" s="3"/>
      <c r="L792" s="18"/>
      <c r="M792" s="11"/>
      <c r="N792" s="11"/>
      <c r="O792" s="18"/>
      <c r="P792" s="2"/>
      <c r="Q792" s="2"/>
      <c r="R792" s="4"/>
      <c r="S792" s="100"/>
      <c r="T792" s="9"/>
      <c r="U792" s="9"/>
      <c r="V792" s="9"/>
      <c r="W792" s="9"/>
      <c r="X792" s="9"/>
      <c r="Y792" s="1"/>
      <c r="Z792" s="9"/>
      <c r="AA792" s="9"/>
      <c r="AB792" s="9"/>
      <c r="AC792" s="9"/>
      <c r="AD792" s="9"/>
      <c r="AE792" s="10"/>
      <c r="AF792" s="9"/>
      <c r="AG792" s="9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</row>
    <row r="793" spans="1:190" x14ac:dyDescent="0.15">
      <c r="A793" s="98"/>
      <c r="B793" s="15"/>
      <c r="C793" s="2"/>
      <c r="D793" s="12"/>
      <c r="E793" s="13"/>
      <c r="F793" s="13"/>
      <c r="G793" s="13"/>
      <c r="H793" s="13"/>
      <c r="I793" s="12"/>
      <c r="J793" s="100"/>
      <c r="K793" s="3"/>
      <c r="L793" s="18"/>
      <c r="M793" s="11"/>
      <c r="N793" s="11"/>
      <c r="O793" s="18"/>
      <c r="P793" s="2"/>
      <c r="Q793" s="2"/>
      <c r="R793" s="4"/>
      <c r="S793" s="100"/>
      <c r="T793" s="9"/>
      <c r="U793" s="9"/>
      <c r="V793" s="9"/>
      <c r="W793" s="9"/>
      <c r="X793" s="9"/>
      <c r="Y793" s="1"/>
      <c r="Z793" s="9"/>
      <c r="AA793" s="9"/>
      <c r="AB793" s="9"/>
      <c r="AC793" s="9"/>
      <c r="AD793" s="9"/>
      <c r="AE793" s="10"/>
      <c r="AF793" s="9"/>
      <c r="AG793" s="9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</row>
    <row r="794" spans="1:190" x14ac:dyDescent="0.15">
      <c r="A794" s="98"/>
      <c r="B794" s="15"/>
      <c r="C794" s="2"/>
      <c r="D794" s="12"/>
      <c r="E794" s="13"/>
      <c r="F794" s="13"/>
      <c r="G794" s="13"/>
      <c r="H794" s="13"/>
      <c r="I794" s="12"/>
      <c r="J794" s="100"/>
      <c r="K794" s="3"/>
      <c r="L794" s="18"/>
      <c r="M794" s="11"/>
      <c r="N794" s="11"/>
      <c r="O794" s="18"/>
      <c r="P794" s="2"/>
      <c r="Q794" s="2"/>
      <c r="R794" s="4"/>
      <c r="S794" s="100"/>
      <c r="T794" s="9"/>
      <c r="U794" s="9"/>
      <c r="V794" s="9"/>
      <c r="W794" s="9"/>
      <c r="X794" s="9"/>
      <c r="Y794" s="1"/>
      <c r="Z794" s="9"/>
      <c r="AA794" s="9"/>
      <c r="AB794" s="9"/>
      <c r="AC794" s="9"/>
      <c r="AD794" s="9"/>
      <c r="AE794" s="10"/>
      <c r="AF794" s="9"/>
      <c r="AG794" s="9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</row>
    <row r="795" spans="1:190" x14ac:dyDescent="0.15">
      <c r="A795" s="98"/>
      <c r="B795" s="15"/>
      <c r="C795" s="2"/>
      <c r="D795" s="12"/>
      <c r="E795" s="13"/>
      <c r="F795" s="13"/>
      <c r="G795" s="13"/>
      <c r="H795" s="13"/>
      <c r="I795" s="12"/>
      <c r="J795" s="100"/>
      <c r="K795" s="3"/>
      <c r="L795" s="18"/>
      <c r="M795" s="11"/>
      <c r="N795" s="11"/>
      <c r="O795" s="18"/>
      <c r="P795" s="2"/>
      <c r="Q795" s="2"/>
      <c r="R795" s="4"/>
      <c r="S795" s="100"/>
      <c r="T795" s="9"/>
      <c r="U795" s="9"/>
      <c r="V795" s="9"/>
      <c r="W795" s="9"/>
      <c r="X795" s="9"/>
      <c r="Y795" s="1"/>
      <c r="Z795" s="9"/>
      <c r="AA795" s="9"/>
      <c r="AB795" s="9"/>
      <c r="AC795" s="9"/>
      <c r="AD795" s="9"/>
      <c r="AE795" s="10"/>
      <c r="AF795" s="9"/>
      <c r="AG795" s="9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</row>
    <row r="796" spans="1:190" x14ac:dyDescent="0.15">
      <c r="A796" s="98"/>
      <c r="B796" s="15"/>
      <c r="C796" s="2"/>
      <c r="D796" s="12"/>
      <c r="E796" s="13"/>
      <c r="F796" s="13"/>
      <c r="G796" s="13"/>
      <c r="H796" s="13"/>
      <c r="I796" s="12"/>
      <c r="J796" s="100"/>
      <c r="K796" s="3"/>
      <c r="L796" s="18"/>
      <c r="M796" s="11"/>
      <c r="N796" s="11"/>
      <c r="O796" s="18"/>
      <c r="P796" s="2"/>
      <c r="Q796" s="2"/>
      <c r="R796" s="4"/>
      <c r="S796" s="100"/>
      <c r="T796" s="9"/>
      <c r="U796" s="9"/>
      <c r="V796" s="9"/>
      <c r="W796" s="9"/>
      <c r="X796" s="9"/>
      <c r="Y796" s="1"/>
      <c r="Z796" s="9"/>
      <c r="AA796" s="9"/>
      <c r="AB796" s="9"/>
      <c r="AC796" s="9"/>
      <c r="AD796" s="9"/>
      <c r="AE796" s="10"/>
      <c r="AF796" s="9"/>
      <c r="AG796" s="9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</row>
    <row r="797" spans="1:190" x14ac:dyDescent="0.15">
      <c r="A797" s="98"/>
      <c r="B797" s="15"/>
      <c r="C797" s="2"/>
      <c r="D797" s="12"/>
      <c r="E797" s="13"/>
      <c r="F797" s="13"/>
      <c r="G797" s="13"/>
      <c r="H797" s="13"/>
      <c r="I797" s="12"/>
      <c r="J797" s="100"/>
      <c r="K797" s="3"/>
      <c r="L797" s="18"/>
      <c r="M797" s="11"/>
      <c r="N797" s="11"/>
      <c r="O797" s="18"/>
      <c r="P797" s="2"/>
      <c r="Q797" s="2"/>
      <c r="R797" s="4"/>
      <c r="S797" s="100"/>
      <c r="T797" s="9"/>
      <c r="U797" s="9"/>
      <c r="V797" s="9"/>
      <c r="W797" s="9"/>
      <c r="X797" s="9"/>
      <c r="Y797" s="1"/>
      <c r="Z797" s="9"/>
      <c r="AA797" s="9"/>
      <c r="AB797" s="9"/>
      <c r="AC797" s="9"/>
      <c r="AD797" s="9"/>
      <c r="AE797" s="10"/>
      <c r="AF797" s="9"/>
      <c r="AG797" s="9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</row>
    <row r="798" spans="1:190" x14ac:dyDescent="0.15">
      <c r="A798" s="98"/>
      <c r="B798" s="15"/>
      <c r="C798" s="2"/>
      <c r="D798" s="12"/>
      <c r="E798" s="13"/>
      <c r="F798" s="13"/>
      <c r="G798" s="13"/>
      <c r="H798" s="13"/>
      <c r="I798" s="12"/>
      <c r="J798" s="100"/>
      <c r="K798" s="3"/>
      <c r="L798" s="18"/>
      <c r="M798" s="11"/>
      <c r="N798" s="11"/>
      <c r="O798" s="18"/>
      <c r="P798" s="2"/>
      <c r="Q798" s="2"/>
      <c r="R798" s="4"/>
      <c r="S798" s="100"/>
      <c r="T798" s="9"/>
      <c r="U798" s="9"/>
      <c r="V798" s="9"/>
      <c r="W798" s="9"/>
      <c r="X798" s="9"/>
      <c r="Y798" s="1"/>
      <c r="Z798" s="9"/>
      <c r="AA798" s="9"/>
      <c r="AB798" s="9"/>
      <c r="AC798" s="9"/>
      <c r="AD798" s="9"/>
      <c r="AE798" s="10"/>
      <c r="AF798" s="9"/>
      <c r="AG798" s="9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</row>
    <row r="799" spans="1:190" x14ac:dyDescent="0.15">
      <c r="A799" s="98"/>
      <c r="B799" s="15"/>
      <c r="C799" s="2"/>
      <c r="D799" s="12"/>
      <c r="E799" s="13"/>
      <c r="F799" s="13"/>
      <c r="G799" s="13"/>
      <c r="H799" s="13"/>
      <c r="I799" s="12"/>
      <c r="J799" s="100"/>
      <c r="K799" s="3"/>
      <c r="L799" s="18"/>
      <c r="M799" s="11"/>
      <c r="N799" s="11"/>
      <c r="O799" s="18"/>
      <c r="P799" s="2"/>
      <c r="Q799" s="2"/>
      <c r="R799" s="4"/>
      <c r="S799" s="100"/>
      <c r="T799" s="9"/>
      <c r="U799" s="9"/>
      <c r="V799" s="9"/>
      <c r="W799" s="9"/>
      <c r="X799" s="9"/>
      <c r="Y799" s="1"/>
      <c r="Z799" s="9"/>
      <c r="AA799" s="9"/>
      <c r="AB799" s="9"/>
      <c r="AC799" s="9"/>
      <c r="AD799" s="9"/>
      <c r="AE799" s="10"/>
      <c r="AF799" s="9"/>
      <c r="AG799" s="9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</row>
    <row r="800" spans="1:190" x14ac:dyDescent="0.15">
      <c r="A800" s="98"/>
      <c r="B800" s="15"/>
      <c r="C800" s="2"/>
      <c r="D800" s="12"/>
      <c r="E800" s="13"/>
      <c r="F800" s="13"/>
      <c r="G800" s="13"/>
      <c r="H800" s="13"/>
      <c r="I800" s="12"/>
      <c r="J800" s="100"/>
      <c r="K800" s="3"/>
      <c r="L800" s="18"/>
      <c r="M800" s="11"/>
      <c r="N800" s="11"/>
      <c r="O800" s="18"/>
      <c r="P800" s="2"/>
      <c r="Q800" s="2"/>
      <c r="R800" s="4"/>
      <c r="S800" s="100"/>
      <c r="T800" s="9"/>
      <c r="U800" s="9"/>
      <c r="V800" s="9"/>
      <c r="W800" s="9"/>
      <c r="X800" s="9"/>
      <c r="Y800" s="1"/>
      <c r="Z800" s="9"/>
      <c r="AA800" s="9"/>
      <c r="AB800" s="9"/>
      <c r="AC800" s="9"/>
      <c r="AD800" s="9"/>
      <c r="AE800" s="10"/>
      <c r="AF800" s="9"/>
      <c r="AG800" s="9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</row>
    <row r="801" spans="1:190" x14ac:dyDescent="0.15">
      <c r="A801" s="98"/>
      <c r="B801" s="15"/>
      <c r="C801" s="2"/>
      <c r="D801" s="12"/>
      <c r="E801" s="13"/>
      <c r="F801" s="13"/>
      <c r="G801" s="13"/>
      <c r="H801" s="13"/>
      <c r="I801" s="12"/>
      <c r="J801" s="100"/>
      <c r="K801" s="3"/>
      <c r="L801" s="18"/>
      <c r="M801" s="11"/>
      <c r="N801" s="11"/>
      <c r="O801" s="18"/>
      <c r="P801" s="2"/>
      <c r="Q801" s="2"/>
      <c r="R801" s="4"/>
      <c r="S801" s="100"/>
      <c r="T801" s="9"/>
      <c r="U801" s="9"/>
      <c r="V801" s="9"/>
      <c r="W801" s="9"/>
      <c r="X801" s="9"/>
      <c r="Y801" s="1"/>
      <c r="Z801" s="9"/>
      <c r="AA801" s="9"/>
      <c r="AB801" s="9"/>
      <c r="AC801" s="9"/>
      <c r="AD801" s="9"/>
      <c r="AE801" s="10"/>
      <c r="AF801" s="9"/>
      <c r="AG801" s="9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</row>
    <row r="802" spans="1:190" x14ac:dyDescent="0.15">
      <c r="A802" s="98"/>
      <c r="B802" s="15"/>
      <c r="C802" s="2"/>
      <c r="D802" s="12"/>
      <c r="E802" s="13"/>
      <c r="F802" s="13"/>
      <c r="G802" s="13"/>
      <c r="H802" s="13"/>
      <c r="I802" s="12"/>
      <c r="J802" s="100"/>
      <c r="K802" s="3"/>
      <c r="L802" s="18"/>
      <c r="M802" s="11"/>
      <c r="N802" s="11"/>
      <c r="O802" s="18"/>
      <c r="P802" s="2"/>
      <c r="Q802" s="2"/>
      <c r="R802" s="4"/>
      <c r="S802" s="100"/>
      <c r="T802" s="9"/>
      <c r="U802" s="9"/>
      <c r="V802" s="9"/>
      <c r="W802" s="9"/>
      <c r="X802" s="9"/>
      <c r="Y802" s="1"/>
      <c r="Z802" s="9"/>
      <c r="AA802" s="9"/>
      <c r="AB802" s="9"/>
      <c r="AC802" s="9"/>
      <c r="AD802" s="9"/>
      <c r="AE802" s="10"/>
      <c r="AF802" s="9"/>
      <c r="AG802" s="9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</row>
    <row r="803" spans="1:190" x14ac:dyDescent="0.15">
      <c r="A803" s="98"/>
      <c r="B803" s="15"/>
      <c r="C803" s="2"/>
      <c r="D803" s="12"/>
      <c r="E803" s="13"/>
      <c r="F803" s="13"/>
      <c r="G803" s="13"/>
      <c r="H803" s="13"/>
      <c r="I803" s="12"/>
      <c r="J803" s="100"/>
      <c r="K803" s="3"/>
      <c r="L803" s="18"/>
      <c r="M803" s="11"/>
      <c r="N803" s="11"/>
      <c r="O803" s="18"/>
      <c r="P803" s="2"/>
      <c r="Q803" s="2"/>
      <c r="R803" s="4"/>
      <c r="S803" s="100"/>
      <c r="T803" s="9"/>
      <c r="U803" s="9"/>
      <c r="V803" s="9"/>
      <c r="W803" s="9"/>
      <c r="X803" s="9"/>
      <c r="Y803" s="1"/>
      <c r="Z803" s="9"/>
      <c r="AA803" s="9"/>
      <c r="AB803" s="9"/>
      <c r="AC803" s="9"/>
      <c r="AD803" s="9"/>
      <c r="AE803" s="10"/>
      <c r="AF803" s="9"/>
      <c r="AG803" s="9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</row>
    <row r="804" spans="1:190" x14ac:dyDescent="0.15">
      <c r="A804" s="98"/>
      <c r="B804" s="15"/>
      <c r="C804" s="2"/>
      <c r="D804" s="12"/>
      <c r="E804" s="13"/>
      <c r="F804" s="13"/>
      <c r="G804" s="13"/>
      <c r="H804" s="13"/>
      <c r="I804" s="12"/>
      <c r="J804" s="100"/>
      <c r="K804" s="3"/>
      <c r="L804" s="18"/>
      <c r="M804" s="11"/>
      <c r="N804" s="11"/>
      <c r="O804" s="18"/>
      <c r="P804" s="2"/>
      <c r="Q804" s="2"/>
      <c r="R804" s="4"/>
      <c r="S804" s="100"/>
      <c r="T804" s="9"/>
      <c r="U804" s="9"/>
      <c r="V804" s="9"/>
      <c r="W804" s="9"/>
      <c r="X804" s="9"/>
      <c r="Y804" s="1"/>
      <c r="Z804" s="9"/>
      <c r="AA804" s="9"/>
      <c r="AB804" s="9"/>
      <c r="AC804" s="9"/>
      <c r="AD804" s="9"/>
      <c r="AE804" s="10"/>
      <c r="AF804" s="9"/>
      <c r="AG804" s="9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</row>
    <row r="805" spans="1:190" x14ac:dyDescent="0.15">
      <c r="A805" s="98"/>
      <c r="B805" s="15"/>
      <c r="C805" s="2"/>
      <c r="D805" s="12"/>
      <c r="E805" s="13"/>
      <c r="F805" s="13"/>
      <c r="G805" s="13"/>
      <c r="H805" s="13"/>
      <c r="I805" s="12"/>
      <c r="J805" s="100"/>
      <c r="K805" s="3"/>
      <c r="L805" s="18"/>
      <c r="M805" s="11"/>
      <c r="N805" s="11"/>
      <c r="O805" s="18"/>
      <c r="P805" s="2"/>
      <c r="Q805" s="2"/>
      <c r="R805" s="4"/>
      <c r="S805" s="100"/>
      <c r="T805" s="9"/>
      <c r="U805" s="9"/>
      <c r="V805" s="9"/>
      <c r="W805" s="9"/>
      <c r="X805" s="9"/>
      <c r="Y805" s="1"/>
      <c r="Z805" s="9"/>
      <c r="AA805" s="9"/>
      <c r="AB805" s="9"/>
      <c r="AC805" s="9"/>
      <c r="AD805" s="9"/>
      <c r="AE805" s="10"/>
      <c r="AF805" s="9"/>
      <c r="AG805" s="9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</row>
    <row r="806" spans="1:190" x14ac:dyDescent="0.15">
      <c r="A806" s="98"/>
      <c r="B806" s="15"/>
      <c r="C806" s="2"/>
      <c r="D806" s="12"/>
      <c r="E806" s="13"/>
      <c r="F806" s="13"/>
      <c r="G806" s="13"/>
      <c r="H806" s="13"/>
      <c r="I806" s="12"/>
      <c r="J806" s="100"/>
      <c r="K806" s="3"/>
      <c r="L806" s="18"/>
      <c r="M806" s="11"/>
      <c r="N806" s="11"/>
      <c r="O806" s="18"/>
      <c r="P806" s="2"/>
      <c r="Q806" s="2"/>
      <c r="R806" s="4"/>
      <c r="S806" s="100"/>
      <c r="T806" s="9"/>
      <c r="U806" s="9"/>
      <c r="V806" s="9"/>
      <c r="W806" s="9"/>
      <c r="X806" s="9"/>
      <c r="Y806" s="1"/>
      <c r="Z806" s="9"/>
      <c r="AA806" s="9"/>
      <c r="AB806" s="9"/>
      <c r="AC806" s="9"/>
      <c r="AD806" s="9"/>
      <c r="AE806" s="10"/>
      <c r="AF806" s="9"/>
      <c r="AG806" s="9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</row>
    <row r="807" spans="1:190" x14ac:dyDescent="0.15">
      <c r="A807" s="98"/>
      <c r="B807" s="15"/>
      <c r="C807" s="2"/>
      <c r="D807" s="12"/>
      <c r="E807" s="13"/>
      <c r="F807" s="13"/>
      <c r="G807" s="13"/>
      <c r="H807" s="13"/>
      <c r="I807" s="12"/>
      <c r="J807" s="100"/>
      <c r="K807" s="3"/>
      <c r="L807" s="18"/>
      <c r="M807" s="11"/>
      <c r="N807" s="11"/>
      <c r="O807" s="18"/>
      <c r="P807" s="2"/>
      <c r="Q807" s="2"/>
      <c r="R807" s="4"/>
      <c r="S807" s="100"/>
      <c r="T807" s="9"/>
      <c r="U807" s="9"/>
      <c r="V807" s="9"/>
      <c r="W807" s="9"/>
      <c r="X807" s="9"/>
      <c r="Y807" s="1"/>
      <c r="Z807" s="9"/>
      <c r="AA807" s="9"/>
      <c r="AB807" s="9"/>
      <c r="AC807" s="9"/>
      <c r="AD807" s="9"/>
      <c r="AE807" s="10"/>
      <c r="AF807" s="9"/>
      <c r="AG807" s="9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</row>
    <row r="808" spans="1:190" x14ac:dyDescent="0.15">
      <c r="A808" s="98"/>
      <c r="B808" s="15"/>
      <c r="C808" s="2"/>
      <c r="D808" s="12"/>
      <c r="E808" s="13"/>
      <c r="F808" s="13"/>
      <c r="G808" s="13"/>
      <c r="H808" s="13"/>
      <c r="I808" s="12"/>
      <c r="J808" s="100"/>
      <c r="K808" s="3"/>
      <c r="L808" s="18"/>
      <c r="M808" s="11"/>
      <c r="N808" s="11"/>
      <c r="O808" s="18"/>
      <c r="P808" s="2"/>
      <c r="Q808" s="2"/>
      <c r="R808" s="4"/>
      <c r="S808" s="100"/>
      <c r="T808" s="9"/>
      <c r="U808" s="9"/>
      <c r="V808" s="9"/>
      <c r="W808" s="9"/>
      <c r="X808" s="9"/>
      <c r="Y808" s="1"/>
      <c r="Z808" s="9"/>
      <c r="AA808" s="9"/>
      <c r="AB808" s="9"/>
      <c r="AC808" s="9"/>
      <c r="AD808" s="9"/>
      <c r="AE808" s="10"/>
      <c r="AF808" s="9"/>
      <c r="AG808" s="9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</row>
    <row r="809" spans="1:190" x14ac:dyDescent="0.15">
      <c r="A809" s="98"/>
      <c r="B809" s="15"/>
      <c r="C809" s="2"/>
      <c r="D809" s="12"/>
      <c r="E809" s="13"/>
      <c r="F809" s="13"/>
      <c r="G809" s="13"/>
      <c r="H809" s="13"/>
      <c r="I809" s="12"/>
      <c r="J809" s="100"/>
      <c r="K809" s="3"/>
      <c r="L809" s="18"/>
      <c r="M809" s="11"/>
      <c r="N809" s="11"/>
      <c r="O809" s="18"/>
      <c r="P809" s="2"/>
      <c r="Q809" s="2"/>
      <c r="R809" s="4"/>
      <c r="S809" s="100"/>
      <c r="T809" s="9"/>
      <c r="U809" s="9"/>
      <c r="V809" s="9"/>
      <c r="W809" s="9"/>
      <c r="X809" s="9"/>
      <c r="Y809" s="1"/>
      <c r="Z809" s="9"/>
      <c r="AA809" s="9"/>
      <c r="AB809" s="9"/>
      <c r="AC809" s="9"/>
      <c r="AD809" s="9"/>
      <c r="AE809" s="10"/>
      <c r="AF809" s="9"/>
      <c r="AG809" s="9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</row>
    <row r="810" spans="1:190" x14ac:dyDescent="0.15">
      <c r="A810" s="98"/>
      <c r="B810" s="15"/>
      <c r="C810" s="2"/>
      <c r="D810" s="12"/>
      <c r="E810" s="13"/>
      <c r="F810" s="13"/>
      <c r="G810" s="13"/>
      <c r="H810" s="13"/>
      <c r="I810" s="12"/>
      <c r="J810" s="100"/>
      <c r="K810" s="3"/>
      <c r="L810" s="18"/>
      <c r="M810" s="11"/>
      <c r="N810" s="11"/>
      <c r="O810" s="18"/>
      <c r="P810" s="2"/>
      <c r="Q810" s="2"/>
      <c r="R810" s="4"/>
      <c r="S810" s="100"/>
      <c r="T810" s="9"/>
      <c r="U810" s="9"/>
      <c r="V810" s="9"/>
      <c r="W810" s="9"/>
      <c r="X810" s="9"/>
      <c r="Y810" s="1"/>
      <c r="Z810" s="9"/>
      <c r="AA810" s="9"/>
      <c r="AB810" s="9"/>
      <c r="AC810" s="9"/>
      <c r="AD810" s="9"/>
      <c r="AE810" s="10"/>
      <c r="AF810" s="9"/>
      <c r="AG810" s="9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</row>
    <row r="811" spans="1:190" x14ac:dyDescent="0.15">
      <c r="A811" s="98"/>
      <c r="B811" s="15"/>
      <c r="C811" s="2"/>
      <c r="D811" s="12"/>
      <c r="E811" s="13"/>
      <c r="F811" s="13"/>
      <c r="G811" s="13"/>
      <c r="H811" s="13"/>
      <c r="I811" s="12"/>
      <c r="J811" s="100"/>
      <c r="K811" s="3"/>
      <c r="L811" s="18"/>
      <c r="M811" s="11"/>
      <c r="N811" s="11"/>
      <c r="O811" s="18"/>
      <c r="P811" s="2"/>
      <c r="Q811" s="2"/>
      <c r="R811" s="4"/>
      <c r="S811" s="100"/>
      <c r="T811" s="9"/>
      <c r="U811" s="9"/>
      <c r="V811" s="9"/>
      <c r="W811" s="9"/>
      <c r="X811" s="9"/>
      <c r="Y811" s="1"/>
      <c r="Z811" s="9"/>
      <c r="AA811" s="9"/>
      <c r="AB811" s="9"/>
      <c r="AC811" s="9"/>
      <c r="AD811" s="9"/>
      <c r="AE811" s="10"/>
      <c r="AF811" s="9"/>
      <c r="AG811" s="9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</row>
    <row r="812" spans="1:190" x14ac:dyDescent="0.15">
      <c r="A812" s="98"/>
      <c r="B812" s="15"/>
      <c r="C812" s="2"/>
      <c r="D812" s="12"/>
      <c r="E812" s="13"/>
      <c r="F812" s="13"/>
      <c r="G812" s="13"/>
      <c r="H812" s="13"/>
      <c r="I812" s="12"/>
      <c r="J812" s="100"/>
      <c r="K812" s="3"/>
      <c r="L812" s="18"/>
      <c r="M812" s="11"/>
      <c r="N812" s="11"/>
      <c r="O812" s="18"/>
      <c r="P812" s="2"/>
      <c r="Q812" s="2"/>
      <c r="R812" s="4"/>
      <c r="S812" s="100"/>
      <c r="T812" s="9"/>
      <c r="U812" s="9"/>
      <c r="V812" s="9"/>
      <c r="W812" s="9"/>
      <c r="X812" s="9"/>
      <c r="Y812" s="1"/>
      <c r="Z812" s="9"/>
      <c r="AA812" s="9"/>
      <c r="AB812" s="9"/>
      <c r="AC812" s="9"/>
      <c r="AD812" s="9"/>
      <c r="AE812" s="10"/>
      <c r="AF812" s="9"/>
      <c r="AG812" s="9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</row>
    <row r="813" spans="1:190" x14ac:dyDescent="0.15">
      <c r="A813" s="98"/>
      <c r="B813" s="15"/>
      <c r="C813" s="2"/>
      <c r="D813" s="12"/>
      <c r="E813" s="13"/>
      <c r="F813" s="13"/>
      <c r="G813" s="13"/>
      <c r="H813" s="13"/>
      <c r="I813" s="12"/>
      <c r="J813" s="100"/>
      <c r="K813" s="3"/>
      <c r="L813" s="18"/>
      <c r="M813" s="11"/>
      <c r="N813" s="11"/>
      <c r="O813" s="18"/>
      <c r="P813" s="2"/>
      <c r="Q813" s="2"/>
      <c r="R813" s="4"/>
      <c r="S813" s="100"/>
      <c r="T813" s="9"/>
      <c r="U813" s="9"/>
      <c r="V813" s="9"/>
      <c r="W813" s="9"/>
      <c r="X813" s="9"/>
      <c r="Y813" s="1"/>
      <c r="Z813" s="9"/>
      <c r="AA813" s="9"/>
      <c r="AB813" s="9"/>
      <c r="AC813" s="9"/>
      <c r="AD813" s="9"/>
      <c r="AE813" s="10"/>
      <c r="AF813" s="9"/>
      <c r="AG813" s="9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</row>
    <row r="814" spans="1:190" x14ac:dyDescent="0.15">
      <c r="A814" s="98"/>
      <c r="B814" s="15"/>
      <c r="C814" s="2"/>
      <c r="D814" s="12"/>
      <c r="E814" s="13"/>
      <c r="F814" s="13"/>
      <c r="G814" s="13"/>
      <c r="H814" s="13"/>
      <c r="I814" s="12"/>
      <c r="J814" s="100"/>
      <c r="K814" s="3"/>
      <c r="L814" s="18"/>
      <c r="M814" s="11"/>
      <c r="N814" s="11"/>
      <c r="O814" s="18"/>
      <c r="P814" s="2"/>
      <c r="Q814" s="2"/>
      <c r="R814" s="4"/>
      <c r="S814" s="100"/>
      <c r="T814" s="9"/>
      <c r="U814" s="9"/>
      <c r="V814" s="9"/>
      <c r="W814" s="9"/>
      <c r="X814" s="9"/>
      <c r="Y814" s="1"/>
      <c r="Z814" s="9"/>
      <c r="AA814" s="9"/>
      <c r="AB814" s="9"/>
      <c r="AC814" s="9"/>
      <c r="AD814" s="9"/>
      <c r="AE814" s="10"/>
      <c r="AF814" s="9"/>
      <c r="AG814" s="9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</row>
    <row r="815" spans="1:190" x14ac:dyDescent="0.15">
      <c r="A815" s="98"/>
      <c r="B815" s="15"/>
      <c r="C815" s="2"/>
      <c r="D815" s="12"/>
      <c r="E815" s="13"/>
      <c r="F815" s="13"/>
      <c r="G815" s="13"/>
      <c r="H815" s="13"/>
      <c r="I815" s="12"/>
      <c r="J815" s="100"/>
      <c r="K815" s="3"/>
      <c r="L815" s="18"/>
      <c r="M815" s="11"/>
      <c r="N815" s="11"/>
      <c r="O815" s="18"/>
      <c r="P815" s="2"/>
      <c r="Q815" s="2"/>
      <c r="R815" s="4"/>
      <c r="S815" s="100"/>
      <c r="T815" s="9"/>
      <c r="U815" s="9"/>
      <c r="V815" s="9"/>
      <c r="W815" s="9"/>
      <c r="X815" s="9"/>
      <c r="Y815" s="1"/>
      <c r="Z815" s="9"/>
      <c r="AA815" s="9"/>
      <c r="AB815" s="9"/>
      <c r="AC815" s="9"/>
      <c r="AD815" s="9"/>
      <c r="AE815" s="10"/>
      <c r="AF815" s="9"/>
      <c r="AG815" s="9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</row>
    <row r="816" spans="1:190" x14ac:dyDescent="0.15">
      <c r="A816" s="98"/>
      <c r="B816" s="15"/>
      <c r="C816" s="2"/>
      <c r="D816" s="12"/>
      <c r="E816" s="13"/>
      <c r="F816" s="13"/>
      <c r="G816" s="13"/>
      <c r="H816" s="13"/>
      <c r="I816" s="12"/>
      <c r="J816" s="100"/>
      <c r="K816" s="3"/>
      <c r="L816" s="18"/>
      <c r="M816" s="11"/>
      <c r="N816" s="11"/>
      <c r="O816" s="18"/>
      <c r="P816" s="2"/>
      <c r="Q816" s="2"/>
      <c r="R816" s="4"/>
      <c r="S816" s="100"/>
      <c r="T816" s="9"/>
      <c r="U816" s="9"/>
      <c r="V816" s="9"/>
      <c r="W816" s="9"/>
      <c r="X816" s="9"/>
      <c r="Y816" s="1"/>
      <c r="Z816" s="9"/>
      <c r="AA816" s="9"/>
      <c r="AB816" s="9"/>
      <c r="AC816" s="9"/>
      <c r="AD816" s="9"/>
      <c r="AE816" s="10"/>
      <c r="AF816" s="9"/>
      <c r="AG816" s="9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</row>
    <row r="817" spans="1:190" x14ac:dyDescent="0.15">
      <c r="A817" s="98"/>
      <c r="B817" s="15"/>
      <c r="C817" s="2"/>
      <c r="D817" s="12"/>
      <c r="E817" s="13"/>
      <c r="F817" s="13"/>
      <c r="G817" s="13"/>
      <c r="H817" s="13"/>
      <c r="I817" s="12"/>
      <c r="J817" s="100"/>
      <c r="K817" s="3"/>
      <c r="L817" s="18"/>
      <c r="M817" s="11"/>
      <c r="N817" s="11"/>
      <c r="O817" s="18"/>
      <c r="P817" s="2"/>
      <c r="Q817" s="2"/>
      <c r="R817" s="4"/>
      <c r="S817" s="100"/>
      <c r="T817" s="9"/>
      <c r="U817" s="9"/>
      <c r="V817" s="9"/>
      <c r="W817" s="9"/>
      <c r="X817" s="9"/>
      <c r="Y817" s="1"/>
      <c r="Z817" s="9"/>
      <c r="AA817" s="9"/>
      <c r="AB817" s="9"/>
      <c r="AC817" s="9"/>
      <c r="AD817" s="9"/>
      <c r="AE817" s="10"/>
      <c r="AF817" s="9"/>
      <c r="AG817" s="9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</row>
    <row r="818" spans="1:190" x14ac:dyDescent="0.15">
      <c r="A818" s="98"/>
      <c r="B818" s="15"/>
      <c r="C818" s="2"/>
      <c r="D818" s="12"/>
      <c r="E818" s="13"/>
      <c r="F818" s="13"/>
      <c r="G818" s="13"/>
      <c r="H818" s="13"/>
      <c r="I818" s="12"/>
      <c r="J818" s="100"/>
      <c r="K818" s="3"/>
      <c r="L818" s="18"/>
      <c r="M818" s="11"/>
      <c r="N818" s="11"/>
      <c r="O818" s="18"/>
      <c r="P818" s="2"/>
      <c r="Q818" s="2"/>
      <c r="R818" s="4"/>
      <c r="S818" s="100"/>
      <c r="T818" s="9"/>
      <c r="U818" s="9"/>
      <c r="V818" s="9"/>
      <c r="W818" s="9"/>
      <c r="X818" s="9"/>
      <c r="Y818" s="1"/>
      <c r="Z818" s="9"/>
      <c r="AA818" s="9"/>
      <c r="AB818" s="9"/>
      <c r="AC818" s="9"/>
      <c r="AD818" s="9"/>
      <c r="AE818" s="10"/>
      <c r="AF818" s="9"/>
      <c r="AG818" s="9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</row>
    <row r="819" spans="1:190" x14ac:dyDescent="0.15">
      <c r="A819" s="98"/>
      <c r="B819" s="15"/>
      <c r="C819" s="2"/>
      <c r="D819" s="12"/>
      <c r="E819" s="13"/>
      <c r="F819" s="13"/>
      <c r="G819" s="13"/>
      <c r="H819" s="13"/>
      <c r="I819" s="12"/>
      <c r="J819" s="100"/>
      <c r="K819" s="3"/>
      <c r="L819" s="18"/>
      <c r="M819" s="11"/>
      <c r="N819" s="11"/>
      <c r="O819" s="18"/>
      <c r="P819" s="2"/>
      <c r="Q819" s="2"/>
      <c r="R819" s="4"/>
      <c r="S819" s="100"/>
      <c r="T819" s="9"/>
      <c r="U819" s="9"/>
      <c r="V819" s="9"/>
      <c r="W819" s="9"/>
      <c r="X819" s="9"/>
      <c r="Y819" s="1"/>
      <c r="Z819" s="9"/>
      <c r="AA819" s="9"/>
      <c r="AB819" s="9"/>
      <c r="AC819" s="9"/>
      <c r="AD819" s="9"/>
      <c r="AE819" s="10"/>
      <c r="AF819" s="9"/>
      <c r="AG819" s="9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</row>
    <row r="820" spans="1:190" x14ac:dyDescent="0.15">
      <c r="A820" s="98"/>
      <c r="B820" s="15"/>
      <c r="C820" s="2"/>
      <c r="D820" s="12"/>
      <c r="E820" s="13"/>
      <c r="F820" s="13"/>
      <c r="G820" s="13"/>
      <c r="H820" s="13"/>
      <c r="I820" s="12"/>
      <c r="J820" s="100"/>
      <c r="K820" s="3"/>
      <c r="L820" s="18"/>
      <c r="M820" s="11"/>
      <c r="N820" s="11"/>
      <c r="O820" s="18"/>
      <c r="P820" s="2"/>
      <c r="Q820" s="2"/>
      <c r="R820" s="4"/>
      <c r="S820" s="100"/>
      <c r="T820" s="9"/>
      <c r="U820" s="9"/>
      <c r="V820" s="9"/>
      <c r="W820" s="9"/>
      <c r="X820" s="9"/>
      <c r="Y820" s="1"/>
      <c r="Z820" s="9"/>
      <c r="AA820" s="9"/>
      <c r="AB820" s="9"/>
      <c r="AC820" s="9"/>
      <c r="AD820" s="9"/>
      <c r="AE820" s="10"/>
      <c r="AF820" s="9"/>
      <c r="AG820" s="9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</row>
    <row r="821" spans="1:190" x14ac:dyDescent="0.15">
      <c r="A821" s="98"/>
      <c r="B821" s="15"/>
      <c r="C821" s="2"/>
      <c r="D821" s="12"/>
      <c r="E821" s="13"/>
      <c r="F821" s="13"/>
      <c r="G821" s="13"/>
      <c r="H821" s="13"/>
      <c r="I821" s="12"/>
      <c r="J821" s="100"/>
      <c r="K821" s="3"/>
      <c r="L821" s="18"/>
      <c r="M821" s="11"/>
      <c r="N821" s="11"/>
      <c r="O821" s="18"/>
      <c r="P821" s="2"/>
      <c r="Q821" s="2"/>
      <c r="R821" s="4"/>
      <c r="S821" s="100"/>
      <c r="T821" s="9"/>
      <c r="U821" s="9"/>
      <c r="V821" s="9"/>
      <c r="W821" s="9"/>
      <c r="X821" s="9"/>
      <c r="Y821" s="1"/>
      <c r="Z821" s="9"/>
      <c r="AA821" s="9"/>
      <c r="AB821" s="9"/>
      <c r="AC821" s="9"/>
      <c r="AD821" s="9"/>
      <c r="AE821" s="10"/>
      <c r="AF821" s="9"/>
      <c r="AG821" s="9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</row>
    <row r="822" spans="1:190" x14ac:dyDescent="0.15">
      <c r="A822" s="98"/>
      <c r="B822" s="15"/>
      <c r="C822" s="2"/>
      <c r="D822" s="12"/>
      <c r="E822" s="13"/>
      <c r="F822" s="13"/>
      <c r="G822" s="13"/>
      <c r="H822" s="13"/>
      <c r="I822" s="12"/>
      <c r="J822" s="100"/>
      <c r="K822" s="3"/>
      <c r="L822" s="18"/>
      <c r="M822" s="11"/>
      <c r="N822" s="11"/>
      <c r="O822" s="18"/>
      <c r="P822" s="2"/>
      <c r="Q822" s="2"/>
      <c r="R822" s="4"/>
      <c r="S822" s="100"/>
      <c r="T822" s="9"/>
      <c r="U822" s="9"/>
      <c r="V822" s="9"/>
      <c r="W822" s="9"/>
      <c r="X822" s="9"/>
      <c r="Y822" s="1"/>
      <c r="Z822" s="9"/>
      <c r="AA822" s="9"/>
      <c r="AB822" s="9"/>
      <c r="AC822" s="9"/>
      <c r="AD822" s="9"/>
      <c r="AE822" s="10"/>
      <c r="AF822" s="9"/>
      <c r="AG822" s="9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</row>
    <row r="823" spans="1:190" x14ac:dyDescent="0.15">
      <c r="A823" s="98"/>
      <c r="B823" s="15"/>
      <c r="C823" s="2"/>
      <c r="D823" s="12"/>
      <c r="E823" s="13"/>
      <c r="F823" s="13"/>
      <c r="G823" s="13"/>
      <c r="H823" s="13"/>
      <c r="I823" s="12"/>
      <c r="J823" s="100"/>
      <c r="K823" s="3"/>
      <c r="L823" s="18"/>
      <c r="M823" s="11"/>
      <c r="N823" s="11"/>
      <c r="O823" s="18"/>
      <c r="P823" s="2"/>
      <c r="Q823" s="2"/>
      <c r="R823" s="4"/>
      <c r="S823" s="100"/>
      <c r="T823" s="9"/>
      <c r="U823" s="9"/>
      <c r="V823" s="9"/>
      <c r="W823" s="9"/>
      <c r="X823" s="9"/>
      <c r="Y823" s="1"/>
      <c r="Z823" s="9"/>
      <c r="AA823" s="9"/>
      <c r="AB823" s="9"/>
      <c r="AC823" s="9"/>
      <c r="AD823" s="9"/>
      <c r="AE823" s="10"/>
      <c r="AF823" s="9"/>
      <c r="AG823" s="9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</row>
    <row r="824" spans="1:190" x14ac:dyDescent="0.15">
      <c r="A824" s="98"/>
      <c r="B824" s="15"/>
      <c r="C824" s="2"/>
      <c r="D824" s="12"/>
      <c r="E824" s="13"/>
      <c r="F824" s="13"/>
      <c r="G824" s="13"/>
      <c r="H824" s="13"/>
      <c r="I824" s="12"/>
      <c r="J824" s="100"/>
      <c r="K824" s="3"/>
      <c r="L824" s="18"/>
      <c r="M824" s="11"/>
      <c r="N824" s="11"/>
      <c r="O824" s="18"/>
      <c r="P824" s="2"/>
      <c r="Q824" s="2"/>
      <c r="R824" s="4"/>
      <c r="S824" s="100"/>
      <c r="T824" s="9"/>
      <c r="U824" s="9"/>
      <c r="V824" s="9"/>
      <c r="W824" s="9"/>
      <c r="X824" s="9"/>
      <c r="Y824" s="1"/>
      <c r="Z824" s="9"/>
      <c r="AA824" s="9"/>
      <c r="AB824" s="9"/>
      <c r="AC824" s="9"/>
      <c r="AD824" s="9"/>
      <c r="AE824" s="10"/>
      <c r="AF824" s="9"/>
      <c r="AG824" s="9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</row>
    <row r="825" spans="1:190" x14ac:dyDescent="0.15">
      <c r="A825" s="98"/>
      <c r="B825" s="15"/>
      <c r="C825" s="2"/>
      <c r="D825" s="12"/>
      <c r="E825" s="13"/>
      <c r="F825" s="13"/>
      <c r="G825" s="13"/>
      <c r="H825" s="13"/>
      <c r="I825" s="12"/>
      <c r="J825" s="100"/>
      <c r="K825" s="3"/>
      <c r="L825" s="18"/>
      <c r="M825" s="11"/>
      <c r="N825" s="11"/>
      <c r="O825" s="18"/>
      <c r="P825" s="2"/>
      <c r="Q825" s="2"/>
      <c r="R825" s="4"/>
      <c r="S825" s="100"/>
      <c r="T825" s="9"/>
      <c r="U825" s="9"/>
      <c r="V825" s="9"/>
      <c r="W825" s="9"/>
      <c r="X825" s="9"/>
      <c r="Y825" s="1"/>
      <c r="Z825" s="9"/>
      <c r="AA825" s="9"/>
      <c r="AB825" s="9"/>
      <c r="AC825" s="9"/>
      <c r="AD825" s="9"/>
      <c r="AE825" s="10"/>
      <c r="AF825" s="9"/>
      <c r="AG825" s="9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</row>
    <row r="826" spans="1:190" x14ac:dyDescent="0.15">
      <c r="A826" s="98"/>
      <c r="B826" s="15"/>
      <c r="C826" s="2"/>
      <c r="D826" s="12"/>
      <c r="E826" s="13"/>
      <c r="F826" s="13"/>
      <c r="G826" s="13"/>
      <c r="H826" s="13"/>
      <c r="I826" s="12"/>
      <c r="J826" s="100"/>
      <c r="K826" s="3"/>
      <c r="L826" s="18"/>
      <c r="M826" s="11"/>
      <c r="N826" s="11"/>
      <c r="O826" s="18"/>
      <c r="P826" s="2"/>
      <c r="Q826" s="2"/>
      <c r="R826" s="4"/>
      <c r="S826" s="100"/>
      <c r="T826" s="9"/>
      <c r="U826" s="9"/>
      <c r="V826" s="9"/>
      <c r="W826" s="9"/>
      <c r="X826" s="9"/>
      <c r="Y826" s="1"/>
      <c r="Z826" s="9"/>
      <c r="AA826" s="9"/>
      <c r="AB826" s="9"/>
      <c r="AC826" s="9"/>
      <c r="AD826" s="9"/>
      <c r="AE826" s="10"/>
      <c r="AF826" s="9"/>
      <c r="AG826" s="9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</row>
    <row r="827" spans="1:190" x14ac:dyDescent="0.15">
      <c r="A827" s="98"/>
      <c r="B827" s="15"/>
      <c r="C827" s="2"/>
      <c r="D827" s="12"/>
      <c r="E827" s="13"/>
      <c r="F827" s="13"/>
      <c r="G827" s="13"/>
      <c r="H827" s="13"/>
      <c r="I827" s="12"/>
      <c r="J827" s="100"/>
      <c r="K827" s="3"/>
      <c r="L827" s="18"/>
      <c r="M827" s="11"/>
      <c r="N827" s="11"/>
      <c r="O827" s="18"/>
      <c r="P827" s="2"/>
      <c r="Q827" s="2"/>
      <c r="R827" s="4"/>
      <c r="S827" s="100"/>
      <c r="T827" s="9"/>
      <c r="U827" s="9"/>
      <c r="V827" s="9"/>
      <c r="W827" s="9"/>
      <c r="X827" s="9"/>
      <c r="Y827" s="1"/>
      <c r="Z827" s="9"/>
      <c r="AA827" s="9"/>
      <c r="AB827" s="9"/>
      <c r="AC827" s="9"/>
      <c r="AD827" s="9"/>
      <c r="AE827" s="10"/>
      <c r="AF827" s="9"/>
      <c r="AG827" s="9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</row>
    <row r="828" spans="1:190" x14ac:dyDescent="0.15">
      <c r="A828" s="98"/>
      <c r="B828" s="15"/>
      <c r="C828" s="2"/>
      <c r="D828" s="12"/>
      <c r="E828" s="13"/>
      <c r="F828" s="13"/>
      <c r="G828" s="13"/>
      <c r="H828" s="13"/>
      <c r="I828" s="12"/>
      <c r="J828" s="100"/>
      <c r="K828" s="3"/>
      <c r="L828" s="18"/>
      <c r="M828" s="11"/>
      <c r="N828" s="11"/>
      <c r="O828" s="18"/>
      <c r="P828" s="2"/>
      <c r="Q828" s="2"/>
      <c r="R828" s="4"/>
      <c r="S828" s="100"/>
      <c r="T828" s="9"/>
      <c r="U828" s="9"/>
      <c r="V828" s="9"/>
      <c r="W828" s="9"/>
      <c r="X828" s="9"/>
      <c r="Y828" s="1"/>
      <c r="Z828" s="9"/>
      <c r="AA828" s="9"/>
      <c r="AB828" s="9"/>
      <c r="AC828" s="9"/>
      <c r="AD828" s="9"/>
      <c r="AE828" s="10"/>
      <c r="AF828" s="9"/>
      <c r="AG828" s="9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</row>
    <row r="829" spans="1:190" x14ac:dyDescent="0.15">
      <c r="A829" s="98"/>
      <c r="B829" s="15"/>
      <c r="C829" s="2"/>
      <c r="D829" s="12"/>
      <c r="E829" s="13"/>
      <c r="F829" s="13"/>
      <c r="G829" s="13"/>
      <c r="H829" s="13"/>
      <c r="I829" s="12"/>
      <c r="J829" s="100"/>
      <c r="K829" s="3"/>
      <c r="L829" s="18"/>
      <c r="M829" s="11"/>
      <c r="N829" s="11"/>
      <c r="O829" s="18"/>
      <c r="P829" s="2"/>
      <c r="Q829" s="2"/>
      <c r="R829" s="4"/>
      <c r="S829" s="100"/>
      <c r="T829" s="9"/>
      <c r="U829" s="9"/>
      <c r="V829" s="9"/>
      <c r="W829" s="9"/>
      <c r="X829" s="9"/>
      <c r="Y829" s="1"/>
      <c r="Z829" s="9"/>
      <c r="AA829" s="9"/>
      <c r="AB829" s="9"/>
      <c r="AC829" s="9"/>
      <c r="AD829" s="9"/>
      <c r="AE829" s="10"/>
      <c r="AF829" s="9"/>
      <c r="AG829" s="9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</row>
    <row r="830" spans="1:190" x14ac:dyDescent="0.15">
      <c r="A830" s="98"/>
      <c r="B830" s="15"/>
      <c r="C830" s="2"/>
      <c r="D830" s="12"/>
      <c r="E830" s="13"/>
      <c r="F830" s="13"/>
      <c r="G830" s="13"/>
      <c r="H830" s="13"/>
      <c r="I830" s="12"/>
      <c r="J830" s="100"/>
      <c r="K830" s="3"/>
      <c r="L830" s="18"/>
      <c r="M830" s="11"/>
      <c r="N830" s="11"/>
      <c r="O830" s="18"/>
      <c r="P830" s="2"/>
      <c r="Q830" s="2"/>
      <c r="R830" s="4"/>
      <c r="S830" s="100"/>
      <c r="T830" s="9"/>
      <c r="U830" s="9"/>
      <c r="V830" s="9"/>
      <c r="W830" s="9"/>
      <c r="X830" s="9"/>
      <c r="Y830" s="1"/>
      <c r="Z830" s="9"/>
      <c r="AA830" s="9"/>
      <c r="AB830" s="9"/>
      <c r="AC830" s="9"/>
      <c r="AD830" s="9"/>
      <c r="AE830" s="10"/>
      <c r="AF830" s="9"/>
      <c r="AG830" s="9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</row>
    <row r="831" spans="1:190" x14ac:dyDescent="0.15">
      <c r="A831" s="98"/>
      <c r="B831" s="15"/>
      <c r="C831" s="2"/>
      <c r="D831" s="12"/>
      <c r="E831" s="13"/>
      <c r="F831" s="13"/>
      <c r="G831" s="13"/>
      <c r="H831" s="13"/>
      <c r="I831" s="12"/>
      <c r="J831" s="100"/>
      <c r="K831" s="3"/>
      <c r="L831" s="18"/>
      <c r="M831" s="11"/>
      <c r="N831" s="11"/>
      <c r="O831" s="18"/>
      <c r="P831" s="2"/>
      <c r="Q831" s="2"/>
      <c r="R831" s="4"/>
      <c r="S831" s="100"/>
      <c r="T831" s="9"/>
      <c r="U831" s="9"/>
      <c r="V831" s="9"/>
      <c r="W831" s="9"/>
      <c r="X831" s="9"/>
      <c r="Y831" s="1"/>
      <c r="Z831" s="9"/>
      <c r="AA831" s="9"/>
      <c r="AB831" s="9"/>
      <c r="AC831" s="9"/>
      <c r="AD831" s="9"/>
      <c r="AE831" s="10"/>
      <c r="AF831" s="9"/>
      <c r="AG831" s="9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</row>
    <row r="832" spans="1:190" x14ac:dyDescent="0.15">
      <c r="A832" s="98"/>
      <c r="B832" s="15"/>
      <c r="C832" s="2"/>
      <c r="D832" s="12"/>
      <c r="E832" s="13"/>
      <c r="F832" s="13"/>
      <c r="G832" s="13"/>
      <c r="H832" s="13"/>
      <c r="I832" s="12"/>
      <c r="J832" s="100"/>
      <c r="K832" s="3"/>
      <c r="L832" s="18"/>
      <c r="M832" s="11"/>
      <c r="N832" s="11"/>
      <c r="O832" s="18"/>
      <c r="P832" s="2"/>
      <c r="Q832" s="2"/>
      <c r="R832" s="4"/>
      <c r="S832" s="100"/>
      <c r="T832" s="9"/>
      <c r="U832" s="9"/>
      <c r="V832" s="9"/>
      <c r="W832" s="9"/>
      <c r="X832" s="9"/>
      <c r="Y832" s="1"/>
      <c r="Z832" s="9"/>
      <c r="AA832" s="9"/>
      <c r="AB832" s="9"/>
      <c r="AC832" s="9"/>
      <c r="AD832" s="9"/>
      <c r="AE832" s="10"/>
      <c r="AF832" s="9"/>
      <c r="AG832" s="9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</row>
    <row r="833" spans="1:190" x14ac:dyDescent="0.15">
      <c r="A833" s="98"/>
      <c r="B833" s="15"/>
      <c r="C833" s="2"/>
      <c r="D833" s="12"/>
      <c r="E833" s="13"/>
      <c r="F833" s="13"/>
      <c r="G833" s="13"/>
      <c r="H833" s="13"/>
      <c r="I833" s="12"/>
      <c r="J833" s="100"/>
      <c r="K833" s="3"/>
      <c r="L833" s="18"/>
      <c r="M833" s="11"/>
      <c r="N833" s="11"/>
      <c r="O833" s="18"/>
      <c r="P833" s="2"/>
      <c r="Q833" s="2"/>
      <c r="R833" s="4"/>
      <c r="S833" s="100"/>
      <c r="T833" s="9"/>
      <c r="U833" s="9"/>
      <c r="V833" s="9"/>
      <c r="W833" s="9"/>
      <c r="X833" s="9"/>
      <c r="Y833" s="1"/>
      <c r="Z833" s="9"/>
      <c r="AA833" s="9"/>
      <c r="AB833" s="9"/>
      <c r="AC833" s="9"/>
      <c r="AD833" s="9"/>
      <c r="AE833" s="10"/>
      <c r="AF833" s="9"/>
      <c r="AG833" s="9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</row>
    <row r="834" spans="1:190" x14ac:dyDescent="0.15">
      <c r="A834" s="98"/>
      <c r="B834" s="15"/>
      <c r="C834" s="2"/>
      <c r="D834" s="12"/>
      <c r="E834" s="13"/>
      <c r="F834" s="13"/>
      <c r="G834" s="13"/>
      <c r="H834" s="13"/>
      <c r="I834" s="12"/>
      <c r="J834" s="100"/>
      <c r="K834" s="3"/>
      <c r="L834" s="18"/>
      <c r="M834" s="11"/>
      <c r="N834" s="11"/>
      <c r="O834" s="18"/>
      <c r="P834" s="2"/>
      <c r="Q834" s="2"/>
      <c r="R834" s="4"/>
      <c r="S834" s="100"/>
      <c r="T834" s="9"/>
      <c r="U834" s="9"/>
      <c r="V834" s="9"/>
      <c r="W834" s="9"/>
      <c r="X834" s="9"/>
      <c r="Y834" s="1"/>
      <c r="Z834" s="9"/>
      <c r="AA834" s="9"/>
      <c r="AB834" s="9"/>
      <c r="AC834" s="9"/>
      <c r="AD834" s="9"/>
      <c r="AE834" s="10"/>
      <c r="AF834" s="9"/>
      <c r="AG834" s="9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</row>
    <row r="835" spans="1:190" x14ac:dyDescent="0.15">
      <c r="A835" s="98"/>
      <c r="B835" s="15"/>
      <c r="C835" s="2"/>
      <c r="D835" s="12"/>
      <c r="E835" s="13"/>
      <c r="F835" s="13"/>
      <c r="G835" s="13"/>
      <c r="H835" s="13"/>
      <c r="I835" s="12"/>
      <c r="J835" s="100"/>
      <c r="K835" s="3"/>
      <c r="L835" s="18"/>
      <c r="M835" s="11"/>
      <c r="N835" s="11"/>
      <c r="O835" s="18"/>
      <c r="P835" s="2"/>
      <c r="Q835" s="2"/>
      <c r="R835" s="4"/>
      <c r="S835" s="100"/>
      <c r="T835" s="9"/>
      <c r="U835" s="9"/>
      <c r="V835" s="9"/>
      <c r="W835" s="9"/>
      <c r="X835" s="9"/>
      <c r="Y835" s="1"/>
      <c r="Z835" s="9"/>
      <c r="AA835" s="9"/>
      <c r="AB835" s="9"/>
      <c r="AC835" s="9"/>
      <c r="AD835" s="9"/>
      <c r="AE835" s="10"/>
      <c r="AF835" s="9"/>
      <c r="AG835" s="9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</row>
    <row r="836" spans="1:190" x14ac:dyDescent="0.15">
      <c r="A836" s="98"/>
      <c r="B836" s="15"/>
      <c r="C836" s="2"/>
      <c r="D836" s="12"/>
      <c r="E836" s="13"/>
      <c r="F836" s="13"/>
      <c r="G836" s="13"/>
      <c r="H836" s="13"/>
      <c r="I836" s="12"/>
      <c r="J836" s="100"/>
      <c r="K836" s="3"/>
      <c r="L836" s="18"/>
      <c r="M836" s="11"/>
      <c r="N836" s="11"/>
      <c r="O836" s="18"/>
      <c r="P836" s="2"/>
      <c r="Q836" s="2"/>
      <c r="R836" s="4"/>
      <c r="S836" s="100"/>
      <c r="T836" s="9"/>
      <c r="U836" s="9"/>
      <c r="V836" s="9"/>
      <c r="W836" s="9"/>
      <c r="X836" s="9"/>
      <c r="Y836" s="1"/>
      <c r="Z836" s="9"/>
      <c r="AA836" s="9"/>
      <c r="AB836" s="9"/>
      <c r="AC836" s="9"/>
      <c r="AD836" s="9"/>
      <c r="AE836" s="10"/>
      <c r="AF836" s="9"/>
      <c r="AG836" s="9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</row>
    <row r="837" spans="1:190" x14ac:dyDescent="0.15">
      <c r="A837" s="98"/>
      <c r="B837" s="15"/>
      <c r="C837" s="2"/>
      <c r="D837" s="12"/>
      <c r="E837" s="13"/>
      <c r="F837" s="13"/>
      <c r="G837" s="13"/>
      <c r="H837" s="13"/>
      <c r="I837" s="12"/>
      <c r="J837" s="100"/>
      <c r="K837" s="3"/>
      <c r="L837" s="18"/>
      <c r="M837" s="11"/>
      <c r="N837" s="11"/>
      <c r="O837" s="18"/>
      <c r="P837" s="2"/>
      <c r="Q837" s="2"/>
      <c r="R837" s="4"/>
      <c r="S837" s="100"/>
      <c r="T837" s="9"/>
      <c r="U837" s="9"/>
      <c r="V837" s="9"/>
      <c r="W837" s="9"/>
      <c r="X837" s="9"/>
      <c r="Y837" s="1"/>
      <c r="Z837" s="9"/>
      <c r="AA837" s="9"/>
      <c r="AB837" s="9"/>
      <c r="AC837" s="9"/>
      <c r="AD837" s="9"/>
      <c r="AE837" s="10"/>
      <c r="AF837" s="9"/>
      <c r="AG837" s="9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</row>
    <row r="838" spans="1:190" x14ac:dyDescent="0.15">
      <c r="A838" s="98"/>
      <c r="B838" s="15"/>
      <c r="C838" s="2"/>
      <c r="D838" s="12"/>
      <c r="E838" s="13"/>
      <c r="F838" s="13"/>
      <c r="G838" s="13"/>
      <c r="H838" s="13"/>
      <c r="I838" s="12"/>
      <c r="J838" s="100"/>
      <c r="K838" s="3"/>
      <c r="L838" s="18"/>
      <c r="M838" s="11"/>
      <c r="N838" s="11"/>
      <c r="O838" s="18"/>
      <c r="P838" s="2"/>
      <c r="Q838" s="2"/>
      <c r="R838" s="4"/>
      <c r="S838" s="100"/>
      <c r="T838" s="9"/>
      <c r="U838" s="9"/>
      <c r="V838" s="9"/>
      <c r="W838" s="9"/>
      <c r="X838" s="9"/>
      <c r="Y838" s="1"/>
      <c r="Z838" s="9"/>
      <c r="AA838" s="9"/>
      <c r="AB838" s="9"/>
      <c r="AC838" s="9"/>
      <c r="AD838" s="9"/>
      <c r="AE838" s="10"/>
      <c r="AF838" s="9"/>
      <c r="AG838" s="9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</row>
    <row r="839" spans="1:190" x14ac:dyDescent="0.15">
      <c r="A839" s="98"/>
      <c r="B839" s="15"/>
      <c r="C839" s="2"/>
      <c r="D839" s="12"/>
      <c r="E839" s="13"/>
      <c r="F839" s="13"/>
      <c r="G839" s="13"/>
      <c r="H839" s="13"/>
      <c r="I839" s="12"/>
      <c r="J839" s="100"/>
      <c r="K839" s="3"/>
      <c r="L839" s="18"/>
      <c r="M839" s="11"/>
      <c r="N839" s="11"/>
      <c r="O839" s="18"/>
      <c r="P839" s="2"/>
      <c r="Q839" s="2"/>
      <c r="R839" s="4"/>
      <c r="S839" s="100"/>
      <c r="T839" s="9"/>
      <c r="U839" s="9"/>
      <c r="V839" s="9"/>
      <c r="W839" s="9"/>
      <c r="X839" s="9"/>
      <c r="Y839" s="1"/>
      <c r="Z839" s="9"/>
      <c r="AA839" s="9"/>
      <c r="AB839" s="9"/>
      <c r="AC839" s="9"/>
      <c r="AD839" s="9"/>
      <c r="AE839" s="10"/>
      <c r="AF839" s="9"/>
      <c r="AG839" s="9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</row>
    <row r="840" spans="1:190" x14ac:dyDescent="0.15">
      <c r="A840" s="98"/>
      <c r="B840" s="15"/>
      <c r="C840" s="2"/>
      <c r="D840" s="12"/>
      <c r="E840" s="13"/>
      <c r="F840" s="13"/>
      <c r="G840" s="13"/>
      <c r="H840" s="13"/>
      <c r="I840" s="12"/>
      <c r="J840" s="100"/>
      <c r="K840" s="3"/>
      <c r="L840" s="18"/>
      <c r="M840" s="11"/>
      <c r="N840" s="11"/>
      <c r="O840" s="18"/>
      <c r="P840" s="2"/>
      <c r="Q840" s="2"/>
      <c r="R840" s="4"/>
      <c r="S840" s="100"/>
      <c r="T840" s="9"/>
      <c r="U840" s="9"/>
      <c r="V840" s="9"/>
      <c r="W840" s="9"/>
      <c r="X840" s="9"/>
      <c r="Y840" s="1"/>
      <c r="Z840" s="9"/>
      <c r="AA840" s="9"/>
      <c r="AB840" s="9"/>
      <c r="AC840" s="9"/>
      <c r="AD840" s="9"/>
      <c r="AE840" s="10"/>
      <c r="AF840" s="9"/>
      <c r="AG840" s="9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</row>
    <row r="841" spans="1:190" x14ac:dyDescent="0.15">
      <c r="A841" s="98"/>
      <c r="B841" s="15"/>
      <c r="C841" s="2"/>
      <c r="D841" s="12"/>
      <c r="E841" s="13"/>
      <c r="F841" s="13"/>
      <c r="G841" s="13"/>
      <c r="H841" s="13"/>
      <c r="I841" s="12"/>
      <c r="J841" s="100"/>
      <c r="K841" s="3"/>
      <c r="L841" s="18"/>
      <c r="M841" s="11"/>
      <c r="N841" s="11"/>
      <c r="O841" s="18"/>
      <c r="P841" s="2"/>
      <c r="Q841" s="2"/>
      <c r="R841" s="4"/>
      <c r="S841" s="100"/>
      <c r="T841" s="9"/>
      <c r="U841" s="9"/>
      <c r="V841" s="9"/>
      <c r="W841" s="9"/>
      <c r="X841" s="9"/>
      <c r="Y841" s="1"/>
      <c r="Z841" s="9"/>
      <c r="AA841" s="9"/>
      <c r="AB841" s="9"/>
      <c r="AC841" s="9"/>
      <c r="AD841" s="9"/>
      <c r="AE841" s="10"/>
      <c r="AF841" s="9"/>
      <c r="AG841" s="9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</row>
    <row r="842" spans="1:190" x14ac:dyDescent="0.15">
      <c r="A842" s="98"/>
      <c r="B842" s="15"/>
      <c r="C842" s="2"/>
      <c r="D842" s="12"/>
      <c r="E842" s="13"/>
      <c r="F842" s="13"/>
      <c r="G842" s="13"/>
      <c r="H842" s="13"/>
      <c r="I842" s="12"/>
      <c r="J842" s="100"/>
      <c r="K842" s="3"/>
      <c r="L842" s="18"/>
      <c r="M842" s="11"/>
      <c r="N842" s="11"/>
      <c r="O842" s="18"/>
      <c r="P842" s="2"/>
      <c r="Q842" s="2"/>
      <c r="R842" s="4"/>
      <c r="S842" s="100"/>
      <c r="T842" s="9"/>
      <c r="U842" s="9"/>
      <c r="V842" s="9"/>
      <c r="W842" s="9"/>
      <c r="X842" s="9"/>
      <c r="Y842" s="1"/>
      <c r="Z842" s="9"/>
      <c r="AA842" s="9"/>
      <c r="AB842" s="9"/>
      <c r="AC842" s="9"/>
      <c r="AD842" s="9"/>
      <c r="AE842" s="10"/>
      <c r="AF842" s="9"/>
      <c r="AG842" s="9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</row>
    <row r="843" spans="1:190" x14ac:dyDescent="0.15">
      <c r="A843" s="98"/>
      <c r="B843" s="15"/>
      <c r="C843" s="2"/>
      <c r="D843" s="12"/>
      <c r="E843" s="13"/>
      <c r="F843" s="13"/>
      <c r="G843" s="13"/>
      <c r="H843" s="13"/>
      <c r="I843" s="12"/>
      <c r="J843" s="100"/>
      <c r="K843" s="3"/>
      <c r="L843" s="18"/>
      <c r="M843" s="11"/>
      <c r="N843" s="11"/>
      <c r="O843" s="18"/>
      <c r="P843" s="2"/>
      <c r="Q843" s="2"/>
      <c r="R843" s="4"/>
      <c r="S843" s="100"/>
      <c r="T843" s="9"/>
      <c r="U843" s="9"/>
      <c r="V843" s="9"/>
      <c r="W843" s="9"/>
      <c r="X843" s="9"/>
      <c r="Y843" s="1"/>
      <c r="Z843" s="9"/>
      <c r="AA843" s="9"/>
      <c r="AB843" s="9"/>
      <c r="AC843" s="9"/>
      <c r="AD843" s="9"/>
      <c r="AE843" s="10"/>
      <c r="AF843" s="9"/>
      <c r="AG843" s="9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</row>
    <row r="844" spans="1:190" x14ac:dyDescent="0.15">
      <c r="A844" s="98"/>
      <c r="B844" s="15"/>
      <c r="C844" s="2"/>
      <c r="D844" s="12"/>
      <c r="E844" s="13"/>
      <c r="F844" s="13"/>
      <c r="G844" s="13"/>
      <c r="H844" s="13"/>
      <c r="I844" s="12"/>
      <c r="J844" s="100"/>
      <c r="K844" s="3"/>
      <c r="L844" s="18"/>
      <c r="M844" s="11"/>
      <c r="N844" s="11"/>
      <c r="O844" s="18"/>
      <c r="P844" s="2"/>
      <c r="Q844" s="2"/>
      <c r="R844" s="4"/>
      <c r="S844" s="100"/>
      <c r="T844" s="9"/>
      <c r="U844" s="9"/>
      <c r="V844" s="9"/>
      <c r="W844" s="9"/>
      <c r="X844" s="9"/>
      <c r="Y844" s="1"/>
      <c r="Z844" s="9"/>
      <c r="AA844" s="9"/>
      <c r="AB844" s="9"/>
      <c r="AC844" s="9"/>
      <c r="AD844" s="9"/>
      <c r="AE844" s="10"/>
      <c r="AF844" s="9"/>
      <c r="AG844" s="9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</row>
    <row r="845" spans="1:190" x14ac:dyDescent="0.15">
      <c r="A845" s="98"/>
      <c r="B845" s="15"/>
      <c r="C845" s="2"/>
      <c r="D845" s="12"/>
      <c r="E845" s="13"/>
      <c r="F845" s="13"/>
      <c r="G845" s="13"/>
      <c r="H845" s="13"/>
      <c r="I845" s="12"/>
      <c r="J845" s="100"/>
      <c r="K845" s="3"/>
      <c r="L845" s="18"/>
      <c r="M845" s="11"/>
      <c r="N845" s="11"/>
      <c r="O845" s="18"/>
      <c r="P845" s="2"/>
      <c r="Q845" s="2"/>
      <c r="R845" s="4"/>
      <c r="S845" s="100"/>
      <c r="T845" s="9"/>
      <c r="U845" s="9"/>
      <c r="V845" s="9"/>
      <c r="W845" s="9"/>
      <c r="X845" s="9"/>
      <c r="Y845" s="1"/>
      <c r="Z845" s="9"/>
      <c r="AA845" s="9"/>
      <c r="AB845" s="9"/>
      <c r="AC845" s="9"/>
      <c r="AD845" s="9"/>
      <c r="AE845" s="10"/>
      <c r="AF845" s="9"/>
      <c r="AG845" s="9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</row>
    <row r="846" spans="1:190" x14ac:dyDescent="0.15">
      <c r="A846" s="98"/>
      <c r="B846" s="15"/>
      <c r="C846" s="2"/>
      <c r="D846" s="12"/>
      <c r="E846" s="13"/>
      <c r="F846" s="13"/>
      <c r="G846" s="13"/>
      <c r="H846" s="13"/>
      <c r="I846" s="12"/>
      <c r="J846" s="100"/>
      <c r="K846" s="3"/>
      <c r="L846" s="18"/>
      <c r="M846" s="11"/>
      <c r="N846" s="11"/>
      <c r="O846" s="18"/>
      <c r="P846" s="2"/>
      <c r="Q846" s="2"/>
      <c r="R846" s="4"/>
      <c r="S846" s="100"/>
      <c r="T846" s="9"/>
      <c r="U846" s="9"/>
      <c r="V846" s="9"/>
      <c r="W846" s="9"/>
      <c r="X846" s="9"/>
      <c r="Y846" s="1"/>
      <c r="Z846" s="9"/>
      <c r="AA846" s="9"/>
      <c r="AB846" s="9"/>
      <c r="AC846" s="9"/>
      <c r="AD846" s="9"/>
      <c r="AE846" s="10"/>
      <c r="AF846" s="9"/>
      <c r="AG846" s="9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</row>
    <row r="847" spans="1:190" x14ac:dyDescent="0.15">
      <c r="A847" s="98"/>
      <c r="B847" s="15"/>
      <c r="C847" s="2"/>
      <c r="D847" s="12"/>
      <c r="E847" s="13"/>
      <c r="F847" s="13"/>
      <c r="G847" s="13"/>
      <c r="H847" s="13"/>
      <c r="I847" s="12"/>
      <c r="J847" s="100"/>
      <c r="K847" s="3"/>
      <c r="L847" s="18"/>
      <c r="M847" s="11"/>
      <c r="N847" s="11"/>
      <c r="O847" s="18"/>
      <c r="P847" s="2"/>
      <c r="Q847" s="2"/>
      <c r="R847" s="4"/>
      <c r="S847" s="100"/>
      <c r="T847" s="9"/>
      <c r="U847" s="9"/>
      <c r="V847" s="9"/>
      <c r="W847" s="9"/>
      <c r="X847" s="9"/>
      <c r="Y847" s="1"/>
      <c r="Z847" s="9"/>
      <c r="AA847" s="9"/>
      <c r="AB847" s="9"/>
      <c r="AC847" s="9"/>
      <c r="AD847" s="9"/>
      <c r="AE847" s="10"/>
      <c r="AF847" s="9"/>
      <c r="AG847" s="9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</row>
    <row r="848" spans="1:190" x14ac:dyDescent="0.15">
      <c r="A848" s="98"/>
      <c r="B848" s="15"/>
      <c r="C848" s="2"/>
      <c r="D848" s="12"/>
      <c r="E848" s="13"/>
      <c r="F848" s="13"/>
      <c r="G848" s="13"/>
      <c r="H848" s="13"/>
      <c r="I848" s="12"/>
      <c r="J848" s="100"/>
      <c r="K848" s="3"/>
      <c r="L848" s="18"/>
      <c r="M848" s="11"/>
      <c r="N848" s="11"/>
      <c r="O848" s="18"/>
      <c r="P848" s="2"/>
      <c r="Q848" s="2"/>
      <c r="R848" s="4"/>
      <c r="S848" s="100"/>
      <c r="T848" s="9"/>
      <c r="U848" s="9"/>
      <c r="V848" s="9"/>
      <c r="W848" s="9"/>
      <c r="X848" s="9"/>
      <c r="Y848" s="1"/>
      <c r="Z848" s="9"/>
      <c r="AA848" s="9"/>
      <c r="AB848" s="9"/>
      <c r="AC848" s="9"/>
      <c r="AD848" s="9"/>
      <c r="AE848" s="10"/>
      <c r="AF848" s="9"/>
      <c r="AG848" s="9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</row>
    <row r="849" spans="1:190" x14ac:dyDescent="0.15">
      <c r="A849" s="98"/>
      <c r="B849" s="15"/>
      <c r="C849" s="2"/>
      <c r="D849" s="12"/>
      <c r="E849" s="13"/>
      <c r="F849" s="13"/>
      <c r="G849" s="13"/>
      <c r="H849" s="13"/>
      <c r="I849" s="12"/>
      <c r="J849" s="100"/>
      <c r="K849" s="3"/>
      <c r="L849" s="18"/>
      <c r="M849" s="11"/>
      <c r="N849" s="11"/>
      <c r="O849" s="18"/>
      <c r="P849" s="2"/>
      <c r="Q849" s="2"/>
      <c r="R849" s="4"/>
      <c r="S849" s="100"/>
      <c r="T849" s="9"/>
      <c r="U849" s="9"/>
      <c r="V849" s="9"/>
      <c r="W849" s="9"/>
      <c r="X849" s="9"/>
      <c r="Y849" s="1"/>
      <c r="Z849" s="9"/>
      <c r="AA849" s="9"/>
      <c r="AB849" s="9"/>
      <c r="AC849" s="9"/>
      <c r="AD849" s="9"/>
      <c r="AE849" s="10"/>
      <c r="AF849" s="9"/>
      <c r="AG849" s="9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</row>
    <row r="850" spans="1:190" x14ac:dyDescent="0.15">
      <c r="A850" s="98"/>
      <c r="B850" s="15"/>
      <c r="C850" s="2"/>
      <c r="D850" s="12"/>
      <c r="E850" s="13"/>
      <c r="F850" s="13"/>
      <c r="G850" s="13"/>
      <c r="H850" s="13"/>
      <c r="I850" s="12"/>
      <c r="J850" s="100"/>
      <c r="K850" s="3"/>
      <c r="L850" s="18"/>
      <c r="M850" s="11"/>
      <c r="N850" s="11"/>
      <c r="O850" s="18"/>
      <c r="P850" s="2"/>
      <c r="Q850" s="2"/>
      <c r="R850" s="4"/>
      <c r="S850" s="100"/>
      <c r="T850" s="9"/>
      <c r="U850" s="9"/>
      <c r="V850" s="9"/>
      <c r="W850" s="9"/>
      <c r="X850" s="9"/>
      <c r="Y850" s="1"/>
      <c r="Z850" s="9"/>
      <c r="AA850" s="9"/>
      <c r="AB850" s="9"/>
      <c r="AC850" s="9"/>
      <c r="AD850" s="9"/>
      <c r="AE850" s="10"/>
      <c r="AF850" s="9"/>
      <c r="AG850" s="9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</row>
    <row r="851" spans="1:190" x14ac:dyDescent="0.15">
      <c r="A851" s="98"/>
      <c r="B851" s="15"/>
      <c r="C851" s="2"/>
      <c r="D851" s="12"/>
      <c r="E851" s="13"/>
      <c r="F851" s="13"/>
      <c r="G851" s="13"/>
      <c r="H851" s="13"/>
      <c r="I851" s="12"/>
      <c r="J851" s="100"/>
      <c r="K851" s="3"/>
      <c r="L851" s="18"/>
      <c r="M851" s="11"/>
      <c r="N851" s="11"/>
      <c r="O851" s="18"/>
      <c r="P851" s="2"/>
      <c r="Q851" s="2"/>
      <c r="R851" s="4"/>
      <c r="S851" s="100"/>
      <c r="T851" s="9"/>
      <c r="U851" s="9"/>
      <c r="V851" s="9"/>
      <c r="W851" s="9"/>
      <c r="X851" s="9"/>
      <c r="Y851" s="1"/>
      <c r="Z851" s="9"/>
      <c r="AA851" s="9"/>
      <c r="AB851" s="9"/>
      <c r="AC851" s="9"/>
      <c r="AD851" s="9"/>
      <c r="AE851" s="10"/>
      <c r="AF851" s="9"/>
      <c r="AG851" s="9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</row>
    <row r="852" spans="1:190" x14ac:dyDescent="0.15">
      <c r="A852" s="98"/>
      <c r="B852" s="15"/>
      <c r="C852" s="2"/>
      <c r="D852" s="12"/>
      <c r="E852" s="13"/>
      <c r="F852" s="13"/>
      <c r="G852" s="13"/>
      <c r="H852" s="13"/>
      <c r="I852" s="12"/>
      <c r="J852" s="100"/>
      <c r="K852" s="3"/>
      <c r="L852" s="18"/>
      <c r="M852" s="11"/>
      <c r="N852" s="11"/>
      <c r="O852" s="18"/>
      <c r="P852" s="2"/>
      <c r="Q852" s="2"/>
      <c r="R852" s="4"/>
      <c r="S852" s="100"/>
      <c r="T852" s="9"/>
      <c r="U852" s="9"/>
      <c r="V852" s="9"/>
      <c r="W852" s="9"/>
      <c r="X852" s="9"/>
      <c r="Y852" s="1"/>
      <c r="Z852" s="9"/>
      <c r="AA852" s="9"/>
      <c r="AB852" s="9"/>
      <c r="AC852" s="9"/>
      <c r="AD852" s="9"/>
      <c r="AE852" s="10"/>
      <c r="AF852" s="9"/>
      <c r="AG852" s="9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</row>
    <row r="853" spans="1:190" x14ac:dyDescent="0.15">
      <c r="A853" s="98"/>
      <c r="B853" s="15"/>
      <c r="C853" s="2"/>
      <c r="D853" s="12"/>
      <c r="E853" s="13"/>
      <c r="F853" s="13"/>
      <c r="G853" s="13"/>
      <c r="H853" s="13"/>
      <c r="I853" s="12"/>
      <c r="J853" s="100"/>
      <c r="K853" s="3"/>
      <c r="L853" s="18"/>
      <c r="M853" s="11"/>
      <c r="N853" s="11"/>
      <c r="O853" s="18"/>
      <c r="P853" s="2"/>
      <c r="Q853" s="2"/>
      <c r="R853" s="4"/>
      <c r="S853" s="100"/>
      <c r="T853" s="9"/>
      <c r="U853" s="9"/>
      <c r="V853" s="9"/>
      <c r="W853" s="9"/>
      <c r="X853" s="9"/>
      <c r="Y853" s="1"/>
      <c r="Z853" s="9"/>
      <c r="AA853" s="9"/>
      <c r="AB853" s="9"/>
      <c r="AC853" s="9"/>
      <c r="AD853" s="9"/>
      <c r="AE853" s="10"/>
      <c r="AF853" s="9"/>
      <c r="AG853" s="9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</row>
    <row r="854" spans="1:190" x14ac:dyDescent="0.15">
      <c r="A854" s="98"/>
      <c r="B854" s="15"/>
      <c r="C854" s="2"/>
      <c r="D854" s="12"/>
      <c r="E854" s="13"/>
      <c r="F854" s="13"/>
      <c r="G854" s="13"/>
      <c r="H854" s="13"/>
      <c r="I854" s="12"/>
      <c r="J854" s="100"/>
      <c r="K854" s="3"/>
      <c r="L854" s="18"/>
      <c r="M854" s="11"/>
      <c r="N854" s="11"/>
      <c r="O854" s="18"/>
      <c r="P854" s="2"/>
      <c r="Q854" s="2"/>
      <c r="R854" s="4"/>
      <c r="S854" s="100"/>
      <c r="T854" s="9"/>
      <c r="U854" s="9"/>
      <c r="V854" s="9"/>
      <c r="W854" s="9"/>
      <c r="X854" s="9"/>
      <c r="Y854" s="1"/>
      <c r="Z854" s="9"/>
      <c r="AA854" s="9"/>
      <c r="AB854" s="9"/>
      <c r="AC854" s="9"/>
      <c r="AD854" s="9"/>
      <c r="AE854" s="10"/>
      <c r="AF854" s="9"/>
      <c r="AG854" s="9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</row>
    <row r="855" spans="1:190" x14ac:dyDescent="0.15">
      <c r="A855" s="98"/>
      <c r="B855" s="15"/>
      <c r="C855" s="2"/>
      <c r="D855" s="12"/>
      <c r="E855" s="13"/>
      <c r="F855" s="13"/>
      <c r="G855" s="13"/>
      <c r="H855" s="13"/>
      <c r="I855" s="12"/>
      <c r="J855" s="100"/>
      <c r="K855" s="3"/>
      <c r="L855" s="18"/>
      <c r="M855" s="11"/>
      <c r="N855" s="11"/>
      <c r="O855" s="18"/>
      <c r="P855" s="2"/>
      <c r="Q855" s="2"/>
      <c r="R855" s="4"/>
      <c r="S855" s="100"/>
      <c r="T855" s="9"/>
      <c r="U855" s="9"/>
      <c r="V855" s="9"/>
      <c r="W855" s="9"/>
      <c r="X855" s="9"/>
      <c r="Y855" s="1"/>
      <c r="Z855" s="9"/>
      <c r="AA855" s="9"/>
      <c r="AB855" s="9"/>
      <c r="AC855" s="9"/>
      <c r="AD855" s="9"/>
      <c r="AE855" s="10"/>
      <c r="AF855" s="9"/>
      <c r="AG855" s="9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</row>
    <row r="856" spans="1:190" x14ac:dyDescent="0.15">
      <c r="A856" s="98"/>
      <c r="B856" s="15"/>
      <c r="C856" s="2"/>
      <c r="D856" s="12"/>
      <c r="E856" s="13"/>
      <c r="F856" s="13"/>
      <c r="G856" s="13"/>
      <c r="H856" s="13"/>
      <c r="I856" s="12"/>
      <c r="J856" s="100"/>
      <c r="K856" s="3"/>
      <c r="L856" s="18"/>
      <c r="M856" s="11"/>
      <c r="N856" s="11"/>
      <c r="O856" s="18"/>
      <c r="P856" s="2"/>
      <c r="Q856" s="2"/>
      <c r="R856" s="4"/>
      <c r="S856" s="100"/>
      <c r="T856" s="9"/>
      <c r="U856" s="9"/>
      <c r="V856" s="9"/>
      <c r="W856" s="9"/>
      <c r="X856" s="9"/>
      <c r="Y856" s="1"/>
      <c r="Z856" s="9"/>
      <c r="AA856" s="9"/>
      <c r="AB856" s="9"/>
      <c r="AC856" s="9"/>
      <c r="AD856" s="9"/>
      <c r="AE856" s="10"/>
      <c r="AF856" s="9"/>
      <c r="AG856" s="9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</row>
    <row r="857" spans="1:190" x14ac:dyDescent="0.15">
      <c r="A857" s="98"/>
      <c r="B857" s="15"/>
      <c r="C857" s="2"/>
      <c r="D857" s="12"/>
      <c r="E857" s="13"/>
      <c r="F857" s="13"/>
      <c r="G857" s="13"/>
      <c r="H857" s="13"/>
      <c r="I857" s="12"/>
      <c r="J857" s="100"/>
      <c r="K857" s="3"/>
      <c r="L857" s="18"/>
      <c r="M857" s="11"/>
      <c r="N857" s="11"/>
      <c r="O857" s="18"/>
      <c r="P857" s="2"/>
      <c r="Q857" s="2"/>
      <c r="R857" s="4"/>
      <c r="S857" s="100"/>
      <c r="T857" s="9"/>
      <c r="U857" s="9"/>
      <c r="V857" s="9"/>
      <c r="W857" s="9"/>
      <c r="X857" s="9"/>
      <c r="Y857" s="1"/>
      <c r="Z857" s="9"/>
      <c r="AA857" s="9"/>
      <c r="AB857" s="9"/>
      <c r="AC857" s="9"/>
      <c r="AD857" s="9"/>
      <c r="AE857" s="10"/>
      <c r="AF857" s="9"/>
      <c r="AG857" s="9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</row>
    <row r="858" spans="1:190" x14ac:dyDescent="0.15">
      <c r="A858" s="98"/>
      <c r="B858" s="15"/>
      <c r="C858" s="2"/>
      <c r="D858" s="12"/>
      <c r="E858" s="13"/>
      <c r="F858" s="13"/>
      <c r="G858" s="13"/>
      <c r="H858" s="13"/>
      <c r="I858" s="12"/>
      <c r="J858" s="100"/>
      <c r="K858" s="3"/>
      <c r="L858" s="18"/>
      <c r="M858" s="11"/>
      <c r="N858" s="11"/>
      <c r="O858" s="18"/>
      <c r="P858" s="2"/>
      <c r="Q858" s="2"/>
      <c r="R858" s="4"/>
      <c r="S858" s="100"/>
      <c r="T858" s="9"/>
      <c r="U858" s="9"/>
      <c r="V858" s="9"/>
      <c r="W858" s="9"/>
      <c r="X858" s="9"/>
      <c r="Y858" s="1"/>
      <c r="Z858" s="9"/>
      <c r="AA858" s="9"/>
      <c r="AB858" s="9"/>
      <c r="AC858" s="9"/>
      <c r="AD858" s="9"/>
      <c r="AE858" s="10"/>
      <c r="AF858" s="9"/>
      <c r="AG858" s="9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</row>
    <row r="859" spans="1:190" x14ac:dyDescent="0.15">
      <c r="A859" s="98"/>
      <c r="B859" s="15"/>
      <c r="C859" s="2"/>
      <c r="D859" s="12"/>
      <c r="E859" s="13"/>
      <c r="F859" s="13"/>
      <c r="G859" s="13"/>
      <c r="H859" s="13"/>
      <c r="I859" s="12"/>
      <c r="J859" s="100"/>
      <c r="K859" s="3"/>
      <c r="L859" s="18"/>
      <c r="M859" s="11"/>
      <c r="N859" s="11"/>
      <c r="O859" s="18"/>
      <c r="P859" s="2"/>
      <c r="Q859" s="2"/>
      <c r="R859" s="4"/>
      <c r="S859" s="100"/>
      <c r="T859" s="9"/>
      <c r="U859" s="9"/>
      <c r="V859" s="9"/>
      <c r="W859" s="9"/>
      <c r="X859" s="9"/>
      <c r="Y859" s="1"/>
      <c r="Z859" s="9"/>
      <c r="AA859" s="9"/>
      <c r="AB859" s="9"/>
      <c r="AC859" s="9"/>
      <c r="AD859" s="9"/>
      <c r="AE859" s="10"/>
      <c r="AF859" s="9"/>
      <c r="AG859" s="9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</row>
    <row r="860" spans="1:190" x14ac:dyDescent="0.15">
      <c r="A860" s="98"/>
      <c r="B860" s="15"/>
      <c r="C860" s="2"/>
      <c r="D860" s="12"/>
      <c r="E860" s="13"/>
      <c r="F860" s="13"/>
      <c r="G860" s="13"/>
      <c r="H860" s="13"/>
      <c r="I860" s="12"/>
      <c r="J860" s="100"/>
      <c r="K860" s="3"/>
      <c r="L860" s="18"/>
      <c r="M860" s="11"/>
      <c r="N860" s="11"/>
      <c r="O860" s="18"/>
      <c r="P860" s="2"/>
      <c r="Q860" s="2"/>
      <c r="R860" s="4"/>
      <c r="S860" s="100"/>
      <c r="T860" s="9"/>
      <c r="U860" s="9"/>
      <c r="V860" s="9"/>
      <c r="W860" s="9"/>
      <c r="X860" s="9"/>
      <c r="Y860" s="1"/>
      <c r="Z860" s="9"/>
      <c r="AA860" s="9"/>
      <c r="AB860" s="9"/>
      <c r="AC860" s="9"/>
      <c r="AD860" s="9"/>
      <c r="AE860" s="10"/>
      <c r="AF860" s="9"/>
      <c r="AG860" s="9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</row>
    <row r="861" spans="1:190" x14ac:dyDescent="0.15">
      <c r="A861" s="98"/>
      <c r="B861" s="15"/>
      <c r="C861" s="2"/>
      <c r="D861" s="12"/>
      <c r="E861" s="13"/>
      <c r="F861" s="13"/>
      <c r="G861" s="13"/>
      <c r="H861" s="13"/>
      <c r="I861" s="12"/>
      <c r="J861" s="100"/>
      <c r="K861" s="3"/>
      <c r="L861" s="18"/>
      <c r="M861" s="11"/>
      <c r="N861" s="11"/>
      <c r="O861" s="18"/>
      <c r="P861" s="2"/>
      <c r="Q861" s="2"/>
      <c r="R861" s="4"/>
      <c r="S861" s="100"/>
      <c r="T861" s="9"/>
      <c r="U861" s="9"/>
      <c r="V861" s="9"/>
      <c r="W861" s="9"/>
      <c r="X861" s="9"/>
      <c r="Y861" s="1"/>
      <c r="Z861" s="9"/>
      <c r="AA861" s="9"/>
      <c r="AB861" s="9"/>
      <c r="AC861" s="9"/>
      <c r="AD861" s="9"/>
      <c r="AE861" s="10"/>
      <c r="AF861" s="9"/>
      <c r="AG861" s="9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</row>
    <row r="862" spans="1:190" x14ac:dyDescent="0.15">
      <c r="A862" s="98"/>
      <c r="B862" s="15"/>
      <c r="C862" s="2"/>
      <c r="D862" s="12"/>
      <c r="E862" s="13"/>
      <c r="F862" s="13"/>
      <c r="G862" s="13"/>
      <c r="H862" s="13"/>
      <c r="I862" s="12"/>
      <c r="J862" s="100"/>
      <c r="K862" s="3"/>
      <c r="L862" s="18"/>
      <c r="M862" s="11"/>
      <c r="N862" s="11"/>
      <c r="O862" s="18"/>
      <c r="P862" s="2"/>
      <c r="Q862" s="2"/>
      <c r="R862" s="4"/>
      <c r="S862" s="100"/>
      <c r="T862" s="9"/>
      <c r="U862" s="9"/>
      <c r="V862" s="9"/>
      <c r="W862" s="9"/>
      <c r="X862" s="9"/>
      <c r="Y862" s="1"/>
      <c r="Z862" s="9"/>
      <c r="AA862" s="9"/>
      <c r="AB862" s="9"/>
      <c r="AC862" s="9"/>
      <c r="AD862" s="9"/>
      <c r="AE862" s="10"/>
      <c r="AF862" s="9"/>
      <c r="AG862" s="9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</row>
    <row r="863" spans="1:190" x14ac:dyDescent="0.15">
      <c r="A863" s="98"/>
      <c r="B863" s="15"/>
      <c r="C863" s="2"/>
      <c r="D863" s="12"/>
      <c r="E863" s="13"/>
      <c r="F863" s="13"/>
      <c r="G863" s="13"/>
      <c r="H863" s="13"/>
      <c r="I863" s="12"/>
      <c r="J863" s="100"/>
      <c r="K863" s="3"/>
      <c r="L863" s="18"/>
      <c r="M863" s="11"/>
      <c r="N863" s="11"/>
      <c r="O863" s="18"/>
      <c r="P863" s="2"/>
      <c r="Q863" s="2"/>
      <c r="R863" s="4"/>
      <c r="S863" s="100"/>
      <c r="T863" s="9"/>
      <c r="U863" s="9"/>
      <c r="V863" s="9"/>
      <c r="W863" s="9"/>
      <c r="X863" s="9"/>
      <c r="Y863" s="1"/>
      <c r="Z863" s="9"/>
      <c r="AA863" s="9"/>
      <c r="AB863" s="9"/>
      <c r="AC863" s="9"/>
      <c r="AD863" s="9"/>
      <c r="AE863" s="10"/>
      <c r="AF863" s="9"/>
      <c r="AG863" s="9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</row>
    <row r="864" spans="1:190" x14ac:dyDescent="0.15">
      <c r="A864" s="98"/>
      <c r="B864" s="15"/>
      <c r="C864" s="2"/>
      <c r="D864" s="12"/>
      <c r="E864" s="13"/>
      <c r="F864" s="13"/>
      <c r="G864" s="13"/>
      <c r="H864" s="13"/>
      <c r="I864" s="12"/>
      <c r="J864" s="100"/>
      <c r="K864" s="3"/>
      <c r="L864" s="18"/>
      <c r="M864" s="11"/>
      <c r="N864" s="11"/>
      <c r="O864" s="18"/>
      <c r="P864" s="2"/>
      <c r="Q864" s="2"/>
      <c r="R864" s="4"/>
      <c r="S864" s="100"/>
      <c r="T864" s="9"/>
      <c r="U864" s="9"/>
      <c r="V864" s="9"/>
      <c r="W864" s="9"/>
      <c r="X864" s="9"/>
      <c r="Y864" s="1"/>
      <c r="Z864" s="9"/>
      <c r="AA864" s="9"/>
      <c r="AB864" s="9"/>
      <c r="AC864" s="9"/>
      <c r="AD864" s="9"/>
      <c r="AE864" s="10"/>
      <c r="AF864" s="9"/>
      <c r="AG864" s="9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</row>
    <row r="865" spans="1:190" x14ac:dyDescent="0.15">
      <c r="A865" s="98"/>
      <c r="B865" s="15"/>
      <c r="C865" s="2"/>
      <c r="D865" s="12"/>
      <c r="E865" s="13"/>
      <c r="F865" s="13"/>
      <c r="G865" s="13"/>
      <c r="H865" s="13"/>
      <c r="I865" s="12"/>
      <c r="J865" s="100"/>
      <c r="K865" s="3"/>
      <c r="L865" s="18"/>
      <c r="M865" s="11"/>
      <c r="N865" s="11"/>
      <c r="O865" s="18"/>
      <c r="P865" s="2"/>
      <c r="Q865" s="2"/>
      <c r="R865" s="4"/>
      <c r="S865" s="100"/>
      <c r="T865" s="9"/>
      <c r="U865" s="9"/>
      <c r="V865" s="9"/>
      <c r="W865" s="9"/>
      <c r="X865" s="9"/>
      <c r="Y865" s="1"/>
      <c r="Z865" s="9"/>
      <c r="AA865" s="9"/>
      <c r="AB865" s="9"/>
      <c r="AC865" s="9"/>
      <c r="AD865" s="9"/>
      <c r="AE865" s="10"/>
      <c r="AF865" s="9"/>
      <c r="AG865" s="9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</row>
    <row r="866" spans="1:190" x14ac:dyDescent="0.15">
      <c r="A866" s="98"/>
      <c r="B866" s="15"/>
      <c r="C866" s="2"/>
      <c r="D866" s="12"/>
      <c r="E866" s="13"/>
      <c r="F866" s="13"/>
      <c r="G866" s="13"/>
      <c r="H866" s="13"/>
      <c r="I866" s="12"/>
      <c r="J866" s="100"/>
      <c r="K866" s="3"/>
      <c r="L866" s="18"/>
      <c r="M866" s="11"/>
      <c r="N866" s="11"/>
      <c r="O866" s="18"/>
      <c r="P866" s="2"/>
      <c r="Q866" s="2"/>
      <c r="R866" s="4"/>
      <c r="S866" s="100"/>
      <c r="T866" s="9"/>
      <c r="U866" s="9"/>
      <c r="V866" s="9"/>
      <c r="W866" s="9"/>
      <c r="X866" s="9"/>
      <c r="Y866" s="1"/>
      <c r="Z866" s="9"/>
      <c r="AA866" s="9"/>
      <c r="AB866" s="9"/>
      <c r="AC866" s="9"/>
      <c r="AD866" s="9"/>
      <c r="AE866" s="10"/>
      <c r="AF866" s="9"/>
      <c r="AG866" s="9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</row>
    <row r="867" spans="1:190" x14ac:dyDescent="0.15">
      <c r="A867" s="98"/>
      <c r="B867" s="15"/>
      <c r="C867" s="2"/>
      <c r="D867" s="12"/>
      <c r="E867" s="13"/>
      <c r="F867" s="13"/>
      <c r="G867" s="13"/>
      <c r="H867" s="13"/>
      <c r="I867" s="12"/>
      <c r="J867" s="100"/>
      <c r="K867" s="3"/>
      <c r="L867" s="18"/>
      <c r="M867" s="11"/>
      <c r="N867" s="11"/>
      <c r="O867" s="18"/>
      <c r="P867" s="2"/>
      <c r="Q867" s="2"/>
      <c r="R867" s="4"/>
      <c r="S867" s="100"/>
      <c r="T867" s="9"/>
      <c r="U867" s="9"/>
      <c r="V867" s="9"/>
      <c r="W867" s="9"/>
      <c r="X867" s="9"/>
      <c r="Y867" s="1"/>
      <c r="Z867" s="9"/>
      <c r="AA867" s="9"/>
      <c r="AB867" s="9"/>
      <c r="AC867" s="9"/>
      <c r="AD867" s="9"/>
      <c r="AE867" s="10"/>
      <c r="AF867" s="9"/>
      <c r="AG867" s="9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</row>
    <row r="868" spans="1:190" x14ac:dyDescent="0.15">
      <c r="A868" s="98"/>
      <c r="B868" s="15"/>
      <c r="C868" s="2"/>
      <c r="D868" s="12"/>
      <c r="E868" s="13"/>
      <c r="F868" s="13"/>
      <c r="G868" s="13"/>
      <c r="H868" s="13"/>
      <c r="I868" s="12"/>
      <c r="J868" s="100"/>
      <c r="K868" s="3"/>
      <c r="L868" s="18"/>
      <c r="M868" s="11"/>
      <c r="N868" s="11"/>
      <c r="O868" s="18"/>
      <c r="P868" s="2"/>
      <c r="Q868" s="2"/>
      <c r="R868" s="4"/>
      <c r="S868" s="100"/>
      <c r="T868" s="9"/>
      <c r="U868" s="9"/>
      <c r="V868" s="9"/>
      <c r="W868" s="9"/>
      <c r="X868" s="9"/>
      <c r="Y868" s="1"/>
      <c r="Z868" s="9"/>
      <c r="AA868" s="9"/>
      <c r="AB868" s="9"/>
      <c r="AC868" s="9"/>
      <c r="AD868" s="9"/>
      <c r="AE868" s="10"/>
      <c r="AF868" s="9"/>
      <c r="AG868" s="9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</row>
    <row r="869" spans="1:190" x14ac:dyDescent="0.15">
      <c r="A869" s="98"/>
      <c r="B869" s="15"/>
      <c r="C869" s="2"/>
      <c r="D869" s="12"/>
      <c r="E869" s="13"/>
      <c r="F869" s="13"/>
      <c r="G869" s="13"/>
      <c r="H869" s="13"/>
      <c r="I869" s="12"/>
      <c r="J869" s="100"/>
      <c r="K869" s="3"/>
      <c r="L869" s="18"/>
      <c r="M869" s="11"/>
      <c r="N869" s="11"/>
      <c r="O869" s="18"/>
      <c r="P869" s="2"/>
      <c r="Q869" s="2"/>
      <c r="R869" s="4"/>
      <c r="S869" s="100"/>
      <c r="T869" s="9"/>
      <c r="U869" s="9"/>
      <c r="V869" s="9"/>
      <c r="W869" s="9"/>
      <c r="X869" s="9"/>
      <c r="Y869" s="1"/>
      <c r="Z869" s="9"/>
      <c r="AA869" s="9"/>
      <c r="AB869" s="9"/>
      <c r="AC869" s="9"/>
      <c r="AD869" s="9"/>
      <c r="AE869" s="10"/>
      <c r="AF869" s="9"/>
      <c r="AG869" s="9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</row>
    <row r="870" spans="1:190" x14ac:dyDescent="0.15">
      <c r="A870" s="98"/>
      <c r="B870" s="15"/>
      <c r="C870" s="2"/>
      <c r="D870" s="12"/>
      <c r="E870" s="13"/>
      <c r="F870" s="13"/>
      <c r="G870" s="13"/>
      <c r="H870" s="13"/>
      <c r="I870" s="12"/>
      <c r="J870" s="100"/>
      <c r="K870" s="3"/>
      <c r="L870" s="18"/>
      <c r="M870" s="11"/>
      <c r="N870" s="11"/>
      <c r="O870" s="18"/>
      <c r="P870" s="2"/>
      <c r="Q870" s="2"/>
      <c r="R870" s="4"/>
      <c r="S870" s="100"/>
      <c r="T870" s="9"/>
      <c r="U870" s="9"/>
      <c r="V870" s="9"/>
      <c r="W870" s="9"/>
      <c r="X870" s="9"/>
      <c r="Y870" s="1"/>
      <c r="Z870" s="9"/>
      <c r="AA870" s="9"/>
      <c r="AB870" s="9"/>
      <c r="AC870" s="9"/>
      <c r="AD870" s="9"/>
      <c r="AE870" s="10"/>
      <c r="AF870" s="9"/>
      <c r="AG870" s="9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</row>
    <row r="871" spans="1:190" x14ac:dyDescent="0.15">
      <c r="A871" s="98"/>
      <c r="B871" s="15"/>
      <c r="C871" s="2"/>
      <c r="D871" s="12"/>
      <c r="E871" s="13"/>
      <c r="F871" s="13"/>
      <c r="G871" s="13"/>
      <c r="H871" s="13"/>
      <c r="I871" s="12"/>
      <c r="J871" s="100"/>
      <c r="K871" s="3"/>
      <c r="L871" s="18"/>
      <c r="M871" s="11"/>
      <c r="N871" s="11"/>
      <c r="O871" s="18"/>
      <c r="P871" s="2"/>
      <c r="Q871" s="2"/>
      <c r="R871" s="4"/>
      <c r="S871" s="100"/>
      <c r="T871" s="9"/>
      <c r="U871" s="9"/>
      <c r="V871" s="9"/>
      <c r="W871" s="9"/>
      <c r="X871" s="9"/>
      <c r="Y871" s="1"/>
      <c r="Z871" s="9"/>
      <c r="AA871" s="9"/>
      <c r="AB871" s="9"/>
      <c r="AC871" s="9"/>
      <c r="AD871" s="9"/>
      <c r="AE871" s="10"/>
      <c r="AF871" s="9"/>
      <c r="AG871" s="9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</row>
    <row r="872" spans="1:190" x14ac:dyDescent="0.15">
      <c r="A872" s="98"/>
      <c r="B872" s="15"/>
      <c r="C872" s="2"/>
      <c r="D872" s="12"/>
      <c r="E872" s="13"/>
      <c r="F872" s="13"/>
      <c r="G872" s="13"/>
      <c r="H872" s="13"/>
      <c r="I872" s="12"/>
      <c r="J872" s="100"/>
      <c r="K872" s="3"/>
      <c r="L872" s="18"/>
      <c r="M872" s="11"/>
      <c r="N872" s="11"/>
      <c r="O872" s="18"/>
      <c r="P872" s="2"/>
      <c r="Q872" s="2"/>
      <c r="R872" s="4"/>
      <c r="S872" s="100"/>
      <c r="T872" s="9"/>
      <c r="U872" s="9"/>
      <c r="V872" s="9"/>
      <c r="W872" s="9"/>
      <c r="X872" s="9"/>
      <c r="Y872" s="1"/>
      <c r="Z872" s="9"/>
      <c r="AA872" s="9"/>
      <c r="AB872" s="9"/>
      <c r="AC872" s="9"/>
      <c r="AD872" s="9"/>
      <c r="AE872" s="10"/>
      <c r="AF872" s="9"/>
      <c r="AG872" s="9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</row>
    <row r="873" spans="1:190" x14ac:dyDescent="0.15">
      <c r="A873" s="98"/>
      <c r="B873" s="15"/>
      <c r="C873" s="2"/>
      <c r="D873" s="12"/>
      <c r="E873" s="13"/>
      <c r="F873" s="13"/>
      <c r="G873" s="13"/>
      <c r="H873" s="13"/>
      <c r="I873" s="12"/>
      <c r="J873" s="100"/>
      <c r="K873" s="3"/>
      <c r="L873" s="18"/>
      <c r="M873" s="11"/>
      <c r="N873" s="11"/>
      <c r="O873" s="18"/>
      <c r="P873" s="2"/>
      <c r="Q873" s="2"/>
      <c r="R873" s="4"/>
      <c r="S873" s="100"/>
      <c r="T873" s="9"/>
      <c r="U873" s="9"/>
      <c r="V873" s="9"/>
      <c r="W873" s="9"/>
      <c r="X873" s="9"/>
      <c r="Y873" s="1"/>
      <c r="Z873" s="9"/>
      <c r="AA873" s="9"/>
      <c r="AB873" s="9"/>
      <c r="AC873" s="9"/>
      <c r="AD873" s="9"/>
      <c r="AE873" s="10"/>
      <c r="AF873" s="9"/>
      <c r="AG873" s="9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</row>
    <row r="874" spans="1:190" x14ac:dyDescent="0.15">
      <c r="A874" s="98"/>
      <c r="B874" s="15"/>
      <c r="C874" s="2"/>
      <c r="D874" s="12"/>
      <c r="E874" s="13"/>
      <c r="F874" s="13"/>
      <c r="G874" s="13"/>
      <c r="H874" s="13"/>
      <c r="I874" s="12"/>
      <c r="J874" s="100"/>
      <c r="K874" s="3"/>
      <c r="L874" s="18"/>
      <c r="M874" s="11"/>
      <c r="N874" s="11"/>
      <c r="O874" s="18"/>
      <c r="P874" s="2"/>
      <c r="Q874" s="2"/>
      <c r="R874" s="4"/>
      <c r="S874" s="100"/>
      <c r="T874" s="9"/>
      <c r="U874" s="9"/>
      <c r="V874" s="9"/>
      <c r="W874" s="9"/>
      <c r="X874" s="9"/>
      <c r="Y874" s="1"/>
      <c r="Z874" s="9"/>
      <c r="AA874" s="9"/>
      <c r="AB874" s="9"/>
      <c r="AC874" s="9"/>
      <c r="AD874" s="9"/>
      <c r="AE874" s="10"/>
      <c r="AF874" s="9"/>
      <c r="AG874" s="9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</row>
    <row r="875" spans="1:190" x14ac:dyDescent="0.15">
      <c r="A875" s="98"/>
      <c r="B875" s="15"/>
      <c r="C875" s="2"/>
      <c r="D875" s="12"/>
      <c r="E875" s="13"/>
      <c r="F875" s="13"/>
      <c r="G875" s="13"/>
      <c r="H875" s="13"/>
      <c r="I875" s="12"/>
      <c r="J875" s="100"/>
      <c r="K875" s="3"/>
      <c r="L875" s="18"/>
      <c r="M875" s="11"/>
      <c r="N875" s="11"/>
      <c r="O875" s="18"/>
      <c r="P875" s="2"/>
      <c r="Q875" s="2"/>
      <c r="R875" s="4"/>
      <c r="S875" s="100"/>
      <c r="T875" s="9"/>
      <c r="U875" s="9"/>
      <c r="V875" s="9"/>
      <c r="W875" s="9"/>
      <c r="X875" s="9"/>
      <c r="Y875" s="1"/>
      <c r="Z875" s="9"/>
      <c r="AA875" s="9"/>
      <c r="AB875" s="9"/>
      <c r="AC875" s="9"/>
      <c r="AD875" s="9"/>
      <c r="AE875" s="10"/>
      <c r="AF875" s="9"/>
      <c r="AG875" s="9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</row>
    <row r="876" spans="1:190" x14ac:dyDescent="0.15">
      <c r="A876" s="98"/>
      <c r="B876" s="15"/>
      <c r="C876" s="2"/>
      <c r="D876" s="12"/>
      <c r="E876" s="13"/>
      <c r="F876" s="13"/>
      <c r="G876" s="13"/>
      <c r="H876" s="13"/>
      <c r="I876" s="12"/>
      <c r="J876" s="100"/>
      <c r="K876" s="3"/>
      <c r="L876" s="18"/>
      <c r="M876" s="11"/>
      <c r="N876" s="11"/>
      <c r="O876" s="18"/>
      <c r="P876" s="2"/>
      <c r="Q876" s="2"/>
      <c r="R876" s="4"/>
      <c r="S876" s="100"/>
      <c r="T876" s="9"/>
      <c r="U876" s="9"/>
      <c r="V876" s="9"/>
      <c r="W876" s="9"/>
      <c r="X876" s="9"/>
      <c r="Y876" s="1"/>
      <c r="Z876" s="9"/>
      <c r="AA876" s="9"/>
      <c r="AB876" s="9"/>
      <c r="AC876" s="9"/>
      <c r="AD876" s="9"/>
      <c r="AE876" s="10"/>
      <c r="AF876" s="9"/>
      <c r="AG876" s="9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</row>
    <row r="877" spans="1:190" x14ac:dyDescent="0.15">
      <c r="A877" s="98"/>
      <c r="B877" s="15"/>
      <c r="C877" s="2"/>
      <c r="D877" s="12"/>
      <c r="E877" s="13"/>
      <c r="F877" s="13"/>
      <c r="G877" s="13"/>
      <c r="H877" s="13"/>
      <c r="I877" s="12"/>
      <c r="J877" s="100"/>
      <c r="K877" s="3"/>
      <c r="L877" s="18"/>
      <c r="M877" s="11"/>
      <c r="N877" s="11"/>
      <c r="O877" s="18"/>
      <c r="P877" s="2"/>
      <c r="Q877" s="2"/>
      <c r="R877" s="4"/>
      <c r="S877" s="100"/>
      <c r="T877" s="9"/>
      <c r="U877" s="9"/>
      <c r="V877" s="9"/>
      <c r="W877" s="9"/>
      <c r="X877" s="9"/>
      <c r="Y877" s="1"/>
      <c r="Z877" s="9"/>
      <c r="AA877" s="9"/>
      <c r="AB877" s="9"/>
      <c r="AC877" s="9"/>
      <c r="AD877" s="9"/>
      <c r="AE877" s="10"/>
      <c r="AF877" s="9"/>
      <c r="AG877" s="9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</row>
    <row r="878" spans="1:190" x14ac:dyDescent="0.15">
      <c r="A878" s="98"/>
      <c r="B878" s="15"/>
      <c r="C878" s="2"/>
      <c r="D878" s="12"/>
      <c r="E878" s="13"/>
      <c r="F878" s="13"/>
      <c r="G878" s="13"/>
      <c r="H878" s="13"/>
      <c r="I878" s="12"/>
      <c r="J878" s="100"/>
      <c r="K878" s="3"/>
      <c r="L878" s="18"/>
      <c r="M878" s="11"/>
      <c r="N878" s="11"/>
      <c r="O878" s="18"/>
      <c r="P878" s="2"/>
      <c r="Q878" s="2"/>
      <c r="R878" s="4"/>
      <c r="S878" s="100"/>
      <c r="T878" s="9"/>
      <c r="U878" s="9"/>
      <c r="V878" s="9"/>
      <c r="W878" s="9"/>
      <c r="X878" s="9"/>
      <c r="Y878" s="1"/>
      <c r="Z878" s="9"/>
      <c r="AA878" s="9"/>
      <c r="AB878" s="9"/>
      <c r="AC878" s="9"/>
      <c r="AD878" s="9"/>
      <c r="AE878" s="10"/>
      <c r="AF878" s="9"/>
      <c r="AG878" s="9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</row>
    <row r="879" spans="1:190" x14ac:dyDescent="0.15">
      <c r="A879" s="98"/>
      <c r="B879" s="15"/>
      <c r="C879" s="2"/>
      <c r="D879" s="12"/>
      <c r="E879" s="13"/>
      <c r="F879" s="13"/>
      <c r="G879" s="13"/>
      <c r="H879" s="13"/>
      <c r="I879" s="12"/>
      <c r="J879" s="100"/>
      <c r="K879" s="3"/>
      <c r="L879" s="18"/>
      <c r="M879" s="11"/>
      <c r="N879" s="11"/>
      <c r="O879" s="18"/>
      <c r="P879" s="2"/>
      <c r="Q879" s="2"/>
      <c r="R879" s="4"/>
      <c r="S879" s="100"/>
      <c r="T879" s="9"/>
      <c r="U879" s="9"/>
      <c r="V879" s="9"/>
      <c r="W879" s="9"/>
      <c r="X879" s="9"/>
      <c r="Y879" s="1"/>
      <c r="Z879" s="9"/>
      <c r="AA879" s="9"/>
      <c r="AB879" s="9"/>
      <c r="AC879" s="9"/>
      <c r="AD879" s="9"/>
      <c r="AE879" s="10"/>
      <c r="AF879" s="9"/>
      <c r="AG879" s="9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</row>
    <row r="880" spans="1:190" x14ac:dyDescent="0.15">
      <c r="A880" s="98"/>
      <c r="B880" s="15"/>
      <c r="C880" s="2"/>
      <c r="D880" s="12"/>
      <c r="E880" s="13"/>
      <c r="F880" s="13"/>
      <c r="G880" s="13"/>
      <c r="H880" s="13"/>
      <c r="I880" s="12"/>
      <c r="J880" s="100"/>
      <c r="K880" s="3"/>
      <c r="L880" s="18"/>
      <c r="M880" s="11"/>
      <c r="N880" s="11"/>
      <c r="O880" s="18"/>
      <c r="P880" s="2"/>
      <c r="Q880" s="2"/>
      <c r="R880" s="4"/>
      <c r="S880" s="100"/>
      <c r="T880" s="9"/>
      <c r="U880" s="9"/>
      <c r="V880" s="9"/>
      <c r="W880" s="9"/>
      <c r="X880" s="9"/>
      <c r="Y880" s="1"/>
      <c r="Z880" s="9"/>
      <c r="AA880" s="9"/>
      <c r="AB880" s="9"/>
      <c r="AC880" s="9"/>
      <c r="AD880" s="9"/>
      <c r="AE880" s="10"/>
      <c r="AF880" s="9"/>
      <c r="AG880" s="9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</row>
    <row r="881" spans="1:190" x14ac:dyDescent="0.15">
      <c r="A881" s="98"/>
      <c r="B881" s="15"/>
      <c r="C881" s="2"/>
      <c r="D881" s="12"/>
      <c r="E881" s="13"/>
      <c r="F881" s="13"/>
      <c r="G881" s="13"/>
      <c r="H881" s="13"/>
      <c r="I881" s="12"/>
      <c r="J881" s="100"/>
      <c r="K881" s="3"/>
      <c r="L881" s="18"/>
      <c r="M881" s="11"/>
      <c r="N881" s="11"/>
      <c r="O881" s="18"/>
      <c r="P881" s="2"/>
      <c r="Q881" s="2"/>
      <c r="R881" s="4"/>
      <c r="S881" s="100"/>
      <c r="T881" s="9"/>
      <c r="U881" s="9"/>
      <c r="V881" s="9"/>
      <c r="W881" s="9"/>
      <c r="X881" s="9"/>
      <c r="Y881" s="1"/>
      <c r="Z881" s="9"/>
      <c r="AA881" s="9"/>
      <c r="AB881" s="9"/>
      <c r="AC881" s="9"/>
      <c r="AD881" s="9"/>
      <c r="AE881" s="10"/>
      <c r="AF881" s="9"/>
      <c r="AG881" s="9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</row>
    <row r="882" spans="1:190" x14ac:dyDescent="0.15">
      <c r="A882" s="98"/>
      <c r="B882" s="15"/>
      <c r="C882" s="2"/>
      <c r="D882" s="12"/>
      <c r="E882" s="13"/>
      <c r="F882" s="13"/>
      <c r="G882" s="13"/>
      <c r="H882" s="13"/>
      <c r="I882" s="12"/>
      <c r="J882" s="100"/>
      <c r="K882" s="3"/>
      <c r="L882" s="18"/>
      <c r="M882" s="11"/>
      <c r="N882" s="11"/>
      <c r="O882" s="18"/>
      <c r="P882" s="2"/>
      <c r="Q882" s="2"/>
      <c r="R882" s="4"/>
      <c r="S882" s="100"/>
      <c r="T882" s="9"/>
      <c r="U882" s="9"/>
      <c r="V882" s="9"/>
      <c r="W882" s="9"/>
      <c r="X882" s="9"/>
      <c r="Y882" s="1"/>
      <c r="Z882" s="9"/>
      <c r="AA882" s="9"/>
      <c r="AB882" s="9"/>
      <c r="AC882" s="9"/>
      <c r="AD882" s="9"/>
      <c r="AE882" s="10"/>
      <c r="AF882" s="9"/>
      <c r="AG882" s="9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</row>
    <row r="883" spans="1:190" x14ac:dyDescent="0.15">
      <c r="A883" s="98"/>
      <c r="B883" s="15"/>
      <c r="C883" s="2"/>
      <c r="D883" s="12"/>
      <c r="E883" s="13"/>
      <c r="F883" s="13"/>
      <c r="G883" s="13"/>
      <c r="H883" s="13"/>
      <c r="I883" s="12"/>
      <c r="J883" s="100"/>
      <c r="K883" s="3"/>
      <c r="L883" s="18"/>
      <c r="M883" s="11"/>
      <c r="N883" s="11"/>
      <c r="O883" s="18"/>
      <c r="P883" s="2"/>
      <c r="Q883" s="2"/>
      <c r="R883" s="4"/>
      <c r="S883" s="100"/>
      <c r="T883" s="9"/>
      <c r="U883" s="9"/>
      <c r="V883" s="9"/>
      <c r="W883" s="9"/>
      <c r="X883" s="9"/>
      <c r="Y883" s="1"/>
      <c r="Z883" s="9"/>
      <c r="AA883" s="9"/>
      <c r="AB883" s="9"/>
      <c r="AC883" s="9"/>
      <c r="AD883" s="9"/>
      <c r="AE883" s="10"/>
      <c r="AF883" s="9"/>
      <c r="AG883" s="9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</row>
    <row r="884" spans="1:190" x14ac:dyDescent="0.15">
      <c r="A884" s="98"/>
      <c r="B884" s="15"/>
      <c r="C884" s="2"/>
      <c r="D884" s="12"/>
      <c r="E884" s="13"/>
      <c r="F884" s="13"/>
      <c r="G884" s="13"/>
      <c r="H884" s="13"/>
      <c r="I884" s="12"/>
      <c r="J884" s="100"/>
      <c r="K884" s="3"/>
      <c r="L884" s="18"/>
      <c r="M884" s="11"/>
      <c r="N884" s="11"/>
      <c r="O884" s="18"/>
      <c r="P884" s="2"/>
      <c r="Q884" s="2"/>
      <c r="R884" s="4"/>
      <c r="S884" s="100"/>
      <c r="T884" s="9"/>
      <c r="U884" s="9"/>
      <c r="V884" s="9"/>
      <c r="W884" s="9"/>
      <c r="X884" s="9"/>
      <c r="Y884" s="1"/>
      <c r="Z884" s="9"/>
      <c r="AA884" s="9"/>
      <c r="AB884" s="9"/>
      <c r="AC884" s="9"/>
      <c r="AD884" s="9"/>
      <c r="AE884" s="10"/>
      <c r="AF884" s="9"/>
      <c r="AG884" s="9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</row>
    <row r="885" spans="1:190" x14ac:dyDescent="0.15">
      <c r="A885" s="98"/>
      <c r="B885" s="15"/>
      <c r="C885" s="2"/>
      <c r="D885" s="12"/>
      <c r="E885" s="13"/>
      <c r="F885" s="13"/>
      <c r="G885" s="13"/>
      <c r="H885" s="13"/>
      <c r="I885" s="12"/>
      <c r="J885" s="100"/>
      <c r="K885" s="3"/>
      <c r="L885" s="18"/>
      <c r="M885" s="11"/>
      <c r="N885" s="11"/>
      <c r="O885" s="18"/>
      <c r="P885" s="2"/>
      <c r="Q885" s="2"/>
      <c r="R885" s="4"/>
      <c r="S885" s="100"/>
      <c r="T885" s="9"/>
      <c r="U885" s="9"/>
      <c r="V885" s="9"/>
      <c r="W885" s="9"/>
      <c r="X885" s="9"/>
      <c r="Y885" s="1"/>
      <c r="Z885" s="9"/>
      <c r="AA885" s="9"/>
      <c r="AB885" s="9"/>
      <c r="AC885" s="9"/>
      <c r="AD885" s="9"/>
      <c r="AE885" s="10"/>
      <c r="AF885" s="9"/>
      <c r="AG885" s="9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</row>
    <row r="886" spans="1:190" x14ac:dyDescent="0.15">
      <c r="A886" s="98"/>
      <c r="B886" s="15"/>
      <c r="C886" s="2"/>
      <c r="D886" s="12"/>
      <c r="E886" s="13"/>
      <c r="F886" s="13"/>
      <c r="G886" s="13"/>
      <c r="H886" s="13"/>
      <c r="I886" s="12"/>
      <c r="J886" s="100"/>
      <c r="K886" s="3"/>
      <c r="L886" s="18"/>
      <c r="M886" s="11"/>
      <c r="N886" s="11"/>
      <c r="O886" s="18"/>
      <c r="P886" s="2"/>
      <c r="Q886" s="2"/>
      <c r="R886" s="4"/>
      <c r="S886" s="100"/>
      <c r="T886" s="9"/>
      <c r="U886" s="9"/>
      <c r="V886" s="9"/>
      <c r="W886" s="9"/>
      <c r="X886" s="9"/>
      <c r="Y886" s="1"/>
      <c r="Z886" s="9"/>
      <c r="AA886" s="9"/>
      <c r="AB886" s="9"/>
      <c r="AC886" s="9"/>
      <c r="AD886" s="9"/>
      <c r="AE886" s="10"/>
      <c r="AF886" s="9"/>
      <c r="AG886" s="9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</row>
    <row r="887" spans="1:190" x14ac:dyDescent="0.15">
      <c r="A887" s="98"/>
      <c r="B887" s="15"/>
      <c r="C887" s="2"/>
      <c r="D887" s="12"/>
      <c r="E887" s="13"/>
      <c r="F887" s="13"/>
      <c r="G887" s="13"/>
      <c r="H887" s="13"/>
      <c r="I887" s="12"/>
      <c r="J887" s="100"/>
      <c r="K887" s="3"/>
      <c r="L887" s="18"/>
      <c r="M887" s="11"/>
      <c r="N887" s="11"/>
      <c r="O887" s="18"/>
      <c r="P887" s="2"/>
      <c r="Q887" s="2"/>
      <c r="R887" s="4"/>
      <c r="S887" s="100"/>
      <c r="T887" s="9"/>
      <c r="U887" s="9"/>
      <c r="V887" s="9"/>
      <c r="W887" s="9"/>
      <c r="X887" s="9"/>
      <c r="Y887" s="1"/>
      <c r="Z887" s="9"/>
      <c r="AA887" s="9"/>
      <c r="AB887" s="9"/>
      <c r="AC887" s="9"/>
      <c r="AD887" s="9"/>
      <c r="AE887" s="10"/>
      <c r="AF887" s="9"/>
      <c r="AG887" s="9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</row>
    <row r="888" spans="1:190" x14ac:dyDescent="0.15">
      <c r="A888" s="98"/>
      <c r="B888" s="15"/>
      <c r="C888" s="2"/>
      <c r="D888" s="12"/>
      <c r="E888" s="13"/>
      <c r="F888" s="13"/>
      <c r="G888" s="13"/>
      <c r="H888" s="13"/>
      <c r="I888" s="12"/>
      <c r="J888" s="100"/>
      <c r="K888" s="3"/>
      <c r="L888" s="18"/>
      <c r="M888" s="11"/>
      <c r="N888" s="11"/>
      <c r="O888" s="18"/>
      <c r="P888" s="2"/>
      <c r="Q888" s="2"/>
      <c r="R888" s="4"/>
      <c r="S888" s="100"/>
      <c r="T888" s="9"/>
      <c r="U888" s="9"/>
      <c r="V888" s="9"/>
      <c r="W888" s="9"/>
      <c r="X888" s="9"/>
      <c r="Y888" s="1"/>
      <c r="Z888" s="9"/>
      <c r="AA888" s="9"/>
      <c r="AB888" s="9"/>
      <c r="AC888" s="9"/>
      <c r="AD888" s="9"/>
      <c r="AE888" s="10"/>
      <c r="AF888" s="9"/>
      <c r="AG888" s="9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</row>
    <row r="889" spans="1:190" x14ac:dyDescent="0.15">
      <c r="A889" s="98"/>
      <c r="B889" s="15"/>
      <c r="C889" s="2"/>
      <c r="D889" s="12"/>
      <c r="E889" s="13"/>
      <c r="F889" s="13"/>
      <c r="G889" s="13"/>
      <c r="H889" s="13"/>
      <c r="I889" s="12"/>
      <c r="J889" s="100"/>
      <c r="K889" s="3"/>
      <c r="L889" s="18"/>
      <c r="M889" s="11"/>
      <c r="N889" s="11"/>
      <c r="O889" s="18"/>
      <c r="P889" s="2"/>
      <c r="Q889" s="2"/>
      <c r="R889" s="4"/>
      <c r="S889" s="100"/>
      <c r="T889" s="9"/>
      <c r="U889" s="9"/>
      <c r="V889" s="9"/>
      <c r="W889" s="9"/>
      <c r="X889" s="9"/>
      <c r="Y889" s="1"/>
      <c r="Z889" s="9"/>
      <c r="AA889" s="9"/>
      <c r="AB889" s="9"/>
      <c r="AC889" s="9"/>
      <c r="AD889" s="9"/>
      <c r="AE889" s="10"/>
      <c r="AF889" s="9"/>
      <c r="AG889" s="9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</row>
    <row r="890" spans="1:190" x14ac:dyDescent="0.15">
      <c r="A890" s="98"/>
      <c r="B890" s="15"/>
      <c r="C890" s="2"/>
      <c r="D890" s="12"/>
      <c r="E890" s="13"/>
      <c r="F890" s="13"/>
      <c r="G890" s="13"/>
      <c r="H890" s="13"/>
      <c r="I890" s="12"/>
      <c r="J890" s="100"/>
      <c r="K890" s="3"/>
      <c r="L890" s="18"/>
      <c r="M890" s="11"/>
      <c r="N890" s="11"/>
      <c r="O890" s="18"/>
      <c r="P890" s="2"/>
      <c r="Q890" s="2"/>
      <c r="R890" s="4"/>
      <c r="S890" s="100"/>
      <c r="T890" s="9"/>
      <c r="U890" s="9"/>
      <c r="V890" s="9"/>
      <c r="W890" s="9"/>
      <c r="X890" s="9"/>
      <c r="Y890" s="1"/>
      <c r="Z890" s="9"/>
      <c r="AA890" s="9"/>
      <c r="AB890" s="9"/>
      <c r="AC890" s="9"/>
      <c r="AD890" s="9"/>
      <c r="AE890" s="10"/>
      <c r="AF890" s="9"/>
      <c r="AG890" s="9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</row>
    <row r="891" spans="1:190" x14ac:dyDescent="0.15">
      <c r="A891" s="98"/>
      <c r="B891" s="15"/>
      <c r="C891" s="2"/>
      <c r="D891" s="12"/>
      <c r="E891" s="13"/>
      <c r="F891" s="13"/>
      <c r="G891" s="13"/>
      <c r="H891" s="13"/>
      <c r="I891" s="12"/>
      <c r="J891" s="100"/>
      <c r="K891" s="3"/>
      <c r="L891" s="18"/>
      <c r="M891" s="11"/>
      <c r="N891" s="11"/>
      <c r="O891" s="18"/>
      <c r="P891" s="2"/>
      <c r="Q891" s="2"/>
      <c r="R891" s="4"/>
      <c r="S891" s="100"/>
      <c r="T891" s="9"/>
      <c r="U891" s="9"/>
      <c r="V891" s="9"/>
      <c r="W891" s="9"/>
      <c r="X891" s="9"/>
      <c r="Y891" s="1"/>
      <c r="Z891" s="9"/>
      <c r="AA891" s="9"/>
      <c r="AB891" s="9"/>
      <c r="AC891" s="9"/>
      <c r="AD891" s="9"/>
      <c r="AE891" s="10"/>
      <c r="AF891" s="9"/>
      <c r="AG891" s="9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</row>
    <row r="892" spans="1:190" x14ac:dyDescent="0.15">
      <c r="A892" s="98"/>
      <c r="B892" s="15"/>
      <c r="C892" s="2"/>
      <c r="D892" s="12"/>
      <c r="E892" s="13"/>
      <c r="F892" s="13"/>
      <c r="G892" s="13"/>
      <c r="H892" s="13"/>
      <c r="I892" s="12"/>
      <c r="J892" s="100"/>
      <c r="K892" s="3"/>
      <c r="L892" s="18"/>
      <c r="M892" s="11"/>
      <c r="N892" s="11"/>
      <c r="O892" s="18"/>
      <c r="P892" s="2"/>
      <c r="Q892" s="2"/>
      <c r="R892" s="4"/>
      <c r="S892" s="100"/>
      <c r="T892" s="9"/>
      <c r="U892" s="9"/>
      <c r="V892" s="9"/>
      <c r="W892" s="9"/>
      <c r="X892" s="9"/>
      <c r="Y892" s="1"/>
      <c r="Z892" s="9"/>
      <c r="AA892" s="9"/>
      <c r="AB892" s="9"/>
      <c r="AC892" s="9"/>
      <c r="AD892" s="9"/>
      <c r="AE892" s="10"/>
      <c r="AF892" s="9"/>
      <c r="AG892" s="9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</row>
    <row r="893" spans="1:190" x14ac:dyDescent="0.15">
      <c r="A893" s="98"/>
      <c r="B893" s="15"/>
      <c r="C893" s="2"/>
      <c r="D893" s="12"/>
      <c r="E893" s="13"/>
      <c r="F893" s="13"/>
      <c r="G893" s="13"/>
      <c r="H893" s="13"/>
      <c r="I893" s="12"/>
      <c r="J893" s="100"/>
      <c r="K893" s="3"/>
      <c r="L893" s="18"/>
      <c r="M893" s="11"/>
      <c r="N893" s="11"/>
      <c r="O893" s="18"/>
      <c r="P893" s="2"/>
      <c r="Q893" s="2"/>
      <c r="R893" s="4"/>
      <c r="S893" s="100"/>
      <c r="T893" s="9"/>
      <c r="U893" s="9"/>
      <c r="V893" s="9"/>
      <c r="W893" s="9"/>
      <c r="X893" s="9"/>
      <c r="Y893" s="1"/>
      <c r="Z893" s="9"/>
      <c r="AA893" s="9"/>
      <c r="AB893" s="9"/>
      <c r="AC893" s="9"/>
      <c r="AD893" s="9"/>
      <c r="AE893" s="10"/>
      <c r="AF893" s="9"/>
      <c r="AG893" s="9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</row>
    <row r="894" spans="1:190" x14ac:dyDescent="0.15">
      <c r="A894" s="98"/>
      <c r="B894" s="15"/>
      <c r="C894" s="2"/>
      <c r="D894" s="12"/>
      <c r="E894" s="13"/>
      <c r="F894" s="13"/>
      <c r="G894" s="13"/>
      <c r="H894" s="13"/>
      <c r="I894" s="12"/>
      <c r="J894" s="100"/>
      <c r="K894" s="3"/>
      <c r="L894" s="18"/>
      <c r="M894" s="11"/>
      <c r="N894" s="11"/>
      <c r="O894" s="18"/>
      <c r="P894" s="2"/>
      <c r="Q894" s="2"/>
      <c r="R894" s="4"/>
      <c r="S894" s="100"/>
      <c r="T894" s="9"/>
      <c r="U894" s="9"/>
      <c r="V894" s="9"/>
      <c r="W894" s="9"/>
      <c r="X894" s="9"/>
      <c r="Y894" s="1"/>
      <c r="Z894" s="9"/>
      <c r="AA894" s="9"/>
      <c r="AB894" s="9"/>
      <c r="AC894" s="9"/>
      <c r="AD894" s="9"/>
      <c r="AE894" s="10"/>
      <c r="AF894" s="9"/>
      <c r="AG894" s="9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</row>
    <row r="895" spans="1:190" x14ac:dyDescent="0.15">
      <c r="A895" s="98"/>
      <c r="B895" s="15"/>
      <c r="C895" s="2"/>
      <c r="D895" s="12"/>
      <c r="E895" s="13"/>
      <c r="F895" s="13"/>
      <c r="G895" s="13"/>
      <c r="H895" s="13"/>
      <c r="I895" s="12"/>
      <c r="J895" s="100"/>
      <c r="K895" s="3"/>
      <c r="L895" s="18"/>
      <c r="M895" s="11"/>
      <c r="N895" s="11"/>
      <c r="O895" s="18"/>
      <c r="P895" s="2"/>
      <c r="Q895" s="2"/>
      <c r="R895" s="4"/>
      <c r="S895" s="100"/>
      <c r="T895" s="9"/>
      <c r="U895" s="9"/>
      <c r="V895" s="9"/>
      <c r="W895" s="9"/>
      <c r="X895" s="9"/>
      <c r="Y895" s="1"/>
      <c r="Z895" s="9"/>
      <c r="AA895" s="9"/>
      <c r="AB895" s="9"/>
      <c r="AC895" s="9"/>
      <c r="AD895" s="9"/>
      <c r="AE895" s="10"/>
      <c r="AF895" s="9"/>
      <c r="AG895" s="9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</row>
    <row r="896" spans="1:190" x14ac:dyDescent="0.15">
      <c r="A896" s="98"/>
      <c r="B896" s="15"/>
      <c r="C896" s="2"/>
      <c r="D896" s="12"/>
      <c r="E896" s="13"/>
      <c r="F896" s="13"/>
      <c r="G896" s="13"/>
      <c r="H896" s="13"/>
      <c r="I896" s="12"/>
      <c r="J896" s="100"/>
      <c r="K896" s="3"/>
      <c r="L896" s="18"/>
      <c r="M896" s="11"/>
      <c r="N896" s="11"/>
      <c r="O896" s="18"/>
      <c r="P896" s="2"/>
      <c r="Q896" s="2"/>
      <c r="R896" s="4"/>
      <c r="S896" s="100"/>
      <c r="T896" s="9"/>
      <c r="U896" s="9"/>
      <c r="V896" s="9"/>
      <c r="W896" s="9"/>
      <c r="X896" s="9"/>
      <c r="Y896" s="1"/>
      <c r="Z896" s="9"/>
      <c r="AA896" s="9"/>
      <c r="AB896" s="9"/>
      <c r="AC896" s="9"/>
      <c r="AD896" s="9"/>
      <c r="AE896" s="10"/>
      <c r="AF896" s="9"/>
      <c r="AG896" s="9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</row>
    <row r="897" spans="1:190" x14ac:dyDescent="0.15">
      <c r="A897" s="98"/>
      <c r="B897" s="15"/>
      <c r="C897" s="2"/>
      <c r="D897" s="12"/>
      <c r="E897" s="13"/>
      <c r="F897" s="13"/>
      <c r="G897" s="13"/>
      <c r="H897" s="13"/>
      <c r="I897" s="12"/>
      <c r="J897" s="100"/>
      <c r="K897" s="3"/>
      <c r="L897" s="18"/>
      <c r="M897" s="11"/>
      <c r="N897" s="11"/>
      <c r="O897" s="18"/>
      <c r="P897" s="2"/>
      <c r="Q897" s="2"/>
      <c r="R897" s="4"/>
      <c r="S897" s="100"/>
      <c r="T897" s="9"/>
      <c r="U897" s="9"/>
      <c r="V897" s="9"/>
      <c r="W897" s="9"/>
      <c r="X897" s="9"/>
      <c r="Y897" s="1"/>
      <c r="Z897" s="9"/>
      <c r="AA897" s="9"/>
      <c r="AB897" s="9"/>
      <c r="AC897" s="9"/>
      <c r="AD897" s="9"/>
      <c r="AE897" s="10"/>
      <c r="AF897" s="9"/>
      <c r="AG897" s="9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</row>
    <row r="898" spans="1:190" x14ac:dyDescent="0.15">
      <c r="A898" s="98"/>
      <c r="B898" s="15"/>
      <c r="C898" s="2"/>
      <c r="D898" s="12"/>
      <c r="E898" s="13"/>
      <c r="F898" s="13"/>
      <c r="G898" s="13"/>
      <c r="H898" s="13"/>
      <c r="I898" s="12"/>
      <c r="J898" s="100"/>
      <c r="K898" s="3"/>
      <c r="L898" s="18"/>
      <c r="M898" s="11"/>
      <c r="N898" s="11"/>
      <c r="O898" s="18"/>
      <c r="P898" s="2"/>
      <c r="Q898" s="2"/>
      <c r="R898" s="4"/>
      <c r="S898" s="100"/>
      <c r="T898" s="9"/>
      <c r="U898" s="9"/>
      <c r="V898" s="9"/>
      <c r="W898" s="9"/>
      <c r="X898" s="9"/>
      <c r="Y898" s="1"/>
      <c r="Z898" s="9"/>
      <c r="AA898" s="9"/>
      <c r="AB898" s="9"/>
      <c r="AC898" s="9"/>
      <c r="AD898" s="9"/>
      <c r="AE898" s="10"/>
      <c r="AF898" s="9"/>
      <c r="AG898" s="9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</row>
    <row r="899" spans="1:190" x14ac:dyDescent="0.15">
      <c r="A899" s="98"/>
      <c r="B899" s="15"/>
      <c r="C899" s="2"/>
      <c r="D899" s="12"/>
      <c r="E899" s="13"/>
      <c r="F899" s="13"/>
      <c r="G899" s="13"/>
      <c r="H899" s="13"/>
      <c r="I899" s="12"/>
      <c r="J899" s="100"/>
      <c r="K899" s="3"/>
      <c r="L899" s="18"/>
      <c r="M899" s="11"/>
      <c r="N899" s="11"/>
      <c r="O899" s="18"/>
      <c r="P899" s="2"/>
      <c r="Q899" s="2"/>
      <c r="R899" s="4"/>
      <c r="S899" s="100"/>
      <c r="T899" s="9"/>
      <c r="U899" s="9"/>
      <c r="V899" s="9"/>
      <c r="W899" s="9"/>
      <c r="X899" s="9"/>
      <c r="Y899" s="1"/>
      <c r="Z899" s="9"/>
      <c r="AA899" s="9"/>
      <c r="AB899" s="9"/>
      <c r="AC899" s="9"/>
      <c r="AD899" s="9"/>
      <c r="AE899" s="10"/>
      <c r="AF899" s="9"/>
      <c r="AG899" s="9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</row>
    <row r="900" spans="1:190" x14ac:dyDescent="0.15">
      <c r="A900" s="98"/>
      <c r="B900" s="15"/>
      <c r="C900" s="2"/>
      <c r="D900" s="12"/>
      <c r="E900" s="13"/>
      <c r="F900" s="13"/>
      <c r="G900" s="13"/>
      <c r="H900" s="13"/>
      <c r="I900" s="12"/>
      <c r="J900" s="100"/>
      <c r="K900" s="3"/>
      <c r="L900" s="18"/>
      <c r="M900" s="11"/>
      <c r="N900" s="11"/>
      <c r="O900" s="18"/>
      <c r="P900" s="2"/>
      <c r="Q900" s="2"/>
      <c r="R900" s="4"/>
      <c r="S900" s="100"/>
      <c r="T900" s="9"/>
      <c r="U900" s="9"/>
      <c r="V900" s="9"/>
      <c r="W900" s="9"/>
      <c r="X900" s="9"/>
      <c r="Y900" s="1"/>
      <c r="Z900" s="9"/>
      <c r="AA900" s="9"/>
      <c r="AB900" s="9"/>
      <c r="AC900" s="9"/>
      <c r="AD900" s="9"/>
      <c r="AE900" s="10"/>
      <c r="AF900" s="9"/>
      <c r="AG900" s="9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</row>
    <row r="901" spans="1:190" x14ac:dyDescent="0.15">
      <c r="A901" s="98"/>
      <c r="B901" s="15"/>
      <c r="C901" s="2"/>
      <c r="D901" s="12"/>
      <c r="E901" s="13"/>
      <c r="F901" s="13"/>
      <c r="G901" s="13"/>
      <c r="H901" s="13"/>
      <c r="I901" s="12"/>
      <c r="J901" s="100"/>
      <c r="K901" s="3"/>
      <c r="L901" s="18"/>
      <c r="M901" s="11"/>
      <c r="N901" s="11"/>
      <c r="O901" s="18"/>
      <c r="P901" s="2"/>
      <c r="Q901" s="2"/>
      <c r="R901" s="4"/>
      <c r="S901" s="100"/>
      <c r="T901" s="9"/>
      <c r="U901" s="9"/>
      <c r="V901" s="9"/>
      <c r="W901" s="9"/>
      <c r="X901" s="9"/>
      <c r="Y901" s="1"/>
      <c r="Z901" s="9"/>
      <c r="AA901" s="9"/>
      <c r="AB901" s="9"/>
      <c r="AC901" s="9"/>
      <c r="AD901" s="9"/>
      <c r="AE901" s="10"/>
      <c r="AF901" s="9"/>
      <c r="AG901" s="9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</row>
    <row r="902" spans="1:190" x14ac:dyDescent="0.15">
      <c r="A902" s="98"/>
      <c r="B902" s="15"/>
      <c r="C902" s="2"/>
      <c r="D902" s="12"/>
      <c r="E902" s="13"/>
      <c r="F902" s="13"/>
      <c r="G902" s="13"/>
      <c r="H902" s="13"/>
      <c r="I902" s="12"/>
      <c r="J902" s="100"/>
      <c r="K902" s="3"/>
      <c r="L902" s="18"/>
      <c r="M902" s="11"/>
      <c r="N902" s="11"/>
      <c r="O902" s="18"/>
      <c r="P902" s="2"/>
      <c r="Q902" s="2"/>
      <c r="R902" s="4"/>
      <c r="S902" s="100"/>
      <c r="T902" s="9"/>
      <c r="U902" s="9"/>
      <c r="V902" s="9"/>
      <c r="W902" s="9"/>
      <c r="X902" s="9"/>
      <c r="Y902" s="1"/>
      <c r="Z902" s="9"/>
      <c r="AA902" s="9"/>
      <c r="AB902" s="9"/>
      <c r="AC902" s="9"/>
      <c r="AD902" s="9"/>
      <c r="AE902" s="10"/>
      <c r="AF902" s="9"/>
      <c r="AG902" s="9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</row>
    <row r="903" spans="1:190" x14ac:dyDescent="0.15">
      <c r="A903" s="98"/>
      <c r="B903" s="15"/>
      <c r="C903" s="2"/>
      <c r="D903" s="12"/>
      <c r="E903" s="13"/>
      <c r="F903" s="13"/>
      <c r="G903" s="13"/>
      <c r="H903" s="13"/>
      <c r="I903" s="12"/>
      <c r="J903" s="100"/>
      <c r="K903" s="3"/>
      <c r="L903" s="18"/>
      <c r="M903" s="11"/>
      <c r="N903" s="11"/>
      <c r="O903" s="18"/>
      <c r="P903" s="2"/>
      <c r="Q903" s="2"/>
      <c r="R903" s="4"/>
      <c r="S903" s="100"/>
      <c r="T903" s="9"/>
      <c r="U903" s="9"/>
      <c r="V903" s="9"/>
      <c r="W903" s="9"/>
      <c r="X903" s="9"/>
      <c r="Y903" s="1"/>
      <c r="Z903" s="9"/>
      <c r="AA903" s="9"/>
      <c r="AB903" s="9"/>
      <c r="AC903" s="9"/>
      <c r="AD903" s="9"/>
      <c r="AE903" s="10"/>
      <c r="AF903" s="9"/>
      <c r="AG903" s="9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</row>
    <row r="904" spans="1:190" x14ac:dyDescent="0.15">
      <c r="A904" s="98"/>
      <c r="B904" s="15"/>
      <c r="C904" s="2"/>
      <c r="D904" s="12"/>
      <c r="E904" s="13"/>
      <c r="F904" s="13"/>
      <c r="G904" s="13"/>
      <c r="H904" s="13"/>
      <c r="I904" s="12"/>
      <c r="J904" s="100"/>
      <c r="K904" s="3"/>
      <c r="L904" s="18"/>
      <c r="M904" s="11"/>
      <c r="N904" s="11"/>
      <c r="O904" s="18"/>
      <c r="P904" s="2"/>
      <c r="Q904" s="2"/>
      <c r="R904" s="4"/>
      <c r="S904" s="100"/>
      <c r="T904" s="9"/>
      <c r="U904" s="9"/>
      <c r="V904" s="9"/>
      <c r="W904" s="9"/>
      <c r="X904" s="9"/>
      <c r="Y904" s="1"/>
      <c r="Z904" s="9"/>
      <c r="AA904" s="9"/>
      <c r="AB904" s="9"/>
      <c r="AC904" s="9"/>
      <c r="AD904" s="9"/>
      <c r="AE904" s="10"/>
      <c r="AF904" s="9"/>
      <c r="AG904" s="9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</row>
    <row r="905" spans="1:190" x14ac:dyDescent="0.15">
      <c r="A905" s="98"/>
      <c r="B905" s="15"/>
      <c r="C905" s="2"/>
      <c r="D905" s="12"/>
      <c r="E905" s="13"/>
      <c r="F905" s="13"/>
      <c r="G905" s="13"/>
      <c r="H905" s="13"/>
      <c r="I905" s="12"/>
      <c r="J905" s="100"/>
      <c r="K905" s="3"/>
      <c r="L905" s="18"/>
      <c r="M905" s="11"/>
      <c r="N905" s="11"/>
      <c r="O905" s="18"/>
      <c r="P905" s="2"/>
      <c r="Q905" s="2"/>
      <c r="R905" s="4"/>
      <c r="S905" s="100"/>
      <c r="T905" s="9"/>
      <c r="U905" s="9"/>
      <c r="V905" s="9"/>
      <c r="W905" s="9"/>
      <c r="X905" s="9"/>
      <c r="Y905" s="1"/>
      <c r="Z905" s="9"/>
      <c r="AA905" s="9"/>
      <c r="AB905" s="9"/>
      <c r="AC905" s="9"/>
      <c r="AD905" s="9"/>
      <c r="AE905" s="10"/>
      <c r="AF905" s="9"/>
      <c r="AG905" s="9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</row>
    <row r="906" spans="1:190" x14ac:dyDescent="0.15">
      <c r="A906" s="98"/>
      <c r="B906" s="15"/>
      <c r="C906" s="2"/>
      <c r="D906" s="12"/>
      <c r="E906" s="13"/>
      <c r="F906" s="13"/>
      <c r="G906" s="13"/>
      <c r="H906" s="13"/>
      <c r="I906" s="12"/>
      <c r="J906" s="100"/>
      <c r="K906" s="3"/>
      <c r="L906" s="18"/>
      <c r="M906" s="11"/>
      <c r="N906" s="11"/>
      <c r="O906" s="18"/>
      <c r="P906" s="2"/>
      <c r="Q906" s="2"/>
      <c r="R906" s="4"/>
      <c r="S906" s="100"/>
      <c r="T906" s="9"/>
      <c r="U906" s="9"/>
      <c r="V906" s="9"/>
      <c r="W906" s="9"/>
      <c r="X906" s="9"/>
      <c r="Y906" s="1"/>
      <c r="Z906" s="9"/>
      <c r="AA906" s="9"/>
      <c r="AB906" s="9"/>
      <c r="AC906" s="9"/>
      <c r="AD906" s="9"/>
      <c r="AE906" s="10"/>
      <c r="AF906" s="9"/>
      <c r="AG906" s="9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</row>
    <row r="907" spans="1:190" x14ac:dyDescent="0.15">
      <c r="A907" s="98"/>
      <c r="B907" s="15"/>
      <c r="C907" s="2"/>
      <c r="D907" s="12"/>
      <c r="E907" s="13"/>
      <c r="F907" s="13"/>
      <c r="G907" s="13"/>
      <c r="H907" s="13"/>
      <c r="I907" s="12"/>
      <c r="J907" s="100"/>
      <c r="K907" s="3"/>
      <c r="L907" s="18"/>
      <c r="M907" s="11"/>
      <c r="N907" s="11"/>
      <c r="O907" s="18"/>
      <c r="P907" s="2"/>
      <c r="Q907" s="2"/>
      <c r="R907" s="4"/>
      <c r="S907" s="100"/>
      <c r="T907" s="9"/>
      <c r="U907" s="9"/>
      <c r="V907" s="9"/>
      <c r="W907" s="9"/>
      <c r="X907" s="9"/>
      <c r="Y907" s="1"/>
      <c r="Z907" s="9"/>
      <c r="AA907" s="9"/>
      <c r="AB907" s="9"/>
      <c r="AC907" s="9"/>
      <c r="AD907" s="9"/>
      <c r="AE907" s="10"/>
      <c r="AF907" s="9"/>
      <c r="AG907" s="9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</row>
    <row r="908" spans="1:190" x14ac:dyDescent="0.15">
      <c r="A908" s="98"/>
      <c r="B908" s="15"/>
      <c r="C908" s="2"/>
      <c r="D908" s="12"/>
      <c r="E908" s="13"/>
      <c r="F908" s="13"/>
      <c r="G908" s="13"/>
      <c r="H908" s="13"/>
      <c r="I908" s="12"/>
      <c r="J908" s="100"/>
      <c r="K908" s="3"/>
      <c r="L908" s="18"/>
      <c r="M908" s="11"/>
      <c r="N908" s="11"/>
      <c r="O908" s="18"/>
      <c r="P908" s="2"/>
      <c r="Q908" s="2"/>
      <c r="R908" s="4"/>
      <c r="S908" s="100"/>
      <c r="T908" s="9"/>
      <c r="U908" s="9"/>
      <c r="V908" s="9"/>
      <c r="W908" s="9"/>
      <c r="X908" s="9"/>
      <c r="Y908" s="1"/>
      <c r="Z908" s="9"/>
      <c r="AA908" s="9"/>
      <c r="AB908" s="9"/>
      <c r="AC908" s="9"/>
      <c r="AD908" s="9"/>
      <c r="AE908" s="10"/>
      <c r="AF908" s="9"/>
      <c r="AG908" s="9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</row>
    <row r="909" spans="1:190" x14ac:dyDescent="0.15">
      <c r="A909" s="98"/>
      <c r="B909" s="15"/>
      <c r="C909" s="2"/>
      <c r="D909" s="12"/>
      <c r="E909" s="13"/>
      <c r="F909" s="13"/>
      <c r="G909" s="13"/>
      <c r="H909" s="13"/>
      <c r="I909" s="12"/>
      <c r="J909" s="100"/>
      <c r="K909" s="3"/>
      <c r="L909" s="18"/>
      <c r="M909" s="11"/>
      <c r="N909" s="11"/>
      <c r="O909" s="18"/>
      <c r="P909" s="2"/>
      <c r="Q909" s="2"/>
      <c r="R909" s="4"/>
      <c r="S909" s="100"/>
      <c r="T909" s="9"/>
      <c r="U909" s="9"/>
      <c r="V909" s="9"/>
      <c r="W909" s="9"/>
      <c r="X909" s="9"/>
      <c r="Y909" s="1"/>
      <c r="Z909" s="9"/>
      <c r="AA909" s="9"/>
      <c r="AB909" s="9"/>
      <c r="AC909" s="9"/>
      <c r="AD909" s="9"/>
      <c r="AE909" s="10"/>
      <c r="AF909" s="9"/>
      <c r="AG909" s="9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</row>
    <row r="910" spans="1:190" x14ac:dyDescent="0.15">
      <c r="A910" s="98"/>
      <c r="B910" s="15"/>
      <c r="C910" s="2"/>
      <c r="D910" s="12"/>
      <c r="E910" s="13"/>
      <c r="F910" s="13"/>
      <c r="G910" s="13"/>
      <c r="H910" s="13"/>
      <c r="I910" s="12"/>
      <c r="J910" s="100"/>
      <c r="K910" s="3"/>
      <c r="L910" s="18"/>
      <c r="M910" s="11"/>
      <c r="N910" s="11"/>
      <c r="O910" s="18"/>
      <c r="P910" s="2"/>
      <c r="Q910" s="2"/>
      <c r="R910" s="4"/>
      <c r="S910" s="100"/>
      <c r="T910" s="9"/>
      <c r="U910" s="9"/>
      <c r="V910" s="9"/>
      <c r="W910" s="9"/>
      <c r="X910" s="9"/>
      <c r="Y910" s="1"/>
      <c r="Z910" s="9"/>
      <c r="AA910" s="9"/>
      <c r="AB910" s="9"/>
      <c r="AC910" s="9"/>
      <c r="AD910" s="9"/>
      <c r="AE910" s="10"/>
      <c r="AF910" s="9"/>
      <c r="AG910" s="9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</row>
    <row r="911" spans="1:190" x14ac:dyDescent="0.15">
      <c r="A911" s="98"/>
      <c r="B911" s="15"/>
      <c r="C911" s="2"/>
      <c r="D911" s="12"/>
      <c r="E911" s="13"/>
      <c r="F911" s="13"/>
      <c r="G911" s="13"/>
      <c r="H911" s="13"/>
      <c r="I911" s="12"/>
      <c r="J911" s="100"/>
      <c r="K911" s="3"/>
      <c r="L911" s="18"/>
      <c r="M911" s="11"/>
      <c r="N911" s="11"/>
      <c r="O911" s="18"/>
      <c r="P911" s="2"/>
      <c r="Q911" s="2"/>
      <c r="R911" s="4"/>
      <c r="S911" s="100"/>
      <c r="T911" s="9"/>
      <c r="U911" s="9"/>
      <c r="V911" s="9"/>
      <c r="W911" s="9"/>
      <c r="X911" s="9"/>
      <c r="Y911" s="1"/>
      <c r="Z911" s="9"/>
      <c r="AA911" s="9"/>
      <c r="AB911" s="9"/>
      <c r="AC911" s="9"/>
      <c r="AD911" s="9"/>
      <c r="AE911" s="10"/>
      <c r="AF911" s="9"/>
      <c r="AG911" s="9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</row>
    <row r="912" spans="1:190" x14ac:dyDescent="0.15">
      <c r="A912" s="98"/>
      <c r="B912" s="15"/>
      <c r="C912" s="2"/>
      <c r="D912" s="12"/>
      <c r="E912" s="13"/>
      <c r="F912" s="13"/>
      <c r="G912" s="13"/>
      <c r="H912" s="13"/>
      <c r="I912" s="12"/>
      <c r="J912" s="100"/>
      <c r="K912" s="3"/>
      <c r="L912" s="18"/>
      <c r="M912" s="11"/>
      <c r="N912" s="11"/>
      <c r="O912" s="18"/>
      <c r="P912" s="2"/>
      <c r="Q912" s="2"/>
      <c r="R912" s="4"/>
      <c r="S912" s="100"/>
      <c r="T912" s="9"/>
      <c r="U912" s="9"/>
      <c r="V912" s="9"/>
      <c r="W912" s="9"/>
      <c r="X912" s="9"/>
      <c r="Y912" s="1"/>
      <c r="Z912" s="9"/>
      <c r="AA912" s="9"/>
      <c r="AB912" s="9"/>
      <c r="AC912" s="9"/>
      <c r="AD912" s="9"/>
      <c r="AE912" s="10"/>
      <c r="AF912" s="9"/>
      <c r="AG912" s="9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</row>
    <row r="913" spans="1:190" x14ac:dyDescent="0.15">
      <c r="A913" s="98"/>
      <c r="B913" s="15"/>
      <c r="C913" s="2"/>
      <c r="D913" s="12"/>
      <c r="E913" s="13"/>
      <c r="F913" s="13"/>
      <c r="G913" s="13"/>
      <c r="H913" s="13"/>
      <c r="I913" s="12"/>
      <c r="J913" s="100"/>
      <c r="K913" s="3"/>
      <c r="L913" s="18"/>
      <c r="M913" s="11"/>
      <c r="N913" s="11"/>
      <c r="O913" s="18"/>
      <c r="P913" s="2"/>
      <c r="Q913" s="2"/>
      <c r="R913" s="4"/>
      <c r="S913" s="100"/>
      <c r="T913" s="9"/>
      <c r="U913" s="9"/>
      <c r="V913" s="9"/>
      <c r="W913" s="9"/>
      <c r="X913" s="9"/>
      <c r="Y913" s="1"/>
      <c r="Z913" s="9"/>
      <c r="AA913" s="9"/>
      <c r="AB913" s="9"/>
      <c r="AC913" s="9"/>
      <c r="AD913" s="9"/>
      <c r="AE913" s="10"/>
      <c r="AF913" s="9"/>
      <c r="AG913" s="9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</row>
    <row r="914" spans="1:190" x14ac:dyDescent="0.15">
      <c r="A914" s="98"/>
      <c r="B914" s="15"/>
      <c r="C914" s="2"/>
      <c r="D914" s="12"/>
      <c r="E914" s="13"/>
      <c r="F914" s="13"/>
      <c r="G914" s="13"/>
      <c r="H914" s="13"/>
      <c r="I914" s="12"/>
      <c r="J914" s="100"/>
      <c r="K914" s="3"/>
      <c r="L914" s="18"/>
      <c r="M914" s="11"/>
      <c r="N914" s="11"/>
      <c r="O914" s="18"/>
      <c r="P914" s="2"/>
      <c r="Q914" s="2"/>
      <c r="R914" s="4"/>
      <c r="S914" s="100"/>
      <c r="T914" s="9"/>
      <c r="U914" s="9"/>
      <c r="V914" s="9"/>
      <c r="W914" s="9"/>
      <c r="X914" s="9"/>
      <c r="Y914" s="1"/>
      <c r="Z914" s="9"/>
      <c r="AA914" s="9"/>
      <c r="AB914" s="9"/>
      <c r="AC914" s="9"/>
      <c r="AD914" s="9"/>
      <c r="AE914" s="10"/>
      <c r="AF914" s="9"/>
      <c r="AG914" s="9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</row>
    <row r="915" spans="1:190" x14ac:dyDescent="0.15">
      <c r="A915" s="98"/>
      <c r="B915" s="15"/>
      <c r="C915" s="2"/>
      <c r="D915" s="12"/>
      <c r="E915" s="13"/>
      <c r="F915" s="13"/>
      <c r="G915" s="13"/>
      <c r="H915" s="13"/>
      <c r="I915" s="12"/>
      <c r="J915" s="100"/>
      <c r="K915" s="3"/>
      <c r="L915" s="18"/>
      <c r="M915" s="11"/>
      <c r="N915" s="11"/>
      <c r="O915" s="18"/>
      <c r="P915" s="2"/>
      <c r="Q915" s="2"/>
      <c r="R915" s="4"/>
      <c r="S915" s="100"/>
      <c r="T915" s="9"/>
      <c r="U915" s="9"/>
      <c r="V915" s="9"/>
      <c r="W915" s="9"/>
      <c r="X915" s="9"/>
      <c r="Y915" s="1"/>
      <c r="Z915" s="9"/>
      <c r="AA915" s="9"/>
      <c r="AB915" s="9"/>
      <c r="AC915" s="9"/>
      <c r="AD915" s="9"/>
      <c r="AE915" s="10"/>
      <c r="AF915" s="9"/>
      <c r="AG915" s="9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</row>
    <row r="916" spans="1:190" x14ac:dyDescent="0.15">
      <c r="A916" s="98"/>
      <c r="B916" s="15"/>
      <c r="C916" s="2"/>
      <c r="D916" s="12"/>
      <c r="E916" s="13"/>
      <c r="F916" s="13"/>
      <c r="G916" s="13"/>
      <c r="H916" s="13"/>
      <c r="I916" s="12"/>
      <c r="J916" s="100"/>
      <c r="K916" s="3"/>
      <c r="L916" s="18"/>
      <c r="M916" s="11"/>
      <c r="N916" s="11"/>
      <c r="O916" s="18"/>
      <c r="P916" s="2"/>
      <c r="Q916" s="2"/>
      <c r="R916" s="4"/>
      <c r="S916" s="100"/>
      <c r="T916" s="9"/>
      <c r="U916" s="9"/>
      <c r="V916" s="9"/>
      <c r="W916" s="9"/>
      <c r="X916" s="9"/>
      <c r="Y916" s="1"/>
      <c r="Z916" s="9"/>
      <c r="AA916" s="9"/>
      <c r="AB916" s="9"/>
      <c r="AC916" s="9"/>
      <c r="AD916" s="9"/>
      <c r="AE916" s="10"/>
      <c r="AF916" s="9"/>
      <c r="AG916" s="9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</row>
    <row r="917" spans="1:190" x14ac:dyDescent="0.15">
      <c r="A917" s="98"/>
      <c r="B917" s="15"/>
      <c r="C917" s="2"/>
      <c r="D917" s="12"/>
      <c r="E917" s="13"/>
      <c r="F917" s="13"/>
      <c r="G917" s="13"/>
      <c r="H917" s="13"/>
      <c r="I917" s="12"/>
      <c r="J917" s="100"/>
      <c r="K917" s="3"/>
      <c r="L917" s="18"/>
      <c r="M917" s="11"/>
      <c r="N917" s="11"/>
      <c r="O917" s="18"/>
      <c r="P917" s="2"/>
      <c r="Q917" s="2"/>
      <c r="R917" s="4"/>
      <c r="S917" s="100"/>
      <c r="T917" s="9"/>
      <c r="U917" s="9"/>
      <c r="V917" s="9"/>
      <c r="W917" s="9"/>
      <c r="X917" s="9"/>
      <c r="Y917" s="1"/>
      <c r="Z917" s="9"/>
      <c r="AA917" s="9"/>
      <c r="AB917" s="9"/>
      <c r="AC917" s="9"/>
      <c r="AD917" s="9"/>
      <c r="AE917" s="10"/>
      <c r="AF917" s="9"/>
      <c r="AG917" s="9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</row>
    <row r="918" spans="1:190" x14ac:dyDescent="0.15">
      <c r="A918" s="98"/>
      <c r="B918" s="15"/>
      <c r="C918" s="2"/>
      <c r="D918" s="12"/>
      <c r="E918" s="13"/>
      <c r="F918" s="13"/>
      <c r="G918" s="13"/>
      <c r="H918" s="13"/>
      <c r="I918" s="12"/>
      <c r="J918" s="100"/>
      <c r="K918" s="3"/>
      <c r="L918" s="18"/>
      <c r="M918" s="11"/>
      <c r="N918" s="11"/>
      <c r="O918" s="18"/>
      <c r="P918" s="2"/>
      <c r="Q918" s="2"/>
      <c r="R918" s="4"/>
      <c r="S918" s="100"/>
      <c r="T918" s="9"/>
      <c r="U918" s="9"/>
      <c r="V918" s="9"/>
      <c r="W918" s="9"/>
      <c r="X918" s="9"/>
      <c r="Y918" s="1"/>
      <c r="Z918" s="9"/>
      <c r="AA918" s="9"/>
      <c r="AB918" s="9"/>
      <c r="AC918" s="9"/>
      <c r="AD918" s="9"/>
      <c r="AE918" s="10"/>
      <c r="AF918" s="9"/>
      <c r="AG918" s="9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</row>
    <row r="919" spans="1:190" x14ac:dyDescent="0.15">
      <c r="A919" s="98"/>
      <c r="B919" s="15"/>
      <c r="C919" s="2"/>
      <c r="D919" s="12"/>
      <c r="E919" s="13"/>
      <c r="F919" s="13"/>
      <c r="G919" s="13"/>
      <c r="H919" s="13"/>
      <c r="I919" s="12"/>
      <c r="J919" s="100"/>
      <c r="K919" s="3"/>
      <c r="L919" s="18"/>
      <c r="M919" s="11"/>
      <c r="N919" s="11"/>
      <c r="O919" s="18"/>
      <c r="P919" s="2"/>
      <c r="Q919" s="2"/>
      <c r="R919" s="4"/>
      <c r="S919" s="100"/>
      <c r="T919" s="9"/>
      <c r="U919" s="9"/>
      <c r="V919" s="9"/>
      <c r="W919" s="9"/>
      <c r="X919" s="9"/>
      <c r="Y919" s="1"/>
      <c r="Z919" s="9"/>
      <c r="AA919" s="9"/>
      <c r="AB919" s="9"/>
      <c r="AC919" s="9"/>
      <c r="AD919" s="9"/>
      <c r="AE919" s="10"/>
      <c r="AF919" s="9"/>
      <c r="AG919" s="9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</row>
    <row r="920" spans="1:190" x14ac:dyDescent="0.15">
      <c r="A920" s="98"/>
      <c r="B920" s="15"/>
      <c r="C920" s="2"/>
      <c r="D920" s="12"/>
      <c r="E920" s="13"/>
      <c r="F920" s="13"/>
      <c r="G920" s="13"/>
      <c r="H920" s="13"/>
      <c r="I920" s="12"/>
      <c r="J920" s="100"/>
      <c r="K920" s="3"/>
      <c r="L920" s="18"/>
      <c r="M920" s="11"/>
      <c r="N920" s="11"/>
      <c r="O920" s="18"/>
      <c r="P920" s="2"/>
      <c r="Q920" s="2"/>
      <c r="R920" s="4"/>
      <c r="S920" s="100"/>
      <c r="T920" s="9"/>
      <c r="U920" s="9"/>
      <c r="V920" s="9"/>
      <c r="W920" s="9"/>
      <c r="X920" s="9"/>
      <c r="Y920" s="1"/>
      <c r="Z920" s="9"/>
      <c r="AA920" s="9"/>
      <c r="AB920" s="9"/>
      <c r="AC920" s="9"/>
      <c r="AD920" s="9"/>
      <c r="AE920" s="10"/>
      <c r="AF920" s="9"/>
      <c r="AG920" s="9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</row>
    <row r="921" spans="1:190" x14ac:dyDescent="0.15">
      <c r="A921" s="98"/>
      <c r="B921" s="15"/>
      <c r="C921" s="2"/>
      <c r="D921" s="12"/>
      <c r="E921" s="13"/>
      <c r="F921" s="13"/>
      <c r="G921" s="13"/>
      <c r="H921" s="13"/>
      <c r="I921" s="12"/>
      <c r="J921" s="100"/>
      <c r="K921" s="3"/>
      <c r="L921" s="18"/>
      <c r="M921" s="11"/>
      <c r="N921" s="11"/>
      <c r="O921" s="18"/>
      <c r="P921" s="2"/>
      <c r="Q921" s="2"/>
      <c r="R921" s="4"/>
      <c r="S921" s="100"/>
      <c r="T921" s="9"/>
      <c r="U921" s="9"/>
      <c r="V921" s="9"/>
      <c r="W921" s="9"/>
      <c r="X921" s="9"/>
      <c r="Y921" s="1"/>
      <c r="Z921" s="9"/>
      <c r="AA921" s="9"/>
      <c r="AB921" s="9"/>
      <c r="AC921" s="9"/>
      <c r="AD921" s="9"/>
      <c r="AE921" s="10"/>
      <c r="AF921" s="9"/>
      <c r="AG921" s="9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</row>
    <row r="922" spans="1:190" x14ac:dyDescent="0.15">
      <c r="A922" s="98"/>
      <c r="B922" s="15"/>
      <c r="C922" s="2"/>
      <c r="D922" s="12"/>
      <c r="E922" s="13"/>
      <c r="F922" s="13"/>
      <c r="G922" s="13"/>
      <c r="H922" s="13"/>
      <c r="I922" s="12"/>
      <c r="J922" s="100"/>
      <c r="K922" s="3"/>
      <c r="L922" s="18"/>
      <c r="M922" s="11"/>
      <c r="N922" s="11"/>
      <c r="O922" s="18"/>
      <c r="P922" s="2"/>
      <c r="Q922" s="2"/>
      <c r="R922" s="4"/>
      <c r="S922" s="100"/>
      <c r="T922" s="9"/>
      <c r="U922" s="9"/>
      <c r="V922" s="9"/>
      <c r="W922" s="9"/>
      <c r="X922" s="9"/>
      <c r="Y922" s="1"/>
      <c r="Z922" s="9"/>
      <c r="AA922" s="9"/>
      <c r="AB922" s="9"/>
      <c r="AC922" s="9"/>
      <c r="AD922" s="9"/>
      <c r="AE922" s="10"/>
      <c r="AF922" s="9"/>
      <c r="AG922" s="9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</row>
    <row r="923" spans="1:190" x14ac:dyDescent="0.15">
      <c r="A923" s="98"/>
      <c r="B923" s="15"/>
      <c r="C923" s="2"/>
      <c r="D923" s="12"/>
      <c r="E923" s="13"/>
      <c r="F923" s="13"/>
      <c r="G923" s="13"/>
      <c r="H923" s="13"/>
      <c r="I923" s="12"/>
      <c r="J923" s="100"/>
      <c r="K923" s="3"/>
      <c r="L923" s="18"/>
      <c r="M923" s="11"/>
      <c r="N923" s="11"/>
      <c r="O923" s="18"/>
      <c r="P923" s="2"/>
      <c r="Q923" s="2"/>
      <c r="R923" s="4"/>
      <c r="S923" s="100"/>
      <c r="T923" s="9"/>
      <c r="U923" s="9"/>
      <c r="V923" s="9"/>
      <c r="W923" s="9"/>
      <c r="X923" s="9"/>
      <c r="Y923" s="1"/>
      <c r="Z923" s="9"/>
      <c r="AA923" s="9"/>
      <c r="AB923" s="9"/>
      <c r="AC923" s="9"/>
      <c r="AD923" s="9"/>
      <c r="AE923" s="10"/>
      <c r="AF923" s="9"/>
      <c r="AG923" s="9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</row>
    <row r="924" spans="1:190" x14ac:dyDescent="0.15">
      <c r="A924" s="98"/>
      <c r="B924" s="15"/>
      <c r="C924" s="2"/>
      <c r="D924" s="12"/>
      <c r="E924" s="13"/>
      <c r="F924" s="13"/>
      <c r="G924" s="13"/>
      <c r="H924" s="13"/>
      <c r="I924" s="12"/>
      <c r="J924" s="100"/>
      <c r="K924" s="3"/>
      <c r="L924" s="18"/>
      <c r="M924" s="11"/>
      <c r="N924" s="11"/>
      <c r="O924" s="18"/>
      <c r="P924" s="2"/>
      <c r="Q924" s="2"/>
      <c r="R924" s="4"/>
      <c r="S924" s="100"/>
      <c r="T924" s="9"/>
      <c r="U924" s="9"/>
      <c r="V924" s="9"/>
      <c r="W924" s="9"/>
      <c r="X924" s="9"/>
      <c r="Y924" s="1"/>
      <c r="Z924" s="9"/>
      <c r="AA924" s="9"/>
      <c r="AB924" s="9"/>
      <c r="AC924" s="9"/>
      <c r="AD924" s="9"/>
      <c r="AE924" s="10"/>
      <c r="AF924" s="9"/>
      <c r="AG924" s="9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</row>
    <row r="925" spans="1:190" x14ac:dyDescent="0.15">
      <c r="A925" s="98"/>
      <c r="B925" s="15"/>
      <c r="C925" s="2"/>
      <c r="D925" s="12"/>
      <c r="E925" s="13"/>
      <c r="F925" s="13"/>
      <c r="G925" s="13"/>
      <c r="H925" s="13"/>
      <c r="I925" s="12"/>
      <c r="J925" s="100"/>
      <c r="K925" s="3"/>
      <c r="L925" s="18"/>
      <c r="M925" s="11"/>
      <c r="N925" s="11"/>
      <c r="O925" s="18"/>
      <c r="P925" s="2"/>
      <c r="Q925" s="2"/>
      <c r="R925" s="4"/>
      <c r="S925" s="100"/>
      <c r="T925" s="9"/>
      <c r="U925" s="29"/>
      <c r="V925" s="29"/>
      <c r="W925" s="29"/>
      <c r="X925" s="29"/>
      <c r="Y925" s="31"/>
      <c r="Z925" s="29"/>
      <c r="AA925" s="29"/>
      <c r="AB925" s="29"/>
      <c r="AC925" s="29"/>
      <c r="AD925" s="29"/>
      <c r="AE925" s="33"/>
      <c r="AF925" s="29"/>
      <c r="AG925" s="29"/>
      <c r="AH925" s="30"/>
      <c r="AI925" s="30"/>
      <c r="AJ925" s="30"/>
      <c r="AK925" s="30"/>
      <c r="AL925" s="30"/>
      <c r="AM925" s="30"/>
      <c r="AN925" s="30"/>
      <c r="AO925" s="30"/>
      <c r="AP925" s="30"/>
      <c r="AQ925" s="30"/>
      <c r="AR925" s="30"/>
      <c r="AS925" s="30"/>
      <c r="AT925" s="30"/>
      <c r="AU925" s="30"/>
      <c r="AV925" s="30"/>
      <c r="AW925" s="30"/>
      <c r="AX925" s="30"/>
      <c r="AY925" s="30"/>
      <c r="AZ925" s="30"/>
      <c r="BA925" s="30"/>
      <c r="BB925" s="30"/>
      <c r="BC925" s="30"/>
      <c r="BD925" s="30"/>
      <c r="BE925" s="30"/>
      <c r="BF925" s="30"/>
      <c r="BG925" s="30"/>
      <c r="BH925" s="30"/>
      <c r="BI925" s="30"/>
      <c r="BJ925" s="30"/>
      <c r="BK925" s="30"/>
      <c r="BL925" s="30"/>
      <c r="BM925" s="30"/>
      <c r="BN925" s="30"/>
      <c r="BO925" s="30"/>
      <c r="BP925" s="30"/>
      <c r="BQ925" s="30"/>
      <c r="BR925" s="30"/>
      <c r="BS925" s="30"/>
      <c r="BT925" s="30"/>
      <c r="BU925" s="30"/>
      <c r="BV925" s="30"/>
      <c r="BW925" s="30"/>
      <c r="BX925" s="30"/>
      <c r="BY925" s="30"/>
      <c r="BZ925" s="30"/>
      <c r="CA925" s="30"/>
      <c r="CB925" s="30"/>
      <c r="CC925" s="30"/>
      <c r="CD925" s="30"/>
      <c r="CE925" s="30"/>
      <c r="CF925" s="30"/>
      <c r="CG925" s="30"/>
      <c r="CH925" s="30"/>
      <c r="CI925" s="30"/>
      <c r="CJ925" s="30"/>
      <c r="CK925" s="30"/>
      <c r="CL925" s="30"/>
      <c r="CM925" s="30"/>
      <c r="CN925" s="30"/>
      <c r="CO925" s="30"/>
      <c r="CP925" s="30"/>
      <c r="CQ925" s="30"/>
      <c r="CR925" s="30"/>
      <c r="CS925" s="30"/>
      <c r="CT925" s="30"/>
      <c r="CU925" s="30"/>
      <c r="CV925" s="30"/>
      <c r="CW925" s="30"/>
      <c r="CX925" s="30"/>
      <c r="CY925" s="30"/>
      <c r="CZ925" s="30"/>
      <c r="DA925" s="30"/>
      <c r="DB925" s="30"/>
      <c r="DC925" s="30"/>
      <c r="DD925" s="30"/>
      <c r="DE925" s="30"/>
      <c r="DF925" s="30"/>
      <c r="DG925" s="30"/>
      <c r="DH925" s="30"/>
      <c r="DI925" s="30"/>
      <c r="DJ925" s="30"/>
      <c r="DK925" s="30"/>
      <c r="DL925" s="30"/>
      <c r="DM925" s="30"/>
      <c r="DN925" s="30"/>
      <c r="DO925" s="30"/>
      <c r="DP925" s="30"/>
      <c r="DQ925" s="30"/>
      <c r="DR925" s="30"/>
      <c r="DS925" s="30"/>
      <c r="DT925" s="30"/>
      <c r="DU925" s="30"/>
      <c r="DV925" s="30"/>
      <c r="DW925" s="30"/>
      <c r="DX925" s="30"/>
      <c r="DY925" s="30"/>
      <c r="DZ925" s="30"/>
      <c r="EA925" s="30"/>
      <c r="EB925" s="30"/>
      <c r="EC925" s="30"/>
      <c r="ED925" s="30"/>
      <c r="EE925" s="30"/>
      <c r="EF925" s="30"/>
      <c r="EG925" s="30"/>
      <c r="EH925" s="30"/>
      <c r="EI925" s="30"/>
      <c r="EJ925" s="30"/>
      <c r="EK925" s="30"/>
      <c r="EL925" s="30"/>
      <c r="EM925" s="30"/>
      <c r="EN925" s="30"/>
      <c r="EO925" s="30"/>
      <c r="EP925" s="30"/>
      <c r="EQ925" s="30"/>
      <c r="ER925" s="30"/>
      <c r="ES925" s="30"/>
      <c r="ET925" s="30"/>
      <c r="EU925" s="30"/>
      <c r="EV925" s="30"/>
      <c r="EW925" s="30"/>
      <c r="EX925" s="30"/>
      <c r="EY925" s="30"/>
      <c r="EZ925" s="30"/>
      <c r="FA925" s="30"/>
      <c r="FB925" s="30"/>
      <c r="FC925" s="30"/>
      <c r="FD925" s="30"/>
      <c r="FE925" s="30"/>
      <c r="FF925" s="30"/>
      <c r="FG925" s="30"/>
      <c r="FH925" s="30"/>
      <c r="FI925" s="30"/>
      <c r="FJ925" s="30"/>
      <c r="FK925" s="30"/>
      <c r="FL925" s="30"/>
      <c r="FM925" s="30"/>
      <c r="FN925" s="30"/>
      <c r="FO925" s="30"/>
      <c r="FP925" s="31"/>
      <c r="FQ925" s="31"/>
      <c r="FR925" s="31"/>
      <c r="FS925" s="31"/>
      <c r="FT925" s="31"/>
      <c r="FU925" s="31"/>
      <c r="FV925" s="31"/>
      <c r="FW925" s="31"/>
      <c r="FX925" s="31"/>
      <c r="FY925" s="31"/>
      <c r="FZ925" s="31"/>
      <c r="GA925" s="31"/>
      <c r="GB925" s="31"/>
      <c r="GC925" s="31"/>
      <c r="GD925" s="31"/>
      <c r="GE925" s="31"/>
      <c r="GF925" s="31"/>
      <c r="GG925" s="31"/>
      <c r="GH925" s="31"/>
    </row>
    <row r="926" spans="1:190" x14ac:dyDescent="0.15">
      <c r="A926" s="98"/>
      <c r="B926" s="15"/>
      <c r="C926" s="2"/>
      <c r="D926" s="12"/>
      <c r="E926" s="13"/>
      <c r="F926" s="13"/>
      <c r="G926" s="13"/>
      <c r="H926" s="13"/>
      <c r="I926" s="12"/>
      <c r="J926" s="100"/>
      <c r="K926" s="3"/>
      <c r="L926" s="18"/>
      <c r="M926" s="11"/>
      <c r="N926" s="11"/>
      <c r="O926" s="18"/>
      <c r="P926" s="2"/>
      <c r="Q926" s="2"/>
      <c r="R926" s="4"/>
      <c r="S926" s="100"/>
      <c r="T926" s="9"/>
      <c r="U926" s="29"/>
      <c r="V926" s="29"/>
      <c r="W926" s="29"/>
      <c r="X926" s="29"/>
      <c r="Y926" s="31"/>
      <c r="Z926" s="29"/>
      <c r="AA926" s="29"/>
      <c r="AB926" s="29"/>
      <c r="AC926" s="29"/>
      <c r="AD926" s="29"/>
      <c r="AE926" s="33"/>
      <c r="AF926" s="29"/>
      <c r="AG926" s="29"/>
      <c r="AH926" s="30"/>
      <c r="AI926" s="30"/>
      <c r="AJ926" s="30"/>
      <c r="AK926" s="30"/>
      <c r="AL926" s="30"/>
      <c r="AM926" s="30"/>
      <c r="AN926" s="30"/>
      <c r="AO926" s="30"/>
      <c r="AP926" s="30"/>
      <c r="AQ926" s="30"/>
      <c r="AR926" s="30"/>
      <c r="AS926" s="30"/>
      <c r="AT926" s="30"/>
      <c r="AU926" s="30"/>
      <c r="AV926" s="30"/>
      <c r="AW926" s="30"/>
      <c r="AX926" s="30"/>
      <c r="AY926" s="30"/>
      <c r="AZ926" s="30"/>
      <c r="BA926" s="30"/>
      <c r="BB926" s="30"/>
      <c r="BC926" s="30"/>
      <c r="BD926" s="30"/>
      <c r="BE926" s="30"/>
      <c r="BF926" s="30"/>
      <c r="BG926" s="30"/>
      <c r="BH926" s="30"/>
      <c r="BI926" s="30"/>
      <c r="BJ926" s="30"/>
      <c r="BK926" s="30"/>
      <c r="BL926" s="30"/>
      <c r="BM926" s="30"/>
      <c r="BN926" s="30"/>
      <c r="BO926" s="30"/>
      <c r="BP926" s="30"/>
      <c r="BQ926" s="30"/>
      <c r="BR926" s="30"/>
      <c r="BS926" s="30"/>
      <c r="BT926" s="30"/>
      <c r="BU926" s="30"/>
      <c r="BV926" s="30"/>
      <c r="BW926" s="30"/>
      <c r="BX926" s="30"/>
      <c r="BY926" s="30"/>
      <c r="BZ926" s="30"/>
      <c r="CA926" s="30"/>
      <c r="CB926" s="30"/>
      <c r="CC926" s="30"/>
      <c r="CD926" s="30"/>
      <c r="CE926" s="30"/>
      <c r="CF926" s="30"/>
      <c r="CG926" s="30"/>
      <c r="CH926" s="30"/>
      <c r="CI926" s="30"/>
      <c r="CJ926" s="30"/>
      <c r="CK926" s="30"/>
      <c r="CL926" s="30"/>
      <c r="CM926" s="30"/>
      <c r="CN926" s="30"/>
      <c r="CO926" s="30"/>
      <c r="CP926" s="30"/>
      <c r="CQ926" s="30"/>
      <c r="CR926" s="30"/>
      <c r="CS926" s="30"/>
      <c r="CT926" s="30"/>
      <c r="CU926" s="30"/>
      <c r="CV926" s="30"/>
      <c r="CW926" s="30"/>
      <c r="CX926" s="30"/>
      <c r="CY926" s="30"/>
      <c r="CZ926" s="30"/>
      <c r="DA926" s="30"/>
      <c r="DB926" s="30"/>
      <c r="DC926" s="30"/>
      <c r="DD926" s="30"/>
      <c r="DE926" s="30"/>
      <c r="DF926" s="30"/>
      <c r="DG926" s="30"/>
      <c r="DH926" s="30"/>
      <c r="DI926" s="30"/>
      <c r="DJ926" s="30"/>
      <c r="DK926" s="30"/>
      <c r="DL926" s="30"/>
      <c r="DM926" s="30"/>
      <c r="DN926" s="30"/>
      <c r="DO926" s="30"/>
      <c r="DP926" s="30"/>
      <c r="DQ926" s="30"/>
      <c r="DR926" s="30"/>
      <c r="DS926" s="30"/>
      <c r="DT926" s="30"/>
      <c r="DU926" s="30"/>
      <c r="DV926" s="30"/>
      <c r="DW926" s="30"/>
      <c r="DX926" s="30"/>
      <c r="DY926" s="30"/>
      <c r="DZ926" s="30"/>
      <c r="EA926" s="30"/>
      <c r="EB926" s="30"/>
      <c r="EC926" s="30"/>
      <c r="ED926" s="30"/>
      <c r="EE926" s="30"/>
      <c r="EF926" s="30"/>
      <c r="EG926" s="30"/>
      <c r="EH926" s="30"/>
      <c r="EI926" s="30"/>
      <c r="EJ926" s="30"/>
      <c r="EK926" s="30"/>
      <c r="EL926" s="30"/>
      <c r="EM926" s="30"/>
      <c r="EN926" s="30"/>
      <c r="EO926" s="30"/>
      <c r="EP926" s="30"/>
      <c r="EQ926" s="30"/>
      <c r="ER926" s="30"/>
      <c r="ES926" s="30"/>
      <c r="ET926" s="30"/>
      <c r="EU926" s="30"/>
      <c r="EV926" s="30"/>
      <c r="EW926" s="30"/>
      <c r="EX926" s="30"/>
      <c r="EY926" s="30"/>
      <c r="EZ926" s="30"/>
      <c r="FA926" s="30"/>
      <c r="FB926" s="30"/>
      <c r="FC926" s="30"/>
      <c r="FD926" s="30"/>
      <c r="FE926" s="30"/>
      <c r="FF926" s="30"/>
      <c r="FG926" s="30"/>
      <c r="FH926" s="30"/>
      <c r="FI926" s="30"/>
      <c r="FJ926" s="30"/>
      <c r="FK926" s="30"/>
      <c r="FL926" s="30"/>
      <c r="FM926" s="30"/>
      <c r="FN926" s="30"/>
      <c r="FO926" s="30"/>
      <c r="FP926" s="31"/>
      <c r="FQ926" s="31"/>
      <c r="FR926" s="31"/>
      <c r="FS926" s="31"/>
      <c r="FT926" s="31"/>
      <c r="FU926" s="31"/>
      <c r="FV926" s="31"/>
      <c r="FW926" s="31"/>
      <c r="FX926" s="31"/>
      <c r="FY926" s="31"/>
      <c r="FZ926" s="31"/>
      <c r="GA926" s="31"/>
      <c r="GB926" s="31"/>
      <c r="GC926" s="31"/>
      <c r="GD926" s="31"/>
      <c r="GE926" s="31"/>
      <c r="GF926" s="31"/>
      <c r="GG926" s="31"/>
      <c r="GH926" s="31"/>
    </row>
    <row r="927" spans="1:190" x14ac:dyDescent="0.15">
      <c r="A927" s="124"/>
      <c r="B927" s="125"/>
      <c r="C927" s="126"/>
      <c r="D927" s="127"/>
      <c r="E927" s="128"/>
      <c r="F927" s="128"/>
      <c r="G927" s="128"/>
      <c r="H927" s="128"/>
      <c r="I927" s="127"/>
      <c r="J927" s="129"/>
      <c r="K927" s="130"/>
      <c r="L927" s="131"/>
      <c r="M927" s="132"/>
      <c r="N927" s="132"/>
      <c r="O927" s="131"/>
      <c r="P927" s="126"/>
      <c r="Q927" s="126"/>
      <c r="R927" s="133"/>
      <c r="S927" s="129"/>
      <c r="T927" s="9"/>
      <c r="U927" s="9"/>
      <c r="V927" s="9"/>
      <c r="W927" s="9"/>
      <c r="X927" s="9"/>
      <c r="Y927" s="1"/>
      <c r="Z927" s="9"/>
      <c r="AA927" s="9"/>
      <c r="AB927" s="9"/>
      <c r="AC927" s="9"/>
      <c r="AD927" s="9"/>
      <c r="AE927" s="10"/>
      <c r="AF927" s="9"/>
      <c r="AG927" s="9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</row>
    <row r="928" spans="1:190" x14ac:dyDescent="0.15">
      <c r="A928" s="98"/>
      <c r="B928" s="15"/>
      <c r="C928" s="2"/>
      <c r="D928" s="12"/>
      <c r="E928" s="13"/>
      <c r="F928" s="13"/>
      <c r="G928" s="13"/>
      <c r="H928" s="13"/>
      <c r="I928" s="12"/>
      <c r="J928" s="100"/>
      <c r="K928" s="3"/>
      <c r="L928" s="18"/>
      <c r="M928" s="11"/>
      <c r="N928" s="11"/>
      <c r="O928" s="18"/>
      <c r="P928" s="2"/>
      <c r="Q928" s="2"/>
      <c r="R928" s="4"/>
      <c r="S928" s="100"/>
      <c r="T928" s="9"/>
      <c r="U928" s="9"/>
      <c r="V928" s="9"/>
      <c r="W928" s="9"/>
      <c r="X928" s="9"/>
      <c r="Y928" s="1"/>
      <c r="Z928" s="9"/>
      <c r="AA928" s="9"/>
      <c r="AB928" s="9"/>
      <c r="AC928" s="9"/>
      <c r="AD928" s="9"/>
      <c r="AE928" s="10"/>
      <c r="AF928" s="9"/>
      <c r="AG928" s="9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</row>
    <row r="929" spans="1:190" x14ac:dyDescent="0.15">
      <c r="A929" s="98"/>
      <c r="B929" s="15"/>
      <c r="C929" s="2"/>
      <c r="D929" s="12"/>
      <c r="E929" s="13"/>
      <c r="F929" s="13"/>
      <c r="G929" s="13"/>
      <c r="H929" s="13"/>
      <c r="I929" s="12"/>
      <c r="J929" s="100"/>
      <c r="K929" s="3"/>
      <c r="L929" s="18"/>
      <c r="M929" s="11"/>
      <c r="N929" s="11"/>
      <c r="O929" s="18"/>
      <c r="P929" s="2"/>
      <c r="Q929" s="2"/>
      <c r="R929" s="4"/>
      <c r="S929" s="100"/>
      <c r="T929" s="9"/>
      <c r="U929" s="9"/>
      <c r="V929" s="9"/>
      <c r="W929" s="9"/>
      <c r="X929" s="9"/>
      <c r="Y929" s="1"/>
      <c r="Z929" s="9"/>
      <c r="AA929" s="9"/>
      <c r="AB929" s="9"/>
      <c r="AC929" s="9"/>
      <c r="AD929" s="9"/>
      <c r="AE929" s="10"/>
      <c r="AF929" s="9"/>
      <c r="AG929" s="9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</row>
    <row r="930" spans="1:190" x14ac:dyDescent="0.15">
      <c r="A930" s="98"/>
      <c r="B930" s="15"/>
      <c r="C930" s="2"/>
      <c r="D930" s="12"/>
      <c r="E930" s="13"/>
      <c r="F930" s="13"/>
      <c r="G930" s="13"/>
      <c r="H930" s="13"/>
      <c r="I930" s="12"/>
      <c r="J930" s="100"/>
      <c r="K930" s="3"/>
      <c r="L930" s="18"/>
      <c r="M930" s="11"/>
      <c r="N930" s="11"/>
      <c r="O930" s="18"/>
      <c r="P930" s="2"/>
      <c r="Q930" s="2"/>
      <c r="R930" s="4"/>
      <c r="S930" s="100"/>
      <c r="T930" s="9"/>
      <c r="U930" s="9"/>
      <c r="V930" s="9"/>
      <c r="W930" s="9"/>
      <c r="X930" s="9"/>
      <c r="Y930" s="1"/>
      <c r="Z930" s="9"/>
      <c r="AA930" s="9"/>
      <c r="AB930" s="9"/>
      <c r="AC930" s="9"/>
      <c r="AD930" s="9"/>
      <c r="AE930" s="10"/>
      <c r="AF930" s="9"/>
      <c r="AG930" s="9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</row>
    <row r="931" spans="1:190" x14ac:dyDescent="0.15">
      <c r="A931" s="98"/>
      <c r="B931" s="15"/>
      <c r="C931" s="2"/>
      <c r="D931" s="12"/>
      <c r="E931" s="13"/>
      <c r="F931" s="13"/>
      <c r="G931" s="13"/>
      <c r="H931" s="13"/>
      <c r="I931" s="12"/>
      <c r="J931" s="100"/>
      <c r="K931" s="3"/>
      <c r="L931" s="18"/>
      <c r="M931" s="11"/>
      <c r="N931" s="11"/>
      <c r="O931" s="18"/>
      <c r="P931" s="2"/>
      <c r="Q931" s="2"/>
      <c r="R931" s="4"/>
      <c r="S931" s="100"/>
      <c r="T931" s="9"/>
      <c r="U931" s="9"/>
      <c r="V931" s="9"/>
      <c r="W931" s="9"/>
      <c r="X931" s="9"/>
      <c r="Y931" s="1"/>
      <c r="Z931" s="9"/>
      <c r="AA931" s="9"/>
      <c r="AB931" s="9"/>
      <c r="AC931" s="9"/>
      <c r="AD931" s="9"/>
      <c r="AE931" s="10"/>
      <c r="AF931" s="9"/>
      <c r="AG931" s="9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</row>
    <row r="932" spans="1:190" x14ac:dyDescent="0.15">
      <c r="A932" s="98"/>
      <c r="B932" s="15"/>
      <c r="C932" s="2"/>
      <c r="D932" s="12"/>
      <c r="E932" s="13"/>
      <c r="F932" s="13"/>
      <c r="G932" s="13"/>
      <c r="H932" s="13"/>
      <c r="I932" s="12"/>
      <c r="J932" s="100"/>
      <c r="K932" s="3"/>
      <c r="L932" s="18"/>
      <c r="M932" s="11"/>
      <c r="N932" s="11"/>
      <c r="O932" s="18"/>
      <c r="P932" s="2"/>
      <c r="Q932" s="2"/>
      <c r="R932" s="4"/>
      <c r="S932" s="100"/>
      <c r="T932" s="9"/>
      <c r="U932" s="9"/>
      <c r="V932" s="9"/>
      <c r="W932" s="9"/>
      <c r="X932" s="9"/>
      <c r="Y932" s="1"/>
      <c r="Z932" s="9"/>
      <c r="AA932" s="9"/>
      <c r="AB932" s="9"/>
      <c r="AC932" s="9"/>
      <c r="AD932" s="9"/>
      <c r="AE932" s="10"/>
      <c r="AF932" s="9"/>
      <c r="AG932" s="9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</row>
    <row r="933" spans="1:190" x14ac:dyDescent="0.15">
      <c r="A933" s="98"/>
      <c r="B933" s="15"/>
      <c r="C933" s="2"/>
      <c r="D933" s="12"/>
      <c r="E933" s="13"/>
      <c r="F933" s="13"/>
      <c r="G933" s="13"/>
      <c r="H933" s="13"/>
      <c r="I933" s="12"/>
      <c r="J933" s="100"/>
      <c r="K933" s="3"/>
      <c r="L933" s="18"/>
      <c r="M933" s="11"/>
      <c r="N933" s="11"/>
      <c r="O933" s="18"/>
      <c r="P933" s="2"/>
      <c r="Q933" s="2"/>
      <c r="R933" s="4"/>
      <c r="S933" s="100"/>
      <c r="T933" s="9"/>
      <c r="U933" s="9"/>
      <c r="V933" s="9"/>
      <c r="W933" s="9"/>
      <c r="X933" s="9"/>
      <c r="Y933" s="1"/>
      <c r="Z933" s="9"/>
      <c r="AA933" s="9"/>
      <c r="AB933" s="9"/>
      <c r="AC933" s="9"/>
      <c r="AD933" s="9"/>
      <c r="AE933" s="10"/>
      <c r="AF933" s="9"/>
      <c r="AG933" s="9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</row>
    <row r="934" spans="1:190" x14ac:dyDescent="0.15">
      <c r="A934" s="98"/>
      <c r="B934" s="15"/>
      <c r="C934" s="2"/>
      <c r="D934" s="12"/>
      <c r="E934" s="13"/>
      <c r="F934" s="13"/>
      <c r="G934" s="13"/>
      <c r="H934" s="13"/>
      <c r="I934" s="12"/>
      <c r="J934" s="100"/>
      <c r="K934" s="3"/>
      <c r="L934" s="18"/>
      <c r="M934" s="11"/>
      <c r="N934" s="11"/>
      <c r="O934" s="18"/>
      <c r="P934" s="2"/>
      <c r="Q934" s="2"/>
      <c r="R934" s="4"/>
      <c r="S934" s="100"/>
      <c r="T934" s="9"/>
      <c r="U934" s="9"/>
      <c r="V934" s="9"/>
      <c r="W934" s="9"/>
      <c r="X934" s="9"/>
      <c r="Y934" s="1"/>
      <c r="Z934" s="9"/>
      <c r="AA934" s="9"/>
      <c r="AB934" s="9"/>
      <c r="AC934" s="9"/>
      <c r="AD934" s="9"/>
      <c r="AE934" s="10"/>
      <c r="AF934" s="9"/>
      <c r="AG934" s="9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</row>
    <row r="935" spans="1:190" x14ac:dyDescent="0.15">
      <c r="A935" s="98"/>
      <c r="B935" s="15"/>
      <c r="C935" s="2"/>
      <c r="D935" s="12"/>
      <c r="E935" s="13"/>
      <c r="F935" s="13"/>
      <c r="G935" s="13"/>
      <c r="H935" s="13"/>
      <c r="I935" s="12"/>
      <c r="J935" s="100"/>
      <c r="K935" s="3"/>
      <c r="L935" s="18"/>
      <c r="M935" s="11"/>
      <c r="N935" s="11"/>
      <c r="O935" s="18"/>
      <c r="P935" s="2"/>
      <c r="Q935" s="2"/>
      <c r="R935" s="4"/>
      <c r="S935" s="100"/>
      <c r="T935" s="9"/>
      <c r="U935" s="9"/>
      <c r="V935" s="9"/>
      <c r="W935" s="9"/>
      <c r="X935" s="9"/>
      <c r="Y935" s="1"/>
      <c r="Z935" s="9"/>
      <c r="AA935" s="9"/>
      <c r="AB935" s="9"/>
      <c r="AC935" s="9"/>
      <c r="AD935" s="9"/>
      <c r="AE935" s="10"/>
      <c r="AF935" s="9"/>
      <c r="AG935" s="9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</row>
    <row r="936" spans="1:190" x14ac:dyDescent="0.15">
      <c r="A936" s="98"/>
      <c r="B936" s="15"/>
      <c r="C936" s="2"/>
      <c r="D936" s="12"/>
      <c r="E936" s="13"/>
      <c r="F936" s="13"/>
      <c r="G936" s="13"/>
      <c r="H936" s="13"/>
      <c r="I936" s="12"/>
      <c r="J936" s="100"/>
      <c r="K936" s="3"/>
      <c r="L936" s="18"/>
      <c r="M936" s="11"/>
      <c r="N936" s="11"/>
      <c r="O936" s="18"/>
      <c r="P936" s="2"/>
      <c r="Q936" s="2"/>
      <c r="R936" s="4"/>
      <c r="S936" s="100"/>
      <c r="T936" s="9"/>
      <c r="U936" s="9"/>
      <c r="V936" s="9"/>
      <c r="W936" s="9"/>
      <c r="X936" s="9"/>
      <c r="Y936" s="1"/>
      <c r="Z936" s="9"/>
      <c r="AA936" s="9"/>
      <c r="AB936" s="9"/>
      <c r="AC936" s="9"/>
      <c r="AD936" s="9"/>
      <c r="AE936" s="10"/>
      <c r="AF936" s="9"/>
      <c r="AG936" s="9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</row>
    <row r="937" spans="1:190" x14ac:dyDescent="0.15">
      <c r="A937" s="98"/>
      <c r="B937" s="15"/>
      <c r="C937" s="2"/>
      <c r="D937" s="12"/>
      <c r="E937" s="13"/>
      <c r="F937" s="13"/>
      <c r="G937" s="13"/>
      <c r="H937" s="13"/>
      <c r="I937" s="12"/>
      <c r="J937" s="100"/>
      <c r="K937" s="3"/>
      <c r="L937" s="18"/>
      <c r="M937" s="11"/>
      <c r="N937" s="11"/>
      <c r="O937" s="18"/>
      <c r="P937" s="2"/>
      <c r="Q937" s="2"/>
      <c r="R937" s="4"/>
      <c r="S937" s="100"/>
      <c r="T937" s="9"/>
      <c r="U937" s="9"/>
      <c r="V937" s="9"/>
      <c r="W937" s="9"/>
      <c r="X937" s="9"/>
      <c r="Y937" s="1"/>
      <c r="Z937" s="9"/>
      <c r="AA937" s="9"/>
      <c r="AB937" s="9"/>
      <c r="AC937" s="9"/>
      <c r="AD937" s="9"/>
      <c r="AE937" s="10"/>
      <c r="AF937" s="9"/>
      <c r="AG937" s="9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</row>
    <row r="938" spans="1:190" x14ac:dyDescent="0.15">
      <c r="A938" s="98"/>
      <c r="B938" s="15"/>
      <c r="C938" s="2"/>
      <c r="D938" s="12"/>
      <c r="E938" s="13"/>
      <c r="F938" s="13"/>
      <c r="G938" s="13"/>
      <c r="H938" s="13"/>
      <c r="I938" s="12"/>
      <c r="J938" s="100"/>
      <c r="K938" s="3"/>
      <c r="L938" s="18"/>
      <c r="M938" s="11"/>
      <c r="N938" s="11"/>
      <c r="O938" s="18"/>
      <c r="P938" s="2"/>
      <c r="Q938" s="2"/>
      <c r="R938" s="4"/>
      <c r="S938" s="100"/>
      <c r="T938" s="9"/>
      <c r="U938" s="9"/>
      <c r="V938" s="9"/>
      <c r="W938" s="9"/>
      <c r="X938" s="9"/>
      <c r="Y938" s="1"/>
      <c r="Z938" s="9"/>
      <c r="AA938" s="9"/>
      <c r="AB938" s="9"/>
      <c r="AC938" s="9"/>
      <c r="AD938" s="9"/>
      <c r="AE938" s="10"/>
      <c r="AF938" s="9"/>
      <c r="AG938" s="9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</row>
    <row r="939" spans="1:190" x14ac:dyDescent="0.15">
      <c r="A939" s="98"/>
      <c r="B939" s="15"/>
      <c r="C939" s="2"/>
      <c r="D939" s="12"/>
      <c r="E939" s="13"/>
      <c r="F939" s="13"/>
      <c r="G939" s="13"/>
      <c r="H939" s="13"/>
      <c r="I939" s="12"/>
      <c r="J939" s="100"/>
      <c r="K939" s="3"/>
      <c r="L939" s="18"/>
      <c r="M939" s="11"/>
      <c r="N939" s="11"/>
      <c r="O939" s="18"/>
      <c r="P939" s="2"/>
      <c r="Q939" s="2"/>
      <c r="R939" s="4"/>
      <c r="S939" s="100"/>
      <c r="T939" s="9"/>
      <c r="U939" s="9"/>
      <c r="V939" s="9"/>
      <c r="W939" s="9"/>
      <c r="X939" s="9"/>
      <c r="Y939" s="1"/>
      <c r="Z939" s="9"/>
      <c r="AA939" s="9"/>
      <c r="AB939" s="9"/>
      <c r="AC939" s="9"/>
      <c r="AD939" s="9"/>
      <c r="AE939" s="10"/>
      <c r="AF939" s="9"/>
      <c r="AG939" s="9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</row>
    <row r="940" spans="1:190" x14ac:dyDescent="0.15">
      <c r="A940" s="98"/>
      <c r="B940" s="15"/>
      <c r="C940" s="2"/>
      <c r="D940" s="12"/>
      <c r="E940" s="13"/>
      <c r="F940" s="13"/>
      <c r="G940" s="13"/>
      <c r="H940" s="13"/>
      <c r="I940" s="12"/>
      <c r="J940" s="100"/>
      <c r="K940" s="3"/>
      <c r="L940" s="18"/>
      <c r="M940" s="11"/>
      <c r="N940" s="11"/>
      <c r="O940" s="18"/>
      <c r="P940" s="2"/>
      <c r="Q940" s="2"/>
      <c r="R940" s="4"/>
      <c r="S940" s="100"/>
      <c r="T940" s="9"/>
      <c r="U940" s="9"/>
      <c r="V940" s="9"/>
      <c r="W940" s="9"/>
      <c r="X940" s="9"/>
      <c r="Y940" s="1"/>
      <c r="Z940" s="9"/>
      <c r="AA940" s="9"/>
      <c r="AB940" s="9"/>
      <c r="AC940" s="9"/>
      <c r="AD940" s="9"/>
      <c r="AE940" s="10"/>
      <c r="AF940" s="9"/>
      <c r="AG940" s="9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</row>
    <row r="941" spans="1:190" x14ac:dyDescent="0.15">
      <c r="A941" s="98"/>
      <c r="B941" s="15"/>
      <c r="C941" s="2"/>
      <c r="D941" s="12"/>
      <c r="E941" s="13"/>
      <c r="F941" s="13"/>
      <c r="G941" s="13"/>
      <c r="H941" s="13"/>
      <c r="I941" s="12"/>
      <c r="J941" s="100"/>
      <c r="K941" s="3"/>
      <c r="L941" s="18"/>
      <c r="M941" s="11"/>
      <c r="N941" s="11"/>
      <c r="O941" s="18"/>
      <c r="P941" s="2"/>
      <c r="Q941" s="2"/>
      <c r="R941" s="4"/>
      <c r="S941" s="100"/>
      <c r="T941" s="9"/>
      <c r="U941" s="9"/>
      <c r="V941" s="9"/>
      <c r="W941" s="9"/>
      <c r="X941" s="9"/>
      <c r="Y941" s="1"/>
      <c r="Z941" s="9"/>
      <c r="AA941" s="9"/>
      <c r="AB941" s="9"/>
      <c r="AC941" s="9"/>
      <c r="AD941" s="9"/>
      <c r="AE941" s="10"/>
      <c r="AF941" s="9"/>
      <c r="AG941" s="9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</row>
    <row r="942" spans="1:190" x14ac:dyDescent="0.15">
      <c r="A942" s="98"/>
      <c r="B942" s="15"/>
      <c r="C942" s="2"/>
      <c r="D942" s="12"/>
      <c r="E942" s="13"/>
      <c r="F942" s="13"/>
      <c r="G942" s="13"/>
      <c r="H942" s="13"/>
      <c r="I942" s="12"/>
      <c r="J942" s="100"/>
      <c r="K942" s="3"/>
      <c r="L942" s="18"/>
      <c r="M942" s="11"/>
      <c r="N942" s="11"/>
      <c r="O942" s="18"/>
      <c r="P942" s="2"/>
      <c r="Q942" s="2"/>
      <c r="R942" s="4"/>
      <c r="S942" s="100"/>
      <c r="T942" s="9"/>
      <c r="U942" s="9"/>
      <c r="V942" s="9"/>
      <c r="W942" s="9"/>
      <c r="X942" s="9"/>
      <c r="Y942" s="1"/>
      <c r="Z942" s="9"/>
      <c r="AA942" s="9"/>
      <c r="AB942" s="9"/>
      <c r="AC942" s="9"/>
      <c r="AD942" s="9"/>
      <c r="AE942" s="10"/>
      <c r="AF942" s="9"/>
      <c r="AG942" s="9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</row>
    <row r="943" spans="1:190" x14ac:dyDescent="0.15">
      <c r="A943" s="98"/>
      <c r="B943" s="15"/>
      <c r="C943" s="2"/>
      <c r="D943" s="12"/>
      <c r="E943" s="13"/>
      <c r="F943" s="13"/>
      <c r="G943" s="13"/>
      <c r="H943" s="13"/>
      <c r="I943" s="12"/>
      <c r="J943" s="100"/>
      <c r="K943" s="3"/>
      <c r="L943" s="18"/>
      <c r="M943" s="11"/>
      <c r="N943" s="11"/>
      <c r="O943" s="18"/>
      <c r="P943" s="2"/>
      <c r="Q943" s="2"/>
      <c r="R943" s="4"/>
      <c r="S943" s="100"/>
      <c r="T943" s="9"/>
      <c r="U943" s="9"/>
      <c r="V943" s="9"/>
      <c r="W943" s="9"/>
      <c r="X943" s="9"/>
      <c r="Y943" s="1"/>
      <c r="Z943" s="9"/>
      <c r="AA943" s="9"/>
      <c r="AB943" s="9"/>
      <c r="AC943" s="9"/>
      <c r="AD943" s="9"/>
      <c r="AE943" s="10"/>
      <c r="AF943" s="9"/>
      <c r="AG943" s="9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</row>
    <row r="944" spans="1:190" x14ac:dyDescent="0.15">
      <c r="A944" s="98"/>
      <c r="B944" s="15"/>
      <c r="C944" s="2"/>
      <c r="D944" s="12"/>
      <c r="E944" s="13"/>
      <c r="F944" s="13"/>
      <c r="G944" s="13"/>
      <c r="H944" s="13"/>
      <c r="I944" s="12"/>
      <c r="J944" s="100"/>
      <c r="K944" s="3"/>
      <c r="L944" s="18"/>
      <c r="M944" s="11"/>
      <c r="N944" s="11"/>
      <c r="O944" s="18"/>
      <c r="P944" s="2"/>
      <c r="Q944" s="2"/>
      <c r="R944" s="4"/>
      <c r="S944" s="100"/>
      <c r="T944" s="9"/>
      <c r="U944" s="9"/>
      <c r="V944" s="9"/>
      <c r="W944" s="9"/>
      <c r="X944" s="9"/>
      <c r="Y944" s="1"/>
      <c r="Z944" s="9"/>
      <c r="AA944" s="9"/>
      <c r="AB944" s="9"/>
      <c r="AC944" s="9"/>
      <c r="AD944" s="9"/>
      <c r="AE944" s="10"/>
      <c r="AF944" s="9"/>
      <c r="AG944" s="9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</row>
    <row r="945" spans="1:190" x14ac:dyDescent="0.15">
      <c r="A945" s="98"/>
      <c r="B945" s="15"/>
      <c r="C945" s="2"/>
      <c r="D945" s="12"/>
      <c r="E945" s="13"/>
      <c r="F945" s="13"/>
      <c r="G945" s="13"/>
      <c r="H945" s="13"/>
      <c r="I945" s="12"/>
      <c r="J945" s="100"/>
      <c r="K945" s="3"/>
      <c r="L945" s="18"/>
      <c r="M945" s="11"/>
      <c r="N945" s="11"/>
      <c r="O945" s="18"/>
      <c r="P945" s="2"/>
      <c r="Q945" s="2"/>
      <c r="R945" s="4"/>
      <c r="S945" s="100"/>
      <c r="T945" s="9"/>
      <c r="U945" s="9"/>
      <c r="V945" s="9"/>
      <c r="W945" s="9"/>
      <c r="X945" s="9"/>
      <c r="Y945" s="1"/>
      <c r="Z945" s="9"/>
      <c r="AA945" s="9"/>
      <c r="AB945" s="9"/>
      <c r="AC945" s="9"/>
      <c r="AD945" s="9"/>
      <c r="AE945" s="10"/>
      <c r="AF945" s="9"/>
      <c r="AG945" s="9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</row>
    <row r="946" spans="1:190" x14ac:dyDescent="0.15">
      <c r="A946" s="98"/>
      <c r="B946" s="15"/>
      <c r="C946" s="2"/>
      <c r="D946" s="12"/>
      <c r="E946" s="13"/>
      <c r="F946" s="13"/>
      <c r="G946" s="13"/>
      <c r="H946" s="13"/>
      <c r="I946" s="12"/>
      <c r="J946" s="100"/>
      <c r="K946" s="3"/>
      <c r="L946" s="18"/>
      <c r="M946" s="11"/>
      <c r="N946" s="11"/>
      <c r="O946" s="18"/>
      <c r="P946" s="2"/>
      <c r="Q946" s="2"/>
      <c r="R946" s="4"/>
      <c r="S946" s="100"/>
      <c r="T946" s="9"/>
      <c r="U946" s="9"/>
      <c r="V946" s="9"/>
      <c r="W946" s="9"/>
      <c r="X946" s="9"/>
      <c r="Y946" s="1"/>
      <c r="Z946" s="9"/>
      <c r="AA946" s="9"/>
      <c r="AB946" s="9"/>
      <c r="AC946" s="9"/>
      <c r="AD946" s="9"/>
      <c r="AE946" s="10"/>
      <c r="AF946" s="9"/>
      <c r="AG946" s="9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</row>
    <row r="947" spans="1:190" x14ac:dyDescent="0.15">
      <c r="A947" s="98"/>
      <c r="B947" s="15"/>
      <c r="C947" s="2"/>
      <c r="D947" s="12"/>
      <c r="E947" s="13"/>
      <c r="F947" s="13"/>
      <c r="G947" s="13"/>
      <c r="H947" s="13"/>
      <c r="I947" s="12"/>
      <c r="J947" s="100"/>
      <c r="K947" s="3"/>
      <c r="L947" s="18"/>
      <c r="M947" s="11"/>
      <c r="N947" s="11"/>
      <c r="O947" s="18"/>
      <c r="P947" s="2"/>
      <c r="Q947" s="2"/>
      <c r="R947" s="4"/>
      <c r="S947" s="100"/>
      <c r="T947" s="9"/>
      <c r="U947" s="9"/>
      <c r="V947" s="9"/>
      <c r="W947" s="9"/>
      <c r="X947" s="9"/>
      <c r="Y947" s="1"/>
      <c r="Z947" s="9"/>
      <c r="AA947" s="9"/>
      <c r="AB947" s="9"/>
      <c r="AC947" s="9"/>
      <c r="AD947" s="9"/>
      <c r="AE947" s="10"/>
      <c r="AF947" s="9"/>
      <c r="AG947" s="9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</row>
    <row r="948" spans="1:190" x14ac:dyDescent="0.15">
      <c r="A948" s="98"/>
      <c r="B948" s="15"/>
      <c r="C948" s="2"/>
      <c r="D948" s="12"/>
      <c r="E948" s="13"/>
      <c r="F948" s="13"/>
      <c r="G948" s="13"/>
      <c r="H948" s="13"/>
      <c r="I948" s="12"/>
      <c r="J948" s="100"/>
      <c r="K948" s="3"/>
      <c r="L948" s="18"/>
      <c r="M948" s="11"/>
      <c r="N948" s="11"/>
      <c r="O948" s="18"/>
      <c r="P948" s="2"/>
      <c r="Q948" s="2"/>
      <c r="R948" s="4"/>
      <c r="S948" s="100"/>
      <c r="T948" s="9"/>
      <c r="U948" s="9"/>
      <c r="V948" s="9"/>
      <c r="W948" s="9"/>
      <c r="X948" s="9"/>
      <c r="Y948" s="1"/>
      <c r="Z948" s="9"/>
      <c r="AA948" s="9"/>
      <c r="AB948" s="9"/>
      <c r="AC948" s="9"/>
      <c r="AD948" s="9"/>
      <c r="AE948" s="10"/>
      <c r="AF948" s="9"/>
      <c r="AG948" s="9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</row>
    <row r="949" spans="1:190" x14ac:dyDescent="0.15">
      <c r="A949" s="98"/>
      <c r="B949" s="15"/>
      <c r="C949" s="2"/>
      <c r="D949" s="12"/>
      <c r="E949" s="13"/>
      <c r="F949" s="13"/>
      <c r="G949" s="13"/>
      <c r="H949" s="13"/>
      <c r="I949" s="12"/>
      <c r="J949" s="100"/>
      <c r="K949" s="3"/>
      <c r="L949" s="18"/>
      <c r="M949" s="11"/>
      <c r="N949" s="11"/>
      <c r="O949" s="18"/>
      <c r="P949" s="2"/>
      <c r="Q949" s="2"/>
      <c r="R949" s="4"/>
      <c r="S949" s="100"/>
      <c r="T949" s="9"/>
      <c r="U949" s="9"/>
      <c r="V949" s="9"/>
      <c r="W949" s="9"/>
      <c r="X949" s="9"/>
      <c r="Y949" s="1"/>
      <c r="Z949" s="9"/>
      <c r="AA949" s="9"/>
      <c r="AB949" s="9"/>
      <c r="AC949" s="9"/>
      <c r="AD949" s="9"/>
      <c r="AE949" s="10"/>
      <c r="AF949" s="9"/>
      <c r="AG949" s="9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</row>
    <row r="950" spans="1:190" x14ac:dyDescent="0.15">
      <c r="A950" s="98"/>
      <c r="B950" s="15"/>
      <c r="C950" s="2"/>
      <c r="D950" s="12"/>
      <c r="E950" s="13"/>
      <c r="F950" s="13"/>
      <c r="G950" s="13"/>
      <c r="H950" s="13"/>
      <c r="I950" s="12"/>
      <c r="J950" s="100"/>
      <c r="K950" s="3"/>
      <c r="L950" s="18"/>
      <c r="M950" s="11"/>
      <c r="N950" s="11"/>
      <c r="O950" s="18"/>
      <c r="P950" s="2"/>
      <c r="Q950" s="2"/>
      <c r="R950" s="4"/>
      <c r="S950" s="100"/>
      <c r="T950" s="9"/>
      <c r="U950" s="9"/>
      <c r="V950" s="9"/>
      <c r="W950" s="9"/>
      <c r="X950" s="9"/>
      <c r="Y950" s="1"/>
      <c r="Z950" s="9"/>
      <c r="AA950" s="9"/>
      <c r="AB950" s="9"/>
      <c r="AC950" s="9"/>
      <c r="AD950" s="9"/>
      <c r="AE950" s="10"/>
      <c r="AF950" s="9"/>
      <c r="AG950" s="9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</row>
    <row r="951" spans="1:190" x14ac:dyDescent="0.15">
      <c r="A951" s="98"/>
      <c r="B951" s="15"/>
      <c r="C951" s="2"/>
      <c r="D951" s="12"/>
      <c r="E951" s="13"/>
      <c r="F951" s="13"/>
      <c r="G951" s="13"/>
      <c r="H951" s="13"/>
      <c r="I951" s="12"/>
      <c r="J951" s="100"/>
      <c r="K951" s="3"/>
      <c r="L951" s="18"/>
      <c r="M951" s="11"/>
      <c r="N951" s="11"/>
      <c r="O951" s="18"/>
      <c r="P951" s="2"/>
      <c r="Q951" s="2"/>
      <c r="R951" s="4"/>
      <c r="S951" s="100"/>
      <c r="T951" s="9"/>
      <c r="U951" s="9"/>
      <c r="V951" s="9"/>
      <c r="W951" s="9"/>
      <c r="X951" s="9"/>
      <c r="Y951" s="1"/>
      <c r="Z951" s="9"/>
      <c r="AA951" s="9"/>
      <c r="AB951" s="9"/>
      <c r="AC951" s="9"/>
      <c r="AD951" s="9"/>
      <c r="AE951" s="10"/>
      <c r="AF951" s="9"/>
      <c r="AG951" s="9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</row>
    <row r="952" spans="1:190" x14ac:dyDescent="0.15">
      <c r="A952" s="98"/>
      <c r="B952" s="15"/>
      <c r="C952" s="2"/>
      <c r="D952" s="12"/>
      <c r="E952" s="13"/>
      <c r="F952" s="13"/>
      <c r="G952" s="13"/>
      <c r="H952" s="13"/>
      <c r="I952" s="12"/>
      <c r="J952" s="100"/>
      <c r="K952" s="3"/>
      <c r="L952" s="18"/>
      <c r="M952" s="11"/>
      <c r="N952" s="11"/>
      <c r="O952" s="18"/>
      <c r="P952" s="2"/>
      <c r="Q952" s="2"/>
      <c r="R952" s="4"/>
      <c r="S952" s="100"/>
      <c r="T952" s="9"/>
      <c r="U952" s="9"/>
      <c r="V952" s="9"/>
      <c r="W952" s="9"/>
      <c r="X952" s="9"/>
      <c r="Y952" s="1"/>
      <c r="Z952" s="9"/>
      <c r="AA952" s="9"/>
      <c r="AB952" s="9"/>
      <c r="AC952" s="9"/>
      <c r="AD952" s="9"/>
      <c r="AE952" s="10"/>
      <c r="AF952" s="9"/>
      <c r="AG952" s="9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</row>
    <row r="953" spans="1:190" x14ac:dyDescent="0.15">
      <c r="A953" s="98"/>
      <c r="B953" s="15"/>
      <c r="C953" s="2"/>
      <c r="D953" s="12"/>
      <c r="E953" s="13"/>
      <c r="F953" s="13"/>
      <c r="G953" s="13"/>
      <c r="H953" s="13"/>
      <c r="I953" s="12"/>
      <c r="J953" s="100"/>
      <c r="K953" s="3"/>
      <c r="L953" s="18"/>
      <c r="M953" s="11"/>
      <c r="N953" s="11"/>
      <c r="O953" s="18"/>
      <c r="P953" s="2"/>
      <c r="Q953" s="2"/>
      <c r="R953" s="4"/>
      <c r="S953" s="100"/>
      <c r="T953" s="9"/>
      <c r="U953" s="9"/>
      <c r="V953" s="9"/>
      <c r="W953" s="9"/>
      <c r="X953" s="9"/>
      <c r="Y953" s="1"/>
      <c r="Z953" s="9"/>
      <c r="AA953" s="9"/>
      <c r="AB953" s="9"/>
      <c r="AC953" s="9"/>
      <c r="AD953" s="9"/>
      <c r="AE953" s="10"/>
      <c r="AF953" s="9"/>
      <c r="AG953" s="9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</row>
    <row r="954" spans="1:190" x14ac:dyDescent="0.15">
      <c r="A954" s="98"/>
      <c r="B954" s="15"/>
      <c r="C954" s="2"/>
      <c r="D954" s="12"/>
      <c r="E954" s="13"/>
      <c r="F954" s="13"/>
      <c r="G954" s="13"/>
      <c r="H954" s="13"/>
      <c r="I954" s="12"/>
      <c r="J954" s="100"/>
      <c r="K954" s="3"/>
      <c r="L954" s="18"/>
      <c r="M954" s="11"/>
      <c r="N954" s="11"/>
      <c r="O954" s="18"/>
      <c r="P954" s="2"/>
      <c r="Q954" s="2"/>
      <c r="R954" s="4"/>
      <c r="S954" s="100"/>
      <c r="T954" s="9"/>
      <c r="U954" s="9"/>
      <c r="V954" s="9"/>
      <c r="W954" s="9"/>
      <c r="X954" s="9"/>
      <c r="Y954" s="1"/>
      <c r="Z954" s="9"/>
      <c r="AA954" s="9"/>
      <c r="AB954" s="9"/>
      <c r="AC954" s="9"/>
      <c r="AD954" s="9"/>
      <c r="AE954" s="10"/>
      <c r="AF954" s="9"/>
      <c r="AG954" s="9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</row>
    <row r="955" spans="1:190" x14ac:dyDescent="0.15">
      <c r="A955" s="98"/>
      <c r="B955" s="15"/>
      <c r="C955" s="2"/>
      <c r="D955" s="12"/>
      <c r="E955" s="13"/>
      <c r="F955" s="13"/>
      <c r="G955" s="13"/>
      <c r="H955" s="13"/>
      <c r="I955" s="12"/>
      <c r="J955" s="100"/>
      <c r="K955" s="3"/>
      <c r="L955" s="18"/>
      <c r="M955" s="11"/>
      <c r="N955" s="11"/>
      <c r="O955" s="18"/>
      <c r="P955" s="2"/>
      <c r="Q955" s="2"/>
      <c r="R955" s="4"/>
      <c r="S955" s="100"/>
      <c r="T955" s="9"/>
      <c r="U955" s="9"/>
      <c r="V955" s="9"/>
      <c r="W955" s="9"/>
      <c r="X955" s="9"/>
      <c r="Y955" s="1"/>
      <c r="Z955" s="9"/>
      <c r="AA955" s="9"/>
      <c r="AB955" s="9"/>
      <c r="AC955" s="9"/>
      <c r="AD955" s="9"/>
      <c r="AE955" s="10"/>
      <c r="AF955" s="9"/>
      <c r="AG955" s="9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</row>
    <row r="956" spans="1:190" x14ac:dyDescent="0.15">
      <c r="A956" s="98"/>
      <c r="B956" s="15"/>
      <c r="C956" s="2"/>
      <c r="D956" s="12"/>
      <c r="E956" s="13"/>
      <c r="F956" s="13"/>
      <c r="G956" s="13"/>
      <c r="H956" s="13"/>
      <c r="I956" s="12"/>
      <c r="J956" s="100"/>
      <c r="K956" s="3"/>
      <c r="L956" s="18"/>
      <c r="M956" s="11"/>
      <c r="N956" s="11"/>
      <c r="O956" s="18"/>
      <c r="P956" s="2"/>
      <c r="Q956" s="2"/>
      <c r="R956" s="4"/>
      <c r="S956" s="100"/>
      <c r="T956" s="9"/>
      <c r="U956" s="9"/>
      <c r="V956" s="9"/>
      <c r="W956" s="9"/>
      <c r="X956" s="9"/>
      <c r="Y956" s="1"/>
      <c r="Z956" s="9"/>
      <c r="AA956" s="9"/>
      <c r="AB956" s="9"/>
      <c r="AC956" s="9"/>
      <c r="AD956" s="9"/>
      <c r="AE956" s="10"/>
      <c r="AF956" s="9"/>
      <c r="AG956" s="9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</row>
    <row r="957" spans="1:190" x14ac:dyDescent="0.15">
      <c r="A957" s="98"/>
      <c r="B957" s="15"/>
      <c r="C957" s="2"/>
      <c r="D957" s="12"/>
      <c r="E957" s="13"/>
      <c r="F957" s="13"/>
      <c r="G957" s="13"/>
      <c r="H957" s="13"/>
      <c r="I957" s="12"/>
      <c r="J957" s="100"/>
      <c r="K957" s="3"/>
      <c r="L957" s="18"/>
      <c r="M957" s="11"/>
      <c r="N957" s="11"/>
      <c r="O957" s="18"/>
      <c r="P957" s="2"/>
      <c r="Q957" s="2"/>
      <c r="R957" s="4"/>
      <c r="S957" s="100"/>
      <c r="T957" s="9"/>
      <c r="U957" s="9"/>
      <c r="V957" s="9"/>
      <c r="W957" s="9"/>
      <c r="X957" s="9"/>
      <c r="Y957" s="1"/>
      <c r="Z957" s="9"/>
      <c r="AA957" s="9"/>
      <c r="AB957" s="9"/>
      <c r="AC957" s="9"/>
      <c r="AD957" s="9"/>
      <c r="AE957" s="10"/>
      <c r="AF957" s="9"/>
      <c r="AG957" s="9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</row>
    <row r="958" spans="1:190" x14ac:dyDescent="0.15">
      <c r="A958" s="98"/>
      <c r="B958" s="15"/>
      <c r="C958" s="2"/>
      <c r="D958" s="12"/>
      <c r="E958" s="13"/>
      <c r="F958" s="13"/>
      <c r="G958" s="13"/>
      <c r="H958" s="13"/>
      <c r="I958" s="12"/>
      <c r="J958" s="100"/>
      <c r="K958" s="3"/>
      <c r="L958" s="18"/>
      <c r="M958" s="11"/>
      <c r="N958" s="11"/>
      <c r="O958" s="18"/>
      <c r="P958" s="2"/>
      <c r="Q958" s="2"/>
      <c r="R958" s="4"/>
      <c r="S958" s="100"/>
      <c r="T958" s="9"/>
      <c r="U958" s="9"/>
      <c r="V958" s="9"/>
      <c r="W958" s="9"/>
      <c r="X958" s="9"/>
      <c r="Y958" s="1"/>
      <c r="Z958" s="9"/>
      <c r="AA958" s="9"/>
      <c r="AB958" s="9"/>
      <c r="AC958" s="9"/>
      <c r="AD958" s="9"/>
      <c r="AE958" s="10"/>
      <c r="AF958" s="9"/>
      <c r="AG958" s="9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</row>
    <row r="959" spans="1:190" x14ac:dyDescent="0.15">
      <c r="A959" s="98"/>
      <c r="B959" s="15"/>
      <c r="C959" s="2"/>
      <c r="D959" s="12"/>
      <c r="E959" s="13"/>
      <c r="F959" s="13"/>
      <c r="G959" s="13"/>
      <c r="H959" s="13"/>
      <c r="I959" s="12"/>
      <c r="J959" s="100"/>
      <c r="K959" s="3"/>
      <c r="L959" s="18"/>
      <c r="M959" s="11"/>
      <c r="N959" s="11"/>
      <c r="O959" s="18"/>
      <c r="P959" s="2"/>
      <c r="Q959" s="2"/>
      <c r="R959" s="4"/>
      <c r="S959" s="100"/>
      <c r="T959" s="9"/>
      <c r="U959" s="9"/>
      <c r="V959" s="9"/>
      <c r="W959" s="9"/>
      <c r="X959" s="9"/>
      <c r="Y959" s="1"/>
      <c r="Z959" s="9"/>
      <c r="AA959" s="9"/>
      <c r="AB959" s="9"/>
      <c r="AC959" s="9"/>
      <c r="AD959" s="9"/>
      <c r="AE959" s="10"/>
      <c r="AF959" s="9"/>
      <c r="AG959" s="9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</row>
    <row r="960" spans="1:190" x14ac:dyDescent="0.15">
      <c r="A960" s="98"/>
      <c r="B960" s="15"/>
      <c r="C960" s="2"/>
      <c r="D960" s="12"/>
      <c r="E960" s="13"/>
      <c r="F960" s="13"/>
      <c r="G960" s="13"/>
      <c r="H960" s="13"/>
      <c r="I960" s="12"/>
      <c r="J960" s="100"/>
      <c r="K960" s="3"/>
      <c r="L960" s="18"/>
      <c r="M960" s="11"/>
      <c r="N960" s="11"/>
      <c r="O960" s="18"/>
      <c r="P960" s="2"/>
      <c r="Q960" s="2"/>
      <c r="R960" s="4"/>
      <c r="S960" s="100"/>
      <c r="T960" s="9"/>
      <c r="U960" s="9"/>
      <c r="V960" s="9"/>
      <c r="W960" s="9"/>
      <c r="X960" s="9"/>
      <c r="Y960" s="1"/>
      <c r="Z960" s="9"/>
      <c r="AA960" s="9"/>
      <c r="AB960" s="9"/>
      <c r="AC960" s="9"/>
      <c r="AD960" s="9"/>
      <c r="AE960" s="10"/>
      <c r="AF960" s="9"/>
      <c r="AG960" s="9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</row>
    <row r="961" spans="1:190" x14ac:dyDescent="0.15">
      <c r="A961" s="98"/>
      <c r="B961" s="15"/>
      <c r="C961" s="2"/>
      <c r="D961" s="12"/>
      <c r="E961" s="13"/>
      <c r="F961" s="13"/>
      <c r="G961" s="13"/>
      <c r="H961" s="13"/>
      <c r="I961" s="12"/>
      <c r="J961" s="100"/>
      <c r="K961" s="3"/>
      <c r="L961" s="18"/>
      <c r="M961" s="11"/>
      <c r="N961" s="11"/>
      <c r="O961" s="18"/>
      <c r="P961" s="2"/>
      <c r="Q961" s="2"/>
      <c r="R961" s="4"/>
      <c r="S961" s="100"/>
      <c r="T961" s="9"/>
      <c r="U961" s="9"/>
      <c r="V961" s="9"/>
      <c r="W961" s="9"/>
      <c r="X961" s="9"/>
      <c r="Y961" s="1"/>
      <c r="Z961" s="9"/>
      <c r="AA961" s="9"/>
      <c r="AB961" s="9"/>
      <c r="AC961" s="9"/>
      <c r="AD961" s="9"/>
      <c r="AE961" s="10"/>
      <c r="AF961" s="9"/>
      <c r="AG961" s="9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</row>
    <row r="962" spans="1:190" x14ac:dyDescent="0.15">
      <c r="A962" s="98"/>
      <c r="B962" s="15"/>
      <c r="C962" s="2"/>
      <c r="D962" s="12"/>
      <c r="E962" s="13"/>
      <c r="F962" s="13"/>
      <c r="G962" s="13"/>
      <c r="H962" s="13"/>
      <c r="I962" s="12"/>
      <c r="J962" s="100"/>
      <c r="K962" s="3"/>
      <c r="L962" s="18"/>
      <c r="M962" s="11"/>
      <c r="N962" s="11"/>
      <c r="O962" s="18"/>
      <c r="P962" s="2"/>
      <c r="Q962" s="2"/>
      <c r="R962" s="4"/>
      <c r="S962" s="100"/>
      <c r="T962" s="9"/>
      <c r="U962" s="9"/>
      <c r="V962" s="9"/>
      <c r="W962" s="9"/>
      <c r="X962" s="9"/>
      <c r="Y962" s="1"/>
      <c r="Z962" s="9"/>
      <c r="AA962" s="9"/>
      <c r="AB962" s="9"/>
      <c r="AC962" s="9"/>
      <c r="AD962" s="9"/>
      <c r="AE962" s="10"/>
      <c r="AF962" s="9"/>
      <c r="AG962" s="9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</row>
    <row r="963" spans="1:190" x14ac:dyDescent="0.15">
      <c r="A963" s="98"/>
      <c r="B963" s="15"/>
      <c r="C963" s="2"/>
      <c r="D963" s="12"/>
      <c r="E963" s="13"/>
      <c r="F963" s="13"/>
      <c r="G963" s="13"/>
      <c r="H963" s="13"/>
      <c r="I963" s="12"/>
      <c r="J963" s="100"/>
      <c r="K963" s="3"/>
      <c r="L963" s="18"/>
      <c r="M963" s="11"/>
      <c r="N963" s="11"/>
      <c r="O963" s="18"/>
      <c r="P963" s="2"/>
      <c r="Q963" s="2"/>
      <c r="R963" s="4"/>
      <c r="S963" s="100"/>
      <c r="T963" s="9"/>
      <c r="U963" s="9"/>
      <c r="V963" s="9"/>
      <c r="W963" s="9"/>
      <c r="X963" s="9"/>
      <c r="Y963" s="1"/>
      <c r="Z963" s="9"/>
      <c r="AA963" s="9"/>
      <c r="AB963" s="9"/>
      <c r="AC963" s="9"/>
      <c r="AD963" s="9"/>
      <c r="AE963" s="10"/>
      <c r="AF963" s="9"/>
      <c r="AG963" s="9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</row>
    <row r="964" spans="1:190" x14ac:dyDescent="0.15">
      <c r="A964" s="98"/>
      <c r="B964" s="15"/>
      <c r="C964" s="2"/>
      <c r="D964" s="12"/>
      <c r="E964" s="13"/>
      <c r="F964" s="13"/>
      <c r="G964" s="13"/>
      <c r="H964" s="13"/>
      <c r="I964" s="12"/>
      <c r="J964" s="100"/>
      <c r="K964" s="3"/>
      <c r="L964" s="18"/>
      <c r="M964" s="11"/>
      <c r="N964" s="11"/>
      <c r="O964" s="18"/>
      <c r="P964" s="2"/>
      <c r="Q964" s="2"/>
      <c r="R964" s="4"/>
      <c r="S964" s="100"/>
      <c r="T964" s="9"/>
      <c r="U964" s="9"/>
      <c r="V964" s="9"/>
      <c r="W964" s="9"/>
      <c r="X964" s="9"/>
      <c r="Y964" s="1"/>
      <c r="Z964" s="9"/>
      <c r="AA964" s="9"/>
      <c r="AB964" s="9"/>
      <c r="AC964" s="9"/>
      <c r="AD964" s="9"/>
      <c r="AE964" s="10"/>
      <c r="AF964" s="9"/>
      <c r="AG964" s="9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</row>
    <row r="965" spans="1:190" x14ac:dyDescent="0.15">
      <c r="A965" s="98"/>
      <c r="B965" s="15"/>
      <c r="C965" s="2"/>
      <c r="D965" s="12"/>
      <c r="E965" s="13"/>
      <c r="F965" s="13"/>
      <c r="G965" s="13"/>
      <c r="H965" s="13"/>
      <c r="I965" s="12"/>
      <c r="J965" s="100"/>
      <c r="K965" s="3"/>
      <c r="L965" s="18"/>
      <c r="M965" s="11"/>
      <c r="N965" s="11"/>
      <c r="O965" s="18"/>
      <c r="P965" s="2"/>
      <c r="Q965" s="2"/>
      <c r="R965" s="4"/>
      <c r="S965" s="100"/>
      <c r="T965" s="9"/>
      <c r="U965" s="9"/>
      <c r="V965" s="9"/>
      <c r="W965" s="9"/>
      <c r="X965" s="9"/>
      <c r="Y965" s="1"/>
      <c r="Z965" s="9"/>
      <c r="AA965" s="9"/>
      <c r="AB965" s="9"/>
      <c r="AC965" s="9"/>
      <c r="AD965" s="9"/>
      <c r="AE965" s="10"/>
      <c r="AF965" s="9"/>
      <c r="AG965" s="9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</row>
    <row r="966" spans="1:190" x14ac:dyDescent="0.15">
      <c r="A966" s="98"/>
      <c r="B966" s="15"/>
      <c r="C966" s="2"/>
      <c r="D966" s="12"/>
      <c r="E966" s="13"/>
      <c r="F966" s="13"/>
      <c r="G966" s="13"/>
      <c r="H966" s="13"/>
      <c r="I966" s="12"/>
      <c r="J966" s="100"/>
      <c r="K966" s="3"/>
      <c r="L966" s="18"/>
      <c r="M966" s="11"/>
      <c r="N966" s="11"/>
      <c r="O966" s="18"/>
      <c r="P966" s="2"/>
      <c r="Q966" s="2"/>
      <c r="R966" s="4"/>
      <c r="S966" s="100"/>
      <c r="T966" s="9"/>
      <c r="U966" s="9"/>
      <c r="V966" s="9"/>
      <c r="W966" s="9"/>
      <c r="X966" s="9"/>
      <c r="Y966" s="1"/>
      <c r="Z966" s="9"/>
      <c r="AA966" s="9"/>
      <c r="AB966" s="9"/>
      <c r="AC966" s="9"/>
      <c r="AD966" s="9"/>
      <c r="AE966" s="10"/>
      <c r="AF966" s="9"/>
      <c r="AG966" s="9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</row>
    <row r="967" spans="1:190" x14ac:dyDescent="0.15">
      <c r="A967" s="98"/>
      <c r="B967" s="15"/>
      <c r="C967" s="2"/>
      <c r="D967" s="12"/>
      <c r="E967" s="13"/>
      <c r="F967" s="13"/>
      <c r="G967" s="13"/>
      <c r="H967" s="13"/>
      <c r="I967" s="12"/>
      <c r="J967" s="100"/>
      <c r="K967" s="3"/>
      <c r="L967" s="18"/>
      <c r="M967" s="11"/>
      <c r="N967" s="11"/>
      <c r="O967" s="18"/>
      <c r="P967" s="2"/>
      <c r="Q967" s="2"/>
      <c r="R967" s="4"/>
      <c r="S967" s="100"/>
      <c r="T967" s="9"/>
      <c r="U967" s="9"/>
      <c r="V967" s="9"/>
      <c r="W967" s="9"/>
      <c r="X967" s="9"/>
      <c r="Y967" s="1"/>
      <c r="Z967" s="9"/>
      <c r="AA967" s="9"/>
      <c r="AB967" s="9"/>
      <c r="AC967" s="9"/>
      <c r="AD967" s="9"/>
      <c r="AE967" s="10"/>
      <c r="AF967" s="9"/>
      <c r="AG967" s="9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</row>
    <row r="968" spans="1:190" x14ac:dyDescent="0.15">
      <c r="A968" s="98"/>
      <c r="B968" s="15"/>
      <c r="C968" s="2"/>
      <c r="D968" s="12"/>
      <c r="E968" s="13"/>
      <c r="F968" s="13"/>
      <c r="G968" s="13"/>
      <c r="H968" s="13"/>
      <c r="I968" s="12"/>
      <c r="J968" s="100"/>
      <c r="K968" s="3"/>
      <c r="L968" s="18"/>
      <c r="M968" s="11"/>
      <c r="N968" s="11"/>
      <c r="O968" s="18"/>
      <c r="P968" s="2"/>
      <c r="Q968" s="2"/>
      <c r="R968" s="4"/>
      <c r="S968" s="100"/>
      <c r="T968" s="9"/>
      <c r="U968" s="9"/>
      <c r="V968" s="9"/>
      <c r="W968" s="9"/>
      <c r="X968" s="9"/>
      <c r="Y968" s="1"/>
      <c r="Z968" s="9"/>
      <c r="AA968" s="9"/>
      <c r="AB968" s="9"/>
      <c r="AC968" s="9"/>
      <c r="AD968" s="9"/>
      <c r="AE968" s="10"/>
      <c r="AF968" s="9"/>
      <c r="AG968" s="9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</row>
    <row r="969" spans="1:190" x14ac:dyDescent="0.15">
      <c r="A969" s="98"/>
      <c r="B969" s="15"/>
      <c r="C969" s="2"/>
      <c r="D969" s="12"/>
      <c r="E969" s="13"/>
      <c r="F969" s="13"/>
      <c r="G969" s="13"/>
      <c r="H969" s="13"/>
      <c r="I969" s="12"/>
      <c r="J969" s="100"/>
      <c r="K969" s="3"/>
      <c r="L969" s="18"/>
      <c r="M969" s="11"/>
      <c r="N969" s="11"/>
      <c r="O969" s="18"/>
      <c r="P969" s="2"/>
      <c r="Q969" s="2"/>
      <c r="R969" s="4"/>
      <c r="S969" s="100"/>
      <c r="T969" s="9"/>
      <c r="U969" s="9"/>
      <c r="V969" s="9"/>
      <c r="W969" s="9"/>
      <c r="X969" s="9"/>
      <c r="Y969" s="1"/>
      <c r="Z969" s="9"/>
      <c r="AA969" s="9"/>
      <c r="AB969" s="9"/>
      <c r="AC969" s="9"/>
      <c r="AD969" s="9"/>
      <c r="AE969" s="10"/>
      <c r="AF969" s="9"/>
      <c r="AG969" s="9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</row>
    <row r="970" spans="1:190" x14ac:dyDescent="0.15">
      <c r="A970" s="98"/>
      <c r="B970" s="15"/>
      <c r="C970" s="2"/>
      <c r="D970" s="12"/>
      <c r="E970" s="13"/>
      <c r="F970" s="13"/>
      <c r="G970" s="13"/>
      <c r="H970" s="13"/>
      <c r="I970" s="12"/>
      <c r="J970" s="100"/>
      <c r="K970" s="3"/>
      <c r="L970" s="18"/>
      <c r="M970" s="11"/>
      <c r="N970" s="11"/>
      <c r="O970" s="18"/>
      <c r="P970" s="2"/>
      <c r="Q970" s="2"/>
      <c r="R970" s="4"/>
      <c r="S970" s="100"/>
      <c r="T970" s="9"/>
      <c r="U970" s="9"/>
      <c r="V970" s="9"/>
      <c r="W970" s="9"/>
      <c r="X970" s="9"/>
      <c r="Y970" s="1"/>
      <c r="Z970" s="9"/>
      <c r="AA970" s="9"/>
      <c r="AB970" s="9"/>
      <c r="AC970" s="9"/>
      <c r="AD970" s="9"/>
      <c r="AE970" s="10"/>
      <c r="AF970" s="9"/>
      <c r="AG970" s="9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</row>
    <row r="971" spans="1:190" x14ac:dyDescent="0.15">
      <c r="A971" s="98"/>
      <c r="B971" s="15"/>
      <c r="C971" s="2"/>
      <c r="D971" s="12"/>
      <c r="E971" s="13"/>
      <c r="F971" s="13"/>
      <c r="G971" s="13"/>
      <c r="H971" s="13"/>
      <c r="I971" s="12"/>
      <c r="J971" s="100"/>
      <c r="K971" s="3"/>
      <c r="L971" s="18"/>
      <c r="M971" s="11"/>
      <c r="N971" s="11"/>
      <c r="O971" s="18"/>
      <c r="P971" s="2"/>
      <c r="Q971" s="2"/>
      <c r="R971" s="4"/>
      <c r="S971" s="100"/>
      <c r="T971" s="9"/>
      <c r="U971" s="9"/>
      <c r="V971" s="9"/>
      <c r="W971" s="9"/>
      <c r="X971" s="9"/>
      <c r="Y971" s="1"/>
      <c r="Z971" s="9"/>
      <c r="AA971" s="9"/>
      <c r="AB971" s="9"/>
      <c r="AC971" s="9"/>
      <c r="AD971" s="9"/>
      <c r="AE971" s="10"/>
      <c r="AF971" s="9"/>
      <c r="AG971" s="9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</row>
    <row r="972" spans="1:190" x14ac:dyDescent="0.15">
      <c r="A972" s="98"/>
      <c r="B972" s="15"/>
      <c r="C972" s="2"/>
      <c r="D972" s="12"/>
      <c r="E972" s="13"/>
      <c r="F972" s="13"/>
      <c r="G972" s="13"/>
      <c r="H972" s="13"/>
      <c r="I972" s="12"/>
      <c r="J972" s="100"/>
      <c r="K972" s="3"/>
      <c r="L972" s="18"/>
      <c r="M972" s="11"/>
      <c r="N972" s="11"/>
      <c r="O972" s="18"/>
      <c r="P972" s="2"/>
      <c r="Q972" s="2"/>
      <c r="R972" s="4"/>
      <c r="S972" s="100"/>
      <c r="T972" s="9"/>
      <c r="U972" s="9"/>
      <c r="V972" s="9"/>
      <c r="W972" s="9"/>
      <c r="X972" s="9"/>
      <c r="Y972" s="1"/>
      <c r="Z972" s="9"/>
      <c r="AA972" s="9"/>
      <c r="AB972" s="9"/>
      <c r="AC972" s="9"/>
      <c r="AD972" s="9"/>
      <c r="AE972" s="10"/>
      <c r="AF972" s="9"/>
      <c r="AG972" s="9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</row>
    <row r="973" spans="1:190" x14ac:dyDescent="0.15">
      <c r="A973" s="98"/>
      <c r="B973" s="15"/>
      <c r="C973" s="2"/>
      <c r="D973" s="12"/>
      <c r="E973" s="13"/>
      <c r="F973" s="13"/>
      <c r="G973" s="13"/>
      <c r="H973" s="13"/>
      <c r="I973" s="12"/>
      <c r="J973" s="100"/>
      <c r="K973" s="3"/>
      <c r="L973" s="18"/>
      <c r="M973" s="11"/>
      <c r="N973" s="11"/>
      <c r="O973" s="18"/>
      <c r="P973" s="2"/>
      <c r="Q973" s="2"/>
      <c r="R973" s="4"/>
      <c r="S973" s="100"/>
      <c r="T973" s="9"/>
      <c r="U973" s="9"/>
      <c r="V973" s="9"/>
      <c r="W973" s="9"/>
      <c r="X973" s="9"/>
      <c r="Y973" s="1"/>
      <c r="Z973" s="9"/>
      <c r="AA973" s="9"/>
      <c r="AB973" s="9"/>
      <c r="AC973" s="9"/>
      <c r="AD973" s="9"/>
      <c r="AE973" s="10"/>
      <c r="AF973" s="9"/>
      <c r="AG973" s="9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</row>
    <row r="974" spans="1:190" x14ac:dyDescent="0.15">
      <c r="A974" s="98"/>
      <c r="B974" s="15"/>
      <c r="C974" s="2"/>
      <c r="D974" s="12"/>
      <c r="E974" s="13"/>
      <c r="F974" s="13"/>
      <c r="G974" s="13"/>
      <c r="H974" s="13"/>
      <c r="I974" s="12"/>
      <c r="J974" s="100"/>
      <c r="K974" s="3"/>
      <c r="L974" s="18"/>
      <c r="M974" s="11"/>
      <c r="N974" s="11"/>
      <c r="O974" s="18"/>
      <c r="P974" s="2"/>
      <c r="Q974" s="2"/>
      <c r="R974" s="4"/>
      <c r="S974" s="100"/>
      <c r="T974" s="9"/>
      <c r="U974" s="9"/>
      <c r="V974" s="9"/>
      <c r="W974" s="9"/>
      <c r="X974" s="9"/>
      <c r="Y974" s="1"/>
      <c r="Z974" s="9"/>
      <c r="AA974" s="9"/>
      <c r="AB974" s="9"/>
      <c r="AC974" s="9"/>
      <c r="AD974" s="9"/>
      <c r="AE974" s="10"/>
      <c r="AF974" s="9"/>
      <c r="AG974" s="9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</row>
    <row r="975" spans="1:190" x14ac:dyDescent="0.15">
      <c r="A975" s="98"/>
      <c r="B975" s="15"/>
      <c r="C975" s="2"/>
      <c r="D975" s="12"/>
      <c r="E975" s="13"/>
      <c r="F975" s="13"/>
      <c r="G975" s="13"/>
      <c r="H975" s="13"/>
      <c r="I975" s="12"/>
      <c r="J975" s="100"/>
      <c r="K975" s="3"/>
      <c r="L975" s="18"/>
      <c r="M975" s="11"/>
      <c r="N975" s="11"/>
      <c r="O975" s="18"/>
      <c r="P975" s="2"/>
      <c r="Q975" s="2"/>
      <c r="R975" s="4"/>
      <c r="S975" s="100"/>
      <c r="T975" s="9"/>
      <c r="U975" s="9"/>
      <c r="V975" s="9"/>
      <c r="W975" s="9"/>
      <c r="X975" s="9"/>
      <c r="Y975" s="1"/>
      <c r="Z975" s="9"/>
      <c r="AA975" s="9"/>
      <c r="AB975" s="9"/>
      <c r="AC975" s="9"/>
      <c r="AD975" s="9"/>
      <c r="AE975" s="10"/>
      <c r="AF975" s="9"/>
      <c r="AG975" s="9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</row>
    <row r="976" spans="1:190" x14ac:dyDescent="0.15">
      <c r="A976" s="98"/>
      <c r="B976" s="15"/>
      <c r="C976" s="2"/>
      <c r="D976" s="12"/>
      <c r="E976" s="13"/>
      <c r="F976" s="13"/>
      <c r="G976" s="13"/>
      <c r="H976" s="13"/>
      <c r="I976" s="12"/>
      <c r="J976" s="100"/>
      <c r="K976" s="3"/>
      <c r="L976" s="18"/>
      <c r="M976" s="11"/>
      <c r="N976" s="11"/>
      <c r="O976" s="18"/>
      <c r="P976" s="2"/>
      <c r="Q976" s="2"/>
      <c r="R976" s="4"/>
      <c r="S976" s="100"/>
      <c r="T976" s="9"/>
      <c r="U976" s="9"/>
      <c r="V976" s="9"/>
      <c r="W976" s="9"/>
      <c r="X976" s="9"/>
      <c r="Y976" s="1"/>
      <c r="Z976" s="9"/>
      <c r="AA976" s="9"/>
      <c r="AB976" s="9"/>
      <c r="AC976" s="9"/>
      <c r="AD976" s="9"/>
      <c r="AE976" s="10"/>
      <c r="AF976" s="9"/>
      <c r="AG976" s="9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</row>
    <row r="977" spans="1:190" x14ac:dyDescent="0.15">
      <c r="A977" s="98"/>
      <c r="B977" s="15"/>
      <c r="C977" s="2"/>
      <c r="D977" s="12"/>
      <c r="E977" s="13"/>
      <c r="F977" s="13"/>
      <c r="G977" s="13"/>
      <c r="H977" s="13"/>
      <c r="I977" s="12"/>
      <c r="J977" s="100"/>
      <c r="K977" s="3"/>
      <c r="L977" s="18"/>
      <c r="M977" s="11"/>
      <c r="N977" s="11"/>
      <c r="O977" s="18"/>
      <c r="P977" s="2"/>
      <c r="Q977" s="2"/>
      <c r="R977" s="4"/>
      <c r="S977" s="100"/>
      <c r="T977" s="9"/>
      <c r="U977" s="9"/>
      <c r="V977" s="9"/>
      <c r="W977" s="9"/>
      <c r="X977" s="9"/>
      <c r="Y977" s="1"/>
      <c r="Z977" s="9"/>
      <c r="AA977" s="9"/>
      <c r="AB977" s="9"/>
      <c r="AC977" s="9"/>
      <c r="AD977" s="9"/>
      <c r="AE977" s="10"/>
      <c r="AF977" s="9"/>
      <c r="AG977" s="9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</row>
    <row r="978" spans="1:190" x14ac:dyDescent="0.15">
      <c r="A978" s="98"/>
      <c r="B978" s="15"/>
      <c r="C978" s="2"/>
      <c r="D978" s="12"/>
      <c r="E978" s="13"/>
      <c r="F978" s="13"/>
      <c r="G978" s="13"/>
      <c r="H978" s="13"/>
      <c r="I978" s="12"/>
      <c r="J978" s="100"/>
      <c r="K978" s="3"/>
      <c r="L978" s="18"/>
      <c r="M978" s="11"/>
      <c r="N978" s="11"/>
      <c r="O978" s="18"/>
      <c r="P978" s="2"/>
      <c r="Q978" s="2"/>
      <c r="R978" s="4"/>
      <c r="S978" s="100"/>
      <c r="T978" s="9"/>
      <c r="U978" s="9"/>
      <c r="V978" s="9"/>
      <c r="W978" s="9"/>
      <c r="X978" s="9"/>
      <c r="Y978" s="1"/>
      <c r="Z978" s="9"/>
      <c r="AA978" s="9"/>
      <c r="AB978" s="9"/>
      <c r="AC978" s="9"/>
      <c r="AD978" s="9"/>
      <c r="AE978" s="10"/>
      <c r="AF978" s="9"/>
      <c r="AG978" s="9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</row>
    <row r="979" spans="1:190" x14ac:dyDescent="0.15">
      <c r="A979" s="98"/>
      <c r="B979" s="15"/>
      <c r="C979" s="2"/>
      <c r="D979" s="12"/>
      <c r="E979" s="13"/>
      <c r="F979" s="13"/>
      <c r="G979" s="13"/>
      <c r="H979" s="13"/>
      <c r="I979" s="12"/>
      <c r="J979" s="100"/>
      <c r="K979" s="3"/>
      <c r="L979" s="18"/>
      <c r="M979" s="11"/>
      <c r="N979" s="11"/>
      <c r="O979" s="18"/>
      <c r="P979" s="2"/>
      <c r="Q979" s="2"/>
      <c r="R979" s="4"/>
      <c r="S979" s="100"/>
      <c r="T979" s="9"/>
      <c r="U979" s="9"/>
      <c r="V979" s="9"/>
      <c r="W979" s="9"/>
      <c r="X979" s="9"/>
      <c r="Y979" s="1"/>
      <c r="Z979" s="9"/>
      <c r="AA979" s="9"/>
      <c r="AB979" s="9"/>
      <c r="AC979" s="9"/>
      <c r="AD979" s="9"/>
      <c r="AE979" s="10"/>
      <c r="AF979" s="9"/>
      <c r="AG979" s="9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</row>
    <row r="980" spans="1:190" x14ac:dyDescent="0.15">
      <c r="A980" s="98"/>
      <c r="B980" s="15"/>
      <c r="C980" s="2"/>
      <c r="D980" s="12"/>
      <c r="E980" s="13"/>
      <c r="F980" s="13"/>
      <c r="G980" s="13"/>
      <c r="H980" s="13"/>
      <c r="I980" s="12"/>
      <c r="J980" s="100"/>
      <c r="K980" s="3"/>
      <c r="L980" s="18"/>
      <c r="M980" s="11"/>
      <c r="N980" s="11"/>
      <c r="O980" s="18"/>
      <c r="P980" s="2"/>
      <c r="Q980" s="2"/>
      <c r="R980" s="4"/>
      <c r="S980" s="100"/>
      <c r="T980" s="9"/>
      <c r="U980" s="9"/>
      <c r="V980" s="9"/>
      <c r="W980" s="9"/>
      <c r="X980" s="9"/>
      <c r="Y980" s="1"/>
      <c r="Z980" s="9"/>
      <c r="AA980" s="9"/>
      <c r="AB980" s="9"/>
      <c r="AC980" s="9"/>
      <c r="AD980" s="9"/>
      <c r="AE980" s="10"/>
      <c r="AF980" s="9"/>
      <c r="AG980" s="9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</row>
    <row r="981" spans="1:190" x14ac:dyDescent="0.15">
      <c r="A981" s="98"/>
      <c r="B981" s="15"/>
      <c r="C981" s="2"/>
      <c r="D981" s="12"/>
      <c r="E981" s="13"/>
      <c r="F981" s="13"/>
      <c r="G981" s="13"/>
      <c r="H981" s="13"/>
      <c r="I981" s="12"/>
      <c r="J981" s="100"/>
      <c r="K981" s="3"/>
      <c r="L981" s="18"/>
      <c r="M981" s="11"/>
      <c r="N981" s="11"/>
      <c r="O981" s="18"/>
      <c r="P981" s="2"/>
      <c r="Q981" s="2"/>
      <c r="R981" s="4"/>
      <c r="S981" s="100"/>
      <c r="T981" s="9"/>
      <c r="U981" s="9"/>
      <c r="V981" s="9"/>
      <c r="W981" s="9"/>
      <c r="X981" s="9"/>
      <c r="Y981" s="1"/>
      <c r="Z981" s="9"/>
      <c r="AA981" s="9"/>
      <c r="AB981" s="9"/>
      <c r="AC981" s="9"/>
      <c r="AD981" s="9"/>
      <c r="AE981" s="10"/>
      <c r="AF981" s="9"/>
      <c r="AG981" s="9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</row>
    <row r="982" spans="1:190" x14ac:dyDescent="0.15">
      <c r="A982" s="98"/>
      <c r="B982" s="15"/>
      <c r="C982" s="2"/>
      <c r="D982" s="12"/>
      <c r="E982" s="13"/>
      <c r="F982" s="13"/>
      <c r="G982" s="13"/>
      <c r="H982" s="13"/>
      <c r="I982" s="12"/>
      <c r="J982" s="100"/>
      <c r="K982" s="3"/>
      <c r="L982" s="18"/>
      <c r="M982" s="11"/>
      <c r="N982" s="11"/>
      <c r="O982" s="18"/>
      <c r="P982" s="2"/>
      <c r="Q982" s="2"/>
      <c r="R982" s="4"/>
      <c r="S982" s="100"/>
      <c r="T982" s="9"/>
      <c r="U982" s="9"/>
      <c r="V982" s="9"/>
      <c r="W982" s="9"/>
      <c r="X982" s="9"/>
      <c r="Y982" s="1"/>
      <c r="Z982" s="9"/>
      <c r="AA982" s="9"/>
      <c r="AB982" s="9"/>
      <c r="AC982" s="9"/>
      <c r="AD982" s="9"/>
      <c r="AE982" s="10"/>
      <c r="AF982" s="9"/>
      <c r="AG982" s="9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</row>
    <row r="983" spans="1:190" x14ac:dyDescent="0.15">
      <c r="A983" s="98"/>
      <c r="B983" s="15"/>
      <c r="C983" s="2"/>
      <c r="D983" s="12"/>
      <c r="E983" s="13"/>
      <c r="F983" s="13"/>
      <c r="G983" s="13"/>
      <c r="H983" s="13"/>
      <c r="I983" s="12"/>
      <c r="J983" s="100"/>
      <c r="K983" s="3"/>
      <c r="L983" s="18"/>
      <c r="M983" s="11"/>
      <c r="N983" s="11"/>
      <c r="O983" s="18"/>
      <c r="P983" s="2"/>
      <c r="Q983" s="2"/>
      <c r="R983" s="4"/>
      <c r="S983" s="100"/>
      <c r="T983" s="9"/>
      <c r="U983" s="9"/>
      <c r="V983" s="9"/>
      <c r="W983" s="9"/>
      <c r="X983" s="9"/>
      <c r="Y983" s="1"/>
      <c r="Z983" s="9"/>
      <c r="AA983" s="9"/>
      <c r="AB983" s="9"/>
      <c r="AC983" s="9"/>
      <c r="AD983" s="9"/>
      <c r="AE983" s="10"/>
      <c r="AF983" s="9"/>
      <c r="AG983" s="9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</row>
    <row r="984" spans="1:190" x14ac:dyDescent="0.15">
      <c r="A984" s="98"/>
      <c r="B984" s="15"/>
      <c r="C984" s="2"/>
      <c r="D984" s="12"/>
      <c r="E984" s="13"/>
      <c r="F984" s="13"/>
      <c r="G984" s="13"/>
      <c r="H984" s="13"/>
      <c r="I984" s="12"/>
      <c r="J984" s="100"/>
      <c r="K984" s="3"/>
      <c r="L984" s="18"/>
      <c r="M984" s="11"/>
      <c r="N984" s="11"/>
      <c r="O984" s="18"/>
      <c r="P984" s="2"/>
      <c r="Q984" s="2"/>
      <c r="R984" s="4"/>
      <c r="S984" s="100"/>
      <c r="T984" s="9"/>
      <c r="U984" s="9"/>
      <c r="V984" s="9"/>
      <c r="W984" s="9"/>
      <c r="X984" s="9"/>
      <c r="Y984" s="1"/>
      <c r="Z984" s="9"/>
      <c r="AA984" s="9"/>
      <c r="AB984" s="9"/>
      <c r="AC984" s="9"/>
      <c r="AD984" s="9"/>
      <c r="AE984" s="10"/>
      <c r="AF984" s="9"/>
      <c r="AG984" s="9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</row>
    <row r="985" spans="1:190" x14ac:dyDescent="0.15">
      <c r="A985" s="98"/>
      <c r="B985" s="15"/>
      <c r="C985" s="2"/>
      <c r="D985" s="12"/>
      <c r="E985" s="13"/>
      <c r="F985" s="13"/>
      <c r="G985" s="13"/>
      <c r="H985" s="13"/>
      <c r="I985" s="12"/>
      <c r="J985" s="100"/>
      <c r="K985" s="3"/>
      <c r="L985" s="18"/>
      <c r="M985" s="11"/>
      <c r="N985" s="11"/>
      <c r="O985" s="18"/>
      <c r="P985" s="2"/>
      <c r="Q985" s="2"/>
      <c r="R985" s="4"/>
      <c r="S985" s="100"/>
      <c r="T985" s="9"/>
      <c r="U985" s="9"/>
      <c r="V985" s="9"/>
      <c r="W985" s="9"/>
      <c r="X985" s="9"/>
      <c r="Y985" s="1"/>
      <c r="Z985" s="9"/>
      <c r="AA985" s="9"/>
      <c r="AB985" s="9"/>
      <c r="AC985" s="9"/>
      <c r="AD985" s="9"/>
      <c r="AE985" s="10"/>
      <c r="AF985" s="9"/>
      <c r="AG985" s="9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</row>
    <row r="986" spans="1:190" x14ac:dyDescent="0.15">
      <c r="A986" s="98"/>
      <c r="B986" s="15"/>
      <c r="C986" s="2"/>
      <c r="D986" s="12"/>
      <c r="E986" s="13"/>
      <c r="F986" s="13"/>
      <c r="G986" s="13"/>
      <c r="H986" s="13"/>
      <c r="I986" s="12"/>
      <c r="J986" s="100"/>
      <c r="K986" s="3"/>
      <c r="L986" s="18"/>
      <c r="M986" s="11"/>
      <c r="N986" s="11"/>
      <c r="O986" s="18"/>
      <c r="P986" s="2"/>
      <c r="Q986" s="2"/>
      <c r="R986" s="4"/>
      <c r="S986" s="100"/>
      <c r="T986" s="9"/>
      <c r="U986" s="9"/>
      <c r="V986" s="9"/>
      <c r="W986" s="9"/>
      <c r="X986" s="9"/>
      <c r="Y986" s="1"/>
      <c r="Z986" s="9"/>
      <c r="AA986" s="9"/>
      <c r="AB986" s="9"/>
      <c r="AC986" s="9"/>
      <c r="AD986" s="9"/>
      <c r="AE986" s="10"/>
      <c r="AF986" s="9"/>
      <c r="AG986" s="9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</row>
    <row r="987" spans="1:190" x14ac:dyDescent="0.15">
      <c r="A987" s="98"/>
      <c r="B987" s="15"/>
      <c r="C987" s="2"/>
      <c r="D987" s="12"/>
      <c r="E987" s="13"/>
      <c r="F987" s="13"/>
      <c r="G987" s="13"/>
      <c r="H987" s="13"/>
      <c r="I987" s="12"/>
      <c r="J987" s="100"/>
      <c r="K987" s="3"/>
      <c r="L987" s="18"/>
      <c r="M987" s="11"/>
      <c r="N987" s="11"/>
      <c r="O987" s="18"/>
      <c r="P987" s="2"/>
      <c r="Q987" s="2"/>
      <c r="R987" s="4"/>
      <c r="S987" s="100"/>
      <c r="T987" s="9"/>
      <c r="U987" s="9"/>
      <c r="V987" s="9"/>
      <c r="W987" s="9"/>
      <c r="X987" s="9"/>
      <c r="Y987" s="1"/>
      <c r="Z987" s="9"/>
      <c r="AA987" s="9"/>
      <c r="AB987" s="9"/>
      <c r="AC987" s="9"/>
      <c r="AD987" s="9"/>
      <c r="AE987" s="10"/>
      <c r="AF987" s="9"/>
      <c r="AG987" s="9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</row>
    <row r="988" spans="1:190" x14ac:dyDescent="0.15">
      <c r="A988" s="98"/>
      <c r="B988" s="15"/>
      <c r="C988" s="2"/>
      <c r="D988" s="12"/>
      <c r="E988" s="13"/>
      <c r="F988" s="13"/>
      <c r="G988" s="13"/>
      <c r="H988" s="13"/>
      <c r="I988" s="12"/>
      <c r="J988" s="100"/>
      <c r="K988" s="3"/>
      <c r="L988" s="18"/>
      <c r="M988" s="11"/>
      <c r="N988" s="11"/>
      <c r="O988" s="18"/>
      <c r="P988" s="2"/>
      <c r="Q988" s="2"/>
      <c r="R988" s="4"/>
      <c r="S988" s="100"/>
      <c r="T988" s="9"/>
      <c r="U988" s="9"/>
      <c r="V988" s="9"/>
      <c r="W988" s="9"/>
      <c r="X988" s="9"/>
      <c r="Y988" s="1"/>
      <c r="Z988" s="9"/>
      <c r="AA988" s="9"/>
      <c r="AB988" s="9"/>
      <c r="AC988" s="9"/>
      <c r="AD988" s="9"/>
      <c r="AE988" s="10"/>
      <c r="AF988" s="9"/>
      <c r="AG988" s="9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</row>
    <row r="989" spans="1:190" x14ac:dyDescent="0.15">
      <c r="A989" s="98"/>
      <c r="B989" s="15"/>
      <c r="C989" s="2"/>
      <c r="D989" s="12"/>
      <c r="E989" s="13"/>
      <c r="F989" s="13"/>
      <c r="G989" s="13"/>
      <c r="H989" s="13"/>
      <c r="I989" s="12"/>
      <c r="J989" s="100"/>
      <c r="K989" s="3"/>
      <c r="L989" s="18"/>
      <c r="M989" s="11"/>
      <c r="N989" s="11"/>
      <c r="O989" s="18"/>
      <c r="P989" s="2"/>
      <c r="Q989" s="2"/>
      <c r="R989" s="4"/>
      <c r="S989" s="100"/>
      <c r="T989" s="9"/>
      <c r="U989" s="9"/>
      <c r="V989" s="9"/>
      <c r="W989" s="9"/>
      <c r="X989" s="9"/>
      <c r="Y989" s="1"/>
      <c r="Z989" s="9"/>
      <c r="AA989" s="9"/>
      <c r="AB989" s="9"/>
      <c r="AC989" s="9"/>
      <c r="AD989" s="9"/>
      <c r="AE989" s="10"/>
      <c r="AF989" s="9"/>
      <c r="AG989" s="9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</row>
    <row r="990" spans="1:190" x14ac:dyDescent="0.15">
      <c r="A990" s="98"/>
      <c r="B990" s="15"/>
      <c r="C990" s="2"/>
      <c r="D990" s="12"/>
      <c r="E990" s="13"/>
      <c r="F990" s="13"/>
      <c r="G990" s="13"/>
      <c r="H990" s="13"/>
      <c r="I990" s="12"/>
      <c r="J990" s="100"/>
      <c r="K990" s="3"/>
      <c r="L990" s="18"/>
      <c r="M990" s="11"/>
      <c r="N990" s="11"/>
      <c r="O990" s="18"/>
      <c r="P990" s="2"/>
      <c r="Q990" s="2"/>
      <c r="R990" s="4"/>
      <c r="S990" s="100"/>
      <c r="T990" s="9"/>
      <c r="U990" s="9"/>
      <c r="V990" s="9"/>
      <c r="W990" s="9"/>
      <c r="X990" s="9"/>
      <c r="Y990" s="1"/>
      <c r="Z990" s="9"/>
      <c r="AA990" s="9"/>
      <c r="AB990" s="9"/>
      <c r="AC990" s="9"/>
      <c r="AD990" s="9"/>
      <c r="AE990" s="10"/>
      <c r="AF990" s="9"/>
      <c r="AG990" s="9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</row>
    <row r="991" spans="1:190" x14ac:dyDescent="0.15">
      <c r="A991" s="98"/>
      <c r="B991" s="15"/>
      <c r="C991" s="2"/>
      <c r="D991" s="12"/>
      <c r="E991" s="13"/>
      <c r="F991" s="13"/>
      <c r="G991" s="13"/>
      <c r="H991" s="13"/>
      <c r="I991" s="12"/>
      <c r="J991" s="100"/>
      <c r="K991" s="3"/>
      <c r="L991" s="18"/>
      <c r="M991" s="11"/>
      <c r="N991" s="11"/>
      <c r="O991" s="18"/>
      <c r="P991" s="2"/>
      <c r="Q991" s="2"/>
      <c r="R991" s="4"/>
      <c r="S991" s="100"/>
      <c r="T991" s="9"/>
      <c r="U991" s="9"/>
      <c r="V991" s="9"/>
      <c r="W991" s="9"/>
      <c r="X991" s="9"/>
      <c r="Y991" s="1"/>
      <c r="Z991" s="9"/>
      <c r="AA991" s="9"/>
      <c r="AB991" s="9"/>
      <c r="AC991" s="9"/>
      <c r="AD991" s="9"/>
      <c r="AE991" s="10"/>
      <c r="AF991" s="9"/>
      <c r="AG991" s="9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</row>
    <row r="992" spans="1:190" x14ac:dyDescent="0.15">
      <c r="A992" s="98"/>
      <c r="B992" s="15"/>
      <c r="C992" s="2"/>
      <c r="D992" s="12"/>
      <c r="E992" s="13"/>
      <c r="F992" s="13"/>
      <c r="G992" s="13"/>
      <c r="H992" s="13"/>
      <c r="I992" s="12"/>
      <c r="J992" s="100"/>
      <c r="K992" s="3"/>
      <c r="L992" s="18"/>
      <c r="M992" s="11"/>
      <c r="N992" s="11"/>
      <c r="O992" s="18"/>
      <c r="P992" s="2"/>
      <c r="Q992" s="2"/>
      <c r="R992" s="4"/>
      <c r="S992" s="100"/>
      <c r="T992" s="9"/>
      <c r="U992" s="9"/>
      <c r="V992" s="9"/>
      <c r="W992" s="9"/>
      <c r="X992" s="9"/>
      <c r="Y992" s="1"/>
      <c r="Z992" s="9"/>
      <c r="AA992" s="9"/>
      <c r="AB992" s="9"/>
      <c r="AC992" s="9"/>
      <c r="AD992" s="9"/>
      <c r="AE992" s="10"/>
      <c r="AF992" s="9"/>
      <c r="AG992" s="9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</row>
    <row r="993" spans="1:190" x14ac:dyDescent="0.15">
      <c r="A993" s="98"/>
      <c r="B993" s="15"/>
      <c r="C993" s="2"/>
      <c r="D993" s="12"/>
      <c r="E993" s="13"/>
      <c r="F993" s="13"/>
      <c r="G993" s="13"/>
      <c r="H993" s="13"/>
      <c r="I993" s="12"/>
      <c r="J993" s="100"/>
      <c r="K993" s="3"/>
      <c r="L993" s="18"/>
      <c r="M993" s="11"/>
      <c r="N993" s="11"/>
      <c r="O993" s="18"/>
      <c r="P993" s="2"/>
      <c r="Q993" s="2"/>
      <c r="R993" s="4"/>
      <c r="S993" s="100"/>
      <c r="T993" s="9"/>
      <c r="U993" s="9"/>
      <c r="V993" s="9"/>
      <c r="W993" s="9"/>
      <c r="X993" s="9"/>
      <c r="Y993" s="1"/>
      <c r="Z993" s="9"/>
      <c r="AA993" s="9"/>
      <c r="AB993" s="9"/>
      <c r="AC993" s="9"/>
      <c r="AD993" s="9"/>
      <c r="AE993" s="10"/>
      <c r="AF993" s="9"/>
      <c r="AG993" s="9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</row>
    <row r="994" spans="1:190" x14ac:dyDescent="0.15">
      <c r="A994" s="98"/>
      <c r="B994" s="15"/>
      <c r="C994" s="2"/>
      <c r="D994" s="12"/>
      <c r="E994" s="13"/>
      <c r="F994" s="13"/>
      <c r="G994" s="13"/>
      <c r="H994" s="13"/>
      <c r="I994" s="12"/>
      <c r="J994" s="100"/>
      <c r="K994" s="3"/>
      <c r="L994" s="18"/>
      <c r="M994" s="11"/>
      <c r="N994" s="11"/>
      <c r="O994" s="18"/>
      <c r="P994" s="2"/>
      <c r="Q994" s="2"/>
      <c r="R994" s="4"/>
      <c r="S994" s="100"/>
      <c r="T994" s="9"/>
      <c r="U994" s="9"/>
      <c r="V994" s="9"/>
      <c r="W994" s="9"/>
      <c r="X994" s="9"/>
      <c r="Y994" s="1"/>
      <c r="Z994" s="9"/>
      <c r="AA994" s="9"/>
      <c r="AB994" s="9"/>
      <c r="AC994" s="9"/>
      <c r="AD994" s="9"/>
      <c r="AE994" s="10"/>
      <c r="AF994" s="9"/>
      <c r="AG994" s="9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</row>
    <row r="995" spans="1:190" x14ac:dyDescent="0.15">
      <c r="A995" s="98"/>
      <c r="B995" s="15"/>
      <c r="C995" s="2"/>
      <c r="D995" s="12"/>
      <c r="E995" s="13"/>
      <c r="F995" s="13"/>
      <c r="G995" s="13"/>
      <c r="H995" s="13"/>
      <c r="I995" s="12"/>
      <c r="J995" s="100"/>
      <c r="K995" s="3"/>
      <c r="L995" s="18"/>
      <c r="M995" s="11"/>
      <c r="N995" s="11"/>
      <c r="O995" s="18"/>
      <c r="P995" s="2"/>
      <c r="Q995" s="2"/>
      <c r="R995" s="4"/>
      <c r="S995" s="100"/>
      <c r="T995" s="9"/>
      <c r="U995" s="9"/>
      <c r="V995" s="9"/>
      <c r="W995" s="9"/>
      <c r="X995" s="9"/>
      <c r="Y995" s="1"/>
      <c r="Z995" s="9"/>
      <c r="AA995" s="9"/>
      <c r="AB995" s="9"/>
      <c r="AC995" s="9"/>
      <c r="AD995" s="9"/>
      <c r="AE995" s="10"/>
      <c r="AF995" s="9"/>
      <c r="AG995" s="9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</row>
    <row r="996" spans="1:190" x14ac:dyDescent="0.15">
      <c r="A996" s="98"/>
      <c r="B996" s="15"/>
      <c r="C996" s="2"/>
      <c r="D996" s="12"/>
      <c r="E996" s="13"/>
      <c r="F996" s="13"/>
      <c r="G996" s="13"/>
      <c r="H996" s="13"/>
      <c r="I996" s="12"/>
      <c r="J996" s="100"/>
      <c r="K996" s="3"/>
      <c r="L996" s="18"/>
      <c r="M996" s="11"/>
      <c r="N996" s="11"/>
      <c r="O996" s="18"/>
      <c r="P996" s="2"/>
      <c r="Q996" s="2"/>
      <c r="R996" s="4"/>
      <c r="S996" s="100"/>
      <c r="T996" s="9"/>
      <c r="U996" s="9"/>
      <c r="V996" s="9"/>
      <c r="W996" s="9"/>
      <c r="X996" s="9"/>
      <c r="Y996" s="1"/>
      <c r="Z996" s="9"/>
      <c r="AA996" s="9"/>
      <c r="AB996" s="9"/>
      <c r="AC996" s="9"/>
      <c r="AD996" s="9"/>
      <c r="AE996" s="10"/>
      <c r="AF996" s="9"/>
      <c r="AG996" s="9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</row>
    <row r="997" spans="1:190" x14ac:dyDescent="0.15">
      <c r="A997" s="98"/>
      <c r="B997" s="15"/>
      <c r="C997" s="2"/>
      <c r="D997" s="12"/>
      <c r="E997" s="13"/>
      <c r="F997" s="13"/>
      <c r="G997" s="13"/>
      <c r="H997" s="13"/>
      <c r="I997" s="12"/>
      <c r="J997" s="100"/>
      <c r="K997" s="3"/>
      <c r="L997" s="18"/>
      <c r="M997" s="11"/>
      <c r="N997" s="11"/>
      <c r="O997" s="18"/>
      <c r="P997" s="2"/>
      <c r="Q997" s="2"/>
      <c r="R997" s="4"/>
      <c r="S997" s="100"/>
      <c r="T997" s="9"/>
      <c r="U997" s="9"/>
      <c r="V997" s="9"/>
      <c r="W997" s="9"/>
      <c r="X997" s="9"/>
      <c r="Y997" s="1"/>
      <c r="Z997" s="9"/>
      <c r="AA997" s="9"/>
      <c r="AB997" s="9"/>
      <c r="AC997" s="9"/>
      <c r="AD997" s="9"/>
      <c r="AE997" s="10"/>
      <c r="AF997" s="9"/>
      <c r="AG997" s="9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</row>
    <row r="998" spans="1:190" x14ac:dyDescent="0.15">
      <c r="A998" s="98"/>
      <c r="B998" s="15"/>
      <c r="C998" s="2"/>
      <c r="D998" s="12"/>
      <c r="E998" s="13"/>
      <c r="F998" s="13"/>
      <c r="G998" s="13"/>
      <c r="H998" s="13"/>
      <c r="I998" s="12"/>
      <c r="J998" s="100"/>
      <c r="K998" s="3"/>
      <c r="L998" s="18"/>
      <c r="M998" s="11"/>
      <c r="N998" s="11"/>
      <c r="O998" s="18"/>
      <c r="P998" s="2"/>
      <c r="Q998" s="2"/>
      <c r="R998" s="4"/>
      <c r="S998" s="100"/>
      <c r="T998" s="9"/>
      <c r="U998" s="9"/>
      <c r="V998" s="9"/>
      <c r="W998" s="9"/>
      <c r="X998" s="9"/>
      <c r="Y998" s="1"/>
      <c r="Z998" s="9"/>
      <c r="AA998" s="9"/>
      <c r="AB998" s="9"/>
      <c r="AC998" s="9"/>
      <c r="AD998" s="9"/>
      <c r="AE998" s="10"/>
      <c r="AF998" s="9"/>
      <c r="AG998" s="9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</row>
    <row r="999" spans="1:190" x14ac:dyDescent="0.15">
      <c r="A999" s="98"/>
      <c r="B999" s="15"/>
      <c r="C999" s="2"/>
      <c r="D999" s="12"/>
      <c r="E999" s="13"/>
      <c r="F999" s="13"/>
      <c r="G999" s="13"/>
      <c r="H999" s="13"/>
      <c r="I999" s="12"/>
      <c r="J999" s="100"/>
      <c r="K999" s="3"/>
      <c r="L999" s="18"/>
      <c r="M999" s="11"/>
      <c r="N999" s="11"/>
      <c r="O999" s="18"/>
      <c r="P999" s="2"/>
      <c r="Q999" s="2"/>
      <c r="R999" s="4"/>
      <c r="S999" s="100"/>
      <c r="T999" s="9"/>
      <c r="U999" s="9"/>
      <c r="V999" s="9"/>
      <c r="W999" s="9"/>
      <c r="X999" s="9"/>
      <c r="Y999" s="1"/>
      <c r="Z999" s="9"/>
      <c r="AA999" s="9"/>
      <c r="AB999" s="9"/>
      <c r="AC999" s="9"/>
      <c r="AD999" s="9"/>
      <c r="AE999" s="10"/>
      <c r="AF999" s="9"/>
      <c r="AG999" s="9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</row>
    <row r="1000" spans="1:190" x14ac:dyDescent="0.15">
      <c r="A1000" s="98"/>
      <c r="B1000" s="15"/>
      <c r="C1000" s="2"/>
      <c r="D1000" s="12"/>
      <c r="E1000" s="13"/>
      <c r="F1000" s="13"/>
      <c r="G1000" s="13"/>
      <c r="H1000" s="13"/>
      <c r="I1000" s="12"/>
      <c r="J1000" s="100"/>
      <c r="K1000" s="3"/>
      <c r="L1000" s="18"/>
      <c r="M1000" s="11"/>
      <c r="N1000" s="11"/>
      <c r="O1000" s="18"/>
      <c r="P1000" s="2"/>
      <c r="Q1000" s="2"/>
      <c r="R1000" s="4"/>
      <c r="S1000" s="100"/>
      <c r="T1000" s="9"/>
      <c r="U1000" s="9"/>
      <c r="V1000" s="9"/>
      <c r="W1000" s="9"/>
      <c r="X1000" s="9"/>
      <c r="Y1000" s="1"/>
      <c r="Z1000" s="9"/>
      <c r="AA1000" s="9"/>
      <c r="AB1000" s="9"/>
      <c r="AC1000" s="9"/>
      <c r="AD1000" s="9"/>
      <c r="AE1000" s="10"/>
      <c r="AF1000" s="9"/>
      <c r="AG1000" s="9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</row>
    <row r="1001" spans="1:190" x14ac:dyDescent="0.15">
      <c r="A1001" s="98"/>
      <c r="B1001" s="15"/>
      <c r="C1001" s="2"/>
      <c r="D1001" s="12"/>
      <c r="E1001" s="13"/>
      <c r="F1001" s="13"/>
      <c r="G1001" s="13"/>
      <c r="H1001" s="13"/>
      <c r="I1001" s="12"/>
      <c r="J1001" s="100"/>
      <c r="K1001" s="3"/>
      <c r="L1001" s="18"/>
      <c r="M1001" s="11"/>
      <c r="N1001" s="11"/>
      <c r="O1001" s="18"/>
      <c r="P1001" s="2"/>
      <c r="Q1001" s="2"/>
      <c r="R1001" s="4"/>
      <c r="S1001" s="100"/>
      <c r="T1001" s="9"/>
      <c r="U1001" s="9"/>
      <c r="V1001" s="9"/>
      <c r="W1001" s="9"/>
      <c r="X1001" s="9"/>
      <c r="Y1001" s="1"/>
      <c r="Z1001" s="9"/>
      <c r="AA1001" s="9"/>
      <c r="AB1001" s="9"/>
      <c r="AC1001" s="9"/>
      <c r="AD1001" s="9"/>
      <c r="AE1001" s="10"/>
      <c r="AF1001" s="9"/>
      <c r="AG1001" s="9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</row>
    <row r="1002" spans="1:190" x14ac:dyDescent="0.15">
      <c r="A1002" s="98"/>
      <c r="B1002" s="15"/>
      <c r="C1002" s="2"/>
      <c r="D1002" s="12"/>
      <c r="E1002" s="13"/>
      <c r="F1002" s="13"/>
      <c r="G1002" s="13"/>
      <c r="H1002" s="13"/>
      <c r="I1002" s="12"/>
      <c r="J1002" s="100"/>
      <c r="K1002" s="3"/>
      <c r="L1002" s="18"/>
      <c r="M1002" s="11"/>
      <c r="N1002" s="11"/>
      <c r="O1002" s="18"/>
      <c r="P1002" s="2"/>
      <c r="Q1002" s="2"/>
      <c r="R1002" s="4"/>
      <c r="S1002" s="100"/>
      <c r="T1002" s="9"/>
      <c r="U1002" s="9"/>
      <c r="V1002" s="9"/>
      <c r="W1002" s="9"/>
      <c r="X1002" s="9"/>
      <c r="Y1002" s="1"/>
      <c r="Z1002" s="9"/>
      <c r="AA1002" s="9"/>
      <c r="AB1002" s="9"/>
      <c r="AC1002" s="9"/>
      <c r="AD1002" s="9"/>
      <c r="AE1002" s="10"/>
      <c r="AF1002" s="9"/>
      <c r="AG1002" s="9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</row>
    <row r="1003" spans="1:190" x14ac:dyDescent="0.15">
      <c r="A1003" s="98"/>
      <c r="B1003" s="15"/>
      <c r="C1003" s="2"/>
      <c r="D1003" s="12"/>
      <c r="E1003" s="13"/>
      <c r="F1003" s="13"/>
      <c r="G1003" s="13"/>
      <c r="H1003" s="13"/>
      <c r="I1003" s="12"/>
      <c r="J1003" s="100"/>
      <c r="K1003" s="3"/>
      <c r="L1003" s="18"/>
      <c r="M1003" s="11"/>
      <c r="N1003" s="11"/>
      <c r="O1003" s="18"/>
      <c r="P1003" s="2"/>
      <c r="Q1003" s="2"/>
      <c r="R1003" s="4"/>
      <c r="S1003" s="100"/>
      <c r="T1003" s="9"/>
      <c r="U1003" s="9"/>
      <c r="V1003" s="9"/>
      <c r="W1003" s="9"/>
      <c r="X1003" s="9"/>
      <c r="Y1003" s="1"/>
      <c r="Z1003" s="9"/>
      <c r="AA1003" s="9"/>
      <c r="AB1003" s="9"/>
      <c r="AC1003" s="9"/>
      <c r="AD1003" s="9"/>
      <c r="AE1003" s="10"/>
      <c r="AF1003" s="9"/>
      <c r="AG1003" s="9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</row>
    <row r="1004" spans="1:190" x14ac:dyDescent="0.15">
      <c r="A1004" s="98"/>
      <c r="B1004" s="15"/>
      <c r="C1004" s="2"/>
      <c r="D1004" s="12"/>
      <c r="E1004" s="13"/>
      <c r="F1004" s="13"/>
      <c r="G1004" s="13"/>
      <c r="H1004" s="13"/>
      <c r="I1004" s="12"/>
      <c r="J1004" s="100"/>
      <c r="K1004" s="3"/>
      <c r="L1004" s="18"/>
      <c r="M1004" s="11"/>
      <c r="N1004" s="11"/>
      <c r="O1004" s="18"/>
      <c r="P1004" s="2"/>
      <c r="Q1004" s="2"/>
      <c r="R1004" s="4"/>
      <c r="S1004" s="100"/>
      <c r="T1004" s="9"/>
      <c r="U1004" s="9"/>
      <c r="V1004" s="9"/>
      <c r="W1004" s="9"/>
      <c r="X1004" s="9"/>
      <c r="Y1004" s="1"/>
      <c r="Z1004" s="9"/>
      <c r="AA1004" s="9"/>
      <c r="AB1004" s="9"/>
      <c r="AC1004" s="9"/>
      <c r="AD1004" s="9"/>
      <c r="AE1004" s="10"/>
      <c r="AF1004" s="9"/>
      <c r="AG1004" s="9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</row>
    <row r="1005" spans="1:190" x14ac:dyDescent="0.15">
      <c r="A1005" s="98"/>
      <c r="B1005" s="15"/>
      <c r="C1005" s="2"/>
      <c r="D1005" s="12"/>
      <c r="E1005" s="13"/>
      <c r="F1005" s="13"/>
      <c r="G1005" s="13"/>
      <c r="H1005" s="13"/>
      <c r="I1005" s="12"/>
      <c r="J1005" s="100"/>
      <c r="K1005" s="3"/>
      <c r="L1005" s="18"/>
      <c r="M1005" s="11"/>
      <c r="N1005" s="11"/>
      <c r="O1005" s="18"/>
      <c r="P1005" s="2"/>
      <c r="Q1005" s="2"/>
      <c r="R1005" s="4"/>
      <c r="S1005" s="100"/>
      <c r="T1005" s="9"/>
      <c r="U1005" s="9"/>
      <c r="V1005" s="9"/>
      <c r="W1005" s="9"/>
      <c r="X1005" s="9"/>
      <c r="Y1005" s="1"/>
      <c r="Z1005" s="9"/>
      <c r="AA1005" s="9"/>
      <c r="AB1005" s="9"/>
      <c r="AC1005" s="9"/>
      <c r="AD1005" s="9"/>
      <c r="AE1005" s="10"/>
      <c r="AF1005" s="9"/>
      <c r="AG1005" s="9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</row>
    <row r="1006" spans="1:190" x14ac:dyDescent="0.15">
      <c r="A1006" s="98"/>
      <c r="B1006" s="15"/>
      <c r="C1006" s="2"/>
      <c r="D1006" s="12"/>
      <c r="E1006" s="13"/>
      <c r="F1006" s="13"/>
      <c r="G1006" s="13"/>
      <c r="H1006" s="13"/>
      <c r="I1006" s="12"/>
      <c r="J1006" s="100"/>
      <c r="K1006" s="3"/>
      <c r="L1006" s="18"/>
      <c r="M1006" s="11"/>
      <c r="N1006" s="11"/>
      <c r="O1006" s="18"/>
      <c r="P1006" s="2"/>
      <c r="Q1006" s="2"/>
      <c r="R1006" s="4"/>
      <c r="S1006" s="100"/>
      <c r="T1006" s="9"/>
      <c r="U1006" s="9"/>
      <c r="V1006" s="9"/>
      <c r="W1006" s="9"/>
      <c r="X1006" s="9"/>
      <c r="Y1006" s="1"/>
      <c r="Z1006" s="9"/>
      <c r="AA1006" s="9"/>
      <c r="AB1006" s="9"/>
      <c r="AC1006" s="9"/>
      <c r="AD1006" s="9"/>
      <c r="AE1006" s="10"/>
      <c r="AF1006" s="9"/>
      <c r="AG1006" s="9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</row>
    <row r="1007" spans="1:190" x14ac:dyDescent="0.15">
      <c r="A1007" s="98"/>
      <c r="B1007" s="15"/>
      <c r="C1007" s="2"/>
      <c r="D1007" s="12"/>
      <c r="E1007" s="13"/>
      <c r="F1007" s="13"/>
      <c r="G1007" s="13"/>
      <c r="H1007" s="13"/>
      <c r="I1007" s="12"/>
      <c r="J1007" s="100"/>
      <c r="K1007" s="3"/>
      <c r="L1007" s="18"/>
      <c r="M1007" s="11"/>
      <c r="N1007" s="11"/>
      <c r="O1007" s="18"/>
      <c r="P1007" s="2"/>
      <c r="Q1007" s="2"/>
      <c r="R1007" s="4"/>
      <c r="S1007" s="100"/>
      <c r="T1007" s="9"/>
      <c r="U1007" s="9"/>
      <c r="V1007" s="9"/>
      <c r="W1007" s="9"/>
      <c r="X1007" s="9"/>
      <c r="Y1007" s="1"/>
      <c r="Z1007" s="9"/>
      <c r="AA1007" s="9"/>
      <c r="AB1007" s="9"/>
      <c r="AC1007" s="9"/>
      <c r="AD1007" s="9"/>
      <c r="AE1007" s="10"/>
      <c r="AF1007" s="9"/>
      <c r="AG1007" s="9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</row>
    <row r="1008" spans="1:190" x14ac:dyDescent="0.15">
      <c r="A1008" s="98"/>
      <c r="B1008" s="15"/>
      <c r="C1008" s="2"/>
      <c r="D1008" s="12"/>
      <c r="E1008" s="13"/>
      <c r="F1008" s="13"/>
      <c r="G1008" s="13"/>
      <c r="H1008" s="13"/>
      <c r="I1008" s="12"/>
      <c r="J1008" s="100"/>
      <c r="K1008" s="3"/>
      <c r="L1008" s="18"/>
      <c r="M1008" s="11"/>
      <c r="N1008" s="11"/>
      <c r="O1008" s="18"/>
      <c r="P1008" s="2"/>
      <c r="Q1008" s="2"/>
      <c r="R1008" s="4"/>
      <c r="S1008" s="100"/>
      <c r="T1008" s="9"/>
      <c r="U1008" s="9"/>
      <c r="V1008" s="9"/>
      <c r="W1008" s="9"/>
      <c r="X1008" s="9"/>
      <c r="Y1008" s="1"/>
      <c r="Z1008" s="9"/>
      <c r="AA1008" s="9"/>
      <c r="AB1008" s="9"/>
      <c r="AC1008" s="9"/>
      <c r="AD1008" s="9"/>
      <c r="AE1008" s="10"/>
      <c r="AF1008" s="9"/>
      <c r="AG1008" s="9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</row>
    <row r="1009" spans="1:190" x14ac:dyDescent="0.15">
      <c r="A1009" s="98"/>
      <c r="B1009" s="15"/>
      <c r="C1009" s="2"/>
      <c r="D1009" s="12"/>
      <c r="E1009" s="13"/>
      <c r="F1009" s="13"/>
      <c r="G1009" s="13"/>
      <c r="H1009" s="13"/>
      <c r="I1009" s="12"/>
      <c r="J1009" s="100"/>
      <c r="K1009" s="3"/>
      <c r="L1009" s="18"/>
      <c r="M1009" s="11"/>
      <c r="N1009" s="11"/>
      <c r="O1009" s="18"/>
      <c r="P1009" s="2"/>
      <c r="Q1009" s="2"/>
      <c r="R1009" s="4"/>
      <c r="S1009" s="100"/>
      <c r="T1009" s="9"/>
      <c r="U1009" s="9"/>
      <c r="V1009" s="9"/>
      <c r="W1009" s="9"/>
      <c r="X1009" s="9"/>
      <c r="Y1009" s="1"/>
      <c r="Z1009" s="9"/>
      <c r="AA1009" s="9"/>
      <c r="AB1009" s="9"/>
      <c r="AC1009" s="9"/>
      <c r="AD1009" s="9"/>
      <c r="AE1009" s="10"/>
      <c r="AF1009" s="9"/>
      <c r="AG1009" s="9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</row>
    <row r="1010" spans="1:190" x14ac:dyDescent="0.15">
      <c r="A1010" s="98"/>
      <c r="B1010" s="15"/>
      <c r="C1010" s="2"/>
      <c r="D1010" s="12"/>
      <c r="E1010" s="13"/>
      <c r="F1010" s="13"/>
      <c r="G1010" s="13"/>
      <c r="H1010" s="13"/>
      <c r="I1010" s="12"/>
      <c r="J1010" s="100"/>
      <c r="K1010" s="3"/>
      <c r="L1010" s="18"/>
      <c r="M1010" s="11"/>
      <c r="N1010" s="11"/>
      <c r="O1010" s="18"/>
      <c r="P1010" s="2"/>
      <c r="Q1010" s="2"/>
      <c r="R1010" s="4"/>
      <c r="S1010" s="100"/>
      <c r="T1010" s="9"/>
      <c r="U1010" s="9"/>
      <c r="V1010" s="9"/>
      <c r="W1010" s="9"/>
      <c r="X1010" s="9"/>
      <c r="Y1010" s="1"/>
      <c r="Z1010" s="9"/>
      <c r="AA1010" s="9"/>
      <c r="AB1010" s="9"/>
      <c r="AC1010" s="9"/>
      <c r="AD1010" s="9"/>
      <c r="AE1010" s="10"/>
      <c r="AF1010" s="9"/>
      <c r="AG1010" s="9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</row>
    <row r="1011" spans="1:190" x14ac:dyDescent="0.15">
      <c r="A1011" s="98"/>
      <c r="B1011" s="15"/>
      <c r="C1011" s="2"/>
      <c r="D1011" s="12"/>
      <c r="E1011" s="13"/>
      <c r="F1011" s="13"/>
      <c r="G1011" s="13"/>
      <c r="H1011" s="13"/>
      <c r="I1011" s="12"/>
      <c r="J1011" s="100"/>
      <c r="K1011" s="3"/>
      <c r="L1011" s="18"/>
      <c r="M1011" s="11"/>
      <c r="N1011" s="11"/>
      <c r="O1011" s="18"/>
      <c r="P1011" s="2"/>
      <c r="Q1011" s="2"/>
      <c r="R1011" s="4"/>
      <c r="S1011" s="100"/>
      <c r="T1011" s="9"/>
      <c r="U1011" s="9"/>
      <c r="V1011" s="9"/>
      <c r="W1011" s="9"/>
      <c r="X1011" s="9"/>
      <c r="Y1011" s="1"/>
      <c r="Z1011" s="9"/>
      <c r="AA1011" s="9"/>
      <c r="AB1011" s="9"/>
      <c r="AC1011" s="9"/>
      <c r="AD1011" s="9"/>
      <c r="AE1011" s="10"/>
      <c r="AF1011" s="9"/>
      <c r="AG1011" s="9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</row>
    <row r="1012" spans="1:190" x14ac:dyDescent="0.15">
      <c r="A1012" s="98"/>
      <c r="B1012" s="15"/>
      <c r="C1012" s="2"/>
      <c r="D1012" s="12"/>
      <c r="E1012" s="13"/>
      <c r="F1012" s="13"/>
      <c r="G1012" s="13"/>
      <c r="H1012" s="13"/>
      <c r="I1012" s="12"/>
      <c r="J1012" s="100"/>
      <c r="K1012" s="3"/>
      <c r="L1012" s="18"/>
      <c r="M1012" s="11"/>
      <c r="N1012" s="11"/>
      <c r="O1012" s="18"/>
      <c r="P1012" s="2"/>
      <c r="Q1012" s="2"/>
      <c r="R1012" s="4"/>
      <c r="S1012" s="100"/>
      <c r="T1012" s="9"/>
      <c r="U1012" s="9"/>
      <c r="V1012" s="9"/>
      <c r="W1012" s="9"/>
      <c r="X1012" s="9"/>
      <c r="Y1012" s="1"/>
      <c r="Z1012" s="9"/>
      <c r="AA1012" s="9"/>
      <c r="AB1012" s="9"/>
      <c r="AC1012" s="9"/>
      <c r="AD1012" s="9"/>
      <c r="AE1012" s="10"/>
      <c r="AF1012" s="9"/>
      <c r="AG1012" s="9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</row>
    <row r="1013" spans="1:190" x14ac:dyDescent="0.15">
      <c r="A1013" s="98"/>
      <c r="B1013" s="15"/>
      <c r="C1013" s="2"/>
      <c r="D1013" s="12"/>
      <c r="E1013" s="13"/>
      <c r="F1013" s="13"/>
      <c r="G1013" s="13"/>
      <c r="H1013" s="13"/>
      <c r="I1013" s="12"/>
      <c r="J1013" s="100"/>
      <c r="K1013" s="3"/>
      <c r="L1013" s="18"/>
      <c r="M1013" s="11"/>
      <c r="N1013" s="11"/>
      <c r="O1013" s="18"/>
      <c r="P1013" s="2"/>
      <c r="Q1013" s="2"/>
      <c r="R1013" s="4"/>
      <c r="S1013" s="100"/>
      <c r="T1013" s="9"/>
      <c r="U1013" s="9"/>
      <c r="V1013" s="9"/>
      <c r="W1013" s="9"/>
      <c r="X1013" s="9"/>
      <c r="Y1013" s="1"/>
      <c r="Z1013" s="9"/>
      <c r="AA1013" s="9"/>
      <c r="AB1013" s="9"/>
      <c r="AC1013" s="9"/>
      <c r="AD1013" s="9"/>
      <c r="AE1013" s="10"/>
      <c r="AF1013" s="9"/>
      <c r="AG1013" s="9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</row>
    <row r="1014" spans="1:190" x14ac:dyDescent="0.15">
      <c r="A1014" s="98"/>
      <c r="B1014" s="15"/>
      <c r="C1014" s="2"/>
      <c r="D1014" s="12"/>
      <c r="E1014" s="13"/>
      <c r="F1014" s="13"/>
      <c r="G1014" s="13"/>
      <c r="H1014" s="13"/>
      <c r="I1014" s="12"/>
      <c r="J1014" s="100"/>
      <c r="K1014" s="3"/>
      <c r="L1014" s="18"/>
      <c r="M1014" s="11"/>
      <c r="N1014" s="11"/>
      <c r="O1014" s="18"/>
      <c r="P1014" s="2"/>
      <c r="Q1014" s="2"/>
      <c r="R1014" s="4"/>
      <c r="S1014" s="100"/>
      <c r="T1014" s="9"/>
      <c r="U1014" s="9"/>
      <c r="V1014" s="9"/>
      <c r="W1014" s="9"/>
      <c r="X1014" s="9"/>
      <c r="Y1014" s="1"/>
      <c r="Z1014" s="9"/>
      <c r="AA1014" s="9"/>
      <c r="AB1014" s="9"/>
      <c r="AC1014" s="9"/>
      <c r="AD1014" s="9"/>
      <c r="AE1014" s="10"/>
      <c r="AF1014" s="9"/>
      <c r="AG1014" s="9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</row>
    <row r="1015" spans="1:190" x14ac:dyDescent="0.15">
      <c r="A1015" s="98"/>
      <c r="B1015" s="15"/>
      <c r="C1015" s="2"/>
      <c r="D1015" s="12"/>
      <c r="E1015" s="13"/>
      <c r="F1015" s="13"/>
      <c r="G1015" s="13"/>
      <c r="H1015" s="13"/>
      <c r="I1015" s="12"/>
      <c r="J1015" s="100"/>
      <c r="K1015" s="3"/>
      <c r="L1015" s="18"/>
      <c r="M1015" s="11"/>
      <c r="N1015" s="11"/>
      <c r="O1015" s="18"/>
      <c r="P1015" s="2"/>
      <c r="Q1015" s="2"/>
      <c r="R1015" s="4"/>
      <c r="S1015" s="100"/>
      <c r="T1015" s="9"/>
      <c r="U1015" s="9"/>
      <c r="V1015" s="9"/>
      <c r="W1015" s="9"/>
      <c r="X1015" s="9"/>
      <c r="Y1015" s="1"/>
      <c r="Z1015" s="9"/>
      <c r="AA1015" s="9"/>
      <c r="AB1015" s="9"/>
      <c r="AC1015" s="9"/>
      <c r="AD1015" s="9"/>
      <c r="AE1015" s="10"/>
      <c r="AF1015" s="9"/>
      <c r="AG1015" s="9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</row>
    <row r="1016" spans="1:190" x14ac:dyDescent="0.15">
      <c r="A1016" s="98"/>
      <c r="B1016" s="15"/>
      <c r="C1016" s="2"/>
      <c r="D1016" s="12"/>
      <c r="E1016" s="13"/>
      <c r="F1016" s="13"/>
      <c r="G1016" s="13"/>
      <c r="H1016" s="13"/>
      <c r="I1016" s="12"/>
      <c r="J1016" s="100"/>
      <c r="K1016" s="3"/>
      <c r="L1016" s="18"/>
      <c r="M1016" s="11"/>
      <c r="N1016" s="11"/>
      <c r="O1016" s="18"/>
      <c r="P1016" s="2"/>
      <c r="Q1016" s="2"/>
      <c r="R1016" s="4"/>
      <c r="S1016" s="100"/>
      <c r="T1016" s="9"/>
      <c r="U1016" s="9"/>
      <c r="V1016" s="9"/>
      <c r="W1016" s="9"/>
      <c r="X1016" s="9"/>
      <c r="Y1016" s="1"/>
      <c r="Z1016" s="9"/>
      <c r="AA1016" s="9"/>
      <c r="AB1016" s="9"/>
      <c r="AC1016" s="9"/>
      <c r="AD1016" s="9"/>
      <c r="AE1016" s="10"/>
      <c r="AF1016" s="9"/>
      <c r="AG1016" s="9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</row>
    <row r="1017" spans="1:190" x14ac:dyDescent="0.15">
      <c r="A1017" s="98"/>
      <c r="B1017" s="15"/>
      <c r="C1017" s="2"/>
      <c r="D1017" s="12"/>
      <c r="E1017" s="13"/>
      <c r="F1017" s="13"/>
      <c r="G1017" s="13"/>
      <c r="H1017" s="13"/>
      <c r="I1017" s="12"/>
      <c r="J1017" s="100"/>
      <c r="K1017" s="3"/>
      <c r="L1017" s="18"/>
      <c r="M1017" s="11"/>
      <c r="N1017" s="11"/>
      <c r="O1017" s="18"/>
      <c r="P1017" s="2"/>
      <c r="Q1017" s="2"/>
      <c r="R1017" s="4"/>
      <c r="S1017" s="100"/>
      <c r="T1017" s="9"/>
      <c r="U1017" s="9"/>
      <c r="V1017" s="9"/>
      <c r="W1017" s="9"/>
      <c r="X1017" s="9"/>
      <c r="Y1017" s="1"/>
      <c r="Z1017" s="9"/>
      <c r="AA1017" s="9"/>
      <c r="AB1017" s="9"/>
      <c r="AC1017" s="9"/>
      <c r="AD1017" s="9"/>
      <c r="AE1017" s="10"/>
      <c r="AF1017" s="9"/>
      <c r="AG1017" s="9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</row>
    <row r="1018" spans="1:190" x14ac:dyDescent="0.15">
      <c r="A1018" s="98"/>
      <c r="B1018" s="15"/>
      <c r="C1018" s="2"/>
      <c r="D1018" s="12"/>
      <c r="E1018" s="13"/>
      <c r="F1018" s="13"/>
      <c r="G1018" s="13"/>
      <c r="H1018" s="13"/>
      <c r="I1018" s="12"/>
      <c r="J1018" s="100"/>
      <c r="K1018" s="3"/>
      <c r="L1018" s="18"/>
      <c r="M1018" s="11"/>
      <c r="N1018" s="11"/>
      <c r="O1018" s="18"/>
      <c r="P1018" s="2"/>
      <c r="Q1018" s="2"/>
      <c r="R1018" s="4"/>
      <c r="S1018" s="100"/>
      <c r="T1018" s="9"/>
      <c r="U1018" s="9"/>
      <c r="V1018" s="9"/>
      <c r="W1018" s="9"/>
      <c r="X1018" s="9"/>
      <c r="Y1018" s="1"/>
      <c r="Z1018" s="9"/>
      <c r="AA1018" s="9"/>
      <c r="AB1018" s="9"/>
      <c r="AC1018" s="9"/>
      <c r="AD1018" s="9"/>
      <c r="AE1018" s="10"/>
      <c r="AF1018" s="9"/>
      <c r="AG1018" s="9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</row>
    <row r="1019" spans="1:190" x14ac:dyDescent="0.15">
      <c r="A1019" s="98"/>
      <c r="B1019" s="15"/>
      <c r="C1019" s="2"/>
      <c r="D1019" s="12"/>
      <c r="E1019" s="13"/>
      <c r="F1019" s="13"/>
      <c r="G1019" s="13"/>
      <c r="H1019" s="13"/>
      <c r="I1019" s="12"/>
      <c r="J1019" s="100"/>
      <c r="K1019" s="3"/>
      <c r="L1019" s="18"/>
      <c r="M1019" s="11"/>
      <c r="N1019" s="11"/>
      <c r="O1019" s="18"/>
      <c r="P1019" s="2"/>
      <c r="Q1019" s="2"/>
      <c r="R1019" s="4"/>
      <c r="S1019" s="100"/>
      <c r="T1019" s="9"/>
      <c r="U1019" s="9"/>
      <c r="V1019" s="9"/>
      <c r="W1019" s="9"/>
      <c r="X1019" s="9"/>
      <c r="Y1019" s="1"/>
      <c r="Z1019" s="9"/>
      <c r="AA1019" s="9"/>
      <c r="AB1019" s="9"/>
      <c r="AC1019" s="9"/>
      <c r="AD1019" s="9"/>
      <c r="AE1019" s="10"/>
      <c r="AF1019" s="9"/>
      <c r="AG1019" s="9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</row>
    <row r="1020" spans="1:190" x14ac:dyDescent="0.15">
      <c r="A1020" s="98"/>
      <c r="B1020" s="15"/>
      <c r="C1020" s="2"/>
      <c r="D1020" s="12"/>
      <c r="E1020" s="13"/>
      <c r="F1020" s="13"/>
      <c r="G1020" s="13"/>
      <c r="H1020" s="13"/>
      <c r="I1020" s="12"/>
      <c r="J1020" s="100"/>
      <c r="K1020" s="3"/>
      <c r="L1020" s="18"/>
      <c r="M1020" s="11"/>
      <c r="N1020" s="11"/>
      <c r="O1020" s="18"/>
      <c r="P1020" s="2"/>
      <c r="Q1020" s="2"/>
      <c r="R1020" s="4"/>
      <c r="S1020" s="100"/>
      <c r="T1020" s="9"/>
      <c r="U1020" s="9"/>
      <c r="V1020" s="9"/>
      <c r="W1020" s="9"/>
      <c r="X1020" s="9"/>
      <c r="Y1020" s="1"/>
      <c r="Z1020" s="9"/>
      <c r="AA1020" s="9"/>
      <c r="AB1020" s="9"/>
      <c r="AC1020" s="9"/>
      <c r="AD1020" s="9"/>
      <c r="AE1020" s="10"/>
      <c r="AF1020" s="9"/>
      <c r="AG1020" s="9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</row>
    <row r="1021" spans="1:190" x14ac:dyDescent="0.15">
      <c r="A1021" s="98"/>
      <c r="B1021" s="15"/>
      <c r="C1021" s="2"/>
      <c r="D1021" s="12"/>
      <c r="E1021" s="13"/>
      <c r="F1021" s="13"/>
      <c r="G1021" s="13"/>
      <c r="H1021" s="13"/>
      <c r="I1021" s="12"/>
      <c r="J1021" s="100"/>
      <c r="K1021" s="3"/>
      <c r="L1021" s="18"/>
      <c r="M1021" s="11"/>
      <c r="N1021" s="11"/>
      <c r="O1021" s="18"/>
      <c r="P1021" s="2"/>
      <c r="Q1021" s="2"/>
      <c r="R1021" s="4"/>
      <c r="S1021" s="100"/>
      <c r="T1021" s="9"/>
      <c r="U1021" s="9"/>
      <c r="V1021" s="9"/>
      <c r="W1021" s="9"/>
      <c r="X1021" s="9"/>
      <c r="Y1021" s="1"/>
      <c r="Z1021" s="9"/>
      <c r="AA1021" s="9"/>
      <c r="AB1021" s="9"/>
      <c r="AC1021" s="9"/>
      <c r="AD1021" s="9"/>
      <c r="AE1021" s="10"/>
      <c r="AF1021" s="9"/>
      <c r="AG1021" s="9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</row>
    <row r="1022" spans="1:190" x14ac:dyDescent="0.15">
      <c r="A1022" s="98"/>
      <c r="B1022" s="15"/>
      <c r="C1022" s="2"/>
      <c r="D1022" s="12"/>
      <c r="E1022" s="13"/>
      <c r="F1022" s="13"/>
      <c r="G1022" s="13"/>
      <c r="H1022" s="13"/>
      <c r="I1022" s="12"/>
      <c r="J1022" s="100"/>
      <c r="K1022" s="3"/>
      <c r="L1022" s="18"/>
      <c r="M1022" s="11"/>
      <c r="N1022" s="11"/>
      <c r="O1022" s="18"/>
      <c r="P1022" s="2"/>
      <c r="Q1022" s="2"/>
      <c r="R1022" s="4"/>
      <c r="S1022" s="100"/>
      <c r="T1022" s="9"/>
      <c r="U1022" s="9"/>
      <c r="V1022" s="9"/>
      <c r="W1022" s="9"/>
      <c r="X1022" s="9"/>
      <c r="Y1022" s="1"/>
      <c r="Z1022" s="9"/>
      <c r="AA1022" s="9"/>
      <c r="AB1022" s="9"/>
      <c r="AC1022" s="9"/>
      <c r="AD1022" s="9"/>
      <c r="AE1022" s="10"/>
      <c r="AF1022" s="9"/>
      <c r="AG1022" s="9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</row>
    <row r="1023" spans="1:190" x14ac:dyDescent="0.15">
      <c r="A1023" s="98"/>
      <c r="B1023" s="15"/>
      <c r="C1023" s="2"/>
      <c r="D1023" s="12"/>
      <c r="E1023" s="13"/>
      <c r="F1023" s="13"/>
      <c r="G1023" s="13"/>
      <c r="H1023" s="13"/>
      <c r="I1023" s="12"/>
      <c r="J1023" s="100"/>
      <c r="K1023" s="3"/>
      <c r="L1023" s="18"/>
      <c r="M1023" s="11"/>
      <c r="N1023" s="11"/>
      <c r="O1023" s="18"/>
      <c r="P1023" s="2"/>
      <c r="Q1023" s="2"/>
      <c r="R1023" s="4"/>
      <c r="S1023" s="100"/>
      <c r="T1023" s="9"/>
      <c r="U1023" s="9"/>
      <c r="V1023" s="9"/>
      <c r="W1023" s="9"/>
      <c r="X1023" s="9"/>
      <c r="Y1023" s="1"/>
      <c r="Z1023" s="9"/>
      <c r="AA1023" s="9"/>
      <c r="AB1023" s="9"/>
      <c r="AC1023" s="9"/>
      <c r="AD1023" s="9"/>
      <c r="AE1023" s="10"/>
      <c r="AF1023" s="9"/>
      <c r="AG1023" s="9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</row>
    <row r="1024" spans="1:190" x14ac:dyDescent="0.15">
      <c r="A1024" s="98"/>
      <c r="B1024" s="15"/>
      <c r="C1024" s="2"/>
      <c r="D1024" s="12"/>
      <c r="E1024" s="13"/>
      <c r="F1024" s="13"/>
      <c r="G1024" s="13"/>
      <c r="H1024" s="13"/>
      <c r="I1024" s="12"/>
      <c r="J1024" s="100"/>
      <c r="K1024" s="3"/>
      <c r="L1024" s="18"/>
      <c r="M1024" s="11"/>
      <c r="N1024" s="11"/>
      <c r="O1024" s="18"/>
      <c r="P1024" s="2"/>
      <c r="Q1024" s="2"/>
      <c r="R1024" s="4"/>
      <c r="S1024" s="100"/>
      <c r="T1024" s="9"/>
      <c r="U1024" s="9"/>
      <c r="V1024" s="9"/>
      <c r="W1024" s="9"/>
      <c r="X1024" s="9"/>
      <c r="Y1024" s="1"/>
      <c r="Z1024" s="9"/>
      <c r="AA1024" s="9"/>
      <c r="AB1024" s="9"/>
      <c r="AC1024" s="9"/>
      <c r="AD1024" s="9"/>
      <c r="AE1024" s="10"/>
      <c r="AF1024" s="9"/>
      <c r="AG1024" s="9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</row>
    <row r="1025" spans="1:190" x14ac:dyDescent="0.15">
      <c r="A1025" s="98"/>
      <c r="B1025" s="15"/>
      <c r="C1025" s="2"/>
      <c r="D1025" s="12"/>
      <c r="E1025" s="13"/>
      <c r="F1025" s="13"/>
      <c r="G1025" s="13"/>
      <c r="H1025" s="13"/>
      <c r="I1025" s="12"/>
      <c r="J1025" s="100"/>
      <c r="K1025" s="3"/>
      <c r="L1025" s="18"/>
      <c r="M1025" s="11"/>
      <c r="N1025" s="11"/>
      <c r="O1025" s="18"/>
      <c r="P1025" s="2"/>
      <c r="Q1025" s="2"/>
      <c r="R1025" s="4"/>
      <c r="S1025" s="100"/>
      <c r="T1025" s="9"/>
      <c r="U1025" s="9"/>
      <c r="V1025" s="9"/>
      <c r="W1025" s="9"/>
      <c r="X1025" s="9"/>
      <c r="Y1025" s="1"/>
      <c r="Z1025" s="9"/>
      <c r="AA1025" s="9"/>
      <c r="AB1025" s="9"/>
      <c r="AC1025" s="9"/>
      <c r="AD1025" s="9"/>
      <c r="AE1025" s="10"/>
      <c r="AF1025" s="9"/>
      <c r="AG1025" s="9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</row>
    <row r="1026" spans="1:190" x14ac:dyDescent="0.15">
      <c r="A1026" s="98"/>
      <c r="B1026" s="15"/>
      <c r="C1026" s="2"/>
      <c r="D1026" s="12"/>
      <c r="E1026" s="13"/>
      <c r="F1026" s="13"/>
      <c r="G1026" s="13"/>
      <c r="H1026" s="13"/>
      <c r="I1026" s="12"/>
      <c r="J1026" s="100"/>
      <c r="K1026" s="3"/>
      <c r="L1026" s="18"/>
      <c r="M1026" s="11"/>
      <c r="N1026" s="11"/>
      <c r="O1026" s="18"/>
      <c r="P1026" s="2"/>
      <c r="Q1026" s="2"/>
      <c r="R1026" s="4"/>
      <c r="S1026" s="100"/>
      <c r="T1026" s="9"/>
      <c r="U1026" s="9"/>
      <c r="V1026" s="9"/>
      <c r="W1026" s="9"/>
      <c r="X1026" s="9"/>
      <c r="Y1026" s="1"/>
      <c r="Z1026" s="9"/>
      <c r="AA1026" s="9"/>
      <c r="AB1026" s="9"/>
      <c r="AC1026" s="9"/>
      <c r="AD1026" s="9"/>
      <c r="AE1026" s="10"/>
      <c r="AF1026" s="9"/>
      <c r="AG1026" s="9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</row>
    <row r="1027" spans="1:190" x14ac:dyDescent="0.15">
      <c r="A1027" s="98"/>
      <c r="B1027" s="15"/>
      <c r="C1027" s="2"/>
      <c r="D1027" s="12"/>
      <c r="E1027" s="13"/>
      <c r="F1027" s="13"/>
      <c r="G1027" s="13"/>
      <c r="H1027" s="13"/>
      <c r="I1027" s="12"/>
      <c r="J1027" s="100"/>
      <c r="K1027" s="3"/>
      <c r="L1027" s="18"/>
      <c r="M1027" s="11"/>
      <c r="N1027" s="11"/>
      <c r="O1027" s="18"/>
      <c r="P1027" s="2"/>
      <c r="Q1027" s="2"/>
      <c r="R1027" s="4"/>
      <c r="S1027" s="100"/>
      <c r="T1027" s="9"/>
      <c r="U1027" s="9"/>
      <c r="V1027" s="9"/>
      <c r="W1027" s="9"/>
      <c r="X1027" s="9"/>
      <c r="Y1027" s="1"/>
      <c r="Z1027" s="9"/>
      <c r="AA1027" s="9"/>
      <c r="AB1027" s="9"/>
      <c r="AC1027" s="9"/>
      <c r="AD1027" s="9"/>
      <c r="AE1027" s="10"/>
      <c r="AF1027" s="9"/>
      <c r="AG1027" s="9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</row>
    <row r="1028" spans="1:190" x14ac:dyDescent="0.15">
      <c r="A1028" s="98"/>
      <c r="B1028" s="15"/>
      <c r="C1028" s="2"/>
      <c r="D1028" s="12"/>
      <c r="E1028" s="13"/>
      <c r="F1028" s="13"/>
      <c r="G1028" s="13"/>
      <c r="H1028" s="13"/>
      <c r="I1028" s="12"/>
      <c r="J1028" s="100"/>
      <c r="K1028" s="3"/>
      <c r="L1028" s="18"/>
      <c r="M1028" s="11"/>
      <c r="N1028" s="11"/>
      <c r="O1028" s="18"/>
      <c r="P1028" s="2"/>
      <c r="Q1028" s="2"/>
      <c r="R1028" s="4"/>
      <c r="S1028" s="100"/>
      <c r="T1028" s="9"/>
      <c r="U1028" s="9"/>
      <c r="V1028" s="9"/>
      <c r="W1028" s="9"/>
      <c r="X1028" s="9"/>
      <c r="Y1028" s="1"/>
      <c r="Z1028" s="9"/>
      <c r="AA1028" s="9"/>
      <c r="AB1028" s="9"/>
      <c r="AC1028" s="9"/>
      <c r="AD1028" s="9"/>
      <c r="AE1028" s="10"/>
      <c r="AF1028" s="9"/>
      <c r="AG1028" s="9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</row>
    <row r="1029" spans="1:190" x14ac:dyDescent="0.15">
      <c r="A1029" s="98"/>
      <c r="B1029" s="15"/>
      <c r="C1029" s="2"/>
      <c r="D1029" s="12"/>
      <c r="E1029" s="13"/>
      <c r="F1029" s="13"/>
      <c r="G1029" s="13"/>
      <c r="H1029" s="13"/>
      <c r="I1029" s="12"/>
      <c r="J1029" s="100"/>
      <c r="K1029" s="3"/>
      <c r="L1029" s="18"/>
      <c r="M1029" s="11"/>
      <c r="N1029" s="11"/>
      <c r="O1029" s="18"/>
      <c r="P1029" s="2"/>
      <c r="Q1029" s="2"/>
      <c r="R1029" s="4"/>
      <c r="S1029" s="100"/>
      <c r="T1029" s="9"/>
      <c r="U1029" s="9"/>
      <c r="V1029" s="9"/>
      <c r="W1029" s="9"/>
      <c r="X1029" s="9"/>
      <c r="Y1029" s="1"/>
      <c r="Z1029" s="9"/>
      <c r="AA1029" s="9"/>
      <c r="AB1029" s="9"/>
      <c r="AC1029" s="9"/>
      <c r="AD1029" s="9"/>
      <c r="AE1029" s="10"/>
      <c r="AF1029" s="9"/>
      <c r="AG1029" s="9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</row>
    <row r="1030" spans="1:190" x14ac:dyDescent="0.15">
      <c r="A1030" s="98"/>
      <c r="B1030" s="15"/>
      <c r="C1030" s="2"/>
      <c r="D1030" s="12"/>
      <c r="E1030" s="13"/>
      <c r="F1030" s="13"/>
      <c r="G1030" s="13"/>
      <c r="H1030" s="13"/>
      <c r="I1030" s="12"/>
      <c r="J1030" s="100"/>
      <c r="K1030" s="3"/>
      <c r="L1030" s="18"/>
      <c r="M1030" s="11"/>
      <c r="N1030" s="11"/>
      <c r="O1030" s="18"/>
      <c r="P1030" s="2"/>
      <c r="Q1030" s="2"/>
      <c r="R1030" s="4"/>
      <c r="S1030" s="100"/>
      <c r="T1030" s="9"/>
      <c r="U1030" s="9"/>
      <c r="V1030" s="9"/>
      <c r="W1030" s="9"/>
      <c r="X1030" s="9"/>
      <c r="Y1030" s="1"/>
      <c r="Z1030" s="9"/>
      <c r="AA1030" s="9"/>
      <c r="AB1030" s="9"/>
      <c r="AC1030" s="9"/>
      <c r="AD1030" s="9"/>
      <c r="AE1030" s="10"/>
      <c r="AF1030" s="9"/>
      <c r="AG1030" s="9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</row>
    <row r="1031" spans="1:190" x14ac:dyDescent="0.15">
      <c r="A1031" s="98"/>
      <c r="B1031" s="15"/>
      <c r="C1031" s="2"/>
      <c r="D1031" s="12"/>
      <c r="E1031" s="13"/>
      <c r="F1031" s="13"/>
      <c r="G1031" s="13"/>
      <c r="H1031" s="13"/>
      <c r="I1031" s="12"/>
      <c r="J1031" s="100"/>
      <c r="K1031" s="3"/>
      <c r="L1031" s="18"/>
      <c r="M1031" s="11"/>
      <c r="N1031" s="11"/>
      <c r="O1031" s="18"/>
      <c r="P1031" s="2"/>
      <c r="Q1031" s="2"/>
      <c r="R1031" s="4"/>
      <c r="S1031" s="100"/>
      <c r="T1031" s="9"/>
      <c r="U1031" s="9"/>
      <c r="V1031" s="9"/>
      <c r="W1031" s="9"/>
      <c r="X1031" s="9"/>
      <c r="Y1031" s="1"/>
      <c r="Z1031" s="9"/>
      <c r="AA1031" s="9"/>
      <c r="AB1031" s="9"/>
      <c r="AC1031" s="9"/>
      <c r="AD1031" s="9"/>
      <c r="AE1031" s="10"/>
      <c r="AF1031" s="9"/>
      <c r="AG1031" s="9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</row>
    <row r="1032" spans="1:190" x14ac:dyDescent="0.15">
      <c r="A1032" s="98"/>
      <c r="B1032" s="15"/>
      <c r="C1032" s="2"/>
      <c r="D1032" s="12"/>
      <c r="E1032" s="13"/>
      <c r="F1032" s="13"/>
      <c r="G1032" s="13"/>
      <c r="H1032" s="13"/>
      <c r="I1032" s="12"/>
      <c r="J1032" s="100"/>
      <c r="K1032" s="3"/>
      <c r="L1032" s="18"/>
      <c r="M1032" s="11"/>
      <c r="N1032" s="11"/>
      <c r="O1032" s="18"/>
      <c r="P1032" s="2"/>
      <c r="Q1032" s="2"/>
      <c r="R1032" s="4"/>
      <c r="S1032" s="100"/>
      <c r="T1032" s="9"/>
      <c r="U1032" s="9"/>
      <c r="V1032" s="9"/>
      <c r="W1032" s="9"/>
      <c r="X1032" s="9"/>
      <c r="Y1032" s="1"/>
      <c r="Z1032" s="9"/>
      <c r="AA1032" s="9"/>
      <c r="AB1032" s="9"/>
      <c r="AC1032" s="9"/>
      <c r="AD1032" s="9"/>
      <c r="AE1032" s="10"/>
      <c r="AF1032" s="9"/>
      <c r="AG1032" s="9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</row>
    <row r="1033" spans="1:190" x14ac:dyDescent="0.15">
      <c r="A1033" s="98"/>
      <c r="B1033" s="15"/>
      <c r="C1033" s="2"/>
      <c r="D1033" s="12"/>
      <c r="E1033" s="13"/>
      <c r="F1033" s="13"/>
      <c r="G1033" s="13"/>
      <c r="H1033" s="13"/>
      <c r="I1033" s="12"/>
      <c r="J1033" s="100"/>
      <c r="K1033" s="3"/>
      <c r="L1033" s="18"/>
      <c r="M1033" s="11"/>
      <c r="N1033" s="11"/>
      <c r="O1033" s="18"/>
      <c r="P1033" s="2"/>
      <c r="Q1033" s="2"/>
      <c r="R1033" s="4"/>
      <c r="S1033" s="100"/>
      <c r="T1033" s="9"/>
      <c r="U1033" s="9"/>
      <c r="V1033" s="9"/>
      <c r="W1033" s="9"/>
      <c r="X1033" s="9"/>
      <c r="Y1033" s="1"/>
      <c r="Z1033" s="9"/>
      <c r="AA1033" s="9"/>
      <c r="AB1033" s="9"/>
      <c r="AC1033" s="9"/>
      <c r="AD1033" s="9"/>
      <c r="AE1033" s="10"/>
      <c r="AF1033" s="9"/>
      <c r="AG1033" s="9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</row>
    <row r="1034" spans="1:190" x14ac:dyDescent="0.15">
      <c r="A1034" s="98"/>
      <c r="B1034" s="15"/>
      <c r="C1034" s="2"/>
      <c r="D1034" s="12"/>
      <c r="E1034" s="13"/>
      <c r="F1034" s="13"/>
      <c r="G1034" s="13"/>
      <c r="H1034" s="13"/>
      <c r="I1034" s="12"/>
      <c r="J1034" s="100"/>
      <c r="K1034" s="3"/>
      <c r="L1034" s="18"/>
      <c r="M1034" s="11"/>
      <c r="N1034" s="11"/>
      <c r="O1034" s="18"/>
      <c r="P1034" s="2"/>
      <c r="Q1034" s="2"/>
      <c r="R1034" s="4"/>
      <c r="S1034" s="100"/>
      <c r="T1034" s="9"/>
      <c r="U1034" s="9"/>
      <c r="V1034" s="9"/>
      <c r="W1034" s="9"/>
      <c r="X1034" s="9"/>
      <c r="Y1034" s="1"/>
      <c r="Z1034" s="9"/>
      <c r="AA1034" s="9"/>
      <c r="AB1034" s="9"/>
      <c r="AC1034" s="9"/>
      <c r="AD1034" s="9"/>
      <c r="AE1034" s="10"/>
      <c r="AF1034" s="9"/>
      <c r="AG1034" s="9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</row>
    <row r="1035" spans="1:190" x14ac:dyDescent="0.15">
      <c r="A1035" s="98"/>
      <c r="B1035" s="15"/>
      <c r="C1035" s="2"/>
      <c r="D1035" s="12"/>
      <c r="E1035" s="13"/>
      <c r="F1035" s="13"/>
      <c r="G1035" s="13"/>
      <c r="H1035" s="13"/>
      <c r="I1035" s="12"/>
      <c r="J1035" s="100"/>
      <c r="K1035" s="3"/>
      <c r="L1035" s="18"/>
      <c r="M1035" s="11"/>
      <c r="N1035" s="11"/>
      <c r="O1035" s="18"/>
      <c r="P1035" s="2"/>
      <c r="Q1035" s="2"/>
      <c r="R1035" s="4"/>
      <c r="S1035" s="100"/>
      <c r="T1035" s="9"/>
      <c r="U1035" s="9"/>
      <c r="V1035" s="9"/>
      <c r="W1035" s="9"/>
      <c r="X1035" s="9"/>
      <c r="Y1035" s="1"/>
      <c r="Z1035" s="9"/>
      <c r="AA1035" s="9"/>
      <c r="AB1035" s="9"/>
      <c r="AC1035" s="9"/>
      <c r="AD1035" s="9"/>
      <c r="AE1035" s="10"/>
      <c r="AF1035" s="9"/>
      <c r="AG1035" s="9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</row>
    <row r="1036" spans="1:190" x14ac:dyDescent="0.15">
      <c r="A1036" s="98"/>
      <c r="B1036" s="15"/>
      <c r="C1036" s="2"/>
      <c r="D1036" s="12"/>
      <c r="E1036" s="13"/>
      <c r="F1036" s="13"/>
      <c r="G1036" s="13"/>
      <c r="H1036" s="13"/>
      <c r="I1036" s="12"/>
      <c r="J1036" s="100"/>
      <c r="K1036" s="3"/>
      <c r="L1036" s="18"/>
      <c r="M1036" s="11"/>
      <c r="N1036" s="11"/>
      <c r="O1036" s="18"/>
      <c r="P1036" s="2"/>
      <c r="Q1036" s="2"/>
      <c r="R1036" s="4"/>
      <c r="S1036" s="100"/>
      <c r="T1036" s="9"/>
      <c r="U1036" s="9"/>
      <c r="V1036" s="9"/>
      <c r="W1036" s="9"/>
      <c r="X1036" s="9"/>
      <c r="Y1036" s="1"/>
      <c r="Z1036" s="9"/>
      <c r="AA1036" s="9"/>
      <c r="AB1036" s="9"/>
      <c r="AC1036" s="9"/>
      <c r="AD1036" s="9"/>
      <c r="AE1036" s="10"/>
      <c r="AF1036" s="9"/>
      <c r="AG1036" s="9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</row>
    <row r="1037" spans="1:190" x14ac:dyDescent="0.15">
      <c r="A1037" s="98"/>
      <c r="B1037" s="15"/>
      <c r="C1037" s="2"/>
      <c r="D1037" s="12"/>
      <c r="E1037" s="13"/>
      <c r="F1037" s="13"/>
      <c r="G1037" s="13"/>
      <c r="H1037" s="13"/>
      <c r="I1037" s="12"/>
      <c r="J1037" s="100"/>
      <c r="K1037" s="3"/>
      <c r="L1037" s="18"/>
      <c r="M1037" s="11"/>
      <c r="N1037" s="11"/>
      <c r="O1037" s="18"/>
      <c r="P1037" s="2"/>
      <c r="Q1037" s="2"/>
      <c r="R1037" s="4"/>
      <c r="S1037" s="100"/>
      <c r="T1037" s="9"/>
      <c r="U1037" s="9"/>
      <c r="V1037" s="9"/>
      <c r="W1037" s="9"/>
      <c r="X1037" s="9"/>
      <c r="Y1037" s="1"/>
      <c r="Z1037" s="9"/>
      <c r="AA1037" s="9"/>
      <c r="AB1037" s="9"/>
      <c r="AC1037" s="9"/>
      <c r="AD1037" s="9"/>
      <c r="AE1037" s="10"/>
      <c r="AF1037" s="9"/>
      <c r="AG1037" s="9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</row>
    <row r="1038" spans="1:190" x14ac:dyDescent="0.15">
      <c r="A1038" s="98"/>
      <c r="B1038" s="15"/>
      <c r="C1038" s="2"/>
      <c r="D1038" s="12"/>
      <c r="E1038" s="13"/>
      <c r="F1038" s="13"/>
      <c r="G1038" s="13"/>
      <c r="H1038" s="13"/>
      <c r="I1038" s="12"/>
      <c r="J1038" s="100"/>
      <c r="K1038" s="3"/>
      <c r="L1038" s="18"/>
      <c r="M1038" s="11"/>
      <c r="N1038" s="11"/>
      <c r="O1038" s="18"/>
      <c r="P1038" s="2"/>
      <c r="Q1038" s="2"/>
      <c r="R1038" s="4"/>
      <c r="S1038" s="100"/>
      <c r="T1038" s="9"/>
      <c r="U1038" s="9"/>
      <c r="V1038" s="9"/>
      <c r="W1038" s="9"/>
      <c r="X1038" s="9"/>
      <c r="Y1038" s="1"/>
      <c r="Z1038" s="9"/>
      <c r="AA1038" s="9"/>
      <c r="AB1038" s="9"/>
      <c r="AC1038" s="9"/>
      <c r="AD1038" s="9"/>
      <c r="AE1038" s="10"/>
      <c r="AF1038" s="9"/>
      <c r="AG1038" s="9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</row>
    <row r="1039" spans="1:190" x14ac:dyDescent="0.15">
      <c r="A1039" s="98"/>
      <c r="B1039" s="15"/>
      <c r="C1039" s="2"/>
      <c r="D1039" s="12"/>
      <c r="E1039" s="13"/>
      <c r="F1039" s="13"/>
      <c r="G1039" s="13"/>
      <c r="H1039" s="13"/>
      <c r="I1039" s="12"/>
      <c r="J1039" s="100"/>
      <c r="K1039" s="3"/>
      <c r="L1039" s="18"/>
      <c r="M1039" s="11"/>
      <c r="N1039" s="11"/>
      <c r="O1039" s="18"/>
      <c r="P1039" s="2"/>
      <c r="Q1039" s="2"/>
      <c r="R1039" s="4"/>
      <c r="S1039" s="100"/>
      <c r="T1039" s="9"/>
      <c r="U1039" s="9"/>
      <c r="V1039" s="9"/>
      <c r="W1039" s="9"/>
      <c r="X1039" s="9"/>
      <c r="Y1039" s="1"/>
      <c r="Z1039" s="9"/>
      <c r="AA1039" s="9"/>
      <c r="AB1039" s="9"/>
      <c r="AC1039" s="9"/>
      <c r="AD1039" s="9"/>
      <c r="AE1039" s="10"/>
      <c r="AF1039" s="9"/>
      <c r="AG1039" s="9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</row>
    <row r="1040" spans="1:190" x14ac:dyDescent="0.15">
      <c r="A1040" s="98"/>
      <c r="B1040" s="15"/>
      <c r="C1040" s="2"/>
      <c r="D1040" s="12"/>
      <c r="E1040" s="13"/>
      <c r="F1040" s="13"/>
      <c r="G1040" s="13"/>
      <c r="H1040" s="13"/>
      <c r="I1040" s="12"/>
      <c r="J1040" s="100"/>
      <c r="K1040" s="3"/>
      <c r="L1040" s="18"/>
      <c r="M1040" s="11"/>
      <c r="N1040" s="11"/>
      <c r="O1040" s="18"/>
      <c r="P1040" s="2"/>
      <c r="Q1040" s="2"/>
      <c r="R1040" s="4"/>
      <c r="S1040" s="100"/>
      <c r="T1040" s="9"/>
      <c r="U1040" s="9"/>
      <c r="V1040" s="9"/>
      <c r="W1040" s="9"/>
      <c r="X1040" s="9"/>
      <c r="Y1040" s="1"/>
      <c r="Z1040" s="9"/>
      <c r="AA1040" s="9"/>
      <c r="AB1040" s="9"/>
      <c r="AC1040" s="9"/>
      <c r="AD1040" s="9"/>
      <c r="AE1040" s="10"/>
      <c r="AF1040" s="9"/>
      <c r="AG1040" s="9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</row>
    <row r="1041" spans="1:190" x14ac:dyDescent="0.15">
      <c r="A1041" s="98"/>
      <c r="B1041" s="15"/>
      <c r="C1041" s="2"/>
      <c r="D1041" s="12"/>
      <c r="E1041" s="13"/>
      <c r="F1041" s="13"/>
      <c r="G1041" s="13"/>
      <c r="H1041" s="13"/>
      <c r="I1041" s="12"/>
      <c r="J1041" s="100"/>
      <c r="K1041" s="3"/>
      <c r="L1041" s="18"/>
      <c r="M1041" s="11"/>
      <c r="N1041" s="11"/>
      <c r="O1041" s="18"/>
      <c r="P1041" s="2"/>
      <c r="Q1041" s="2"/>
      <c r="R1041" s="4"/>
      <c r="S1041" s="100"/>
      <c r="T1041" s="9"/>
      <c r="U1041" s="9"/>
      <c r="V1041" s="9"/>
      <c r="W1041" s="9"/>
      <c r="X1041" s="9"/>
      <c r="Y1041" s="1"/>
      <c r="Z1041" s="9"/>
      <c r="AA1041" s="9"/>
      <c r="AB1041" s="9"/>
      <c r="AC1041" s="9"/>
      <c r="AD1041" s="9"/>
      <c r="AE1041" s="10"/>
      <c r="AF1041" s="9"/>
      <c r="AG1041" s="9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</row>
    <row r="1042" spans="1:190" x14ac:dyDescent="0.15">
      <c r="A1042" s="98"/>
      <c r="B1042" s="15"/>
      <c r="C1042" s="2"/>
      <c r="D1042" s="12"/>
      <c r="E1042" s="13"/>
      <c r="F1042" s="13"/>
      <c r="G1042" s="13"/>
      <c r="H1042" s="13"/>
      <c r="I1042" s="12"/>
      <c r="J1042" s="100"/>
      <c r="K1042" s="3"/>
      <c r="L1042" s="18"/>
      <c r="M1042" s="11"/>
      <c r="N1042" s="11"/>
      <c r="O1042" s="18"/>
      <c r="P1042" s="2"/>
      <c r="Q1042" s="2"/>
      <c r="R1042" s="4"/>
      <c r="S1042" s="100"/>
      <c r="T1042" s="9"/>
      <c r="U1042" s="9"/>
      <c r="V1042" s="9"/>
      <c r="W1042" s="9"/>
      <c r="X1042" s="9"/>
      <c r="Y1042" s="1"/>
      <c r="Z1042" s="9"/>
      <c r="AA1042" s="9"/>
      <c r="AB1042" s="9"/>
      <c r="AC1042" s="9"/>
      <c r="AD1042" s="9"/>
      <c r="AE1042" s="10"/>
      <c r="AF1042" s="9"/>
      <c r="AG1042" s="9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</row>
    <row r="1043" spans="1:190" x14ac:dyDescent="0.15">
      <c r="A1043" s="98"/>
      <c r="B1043" s="15"/>
      <c r="C1043" s="2"/>
      <c r="D1043" s="12"/>
      <c r="E1043" s="13"/>
      <c r="F1043" s="13"/>
      <c r="G1043" s="13"/>
      <c r="H1043" s="13"/>
      <c r="I1043" s="12"/>
      <c r="J1043" s="100"/>
      <c r="K1043" s="3"/>
      <c r="L1043" s="18"/>
      <c r="M1043" s="11"/>
      <c r="N1043" s="11"/>
      <c r="O1043" s="18"/>
      <c r="P1043" s="2"/>
      <c r="Q1043" s="2"/>
      <c r="R1043" s="4"/>
      <c r="S1043" s="100"/>
      <c r="T1043" s="9"/>
      <c r="U1043" s="9"/>
      <c r="V1043" s="9"/>
      <c r="W1043" s="9"/>
      <c r="X1043" s="9"/>
      <c r="Y1043" s="1"/>
      <c r="Z1043" s="9"/>
      <c r="AA1043" s="9"/>
      <c r="AB1043" s="9"/>
      <c r="AC1043" s="9"/>
      <c r="AD1043" s="9"/>
      <c r="AE1043" s="10"/>
      <c r="AF1043" s="9"/>
      <c r="AG1043" s="9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</row>
    <row r="1044" spans="1:190" x14ac:dyDescent="0.15">
      <c r="A1044" s="98"/>
      <c r="B1044" s="15"/>
      <c r="C1044" s="2"/>
      <c r="D1044" s="12"/>
      <c r="E1044" s="13"/>
      <c r="F1044" s="13"/>
      <c r="G1044" s="13"/>
      <c r="H1044" s="13"/>
      <c r="I1044" s="12"/>
      <c r="J1044" s="100"/>
      <c r="K1044" s="3"/>
      <c r="L1044" s="18"/>
      <c r="M1044" s="11"/>
      <c r="N1044" s="11"/>
      <c r="O1044" s="18"/>
      <c r="P1044" s="2"/>
      <c r="Q1044" s="2"/>
      <c r="R1044" s="4"/>
      <c r="S1044" s="100"/>
      <c r="T1044" s="9"/>
      <c r="U1044" s="9"/>
      <c r="V1044" s="9"/>
      <c r="W1044" s="9"/>
      <c r="X1044" s="9"/>
      <c r="Y1044" s="1"/>
      <c r="Z1044" s="9"/>
      <c r="AA1044" s="9"/>
      <c r="AB1044" s="9"/>
      <c r="AC1044" s="9"/>
      <c r="AD1044" s="9"/>
      <c r="AE1044" s="10"/>
      <c r="AF1044" s="9"/>
      <c r="AG1044" s="9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</row>
    <row r="1045" spans="1:190" x14ac:dyDescent="0.15">
      <c r="A1045" s="98"/>
      <c r="B1045" s="15"/>
      <c r="C1045" s="2"/>
      <c r="D1045" s="12"/>
      <c r="E1045" s="13"/>
      <c r="F1045" s="13"/>
      <c r="G1045" s="13"/>
      <c r="H1045" s="13"/>
      <c r="I1045" s="12"/>
      <c r="J1045" s="100"/>
      <c r="K1045" s="3"/>
      <c r="L1045" s="18"/>
      <c r="M1045" s="11"/>
      <c r="N1045" s="11"/>
      <c r="O1045" s="18"/>
      <c r="P1045" s="2"/>
      <c r="Q1045" s="2"/>
      <c r="R1045" s="4"/>
      <c r="S1045" s="100"/>
      <c r="T1045" s="9"/>
      <c r="U1045" s="9"/>
      <c r="V1045" s="9"/>
      <c r="W1045" s="9"/>
      <c r="X1045" s="9"/>
      <c r="Y1045" s="1"/>
      <c r="Z1045" s="9"/>
      <c r="AA1045" s="9"/>
      <c r="AB1045" s="9"/>
      <c r="AC1045" s="9"/>
      <c r="AD1045" s="9"/>
      <c r="AE1045" s="10"/>
      <c r="AF1045" s="9"/>
      <c r="AG1045" s="9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</row>
    <row r="1046" spans="1:190" x14ac:dyDescent="0.15">
      <c r="A1046" s="98"/>
      <c r="B1046" s="15"/>
      <c r="C1046" s="2"/>
      <c r="D1046" s="12"/>
      <c r="E1046" s="13"/>
      <c r="F1046" s="13"/>
      <c r="G1046" s="13"/>
      <c r="H1046" s="13"/>
      <c r="I1046" s="12"/>
      <c r="J1046" s="100"/>
      <c r="K1046" s="3"/>
      <c r="L1046" s="18"/>
      <c r="M1046" s="11"/>
      <c r="N1046" s="11"/>
      <c r="O1046" s="18"/>
      <c r="P1046" s="2"/>
      <c r="Q1046" s="2"/>
      <c r="R1046" s="4"/>
      <c r="S1046" s="100"/>
      <c r="T1046" s="9"/>
      <c r="U1046" s="9"/>
      <c r="V1046" s="9"/>
      <c r="W1046" s="9"/>
      <c r="X1046" s="9"/>
      <c r="Y1046" s="1"/>
      <c r="Z1046" s="9"/>
      <c r="AA1046" s="9"/>
      <c r="AB1046" s="9"/>
      <c r="AC1046" s="9"/>
      <c r="AD1046" s="9"/>
      <c r="AE1046" s="10"/>
      <c r="AF1046" s="9"/>
      <c r="AG1046" s="9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</row>
    <row r="1047" spans="1:190" x14ac:dyDescent="0.15">
      <c r="A1047" s="98"/>
      <c r="B1047" s="15"/>
      <c r="C1047" s="2"/>
      <c r="D1047" s="12"/>
      <c r="E1047" s="13"/>
      <c r="F1047" s="13"/>
      <c r="G1047" s="13"/>
      <c r="H1047" s="13"/>
      <c r="I1047" s="12"/>
      <c r="J1047" s="100"/>
      <c r="K1047" s="3"/>
      <c r="L1047" s="18"/>
      <c r="M1047" s="11"/>
      <c r="N1047" s="11"/>
      <c r="O1047" s="18"/>
      <c r="P1047" s="2"/>
      <c r="Q1047" s="2"/>
      <c r="R1047" s="4"/>
      <c r="S1047" s="100"/>
      <c r="T1047" s="9"/>
      <c r="U1047" s="9"/>
      <c r="V1047" s="9"/>
      <c r="W1047" s="9"/>
      <c r="X1047" s="9"/>
      <c r="Y1047" s="1"/>
      <c r="Z1047" s="9"/>
      <c r="AA1047" s="9"/>
      <c r="AB1047" s="9"/>
      <c r="AC1047" s="9"/>
      <c r="AD1047" s="9"/>
      <c r="AE1047" s="10"/>
      <c r="AF1047" s="9"/>
      <c r="AG1047" s="9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</row>
    <row r="1048" spans="1:190" x14ac:dyDescent="0.15">
      <c r="A1048" s="98"/>
      <c r="B1048" s="15"/>
      <c r="C1048" s="2"/>
      <c r="D1048" s="12"/>
      <c r="E1048" s="13"/>
      <c r="F1048" s="13"/>
      <c r="G1048" s="13"/>
      <c r="H1048" s="13"/>
      <c r="I1048" s="12"/>
      <c r="J1048" s="100"/>
      <c r="K1048" s="3"/>
      <c r="L1048" s="18"/>
      <c r="M1048" s="11"/>
      <c r="N1048" s="11"/>
      <c r="O1048" s="18"/>
      <c r="P1048" s="2"/>
      <c r="Q1048" s="2"/>
      <c r="R1048" s="4"/>
      <c r="S1048" s="100"/>
      <c r="T1048" s="9"/>
      <c r="U1048" s="9"/>
      <c r="V1048" s="9"/>
      <c r="W1048" s="9"/>
      <c r="X1048" s="9"/>
      <c r="Y1048" s="1"/>
      <c r="Z1048" s="9"/>
      <c r="AA1048" s="9"/>
      <c r="AB1048" s="9"/>
      <c r="AC1048" s="9"/>
      <c r="AD1048" s="9"/>
      <c r="AE1048" s="10"/>
      <c r="AF1048" s="9"/>
      <c r="AG1048" s="9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</row>
    <row r="1049" spans="1:190" x14ac:dyDescent="0.15">
      <c r="A1049" s="98"/>
      <c r="B1049" s="15"/>
      <c r="C1049" s="2"/>
      <c r="D1049" s="12"/>
      <c r="E1049" s="13"/>
      <c r="F1049" s="13"/>
      <c r="G1049" s="13"/>
      <c r="H1049" s="13"/>
      <c r="I1049" s="12"/>
      <c r="J1049" s="100"/>
      <c r="K1049" s="3"/>
      <c r="L1049" s="18"/>
      <c r="M1049" s="11"/>
      <c r="N1049" s="11"/>
      <c r="O1049" s="18"/>
      <c r="P1049" s="2"/>
      <c r="Q1049" s="2"/>
      <c r="R1049" s="4"/>
      <c r="S1049" s="100"/>
      <c r="T1049" s="9"/>
      <c r="U1049" s="9"/>
      <c r="V1049" s="9"/>
      <c r="W1049" s="9"/>
      <c r="X1049" s="9"/>
      <c r="Y1049" s="1"/>
      <c r="Z1049" s="9"/>
      <c r="AA1049" s="9"/>
      <c r="AB1049" s="9"/>
      <c r="AC1049" s="9"/>
      <c r="AD1049" s="9"/>
      <c r="AE1049" s="10"/>
      <c r="AF1049" s="9"/>
      <c r="AG1049" s="9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</row>
    <row r="1050" spans="1:190" x14ac:dyDescent="0.15">
      <c r="A1050" s="98"/>
      <c r="B1050" s="15"/>
      <c r="C1050" s="2"/>
      <c r="D1050" s="12"/>
      <c r="E1050" s="13"/>
      <c r="F1050" s="13"/>
      <c r="G1050" s="13"/>
      <c r="H1050" s="13"/>
      <c r="I1050" s="12"/>
      <c r="J1050" s="100"/>
      <c r="K1050" s="3"/>
      <c r="L1050" s="18"/>
      <c r="M1050" s="11"/>
      <c r="N1050" s="11"/>
      <c r="O1050" s="18"/>
      <c r="P1050" s="2"/>
      <c r="Q1050" s="2"/>
      <c r="R1050" s="4"/>
      <c r="S1050" s="100"/>
      <c r="T1050" s="9"/>
      <c r="U1050" s="9"/>
      <c r="V1050" s="9"/>
      <c r="W1050" s="9"/>
      <c r="X1050" s="9"/>
      <c r="Y1050" s="1"/>
      <c r="Z1050" s="9"/>
      <c r="AA1050" s="9"/>
      <c r="AB1050" s="9"/>
      <c r="AC1050" s="9"/>
      <c r="AD1050" s="9"/>
      <c r="AE1050" s="10"/>
      <c r="AF1050" s="9"/>
      <c r="AG1050" s="9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</row>
    <row r="1051" spans="1:190" x14ac:dyDescent="0.15">
      <c r="A1051" s="98"/>
      <c r="B1051" s="15"/>
      <c r="C1051" s="2"/>
      <c r="D1051" s="12"/>
      <c r="E1051" s="13"/>
      <c r="F1051" s="13"/>
      <c r="G1051" s="13"/>
      <c r="H1051" s="13"/>
      <c r="I1051" s="12"/>
      <c r="J1051" s="100"/>
      <c r="K1051" s="3"/>
      <c r="L1051" s="18"/>
      <c r="M1051" s="11"/>
      <c r="N1051" s="11"/>
      <c r="O1051" s="18"/>
      <c r="P1051" s="2"/>
      <c r="Q1051" s="2"/>
      <c r="R1051" s="4"/>
      <c r="S1051" s="100"/>
      <c r="T1051" s="9"/>
      <c r="U1051" s="9"/>
      <c r="V1051" s="9"/>
      <c r="W1051" s="9"/>
      <c r="X1051" s="9"/>
      <c r="Y1051" s="1"/>
      <c r="Z1051" s="9"/>
      <c r="AA1051" s="9"/>
      <c r="AB1051" s="9"/>
      <c r="AC1051" s="9"/>
      <c r="AD1051" s="9"/>
      <c r="AE1051" s="10"/>
      <c r="AF1051" s="9"/>
      <c r="AG1051" s="9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</row>
    <row r="1052" spans="1:190" x14ac:dyDescent="0.15">
      <c r="A1052" s="98"/>
      <c r="B1052" s="15"/>
      <c r="C1052" s="2"/>
      <c r="D1052" s="12"/>
      <c r="E1052" s="13"/>
      <c r="F1052" s="13"/>
      <c r="G1052" s="13"/>
      <c r="H1052" s="13"/>
      <c r="I1052" s="12"/>
      <c r="J1052" s="100"/>
      <c r="K1052" s="3"/>
      <c r="L1052" s="18"/>
      <c r="M1052" s="11"/>
      <c r="N1052" s="11"/>
      <c r="O1052" s="18"/>
      <c r="P1052" s="2"/>
      <c r="Q1052" s="2"/>
      <c r="R1052" s="4"/>
      <c r="S1052" s="100"/>
      <c r="T1052" s="9"/>
      <c r="U1052" s="9"/>
      <c r="V1052" s="9"/>
      <c r="W1052" s="9"/>
      <c r="X1052" s="9"/>
      <c r="Y1052" s="1"/>
      <c r="Z1052" s="9"/>
      <c r="AA1052" s="9"/>
      <c r="AB1052" s="9"/>
      <c r="AC1052" s="9"/>
      <c r="AD1052" s="9"/>
      <c r="AE1052" s="10"/>
      <c r="AF1052" s="9"/>
      <c r="AG1052" s="9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</row>
    <row r="1053" spans="1:190" x14ac:dyDescent="0.15">
      <c r="A1053" s="98"/>
      <c r="B1053" s="15"/>
      <c r="C1053" s="2"/>
      <c r="D1053" s="12"/>
      <c r="E1053" s="13"/>
      <c r="F1053" s="13"/>
      <c r="G1053" s="13"/>
      <c r="H1053" s="13"/>
      <c r="I1053" s="12"/>
      <c r="J1053" s="100"/>
      <c r="K1053" s="3"/>
      <c r="L1053" s="18"/>
      <c r="M1053" s="11"/>
      <c r="N1053" s="11"/>
      <c r="O1053" s="18"/>
      <c r="P1053" s="2"/>
      <c r="Q1053" s="2"/>
      <c r="R1053" s="4"/>
      <c r="S1053" s="100"/>
      <c r="T1053" s="9"/>
      <c r="U1053" s="9"/>
      <c r="V1053" s="9"/>
      <c r="W1053" s="9"/>
      <c r="X1053" s="9"/>
      <c r="Y1053" s="1"/>
      <c r="Z1053" s="9"/>
      <c r="AA1053" s="9"/>
      <c r="AB1053" s="9"/>
      <c r="AC1053" s="9"/>
      <c r="AD1053" s="9"/>
      <c r="AE1053" s="10"/>
      <c r="AF1053" s="9"/>
      <c r="AG1053" s="9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</row>
    <row r="1054" spans="1:190" x14ac:dyDescent="0.15">
      <c r="A1054" s="98"/>
      <c r="B1054" s="15"/>
      <c r="C1054" s="2"/>
      <c r="D1054" s="12"/>
      <c r="E1054" s="13"/>
      <c r="F1054" s="13"/>
      <c r="G1054" s="13"/>
      <c r="H1054" s="13"/>
      <c r="I1054" s="12"/>
      <c r="J1054" s="100"/>
      <c r="K1054" s="3"/>
      <c r="L1054" s="18"/>
      <c r="M1054" s="11"/>
      <c r="N1054" s="11"/>
      <c r="O1054" s="18"/>
      <c r="P1054" s="2"/>
      <c r="Q1054" s="2"/>
      <c r="R1054" s="4"/>
      <c r="S1054" s="100"/>
      <c r="T1054" s="9"/>
      <c r="U1054" s="9"/>
      <c r="V1054" s="9"/>
      <c r="W1054" s="9"/>
      <c r="X1054" s="9"/>
      <c r="Y1054" s="1"/>
      <c r="Z1054" s="9"/>
      <c r="AA1054" s="9"/>
      <c r="AB1054" s="9"/>
      <c r="AC1054" s="9"/>
      <c r="AD1054" s="9"/>
      <c r="AE1054" s="10"/>
      <c r="AF1054" s="9"/>
      <c r="AG1054" s="9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</row>
    <row r="1055" spans="1:190" x14ac:dyDescent="0.15">
      <c r="A1055" s="98"/>
      <c r="B1055" s="15"/>
      <c r="C1055" s="2"/>
      <c r="D1055" s="12"/>
      <c r="E1055" s="13"/>
      <c r="F1055" s="13"/>
      <c r="G1055" s="13"/>
      <c r="H1055" s="13"/>
      <c r="I1055" s="12"/>
      <c r="J1055" s="100"/>
      <c r="K1055" s="3"/>
      <c r="L1055" s="18"/>
      <c r="M1055" s="11"/>
      <c r="N1055" s="11"/>
      <c r="O1055" s="18"/>
      <c r="P1055" s="2"/>
      <c r="Q1055" s="2"/>
      <c r="R1055" s="4"/>
      <c r="S1055" s="100"/>
      <c r="T1055" s="9"/>
      <c r="U1055" s="9"/>
      <c r="V1055" s="9"/>
      <c r="W1055" s="9"/>
      <c r="X1055" s="9"/>
      <c r="Y1055" s="1"/>
      <c r="Z1055" s="9"/>
      <c r="AA1055" s="9"/>
      <c r="AB1055" s="9"/>
      <c r="AC1055" s="9"/>
      <c r="AD1055" s="9"/>
      <c r="AE1055" s="10"/>
      <c r="AF1055" s="9"/>
      <c r="AG1055" s="9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</row>
    <row r="1056" spans="1:190" x14ac:dyDescent="0.15">
      <c r="A1056" s="98"/>
      <c r="B1056" s="15"/>
      <c r="C1056" s="2"/>
      <c r="D1056" s="12"/>
      <c r="E1056" s="13"/>
      <c r="F1056" s="13"/>
      <c r="G1056" s="13"/>
      <c r="H1056" s="13"/>
      <c r="I1056" s="12"/>
      <c r="J1056" s="100"/>
      <c r="K1056" s="3"/>
      <c r="L1056" s="18"/>
      <c r="M1056" s="11"/>
      <c r="N1056" s="11"/>
      <c r="O1056" s="18"/>
      <c r="P1056" s="2"/>
      <c r="Q1056" s="2"/>
      <c r="R1056" s="4"/>
      <c r="S1056" s="100"/>
      <c r="T1056" s="9"/>
      <c r="U1056" s="9"/>
      <c r="V1056" s="9"/>
      <c r="W1056" s="9"/>
      <c r="X1056" s="9"/>
      <c r="Y1056" s="1"/>
      <c r="Z1056" s="9"/>
      <c r="AA1056" s="9"/>
      <c r="AB1056" s="9"/>
      <c r="AC1056" s="9"/>
      <c r="AD1056" s="9"/>
      <c r="AE1056" s="10"/>
      <c r="AF1056" s="9"/>
      <c r="AG1056" s="9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</row>
    <row r="1057" spans="1:190" x14ac:dyDescent="0.15">
      <c r="A1057" s="98"/>
      <c r="B1057" s="15"/>
      <c r="C1057" s="2"/>
      <c r="D1057" s="12"/>
      <c r="E1057" s="13"/>
      <c r="F1057" s="13"/>
      <c r="G1057" s="13"/>
      <c r="H1057" s="13"/>
      <c r="I1057" s="12"/>
      <c r="J1057" s="100"/>
      <c r="K1057" s="3"/>
      <c r="L1057" s="18"/>
      <c r="M1057" s="11"/>
      <c r="N1057" s="11"/>
      <c r="O1057" s="18"/>
      <c r="P1057" s="2"/>
      <c r="Q1057" s="2"/>
      <c r="R1057" s="4"/>
      <c r="S1057" s="100"/>
      <c r="T1057" s="9"/>
      <c r="U1057" s="9"/>
      <c r="V1057" s="9"/>
      <c r="W1057" s="9"/>
      <c r="X1057" s="9"/>
      <c r="Y1057" s="1"/>
      <c r="Z1057" s="9"/>
      <c r="AA1057" s="9"/>
      <c r="AB1057" s="9"/>
      <c r="AC1057" s="9"/>
      <c r="AD1057" s="9"/>
      <c r="AE1057" s="10"/>
      <c r="AF1057" s="9"/>
      <c r="AG1057" s="9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</row>
    <row r="1058" spans="1:190" x14ac:dyDescent="0.15">
      <c r="A1058" s="98"/>
      <c r="B1058" s="15"/>
      <c r="C1058" s="2"/>
      <c r="D1058" s="12"/>
      <c r="E1058" s="13"/>
      <c r="F1058" s="13"/>
      <c r="G1058" s="13"/>
      <c r="H1058" s="13"/>
      <c r="I1058" s="12"/>
      <c r="J1058" s="100"/>
      <c r="K1058" s="3"/>
      <c r="L1058" s="18"/>
      <c r="M1058" s="11"/>
      <c r="N1058" s="11"/>
      <c r="O1058" s="18"/>
      <c r="P1058" s="2"/>
      <c r="Q1058" s="2"/>
      <c r="R1058" s="4"/>
      <c r="S1058" s="100"/>
      <c r="T1058" s="9"/>
      <c r="U1058" s="9"/>
      <c r="V1058" s="9"/>
      <c r="W1058" s="9"/>
      <c r="X1058" s="9"/>
      <c r="Y1058" s="1"/>
      <c r="Z1058" s="9"/>
      <c r="AA1058" s="9"/>
      <c r="AB1058" s="9"/>
      <c r="AC1058" s="9"/>
      <c r="AD1058" s="9"/>
      <c r="AE1058" s="10"/>
      <c r="AF1058" s="9"/>
      <c r="AG1058" s="9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</row>
    <row r="1059" spans="1:190" x14ac:dyDescent="0.15">
      <c r="A1059" s="98"/>
      <c r="B1059" s="15"/>
      <c r="C1059" s="2"/>
      <c r="D1059" s="12"/>
      <c r="E1059" s="13"/>
      <c r="F1059" s="13"/>
      <c r="G1059" s="13"/>
      <c r="H1059" s="13"/>
      <c r="I1059" s="12"/>
      <c r="J1059" s="100"/>
      <c r="K1059" s="3"/>
      <c r="L1059" s="18"/>
      <c r="M1059" s="11"/>
      <c r="N1059" s="11"/>
      <c r="O1059" s="18"/>
      <c r="P1059" s="2"/>
      <c r="Q1059" s="2"/>
      <c r="R1059" s="4"/>
      <c r="S1059" s="100"/>
      <c r="T1059" s="9"/>
      <c r="U1059" s="9"/>
      <c r="V1059" s="9"/>
      <c r="W1059" s="9"/>
      <c r="X1059" s="9"/>
      <c r="Y1059" s="1"/>
      <c r="Z1059" s="9"/>
      <c r="AA1059" s="9"/>
      <c r="AB1059" s="9"/>
      <c r="AC1059" s="9"/>
      <c r="AD1059" s="9"/>
      <c r="AE1059" s="10"/>
      <c r="AF1059" s="9"/>
      <c r="AG1059" s="9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</row>
    <row r="1060" spans="1:190" x14ac:dyDescent="0.15">
      <c r="A1060" s="98"/>
      <c r="B1060" s="15"/>
      <c r="C1060" s="2"/>
      <c r="D1060" s="12"/>
      <c r="E1060" s="13"/>
      <c r="F1060" s="13"/>
      <c r="G1060" s="13"/>
      <c r="H1060" s="13"/>
      <c r="I1060" s="12"/>
      <c r="J1060" s="100"/>
      <c r="K1060" s="3"/>
      <c r="L1060" s="18"/>
      <c r="M1060" s="11"/>
      <c r="N1060" s="11"/>
      <c r="O1060" s="18"/>
      <c r="P1060" s="2"/>
      <c r="Q1060" s="2"/>
      <c r="R1060" s="4"/>
      <c r="S1060" s="100"/>
      <c r="T1060" s="9"/>
      <c r="U1060" s="9"/>
      <c r="V1060" s="9"/>
      <c r="W1060" s="9"/>
      <c r="X1060" s="9"/>
      <c r="Y1060" s="1"/>
      <c r="Z1060" s="9"/>
      <c r="AA1060" s="9"/>
      <c r="AB1060" s="9"/>
      <c r="AC1060" s="9"/>
      <c r="AD1060" s="9"/>
      <c r="AE1060" s="10"/>
      <c r="AF1060" s="9"/>
      <c r="AG1060" s="9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</row>
    <row r="1061" spans="1:190" x14ac:dyDescent="0.15">
      <c r="A1061" s="98"/>
      <c r="B1061" s="15"/>
      <c r="C1061" s="2"/>
      <c r="D1061" s="12"/>
      <c r="E1061" s="13"/>
      <c r="F1061" s="13"/>
      <c r="G1061" s="13"/>
      <c r="H1061" s="13"/>
      <c r="I1061" s="12"/>
      <c r="J1061" s="100"/>
      <c r="K1061" s="3"/>
      <c r="L1061" s="18"/>
      <c r="M1061" s="11"/>
      <c r="N1061" s="11"/>
      <c r="O1061" s="18"/>
      <c r="P1061" s="2"/>
      <c r="Q1061" s="2"/>
      <c r="R1061" s="4"/>
      <c r="S1061" s="100"/>
      <c r="T1061" s="9"/>
      <c r="U1061" s="9"/>
      <c r="V1061" s="9"/>
      <c r="W1061" s="9"/>
      <c r="X1061" s="9"/>
      <c r="Y1061" s="1"/>
      <c r="Z1061" s="9"/>
      <c r="AA1061" s="9"/>
      <c r="AB1061" s="9"/>
      <c r="AC1061" s="9"/>
      <c r="AD1061" s="9"/>
      <c r="AE1061" s="10"/>
      <c r="AF1061" s="9"/>
      <c r="AG1061" s="9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</row>
    <row r="1062" spans="1:190" x14ac:dyDescent="0.15">
      <c r="A1062" s="98"/>
      <c r="B1062" s="15"/>
      <c r="C1062" s="2"/>
      <c r="D1062" s="12"/>
      <c r="E1062" s="13"/>
      <c r="F1062" s="13"/>
      <c r="G1062" s="13"/>
      <c r="H1062" s="13"/>
      <c r="I1062" s="12"/>
      <c r="J1062" s="100"/>
      <c r="K1062" s="3"/>
      <c r="L1062" s="18"/>
      <c r="M1062" s="11"/>
      <c r="N1062" s="11"/>
      <c r="O1062" s="18"/>
      <c r="P1062" s="2"/>
      <c r="Q1062" s="2"/>
      <c r="R1062" s="4"/>
      <c r="S1062" s="100"/>
      <c r="T1062" s="9"/>
      <c r="U1062" s="9"/>
      <c r="V1062" s="9"/>
      <c r="W1062" s="9"/>
      <c r="X1062" s="9"/>
      <c r="Y1062" s="1"/>
      <c r="Z1062" s="9"/>
      <c r="AA1062" s="9"/>
      <c r="AB1062" s="9"/>
      <c r="AC1062" s="9"/>
      <c r="AD1062" s="9"/>
      <c r="AE1062" s="10"/>
      <c r="AF1062" s="9"/>
      <c r="AG1062" s="9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</row>
    <row r="1063" spans="1:190" x14ac:dyDescent="0.15">
      <c r="A1063" s="98"/>
      <c r="B1063" s="15"/>
      <c r="C1063" s="2"/>
      <c r="D1063" s="12"/>
      <c r="E1063" s="13"/>
      <c r="F1063" s="13"/>
      <c r="G1063" s="13"/>
      <c r="H1063" s="13"/>
      <c r="I1063" s="12"/>
      <c r="J1063" s="100"/>
      <c r="K1063" s="3"/>
      <c r="L1063" s="18"/>
      <c r="M1063" s="11"/>
      <c r="N1063" s="11"/>
      <c r="O1063" s="18"/>
      <c r="P1063" s="2"/>
      <c r="Q1063" s="2"/>
      <c r="R1063" s="4"/>
      <c r="S1063" s="100"/>
      <c r="T1063" s="9"/>
      <c r="U1063" s="9"/>
      <c r="V1063" s="9"/>
      <c r="W1063" s="9"/>
      <c r="X1063" s="9"/>
      <c r="Y1063" s="1"/>
      <c r="Z1063" s="9"/>
      <c r="AA1063" s="9"/>
      <c r="AB1063" s="9"/>
      <c r="AC1063" s="9"/>
      <c r="AD1063" s="9"/>
      <c r="AE1063" s="10"/>
      <c r="AF1063" s="9"/>
      <c r="AG1063" s="9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</row>
    <row r="1064" spans="1:190" x14ac:dyDescent="0.15">
      <c r="A1064" s="98"/>
      <c r="B1064" s="15"/>
      <c r="C1064" s="2"/>
      <c r="D1064" s="12"/>
      <c r="E1064" s="13"/>
      <c r="F1064" s="13"/>
      <c r="G1064" s="13"/>
      <c r="H1064" s="13"/>
      <c r="I1064" s="12"/>
      <c r="J1064" s="100"/>
      <c r="K1064" s="3"/>
      <c r="L1064" s="18"/>
      <c r="M1064" s="11"/>
      <c r="N1064" s="11"/>
      <c r="O1064" s="18"/>
      <c r="P1064" s="2"/>
      <c r="Q1064" s="2"/>
      <c r="R1064" s="4"/>
      <c r="S1064" s="100"/>
      <c r="T1064" s="9"/>
      <c r="U1064" s="9"/>
      <c r="V1064" s="9"/>
      <c r="W1064" s="9"/>
      <c r="X1064" s="9"/>
      <c r="Y1064" s="1"/>
      <c r="Z1064" s="9"/>
      <c r="AA1064" s="9"/>
      <c r="AB1064" s="9"/>
      <c r="AC1064" s="9"/>
      <c r="AD1064" s="9"/>
      <c r="AE1064" s="10"/>
      <c r="AF1064" s="9"/>
      <c r="AG1064" s="9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</row>
    <row r="1065" spans="1:190" x14ac:dyDescent="0.15">
      <c r="A1065" s="98"/>
      <c r="B1065" s="15"/>
      <c r="C1065" s="2"/>
      <c r="D1065" s="12"/>
      <c r="E1065" s="13"/>
      <c r="F1065" s="13"/>
      <c r="G1065" s="13"/>
      <c r="H1065" s="13"/>
      <c r="I1065" s="12"/>
      <c r="J1065" s="100"/>
      <c r="K1065" s="3"/>
      <c r="L1065" s="18"/>
      <c r="M1065" s="11"/>
      <c r="N1065" s="11"/>
      <c r="O1065" s="18"/>
      <c r="P1065" s="2"/>
      <c r="Q1065" s="2"/>
      <c r="R1065" s="4"/>
      <c r="S1065" s="100"/>
      <c r="T1065" s="9"/>
      <c r="U1065" s="9"/>
      <c r="V1065" s="9"/>
      <c r="W1065" s="9"/>
      <c r="X1065" s="9"/>
      <c r="Y1065" s="1"/>
      <c r="Z1065" s="9"/>
      <c r="AA1065" s="9"/>
      <c r="AB1065" s="9"/>
      <c r="AC1065" s="9"/>
      <c r="AD1065" s="9"/>
      <c r="AE1065" s="10"/>
      <c r="AF1065" s="9"/>
      <c r="AG1065" s="9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</row>
    <row r="1066" spans="1:190" x14ac:dyDescent="0.15">
      <c r="A1066" s="98"/>
      <c r="B1066" s="15"/>
      <c r="C1066" s="2"/>
      <c r="D1066" s="12"/>
      <c r="E1066" s="13"/>
      <c r="F1066" s="13"/>
      <c r="G1066" s="13"/>
      <c r="H1066" s="13"/>
      <c r="I1066" s="12"/>
      <c r="J1066" s="100"/>
      <c r="K1066" s="3"/>
      <c r="L1066" s="18"/>
      <c r="M1066" s="11"/>
      <c r="N1066" s="11"/>
      <c r="O1066" s="18"/>
      <c r="P1066" s="2"/>
      <c r="Q1066" s="2"/>
      <c r="R1066" s="4"/>
      <c r="S1066" s="100"/>
      <c r="T1066" s="9"/>
      <c r="U1066" s="9"/>
      <c r="V1066" s="9"/>
      <c r="W1066" s="9"/>
      <c r="X1066" s="9"/>
      <c r="Y1066" s="1"/>
      <c r="Z1066" s="9"/>
      <c r="AA1066" s="9"/>
      <c r="AB1066" s="9"/>
      <c r="AC1066" s="9"/>
      <c r="AD1066" s="9"/>
      <c r="AE1066" s="10"/>
      <c r="AF1066" s="9"/>
      <c r="AG1066" s="9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</row>
    <row r="1067" spans="1:190" x14ac:dyDescent="0.15">
      <c r="A1067" s="98"/>
      <c r="B1067" s="15"/>
      <c r="C1067" s="2"/>
      <c r="D1067" s="12"/>
      <c r="E1067" s="13"/>
      <c r="F1067" s="13"/>
      <c r="G1067" s="13"/>
      <c r="H1067" s="13"/>
      <c r="I1067" s="12"/>
      <c r="J1067" s="100"/>
      <c r="K1067" s="3"/>
      <c r="L1067" s="18"/>
      <c r="M1067" s="11"/>
      <c r="N1067" s="11"/>
      <c r="O1067" s="18"/>
      <c r="P1067" s="2"/>
      <c r="Q1067" s="2"/>
      <c r="R1067" s="4"/>
      <c r="S1067" s="100"/>
      <c r="T1067" s="9"/>
      <c r="U1067" s="9"/>
      <c r="V1067" s="9"/>
      <c r="W1067" s="9"/>
      <c r="X1067" s="9"/>
      <c r="Y1067" s="1"/>
      <c r="Z1067" s="9"/>
      <c r="AA1067" s="9"/>
      <c r="AB1067" s="9"/>
      <c r="AC1067" s="9"/>
      <c r="AD1067" s="9"/>
      <c r="AE1067" s="10"/>
      <c r="AF1067" s="9"/>
      <c r="AG1067" s="9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</row>
    <row r="1068" spans="1:190" x14ac:dyDescent="0.15">
      <c r="A1068" s="98"/>
      <c r="B1068" s="15"/>
      <c r="C1068" s="2"/>
      <c r="D1068" s="12"/>
      <c r="E1068" s="13"/>
      <c r="F1068" s="13"/>
      <c r="G1068" s="13"/>
      <c r="H1068" s="13"/>
      <c r="I1068" s="12"/>
      <c r="J1068" s="100"/>
      <c r="K1068" s="3"/>
      <c r="L1068" s="18"/>
      <c r="M1068" s="11"/>
      <c r="N1068" s="11"/>
      <c r="O1068" s="18"/>
      <c r="P1068" s="2"/>
      <c r="Q1068" s="2"/>
      <c r="R1068" s="4"/>
      <c r="S1068" s="100"/>
      <c r="T1068" s="9"/>
      <c r="U1068" s="9"/>
      <c r="V1068" s="9"/>
      <c r="W1068" s="9"/>
      <c r="X1068" s="9"/>
      <c r="Y1068" s="1"/>
      <c r="Z1068" s="9"/>
      <c r="AA1068" s="9"/>
      <c r="AB1068" s="9"/>
      <c r="AC1068" s="9"/>
      <c r="AD1068" s="9"/>
      <c r="AE1068" s="10"/>
      <c r="AF1068" s="9"/>
      <c r="AG1068" s="9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</row>
    <row r="1069" spans="1:190" x14ac:dyDescent="0.15">
      <c r="A1069" s="98"/>
      <c r="B1069" s="15"/>
      <c r="C1069" s="2"/>
      <c r="D1069" s="12"/>
      <c r="E1069" s="13"/>
      <c r="F1069" s="13"/>
      <c r="G1069" s="13"/>
      <c r="H1069" s="13"/>
      <c r="I1069" s="12"/>
      <c r="J1069" s="100"/>
      <c r="K1069" s="3"/>
      <c r="L1069" s="18"/>
      <c r="M1069" s="11"/>
      <c r="N1069" s="11"/>
      <c r="O1069" s="18"/>
      <c r="P1069" s="2"/>
      <c r="Q1069" s="2"/>
      <c r="R1069" s="4"/>
      <c r="S1069" s="100"/>
      <c r="T1069" s="9"/>
      <c r="U1069" s="9"/>
      <c r="V1069" s="9"/>
      <c r="W1069" s="9"/>
      <c r="X1069" s="9"/>
      <c r="Y1069" s="1"/>
      <c r="Z1069" s="9"/>
      <c r="AA1069" s="9"/>
      <c r="AB1069" s="9"/>
      <c r="AC1069" s="9"/>
      <c r="AD1069" s="9"/>
      <c r="AE1069" s="10"/>
      <c r="AF1069" s="9"/>
      <c r="AG1069" s="9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</row>
    <row r="1070" spans="1:190" x14ac:dyDescent="0.15">
      <c r="A1070" s="98"/>
      <c r="B1070" s="15"/>
      <c r="C1070" s="2"/>
      <c r="D1070" s="12"/>
      <c r="E1070" s="13"/>
      <c r="F1070" s="13"/>
      <c r="G1070" s="13"/>
      <c r="H1070" s="13"/>
      <c r="I1070" s="12"/>
      <c r="J1070" s="100"/>
      <c r="K1070" s="3"/>
      <c r="L1070" s="18"/>
      <c r="M1070" s="11"/>
      <c r="N1070" s="11"/>
      <c r="O1070" s="18"/>
      <c r="P1070" s="2"/>
      <c r="Q1070" s="2"/>
      <c r="R1070" s="4"/>
      <c r="S1070" s="100"/>
      <c r="T1070" s="9"/>
      <c r="U1070" s="9"/>
      <c r="V1070" s="9"/>
      <c r="W1070" s="9"/>
      <c r="X1070" s="9"/>
      <c r="Y1070" s="1"/>
      <c r="Z1070" s="9"/>
      <c r="AA1070" s="9"/>
      <c r="AB1070" s="9"/>
      <c r="AC1070" s="9"/>
      <c r="AD1070" s="9"/>
      <c r="AE1070" s="10"/>
      <c r="AF1070" s="9"/>
      <c r="AG1070" s="9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</row>
    <row r="1071" spans="1:190" x14ac:dyDescent="0.15">
      <c r="A1071" s="98"/>
      <c r="B1071" s="15"/>
      <c r="C1071" s="2"/>
      <c r="D1071" s="12"/>
      <c r="E1071" s="13"/>
      <c r="F1071" s="13"/>
      <c r="G1071" s="13"/>
      <c r="H1071" s="13"/>
      <c r="I1071" s="12"/>
      <c r="J1071" s="100"/>
      <c r="K1071" s="3"/>
      <c r="L1071" s="18"/>
      <c r="M1071" s="11"/>
      <c r="N1071" s="11"/>
      <c r="O1071" s="18"/>
      <c r="P1071" s="2"/>
      <c r="Q1071" s="2"/>
      <c r="R1071" s="4"/>
      <c r="S1071" s="100"/>
      <c r="T1071" s="9"/>
      <c r="U1071" s="9"/>
      <c r="V1071" s="9"/>
      <c r="W1071" s="9"/>
      <c r="X1071" s="9"/>
      <c r="Y1071" s="1"/>
      <c r="Z1071" s="9"/>
      <c r="AA1071" s="9"/>
      <c r="AB1071" s="9"/>
      <c r="AC1071" s="9"/>
      <c r="AD1071" s="9"/>
      <c r="AE1071" s="10"/>
      <c r="AF1071" s="9"/>
      <c r="AG1071" s="9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</row>
    <row r="1072" spans="1:190" x14ac:dyDescent="0.15">
      <c r="A1072" s="98"/>
      <c r="B1072" s="15"/>
      <c r="C1072" s="2"/>
      <c r="D1072" s="12"/>
      <c r="E1072" s="13"/>
      <c r="F1072" s="13"/>
      <c r="G1072" s="13"/>
      <c r="H1072" s="13"/>
      <c r="I1072" s="12"/>
      <c r="J1072" s="100"/>
      <c r="K1072" s="3"/>
      <c r="L1072" s="18"/>
      <c r="M1072" s="11"/>
      <c r="N1072" s="11"/>
      <c r="O1072" s="18"/>
      <c r="P1072" s="2"/>
      <c r="Q1072" s="2"/>
      <c r="R1072" s="4"/>
      <c r="S1072" s="100"/>
      <c r="T1072" s="9"/>
      <c r="U1072" s="9"/>
      <c r="V1072" s="9"/>
      <c r="W1072" s="9"/>
      <c r="X1072" s="9"/>
      <c r="Y1072" s="1"/>
      <c r="Z1072" s="9"/>
      <c r="AA1072" s="9"/>
      <c r="AB1072" s="9"/>
      <c r="AC1072" s="9"/>
      <c r="AD1072" s="9"/>
      <c r="AE1072" s="10"/>
      <c r="AF1072" s="9"/>
      <c r="AG1072" s="9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</row>
    <row r="1073" spans="1:190" x14ac:dyDescent="0.15">
      <c r="A1073" s="98"/>
      <c r="B1073" s="15"/>
      <c r="C1073" s="2"/>
      <c r="D1073" s="12"/>
      <c r="E1073" s="13"/>
      <c r="F1073" s="13"/>
      <c r="G1073" s="13"/>
      <c r="H1073" s="13"/>
      <c r="I1073" s="12"/>
      <c r="J1073" s="100"/>
      <c r="K1073" s="3"/>
      <c r="L1073" s="18"/>
      <c r="M1073" s="11"/>
      <c r="N1073" s="11"/>
      <c r="O1073" s="18"/>
      <c r="P1073" s="2"/>
      <c r="Q1073" s="2"/>
      <c r="R1073" s="4"/>
      <c r="S1073" s="100"/>
      <c r="T1073" s="9"/>
      <c r="U1073" s="9"/>
      <c r="V1073" s="9"/>
      <c r="W1073" s="9"/>
      <c r="X1073" s="9"/>
      <c r="Y1073" s="1"/>
      <c r="Z1073" s="9"/>
      <c r="AA1073" s="9"/>
      <c r="AB1073" s="9"/>
      <c r="AC1073" s="9"/>
      <c r="AD1073" s="9"/>
      <c r="AE1073" s="10"/>
      <c r="AF1073" s="9"/>
      <c r="AG1073" s="9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</row>
    <row r="1074" spans="1:190" x14ac:dyDescent="0.15">
      <c r="A1074" s="98"/>
      <c r="B1074" s="15"/>
      <c r="C1074" s="2"/>
      <c r="D1074" s="12"/>
      <c r="E1074" s="13"/>
      <c r="F1074" s="13"/>
      <c r="G1074" s="13"/>
      <c r="H1074" s="13"/>
      <c r="I1074" s="12"/>
      <c r="J1074" s="100"/>
      <c r="K1074" s="3"/>
      <c r="L1074" s="18"/>
      <c r="M1074" s="11"/>
      <c r="N1074" s="11"/>
      <c r="O1074" s="18"/>
      <c r="P1074" s="2"/>
      <c r="Q1074" s="2"/>
      <c r="R1074" s="4"/>
      <c r="S1074" s="100"/>
      <c r="T1074" s="9"/>
      <c r="U1074" s="9"/>
      <c r="V1074" s="9"/>
      <c r="W1074" s="9"/>
      <c r="X1074" s="9"/>
      <c r="Y1074" s="1"/>
      <c r="Z1074" s="9"/>
      <c r="AA1074" s="9"/>
      <c r="AB1074" s="9"/>
      <c r="AC1074" s="9"/>
      <c r="AD1074" s="9"/>
      <c r="AE1074" s="10"/>
      <c r="AF1074" s="9"/>
      <c r="AG1074" s="9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</row>
    <row r="1075" spans="1:190" x14ac:dyDescent="0.15">
      <c r="A1075" s="98"/>
      <c r="B1075" s="15"/>
      <c r="C1075" s="2"/>
      <c r="D1075" s="12"/>
      <c r="E1075" s="13"/>
      <c r="F1075" s="13"/>
      <c r="G1075" s="13"/>
      <c r="H1075" s="13"/>
      <c r="I1075" s="12"/>
      <c r="J1075" s="100"/>
      <c r="K1075" s="3"/>
      <c r="L1075" s="18"/>
      <c r="M1075" s="11"/>
      <c r="N1075" s="11"/>
      <c r="O1075" s="18"/>
      <c r="P1075" s="2"/>
      <c r="Q1075" s="2"/>
      <c r="R1075" s="4"/>
      <c r="S1075" s="100"/>
      <c r="T1075" s="9"/>
      <c r="U1075" s="9"/>
      <c r="V1075" s="9"/>
      <c r="W1075" s="9"/>
      <c r="X1075" s="9"/>
      <c r="Y1075" s="1"/>
      <c r="Z1075" s="9"/>
      <c r="AA1075" s="9"/>
      <c r="AB1075" s="9"/>
      <c r="AC1075" s="9"/>
      <c r="AD1075" s="9"/>
      <c r="AE1075" s="10"/>
      <c r="AF1075" s="9"/>
      <c r="AG1075" s="9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</row>
    <row r="1076" spans="1:190" x14ac:dyDescent="0.15">
      <c r="A1076" s="98"/>
      <c r="B1076" s="15"/>
      <c r="C1076" s="2"/>
      <c r="D1076" s="12"/>
      <c r="E1076" s="13"/>
      <c r="F1076" s="13"/>
      <c r="G1076" s="13"/>
      <c r="H1076" s="13"/>
      <c r="I1076" s="12"/>
      <c r="J1076" s="100"/>
      <c r="K1076" s="3"/>
      <c r="L1076" s="18"/>
      <c r="M1076" s="11"/>
      <c r="N1076" s="11"/>
      <c r="O1076" s="18"/>
      <c r="P1076" s="2"/>
      <c r="Q1076" s="2"/>
      <c r="R1076" s="4"/>
      <c r="S1076" s="100"/>
      <c r="T1076" s="9"/>
      <c r="U1076" s="9"/>
      <c r="V1076" s="9"/>
      <c r="W1076" s="9"/>
      <c r="X1076" s="9"/>
      <c r="Y1076" s="1"/>
      <c r="Z1076" s="9"/>
      <c r="AA1076" s="9"/>
      <c r="AB1076" s="9"/>
      <c r="AC1076" s="9"/>
      <c r="AD1076" s="9"/>
      <c r="AE1076" s="10"/>
      <c r="AF1076" s="9"/>
      <c r="AG1076" s="9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</row>
    <row r="1077" spans="1:190" x14ac:dyDescent="0.15">
      <c r="A1077" s="98"/>
      <c r="B1077" s="15"/>
      <c r="C1077" s="2"/>
      <c r="D1077" s="12"/>
      <c r="E1077" s="13"/>
      <c r="F1077" s="13"/>
      <c r="G1077" s="13"/>
      <c r="H1077" s="13"/>
      <c r="I1077" s="12"/>
      <c r="J1077" s="100"/>
      <c r="K1077" s="3"/>
      <c r="L1077" s="18"/>
      <c r="M1077" s="11"/>
      <c r="N1077" s="11"/>
      <c r="O1077" s="18"/>
      <c r="P1077" s="2"/>
      <c r="Q1077" s="2"/>
      <c r="R1077" s="4"/>
      <c r="S1077" s="100"/>
      <c r="T1077" s="9"/>
      <c r="U1077" s="9"/>
      <c r="V1077" s="9"/>
      <c r="W1077" s="9"/>
      <c r="X1077" s="9"/>
      <c r="Y1077" s="1"/>
      <c r="Z1077" s="9"/>
      <c r="AA1077" s="9"/>
      <c r="AB1077" s="9"/>
      <c r="AC1077" s="9"/>
      <c r="AD1077" s="9"/>
      <c r="AE1077" s="10"/>
      <c r="AF1077" s="9"/>
      <c r="AG1077" s="9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</row>
    <row r="1078" spans="1:190" x14ac:dyDescent="0.15">
      <c r="A1078" s="98"/>
      <c r="B1078" s="15"/>
      <c r="C1078" s="2"/>
      <c r="D1078" s="12"/>
      <c r="E1078" s="13"/>
      <c r="F1078" s="13"/>
      <c r="G1078" s="13"/>
      <c r="H1078" s="13"/>
      <c r="I1078" s="12"/>
      <c r="J1078" s="100"/>
      <c r="K1078" s="3"/>
      <c r="L1078" s="18"/>
      <c r="M1078" s="11"/>
      <c r="N1078" s="11"/>
      <c r="O1078" s="18"/>
      <c r="P1078" s="2"/>
      <c r="Q1078" s="2"/>
      <c r="R1078" s="4"/>
      <c r="S1078" s="100"/>
      <c r="T1078" s="9"/>
      <c r="U1078" s="9"/>
      <c r="V1078" s="9"/>
      <c r="W1078" s="9"/>
      <c r="X1078" s="9"/>
      <c r="Y1078" s="1"/>
      <c r="Z1078" s="9"/>
      <c r="AA1078" s="9"/>
      <c r="AB1078" s="9"/>
      <c r="AC1078" s="9"/>
      <c r="AD1078" s="9"/>
      <c r="AE1078" s="10"/>
      <c r="AF1078" s="9"/>
      <c r="AG1078" s="9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</row>
    <row r="1079" spans="1:190" x14ac:dyDescent="0.15">
      <c r="A1079" s="98"/>
      <c r="B1079" s="15"/>
      <c r="C1079" s="2"/>
      <c r="D1079" s="12"/>
      <c r="E1079" s="13"/>
      <c r="F1079" s="13"/>
      <c r="G1079" s="13"/>
      <c r="H1079" s="13"/>
      <c r="I1079" s="12"/>
      <c r="J1079" s="100"/>
      <c r="K1079" s="3"/>
      <c r="L1079" s="18"/>
      <c r="M1079" s="11"/>
      <c r="N1079" s="11"/>
      <c r="O1079" s="18"/>
      <c r="P1079" s="2"/>
      <c r="Q1079" s="2"/>
      <c r="R1079" s="4"/>
      <c r="S1079" s="100"/>
      <c r="T1079" s="9"/>
      <c r="U1079" s="9"/>
      <c r="V1079" s="9"/>
      <c r="W1079" s="9"/>
      <c r="X1079" s="9"/>
      <c r="Y1079" s="1"/>
      <c r="Z1079" s="9"/>
      <c r="AA1079" s="9"/>
      <c r="AB1079" s="9"/>
      <c r="AC1079" s="9"/>
      <c r="AD1079" s="9"/>
      <c r="AE1079" s="10"/>
      <c r="AF1079" s="9"/>
      <c r="AG1079" s="9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</row>
    <row r="1080" spans="1:190" x14ac:dyDescent="0.15">
      <c r="A1080" s="98"/>
      <c r="B1080" s="15"/>
      <c r="C1080" s="2"/>
      <c r="D1080" s="12"/>
      <c r="E1080" s="13"/>
      <c r="F1080" s="13"/>
      <c r="G1080" s="13"/>
      <c r="H1080" s="13"/>
      <c r="I1080" s="12"/>
      <c r="J1080" s="100"/>
      <c r="K1080" s="3"/>
      <c r="L1080" s="18"/>
      <c r="M1080" s="11"/>
      <c r="N1080" s="11"/>
      <c r="O1080" s="18"/>
      <c r="P1080" s="2"/>
      <c r="Q1080" s="2"/>
      <c r="R1080" s="4"/>
      <c r="S1080" s="100"/>
      <c r="T1080" s="9"/>
      <c r="U1080" s="9"/>
      <c r="V1080" s="9"/>
      <c r="W1080" s="9"/>
      <c r="X1080" s="9"/>
      <c r="Y1080" s="1"/>
      <c r="Z1080" s="9"/>
      <c r="AA1080" s="9"/>
      <c r="AB1080" s="9"/>
      <c r="AC1080" s="9"/>
      <c r="AD1080" s="9"/>
      <c r="AE1080" s="10"/>
      <c r="AF1080" s="9"/>
      <c r="AG1080" s="9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</row>
    <row r="1081" spans="1:190" x14ac:dyDescent="0.15">
      <c r="A1081" s="98"/>
      <c r="B1081" s="15"/>
      <c r="C1081" s="2"/>
      <c r="D1081" s="12"/>
      <c r="E1081" s="13"/>
      <c r="F1081" s="13"/>
      <c r="G1081" s="13"/>
      <c r="H1081" s="13"/>
      <c r="I1081" s="12"/>
      <c r="J1081" s="100"/>
      <c r="K1081" s="3"/>
      <c r="L1081" s="18"/>
      <c r="M1081" s="11"/>
      <c r="N1081" s="11"/>
      <c r="O1081" s="18"/>
      <c r="P1081" s="2"/>
      <c r="Q1081" s="2"/>
      <c r="R1081" s="4"/>
      <c r="S1081" s="100"/>
      <c r="T1081" s="9"/>
      <c r="U1081" s="9"/>
      <c r="V1081" s="9"/>
      <c r="W1081" s="9"/>
      <c r="X1081" s="9"/>
      <c r="Y1081" s="1"/>
      <c r="Z1081" s="9"/>
      <c r="AA1081" s="9"/>
      <c r="AB1081" s="9"/>
      <c r="AC1081" s="9"/>
      <c r="AD1081" s="9"/>
      <c r="AE1081" s="10"/>
      <c r="AF1081" s="9"/>
      <c r="AG1081" s="9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</row>
    <row r="1082" spans="1:190" x14ac:dyDescent="0.15">
      <c r="A1082" s="98"/>
      <c r="B1082" s="15"/>
      <c r="C1082" s="2"/>
      <c r="D1082" s="12"/>
      <c r="E1082" s="13"/>
      <c r="F1082" s="13"/>
      <c r="G1082" s="13"/>
      <c r="H1082" s="13"/>
      <c r="I1082" s="12"/>
      <c r="J1082" s="100"/>
      <c r="K1082" s="3"/>
      <c r="L1082" s="18"/>
      <c r="M1082" s="11"/>
      <c r="N1082" s="11"/>
      <c r="O1082" s="18"/>
      <c r="P1082" s="2"/>
      <c r="Q1082" s="2"/>
      <c r="R1082" s="4"/>
      <c r="S1082" s="100"/>
      <c r="T1082" s="9"/>
      <c r="U1082" s="9"/>
      <c r="V1082" s="9"/>
      <c r="W1082" s="9"/>
      <c r="X1082" s="9"/>
      <c r="Y1082" s="1"/>
      <c r="Z1082" s="9"/>
      <c r="AA1082" s="9"/>
      <c r="AB1082" s="9"/>
      <c r="AC1082" s="9"/>
      <c r="AD1082" s="9"/>
      <c r="AE1082" s="10"/>
      <c r="AF1082" s="9"/>
      <c r="AG1082" s="9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</row>
    <row r="1083" spans="1:190" x14ac:dyDescent="0.15">
      <c r="A1083" s="98"/>
      <c r="B1083" s="15"/>
      <c r="C1083" s="2"/>
      <c r="D1083" s="12"/>
      <c r="E1083" s="13"/>
      <c r="F1083" s="13"/>
      <c r="G1083" s="13"/>
      <c r="H1083" s="13"/>
      <c r="I1083" s="12"/>
      <c r="J1083" s="100"/>
      <c r="K1083" s="3"/>
      <c r="L1083" s="18"/>
      <c r="M1083" s="11"/>
      <c r="N1083" s="11"/>
      <c r="O1083" s="18"/>
      <c r="P1083" s="2"/>
      <c r="Q1083" s="2"/>
      <c r="R1083" s="4"/>
      <c r="S1083" s="100"/>
      <c r="T1083" s="9"/>
      <c r="U1083" s="9"/>
      <c r="V1083" s="9"/>
      <c r="W1083" s="9"/>
      <c r="X1083" s="9"/>
      <c r="Y1083" s="1"/>
      <c r="Z1083" s="9"/>
      <c r="AA1083" s="9"/>
      <c r="AB1083" s="9"/>
      <c r="AC1083" s="9"/>
      <c r="AD1083" s="9"/>
      <c r="AE1083" s="10"/>
      <c r="AF1083" s="9"/>
      <c r="AG1083" s="9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</row>
    <row r="1084" spans="1:190" x14ac:dyDescent="0.15">
      <c r="A1084" s="98"/>
      <c r="B1084" s="15"/>
      <c r="C1084" s="2"/>
      <c r="D1084" s="12"/>
      <c r="E1084" s="13"/>
      <c r="F1084" s="13"/>
      <c r="G1084" s="13"/>
      <c r="H1084" s="13"/>
      <c r="I1084" s="12"/>
      <c r="J1084" s="100"/>
      <c r="K1084" s="3"/>
      <c r="L1084" s="18"/>
      <c r="M1084" s="11"/>
      <c r="N1084" s="11"/>
      <c r="O1084" s="18"/>
      <c r="P1084" s="2"/>
      <c r="Q1084" s="2"/>
      <c r="R1084" s="4"/>
      <c r="S1084" s="100"/>
      <c r="T1084" s="9"/>
      <c r="U1084" s="9"/>
      <c r="V1084" s="9"/>
      <c r="W1084" s="9"/>
      <c r="X1084" s="9"/>
      <c r="Y1084" s="1"/>
      <c r="Z1084" s="9"/>
      <c r="AA1084" s="9"/>
      <c r="AB1084" s="9"/>
      <c r="AC1084" s="9"/>
      <c r="AD1084" s="9"/>
      <c r="AE1084" s="10"/>
      <c r="AF1084" s="9"/>
      <c r="AG1084" s="9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</row>
    <row r="1085" spans="1:190" x14ac:dyDescent="0.15">
      <c r="A1085" s="98"/>
      <c r="B1085" s="15"/>
      <c r="C1085" s="2"/>
      <c r="D1085" s="12"/>
      <c r="E1085" s="13"/>
      <c r="F1085" s="13"/>
      <c r="G1085" s="13"/>
      <c r="H1085" s="13"/>
      <c r="I1085" s="12"/>
      <c r="J1085" s="100"/>
      <c r="K1085" s="3"/>
      <c r="L1085" s="18"/>
      <c r="M1085" s="11"/>
      <c r="N1085" s="11"/>
      <c r="O1085" s="18"/>
      <c r="P1085" s="2"/>
      <c r="Q1085" s="2"/>
      <c r="R1085" s="4"/>
      <c r="S1085" s="100"/>
      <c r="T1085" s="9"/>
      <c r="U1085" s="9"/>
      <c r="V1085" s="9"/>
      <c r="W1085" s="9"/>
      <c r="X1085" s="9"/>
      <c r="Y1085" s="1"/>
      <c r="Z1085" s="9"/>
      <c r="AA1085" s="9"/>
      <c r="AB1085" s="9"/>
      <c r="AC1085" s="9"/>
      <c r="AD1085" s="9"/>
      <c r="AE1085" s="10"/>
      <c r="AF1085" s="9"/>
      <c r="AG1085" s="9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</row>
    <row r="1086" spans="1:190" x14ac:dyDescent="0.15">
      <c r="A1086" s="98"/>
      <c r="B1086" s="15"/>
      <c r="C1086" s="2"/>
      <c r="D1086" s="12"/>
      <c r="E1086" s="13"/>
      <c r="F1086" s="13"/>
      <c r="G1086" s="13"/>
      <c r="H1086" s="13"/>
      <c r="I1086" s="12"/>
      <c r="J1086" s="100"/>
      <c r="K1086" s="3"/>
      <c r="L1086" s="18"/>
      <c r="M1086" s="11"/>
      <c r="N1086" s="11"/>
      <c r="O1086" s="18"/>
      <c r="P1086" s="2"/>
      <c r="Q1086" s="2"/>
      <c r="R1086" s="4"/>
      <c r="S1086" s="100"/>
      <c r="T1086" s="9"/>
      <c r="U1086" s="9"/>
      <c r="V1086" s="9"/>
      <c r="W1086" s="9"/>
      <c r="X1086" s="9"/>
      <c r="Y1086" s="1"/>
      <c r="Z1086" s="9"/>
      <c r="AA1086" s="9"/>
      <c r="AB1086" s="9"/>
      <c r="AC1086" s="9"/>
      <c r="AD1086" s="9"/>
      <c r="AE1086" s="10"/>
      <c r="AF1086" s="9"/>
      <c r="AG1086" s="9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</row>
    <row r="1087" spans="1:190" x14ac:dyDescent="0.15">
      <c r="A1087" s="98"/>
      <c r="B1087" s="15"/>
      <c r="C1087" s="2"/>
      <c r="D1087" s="12"/>
      <c r="E1087" s="13"/>
      <c r="F1087" s="13"/>
      <c r="G1087" s="13"/>
      <c r="H1087" s="13"/>
      <c r="I1087" s="12"/>
      <c r="J1087" s="100"/>
      <c r="K1087" s="3"/>
      <c r="L1087" s="18"/>
      <c r="M1087" s="11"/>
      <c r="N1087" s="11"/>
      <c r="O1087" s="18"/>
      <c r="P1087" s="2"/>
      <c r="Q1087" s="2"/>
      <c r="R1087" s="4"/>
      <c r="S1087" s="100"/>
      <c r="T1087" s="9"/>
      <c r="U1087" s="9"/>
      <c r="V1087" s="9"/>
      <c r="W1087" s="9"/>
      <c r="X1087" s="9"/>
      <c r="Y1087" s="1"/>
      <c r="Z1087" s="9"/>
      <c r="AA1087" s="9"/>
      <c r="AB1087" s="9"/>
      <c r="AC1087" s="9"/>
      <c r="AD1087" s="9"/>
      <c r="AE1087" s="10"/>
      <c r="AF1087" s="9"/>
      <c r="AG1087" s="9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</row>
    <row r="1088" spans="1:190" x14ac:dyDescent="0.15">
      <c r="A1088" s="98"/>
      <c r="B1088" s="15"/>
      <c r="C1088" s="2"/>
      <c r="D1088" s="12"/>
      <c r="E1088" s="13"/>
      <c r="F1088" s="13"/>
      <c r="G1088" s="13"/>
      <c r="H1088" s="13"/>
      <c r="I1088" s="12"/>
      <c r="J1088" s="100"/>
      <c r="K1088" s="3"/>
      <c r="L1088" s="18"/>
      <c r="M1088" s="11"/>
      <c r="N1088" s="11"/>
      <c r="O1088" s="18"/>
      <c r="P1088" s="2"/>
      <c r="Q1088" s="2"/>
      <c r="R1088" s="4"/>
      <c r="S1088" s="100"/>
      <c r="T1088" s="9"/>
      <c r="U1088" s="9"/>
      <c r="V1088" s="9"/>
      <c r="W1088" s="9"/>
      <c r="X1088" s="9"/>
      <c r="Y1088" s="1"/>
      <c r="Z1088" s="9"/>
      <c r="AA1088" s="9"/>
      <c r="AB1088" s="9"/>
      <c r="AC1088" s="9"/>
      <c r="AD1088" s="9"/>
      <c r="AE1088" s="10"/>
      <c r="AF1088" s="9"/>
      <c r="AG1088" s="9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</row>
    <row r="1089" spans="1:190" x14ac:dyDescent="0.15">
      <c r="A1089" s="98"/>
      <c r="B1089" s="15"/>
      <c r="C1089" s="2"/>
      <c r="D1089" s="12"/>
      <c r="E1089" s="13"/>
      <c r="F1089" s="13"/>
      <c r="G1089" s="13"/>
      <c r="H1089" s="13"/>
      <c r="I1089" s="12"/>
      <c r="J1089" s="100"/>
      <c r="K1089" s="3"/>
      <c r="L1089" s="18"/>
      <c r="M1089" s="11"/>
      <c r="N1089" s="11"/>
      <c r="O1089" s="18"/>
      <c r="P1089" s="2"/>
      <c r="Q1089" s="2"/>
      <c r="R1089" s="4"/>
      <c r="S1089" s="100"/>
      <c r="T1089" s="9"/>
      <c r="U1089" s="9"/>
      <c r="V1089" s="9"/>
      <c r="W1089" s="9"/>
      <c r="X1089" s="9"/>
      <c r="Y1089" s="1"/>
      <c r="Z1089" s="9"/>
      <c r="AA1089" s="9"/>
      <c r="AB1089" s="9"/>
      <c r="AC1089" s="9"/>
      <c r="AD1089" s="9"/>
      <c r="AE1089" s="10"/>
      <c r="AF1089" s="9"/>
      <c r="AG1089" s="9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</row>
    <row r="1090" spans="1:190" x14ac:dyDescent="0.15">
      <c r="A1090" s="98"/>
      <c r="B1090" s="15"/>
      <c r="C1090" s="2"/>
      <c r="D1090" s="12"/>
      <c r="E1090" s="13"/>
      <c r="F1090" s="13"/>
      <c r="G1090" s="13"/>
      <c r="H1090" s="13"/>
      <c r="I1090" s="12"/>
      <c r="J1090" s="100"/>
      <c r="K1090" s="3"/>
      <c r="L1090" s="18"/>
      <c r="M1090" s="11"/>
      <c r="N1090" s="11"/>
      <c r="O1090" s="18"/>
      <c r="P1090" s="2"/>
      <c r="Q1090" s="2"/>
      <c r="R1090" s="4"/>
      <c r="S1090" s="100"/>
      <c r="T1090" s="9"/>
      <c r="U1090" s="9"/>
      <c r="V1090" s="9"/>
      <c r="W1090" s="9"/>
      <c r="X1090" s="9"/>
      <c r="Y1090" s="1"/>
      <c r="Z1090" s="9"/>
      <c r="AA1090" s="9"/>
      <c r="AB1090" s="9"/>
      <c r="AC1090" s="9"/>
      <c r="AD1090" s="9"/>
      <c r="AE1090" s="10"/>
      <c r="AF1090" s="9"/>
      <c r="AG1090" s="9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</row>
    <row r="1091" spans="1:190" x14ac:dyDescent="0.15">
      <c r="A1091" s="98"/>
      <c r="B1091" s="15"/>
      <c r="C1091" s="2"/>
      <c r="D1091" s="12"/>
      <c r="E1091" s="13"/>
      <c r="F1091" s="13"/>
      <c r="G1091" s="13"/>
      <c r="H1091" s="13"/>
      <c r="I1091" s="12"/>
      <c r="J1091" s="100"/>
      <c r="K1091" s="3"/>
      <c r="L1091" s="18"/>
      <c r="M1091" s="11"/>
      <c r="N1091" s="11"/>
      <c r="O1091" s="18"/>
      <c r="P1091" s="2"/>
      <c r="Q1091" s="2"/>
      <c r="R1091" s="4"/>
      <c r="S1091" s="100"/>
      <c r="T1091" s="9"/>
      <c r="U1091" s="9"/>
      <c r="V1091" s="9"/>
      <c r="W1091" s="9"/>
      <c r="X1091" s="9"/>
      <c r="Y1091" s="1"/>
      <c r="Z1091" s="9"/>
      <c r="AA1091" s="9"/>
      <c r="AB1091" s="9"/>
      <c r="AC1091" s="9"/>
      <c r="AD1091" s="9"/>
      <c r="AE1091" s="10"/>
      <c r="AF1091" s="9"/>
      <c r="AG1091" s="9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</row>
    <row r="1092" spans="1:190" x14ac:dyDescent="0.15">
      <c r="A1092" s="98"/>
      <c r="B1092" s="15"/>
      <c r="C1092" s="2"/>
      <c r="D1092" s="12"/>
      <c r="E1092" s="13"/>
      <c r="F1092" s="13"/>
      <c r="G1092" s="13"/>
      <c r="H1092" s="13"/>
      <c r="I1092" s="12"/>
      <c r="J1092" s="100"/>
      <c r="K1092" s="3"/>
      <c r="L1092" s="18"/>
      <c r="M1092" s="11"/>
      <c r="N1092" s="11"/>
      <c r="O1092" s="18"/>
      <c r="P1092" s="2"/>
      <c r="Q1092" s="2"/>
      <c r="R1092" s="4"/>
      <c r="S1092" s="100"/>
      <c r="T1092" s="9"/>
      <c r="U1092" s="9"/>
      <c r="V1092" s="9"/>
      <c r="W1092" s="9"/>
      <c r="X1092" s="9"/>
      <c r="Y1092" s="1"/>
      <c r="Z1092" s="9"/>
      <c r="AA1092" s="9"/>
      <c r="AB1092" s="9"/>
      <c r="AC1092" s="9"/>
      <c r="AD1092" s="9"/>
      <c r="AE1092" s="10"/>
      <c r="AF1092" s="9"/>
      <c r="AG1092" s="9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</row>
    <row r="1093" spans="1:190" x14ac:dyDescent="0.15">
      <c r="A1093" s="98"/>
      <c r="B1093" s="15"/>
      <c r="C1093" s="2"/>
      <c r="D1093" s="12"/>
      <c r="E1093" s="13"/>
      <c r="F1093" s="13"/>
      <c r="G1093" s="13"/>
      <c r="H1093" s="13"/>
      <c r="I1093" s="12"/>
      <c r="J1093" s="100"/>
      <c r="K1093" s="3"/>
      <c r="L1093" s="18"/>
      <c r="M1093" s="11"/>
      <c r="N1093" s="11"/>
      <c r="O1093" s="18"/>
      <c r="P1093" s="2"/>
      <c r="Q1093" s="2"/>
      <c r="R1093" s="4"/>
      <c r="S1093" s="100"/>
      <c r="T1093" s="9"/>
      <c r="U1093" s="9"/>
      <c r="V1093" s="9"/>
      <c r="W1093" s="9"/>
      <c r="X1093" s="9"/>
      <c r="Y1093" s="1"/>
      <c r="Z1093" s="9"/>
      <c r="AA1093" s="9"/>
      <c r="AB1093" s="9"/>
      <c r="AC1093" s="9"/>
      <c r="AD1093" s="9"/>
      <c r="AE1093" s="10"/>
      <c r="AF1093" s="9"/>
      <c r="AG1093" s="9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</row>
    <row r="1094" spans="1:190" x14ac:dyDescent="0.15">
      <c r="A1094" s="98"/>
      <c r="B1094" s="15"/>
      <c r="C1094" s="2"/>
      <c r="D1094" s="12"/>
      <c r="E1094" s="13"/>
      <c r="F1094" s="13"/>
      <c r="G1094" s="13"/>
      <c r="H1094" s="13"/>
      <c r="I1094" s="12"/>
      <c r="J1094" s="100"/>
      <c r="K1094" s="3"/>
      <c r="L1094" s="18"/>
      <c r="M1094" s="11"/>
      <c r="N1094" s="11"/>
      <c r="O1094" s="18"/>
      <c r="P1094" s="2"/>
      <c r="Q1094" s="2"/>
      <c r="R1094" s="4"/>
      <c r="S1094" s="100"/>
      <c r="T1094" s="9"/>
      <c r="U1094" s="9"/>
      <c r="V1094" s="9"/>
      <c r="W1094" s="9"/>
      <c r="X1094" s="9"/>
      <c r="Y1094" s="1"/>
      <c r="Z1094" s="9"/>
      <c r="AA1094" s="9"/>
      <c r="AB1094" s="9"/>
      <c r="AC1094" s="9"/>
      <c r="AD1094" s="9"/>
      <c r="AE1094" s="10"/>
      <c r="AF1094" s="9"/>
      <c r="AG1094" s="9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</row>
    <row r="1095" spans="1:190" x14ac:dyDescent="0.15">
      <c r="A1095" s="98"/>
      <c r="B1095" s="15"/>
      <c r="C1095" s="2"/>
      <c r="D1095" s="12"/>
      <c r="E1095" s="13"/>
      <c r="F1095" s="13"/>
      <c r="G1095" s="13"/>
      <c r="H1095" s="13"/>
      <c r="I1095" s="12"/>
      <c r="J1095" s="100"/>
      <c r="K1095" s="3"/>
      <c r="L1095" s="18"/>
      <c r="M1095" s="11"/>
      <c r="N1095" s="11"/>
      <c r="O1095" s="18"/>
      <c r="P1095" s="2"/>
      <c r="Q1095" s="2"/>
      <c r="R1095" s="4"/>
      <c r="S1095" s="100"/>
      <c r="T1095" s="9"/>
      <c r="U1095" s="9"/>
      <c r="V1095" s="9"/>
      <c r="W1095" s="9"/>
      <c r="X1095" s="9"/>
      <c r="Y1095" s="1"/>
      <c r="Z1095" s="9"/>
      <c r="AA1095" s="9"/>
      <c r="AB1095" s="9"/>
      <c r="AC1095" s="9"/>
      <c r="AD1095" s="9"/>
      <c r="AE1095" s="10"/>
      <c r="AF1095" s="9"/>
      <c r="AG1095" s="9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</row>
    <row r="1096" spans="1:190" x14ac:dyDescent="0.15">
      <c r="A1096" s="98"/>
      <c r="B1096" s="15"/>
      <c r="C1096" s="2"/>
      <c r="D1096" s="12"/>
      <c r="E1096" s="13"/>
      <c r="F1096" s="13"/>
      <c r="G1096" s="13"/>
      <c r="H1096" s="13"/>
      <c r="I1096" s="12"/>
      <c r="J1096" s="100"/>
      <c r="K1096" s="3"/>
      <c r="L1096" s="18"/>
      <c r="M1096" s="11"/>
      <c r="N1096" s="11"/>
      <c r="O1096" s="18"/>
      <c r="P1096" s="2"/>
      <c r="Q1096" s="2"/>
      <c r="R1096" s="4"/>
      <c r="S1096" s="100"/>
      <c r="T1096" s="9"/>
      <c r="U1096" s="9"/>
      <c r="V1096" s="9"/>
      <c r="W1096" s="9"/>
      <c r="X1096" s="9"/>
      <c r="Y1096" s="1"/>
      <c r="Z1096" s="9"/>
      <c r="AA1096" s="9"/>
      <c r="AB1096" s="9"/>
      <c r="AC1096" s="9"/>
      <c r="AD1096" s="9"/>
      <c r="AE1096" s="10"/>
      <c r="AF1096" s="9"/>
      <c r="AG1096" s="9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</row>
    <row r="1097" spans="1:190" x14ac:dyDescent="0.15">
      <c r="A1097" s="98"/>
      <c r="B1097" s="15"/>
      <c r="C1097" s="2"/>
      <c r="D1097" s="12"/>
      <c r="E1097" s="13"/>
      <c r="F1097" s="13"/>
      <c r="G1097" s="13"/>
      <c r="H1097" s="13"/>
      <c r="I1097" s="12"/>
      <c r="J1097" s="100"/>
      <c r="K1097" s="3"/>
      <c r="L1097" s="18"/>
      <c r="M1097" s="11"/>
      <c r="N1097" s="11"/>
      <c r="O1097" s="18"/>
      <c r="P1097" s="2"/>
      <c r="Q1097" s="2"/>
      <c r="R1097" s="4"/>
      <c r="S1097" s="100"/>
      <c r="T1097" s="9"/>
      <c r="U1097" s="9"/>
      <c r="V1097" s="9"/>
      <c r="W1097" s="9"/>
      <c r="X1097" s="9"/>
      <c r="Y1097" s="1"/>
      <c r="Z1097" s="9"/>
      <c r="AA1097" s="9"/>
      <c r="AB1097" s="9"/>
      <c r="AC1097" s="9"/>
      <c r="AD1097" s="9"/>
      <c r="AE1097" s="10"/>
      <c r="AF1097" s="9"/>
      <c r="AG1097" s="9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</row>
    <row r="1098" spans="1:190" x14ac:dyDescent="0.15">
      <c r="A1098" s="98"/>
      <c r="B1098" s="15"/>
      <c r="C1098" s="2"/>
      <c r="D1098" s="12"/>
      <c r="E1098" s="13"/>
      <c r="F1098" s="13"/>
      <c r="G1098" s="13"/>
      <c r="H1098" s="13"/>
      <c r="I1098" s="12"/>
      <c r="J1098" s="100"/>
      <c r="K1098" s="3"/>
      <c r="L1098" s="18"/>
      <c r="M1098" s="11"/>
      <c r="N1098" s="11"/>
      <c r="O1098" s="18"/>
      <c r="P1098" s="2"/>
      <c r="Q1098" s="2"/>
      <c r="R1098" s="4"/>
      <c r="S1098" s="100"/>
      <c r="T1098" s="9"/>
      <c r="U1098" s="9"/>
      <c r="V1098" s="9"/>
      <c r="W1098" s="9"/>
      <c r="X1098" s="9"/>
      <c r="Y1098" s="1"/>
      <c r="Z1098" s="9"/>
      <c r="AA1098" s="9"/>
      <c r="AB1098" s="9"/>
      <c r="AC1098" s="9"/>
      <c r="AD1098" s="9"/>
      <c r="AE1098" s="10"/>
      <c r="AF1098" s="9"/>
      <c r="AG1098" s="9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</row>
    <row r="1099" spans="1:190" x14ac:dyDescent="0.15">
      <c r="A1099" s="98"/>
      <c r="B1099" s="15"/>
      <c r="C1099" s="2"/>
      <c r="D1099" s="12"/>
      <c r="E1099" s="13"/>
      <c r="F1099" s="13"/>
      <c r="G1099" s="13"/>
      <c r="H1099" s="13"/>
      <c r="I1099" s="12"/>
      <c r="J1099" s="100"/>
      <c r="K1099" s="3"/>
      <c r="L1099" s="18"/>
      <c r="M1099" s="11"/>
      <c r="N1099" s="11"/>
      <c r="O1099" s="18"/>
      <c r="P1099" s="2"/>
      <c r="Q1099" s="2"/>
      <c r="R1099" s="4"/>
      <c r="S1099" s="100"/>
      <c r="T1099" s="9"/>
      <c r="U1099" s="9"/>
      <c r="V1099" s="9"/>
      <c r="W1099" s="9"/>
      <c r="X1099" s="9"/>
      <c r="Y1099" s="1"/>
      <c r="Z1099" s="9"/>
      <c r="AA1099" s="9"/>
      <c r="AB1099" s="9"/>
      <c r="AC1099" s="9"/>
      <c r="AD1099" s="9"/>
      <c r="AE1099" s="10"/>
      <c r="AF1099" s="9"/>
      <c r="AG1099" s="9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</row>
    <row r="1100" spans="1:190" x14ac:dyDescent="0.15">
      <c r="A1100" s="98"/>
      <c r="B1100" s="15"/>
      <c r="C1100" s="2"/>
      <c r="D1100" s="12"/>
      <c r="E1100" s="13"/>
      <c r="F1100" s="13"/>
      <c r="G1100" s="13"/>
      <c r="H1100" s="13"/>
      <c r="I1100" s="12"/>
      <c r="J1100" s="100"/>
      <c r="K1100" s="3"/>
      <c r="L1100" s="18"/>
      <c r="M1100" s="11"/>
      <c r="N1100" s="11"/>
      <c r="O1100" s="18"/>
      <c r="P1100" s="2"/>
      <c r="Q1100" s="2"/>
      <c r="R1100" s="4"/>
      <c r="S1100" s="100"/>
      <c r="T1100" s="9"/>
      <c r="U1100" s="9"/>
      <c r="V1100" s="9"/>
      <c r="W1100" s="9"/>
      <c r="X1100" s="9"/>
      <c r="Y1100" s="1"/>
      <c r="Z1100" s="9"/>
      <c r="AA1100" s="9"/>
      <c r="AB1100" s="9"/>
      <c r="AC1100" s="9"/>
      <c r="AD1100" s="9"/>
      <c r="AE1100" s="10"/>
      <c r="AF1100" s="9"/>
      <c r="AG1100" s="9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</row>
    <row r="1101" spans="1:190" x14ac:dyDescent="0.15">
      <c r="A1101" s="98"/>
      <c r="B1101" s="15"/>
      <c r="C1101" s="2"/>
      <c r="D1101" s="12"/>
      <c r="E1101" s="13"/>
      <c r="F1101" s="13"/>
      <c r="G1101" s="13"/>
      <c r="H1101" s="13"/>
      <c r="I1101" s="12"/>
      <c r="J1101" s="100"/>
      <c r="K1101" s="3"/>
      <c r="L1101" s="18"/>
      <c r="M1101" s="11"/>
      <c r="N1101" s="11"/>
      <c r="O1101" s="18"/>
      <c r="P1101" s="2"/>
      <c r="Q1101" s="2"/>
      <c r="R1101" s="4"/>
      <c r="S1101" s="100"/>
      <c r="T1101" s="9"/>
      <c r="U1101" s="9"/>
      <c r="V1101" s="9"/>
      <c r="W1101" s="9"/>
      <c r="X1101" s="9"/>
      <c r="Y1101" s="1"/>
      <c r="Z1101" s="9"/>
      <c r="AA1101" s="9"/>
      <c r="AB1101" s="9"/>
      <c r="AC1101" s="9"/>
      <c r="AD1101" s="9"/>
      <c r="AE1101" s="10"/>
      <c r="AF1101" s="9"/>
      <c r="AG1101" s="9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</row>
    <row r="1102" spans="1:190" x14ac:dyDescent="0.15">
      <c r="A1102" s="98"/>
      <c r="B1102" s="15"/>
      <c r="C1102" s="2"/>
      <c r="D1102" s="12"/>
      <c r="E1102" s="13"/>
      <c r="F1102" s="13"/>
      <c r="G1102" s="13"/>
      <c r="H1102" s="13"/>
      <c r="I1102" s="12"/>
      <c r="J1102" s="100"/>
      <c r="K1102" s="3"/>
      <c r="L1102" s="18"/>
      <c r="M1102" s="11"/>
      <c r="N1102" s="11"/>
      <c r="O1102" s="18"/>
      <c r="P1102" s="2"/>
      <c r="Q1102" s="2"/>
      <c r="R1102" s="4"/>
      <c r="S1102" s="100"/>
      <c r="T1102" s="9"/>
      <c r="U1102" s="9"/>
      <c r="V1102" s="9"/>
      <c r="W1102" s="9"/>
      <c r="X1102" s="9"/>
      <c r="Y1102" s="1"/>
      <c r="Z1102" s="9"/>
      <c r="AA1102" s="9"/>
      <c r="AB1102" s="9"/>
      <c r="AC1102" s="9"/>
      <c r="AD1102" s="9"/>
      <c r="AE1102" s="10"/>
      <c r="AF1102" s="9"/>
      <c r="AG1102" s="9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</row>
    <row r="1103" spans="1:190" x14ac:dyDescent="0.15">
      <c r="A1103" s="98"/>
      <c r="B1103" s="15"/>
      <c r="C1103" s="2"/>
      <c r="D1103" s="12"/>
      <c r="E1103" s="13"/>
      <c r="F1103" s="13"/>
      <c r="G1103" s="13"/>
      <c r="H1103" s="13"/>
      <c r="I1103" s="12"/>
      <c r="J1103" s="100"/>
      <c r="K1103" s="3"/>
      <c r="L1103" s="18"/>
      <c r="M1103" s="11"/>
      <c r="N1103" s="11"/>
      <c r="O1103" s="18"/>
      <c r="P1103" s="2"/>
      <c r="Q1103" s="2"/>
      <c r="R1103" s="4"/>
      <c r="S1103" s="100"/>
      <c r="T1103" s="9"/>
      <c r="U1103" s="9"/>
      <c r="V1103" s="9"/>
      <c r="W1103" s="9"/>
      <c r="X1103" s="9"/>
      <c r="Y1103" s="1"/>
      <c r="Z1103" s="9"/>
      <c r="AA1103" s="9"/>
      <c r="AB1103" s="9"/>
      <c r="AC1103" s="9"/>
      <c r="AD1103" s="9"/>
      <c r="AE1103" s="10"/>
      <c r="AF1103" s="9"/>
      <c r="AG1103" s="9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</row>
    <row r="1104" spans="1:190" x14ac:dyDescent="0.15">
      <c r="A1104" s="98"/>
      <c r="B1104" s="15"/>
      <c r="C1104" s="2"/>
      <c r="D1104" s="12"/>
      <c r="E1104" s="13"/>
      <c r="F1104" s="13"/>
      <c r="G1104" s="13"/>
      <c r="H1104" s="13"/>
      <c r="I1104" s="12"/>
      <c r="J1104" s="100"/>
      <c r="K1104" s="3"/>
      <c r="L1104" s="18"/>
      <c r="M1104" s="11"/>
      <c r="N1104" s="11"/>
      <c r="O1104" s="18"/>
      <c r="P1104" s="2"/>
      <c r="Q1104" s="2"/>
      <c r="R1104" s="4"/>
      <c r="S1104" s="100"/>
      <c r="T1104" s="9"/>
      <c r="U1104" s="9"/>
      <c r="V1104" s="9"/>
      <c r="W1104" s="9"/>
      <c r="X1104" s="9"/>
      <c r="Y1104" s="1"/>
      <c r="Z1104" s="9"/>
      <c r="AA1104" s="9"/>
      <c r="AB1104" s="9"/>
      <c r="AC1104" s="9"/>
      <c r="AD1104" s="9"/>
      <c r="AE1104" s="10"/>
      <c r="AF1104" s="9"/>
      <c r="AG1104" s="9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</row>
    <row r="1105" spans="1:190" x14ac:dyDescent="0.15">
      <c r="A1105" s="98"/>
      <c r="B1105" s="15"/>
      <c r="C1105" s="2"/>
      <c r="D1105" s="12"/>
      <c r="E1105" s="13"/>
      <c r="F1105" s="13"/>
      <c r="G1105" s="13"/>
      <c r="H1105" s="13"/>
      <c r="I1105" s="12"/>
      <c r="J1105" s="100"/>
      <c r="K1105" s="3"/>
      <c r="L1105" s="18"/>
      <c r="M1105" s="11"/>
      <c r="N1105" s="11"/>
      <c r="O1105" s="18"/>
      <c r="P1105" s="2"/>
      <c r="Q1105" s="2"/>
      <c r="R1105" s="4"/>
      <c r="S1105" s="100"/>
      <c r="T1105" s="9"/>
      <c r="U1105" s="9"/>
      <c r="V1105" s="9"/>
      <c r="W1105" s="9"/>
      <c r="X1105" s="9"/>
      <c r="Y1105" s="1"/>
      <c r="Z1105" s="9"/>
      <c r="AA1105" s="9"/>
      <c r="AB1105" s="9"/>
      <c r="AC1105" s="9"/>
      <c r="AD1105" s="9"/>
      <c r="AE1105" s="10"/>
      <c r="AF1105" s="9"/>
      <c r="AG1105" s="9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</row>
    <row r="1106" spans="1:190" x14ac:dyDescent="0.15">
      <c r="A1106" s="98"/>
      <c r="B1106" s="15"/>
      <c r="C1106" s="2"/>
      <c r="D1106" s="12"/>
      <c r="E1106" s="13"/>
      <c r="F1106" s="13"/>
      <c r="G1106" s="13"/>
      <c r="H1106" s="13"/>
      <c r="I1106" s="12"/>
      <c r="J1106" s="100"/>
      <c r="K1106" s="3"/>
      <c r="L1106" s="18"/>
      <c r="M1106" s="11"/>
      <c r="N1106" s="11"/>
      <c r="O1106" s="18"/>
      <c r="P1106" s="2"/>
      <c r="Q1106" s="2"/>
      <c r="R1106" s="4"/>
      <c r="S1106" s="100"/>
      <c r="T1106" s="9"/>
      <c r="U1106" s="9"/>
      <c r="V1106" s="9"/>
      <c r="W1106" s="9"/>
      <c r="X1106" s="9"/>
      <c r="Y1106" s="1"/>
      <c r="Z1106" s="9"/>
      <c r="AA1106" s="9"/>
      <c r="AB1106" s="9"/>
      <c r="AC1106" s="9"/>
      <c r="AD1106" s="9"/>
      <c r="AE1106" s="10"/>
      <c r="AF1106" s="9"/>
      <c r="AG1106" s="9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</row>
    <row r="1107" spans="1:190" x14ac:dyDescent="0.15">
      <c r="A1107" s="98"/>
      <c r="B1107" s="15"/>
      <c r="C1107" s="2"/>
      <c r="D1107" s="12"/>
      <c r="E1107" s="13"/>
      <c r="F1107" s="13"/>
      <c r="G1107" s="13"/>
      <c r="H1107" s="13"/>
      <c r="I1107" s="12"/>
      <c r="J1107" s="100"/>
      <c r="K1107" s="3"/>
      <c r="L1107" s="18"/>
      <c r="M1107" s="11"/>
      <c r="N1107" s="11"/>
      <c r="O1107" s="18"/>
      <c r="P1107" s="2"/>
      <c r="Q1107" s="2"/>
      <c r="R1107" s="4"/>
      <c r="S1107" s="100"/>
      <c r="T1107" s="9"/>
      <c r="U1107" s="29"/>
      <c r="V1107" s="29"/>
      <c r="W1107" s="29"/>
      <c r="X1107" s="29"/>
      <c r="Y1107" s="31"/>
      <c r="Z1107" s="29"/>
      <c r="AA1107" s="29"/>
      <c r="AB1107" s="29"/>
      <c r="AC1107" s="29"/>
      <c r="AD1107" s="29"/>
      <c r="AE1107" s="33"/>
      <c r="AF1107" s="29"/>
      <c r="AG1107" s="29"/>
      <c r="AH1107" s="30"/>
      <c r="AI1107" s="30"/>
      <c r="AJ1107" s="30"/>
      <c r="AK1107" s="30"/>
      <c r="AL1107" s="30"/>
      <c r="AM1107" s="30"/>
      <c r="AN1107" s="30"/>
      <c r="AO1107" s="30"/>
      <c r="AP1107" s="30"/>
      <c r="AQ1107" s="30"/>
      <c r="AR1107" s="30"/>
      <c r="AS1107" s="30"/>
      <c r="AT1107" s="30"/>
      <c r="AU1107" s="30"/>
      <c r="AV1107" s="30"/>
      <c r="AW1107" s="30"/>
      <c r="AX1107" s="30"/>
      <c r="AY1107" s="30"/>
      <c r="AZ1107" s="30"/>
      <c r="BA1107" s="30"/>
      <c r="BB1107" s="30"/>
      <c r="BC1107" s="30"/>
      <c r="BD1107" s="30"/>
      <c r="BE1107" s="30"/>
      <c r="BF1107" s="30"/>
      <c r="BG1107" s="30"/>
      <c r="BH1107" s="30"/>
      <c r="BI1107" s="30"/>
      <c r="BJ1107" s="30"/>
      <c r="BK1107" s="30"/>
      <c r="BL1107" s="30"/>
      <c r="BM1107" s="30"/>
      <c r="BN1107" s="30"/>
      <c r="BO1107" s="30"/>
      <c r="BP1107" s="30"/>
      <c r="BQ1107" s="30"/>
      <c r="BR1107" s="30"/>
      <c r="BS1107" s="30"/>
      <c r="BT1107" s="30"/>
      <c r="BU1107" s="30"/>
      <c r="BV1107" s="30"/>
      <c r="BW1107" s="30"/>
      <c r="BX1107" s="30"/>
      <c r="BY1107" s="30"/>
      <c r="BZ1107" s="30"/>
      <c r="CA1107" s="30"/>
      <c r="CB1107" s="30"/>
      <c r="CC1107" s="30"/>
      <c r="CD1107" s="30"/>
      <c r="CE1107" s="30"/>
      <c r="CF1107" s="30"/>
      <c r="CG1107" s="30"/>
      <c r="CH1107" s="30"/>
      <c r="CI1107" s="30"/>
      <c r="CJ1107" s="30"/>
      <c r="CK1107" s="30"/>
      <c r="CL1107" s="30"/>
      <c r="CM1107" s="30"/>
      <c r="CN1107" s="30"/>
      <c r="CO1107" s="30"/>
      <c r="CP1107" s="30"/>
      <c r="CQ1107" s="30"/>
      <c r="CR1107" s="30"/>
      <c r="CS1107" s="30"/>
      <c r="CT1107" s="30"/>
      <c r="CU1107" s="30"/>
      <c r="CV1107" s="30"/>
      <c r="CW1107" s="30"/>
      <c r="CX1107" s="30"/>
      <c r="CY1107" s="30"/>
      <c r="CZ1107" s="30"/>
      <c r="DA1107" s="30"/>
      <c r="DB1107" s="30"/>
      <c r="DC1107" s="30"/>
      <c r="DD1107" s="30"/>
      <c r="DE1107" s="30"/>
      <c r="DF1107" s="30"/>
      <c r="DG1107" s="30"/>
      <c r="DH1107" s="30"/>
      <c r="DI1107" s="30"/>
      <c r="DJ1107" s="30"/>
      <c r="DK1107" s="30"/>
      <c r="DL1107" s="30"/>
      <c r="DM1107" s="30"/>
      <c r="DN1107" s="30"/>
      <c r="DO1107" s="30"/>
      <c r="DP1107" s="30"/>
      <c r="DQ1107" s="30"/>
      <c r="DR1107" s="30"/>
      <c r="DS1107" s="30"/>
      <c r="DT1107" s="30"/>
      <c r="DU1107" s="30"/>
      <c r="DV1107" s="30"/>
      <c r="DW1107" s="30"/>
      <c r="DX1107" s="30"/>
      <c r="DY1107" s="30"/>
      <c r="DZ1107" s="30"/>
      <c r="EA1107" s="30"/>
      <c r="EB1107" s="30"/>
      <c r="EC1107" s="30"/>
      <c r="ED1107" s="30"/>
      <c r="EE1107" s="30"/>
      <c r="EF1107" s="30"/>
      <c r="EG1107" s="30"/>
      <c r="EH1107" s="30"/>
      <c r="EI1107" s="30"/>
      <c r="EJ1107" s="30"/>
      <c r="EK1107" s="30"/>
      <c r="EL1107" s="30"/>
      <c r="EM1107" s="30"/>
      <c r="EN1107" s="30"/>
      <c r="EO1107" s="30"/>
      <c r="EP1107" s="30"/>
      <c r="EQ1107" s="30"/>
      <c r="ER1107" s="30"/>
      <c r="ES1107" s="30"/>
      <c r="ET1107" s="30"/>
      <c r="EU1107" s="30"/>
      <c r="EV1107" s="30"/>
      <c r="EW1107" s="30"/>
      <c r="EX1107" s="30"/>
      <c r="EY1107" s="30"/>
      <c r="EZ1107" s="30"/>
      <c r="FA1107" s="30"/>
      <c r="FB1107" s="30"/>
      <c r="FC1107" s="30"/>
      <c r="FD1107" s="30"/>
      <c r="FE1107" s="30"/>
      <c r="FF1107" s="30"/>
      <c r="FG1107" s="30"/>
      <c r="FH1107" s="30"/>
      <c r="FI1107" s="30"/>
      <c r="FJ1107" s="30"/>
      <c r="FK1107" s="30"/>
      <c r="FL1107" s="30"/>
      <c r="FM1107" s="30"/>
      <c r="FN1107" s="30"/>
      <c r="FO1107" s="30"/>
      <c r="FP1107" s="31"/>
      <c r="FQ1107" s="31"/>
      <c r="FR1107" s="31"/>
      <c r="FS1107" s="31"/>
      <c r="FT1107" s="31"/>
      <c r="FU1107" s="31"/>
      <c r="FV1107" s="31"/>
      <c r="FW1107" s="31"/>
      <c r="FX1107" s="31"/>
      <c r="FY1107" s="31"/>
      <c r="FZ1107" s="31"/>
      <c r="GA1107" s="31"/>
      <c r="GB1107" s="31"/>
      <c r="GC1107" s="31"/>
      <c r="GD1107" s="31"/>
      <c r="GE1107" s="31"/>
      <c r="GF1107" s="31"/>
      <c r="GG1107" s="31"/>
      <c r="GH1107" s="31"/>
    </row>
    <row r="1108" spans="1:190" x14ac:dyDescent="0.15">
      <c r="A1108" s="98"/>
      <c r="B1108" s="15"/>
      <c r="C1108" s="2"/>
      <c r="D1108" s="12"/>
      <c r="E1108" s="13"/>
      <c r="F1108" s="13"/>
      <c r="G1108" s="13"/>
      <c r="H1108" s="13"/>
      <c r="I1108" s="12"/>
      <c r="J1108" s="100"/>
      <c r="K1108" s="3"/>
      <c r="L1108" s="18"/>
      <c r="M1108" s="11"/>
      <c r="N1108" s="11"/>
      <c r="O1108" s="18"/>
      <c r="P1108" s="2"/>
      <c r="Q1108" s="2"/>
      <c r="R1108" s="4"/>
      <c r="S1108" s="100"/>
      <c r="T1108" s="9"/>
      <c r="U1108" s="8"/>
      <c r="V1108" s="8"/>
      <c r="W1108" s="8"/>
      <c r="X1108" s="9"/>
      <c r="Y1108" s="1"/>
      <c r="Z1108" s="8"/>
      <c r="AA1108" s="9"/>
      <c r="AB1108" s="9"/>
      <c r="AC1108" s="9"/>
      <c r="AD1108" s="8"/>
      <c r="AE1108" s="10"/>
      <c r="AF1108" s="8"/>
      <c r="AG1108" s="8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</row>
    <row r="1109" spans="1:190" x14ac:dyDescent="0.15">
      <c r="A1109" s="97"/>
      <c r="B1109" s="34"/>
      <c r="C1109" s="16"/>
      <c r="D1109" s="17"/>
      <c r="E1109" s="35"/>
      <c r="F1109" s="35"/>
      <c r="G1109" s="35"/>
      <c r="H1109" s="35"/>
      <c r="I1109" s="17"/>
      <c r="J1109" s="14"/>
      <c r="K1109" s="32"/>
      <c r="L1109" s="36"/>
      <c r="M1109" s="37"/>
      <c r="N1109" s="37"/>
      <c r="O1109" s="36"/>
      <c r="P1109" s="16"/>
      <c r="Q1109" s="16"/>
      <c r="R1109" s="28"/>
      <c r="S1109" s="14"/>
      <c r="T1109" s="9"/>
      <c r="U1109" s="8"/>
      <c r="V1109" s="8"/>
      <c r="W1109" s="8"/>
      <c r="X1109" s="9"/>
      <c r="Y1109" s="1"/>
      <c r="Z1109" s="8"/>
      <c r="AA1109" s="9"/>
      <c r="AB1109" s="9"/>
      <c r="AC1109" s="9"/>
      <c r="AD1109" s="8"/>
      <c r="AE1109" s="10"/>
      <c r="AF1109" s="8"/>
      <c r="AG1109" s="8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</row>
    <row r="1110" spans="1:190" x14ac:dyDescent="0.15">
      <c r="A1110" s="98"/>
      <c r="B1110" s="15"/>
      <c r="C1110" s="2"/>
      <c r="D1110" s="12"/>
      <c r="E1110" s="13"/>
      <c r="F1110" s="13"/>
      <c r="G1110" s="13"/>
      <c r="H1110" s="13"/>
      <c r="I1110" s="12"/>
      <c r="J1110" s="5"/>
      <c r="K1110" s="26"/>
      <c r="L1110" s="18"/>
      <c r="M1110" s="11"/>
      <c r="N1110" s="11"/>
      <c r="O1110" s="18"/>
      <c r="P1110" s="2"/>
      <c r="Q1110" s="2"/>
      <c r="R1110" s="4"/>
      <c r="S1110" s="5"/>
      <c r="T1110" s="9"/>
      <c r="U1110" s="8"/>
      <c r="V1110" s="8"/>
      <c r="W1110" s="8"/>
      <c r="X1110" s="9"/>
      <c r="Y1110" s="1"/>
      <c r="Z1110" s="8"/>
      <c r="AA1110" s="9"/>
      <c r="AB1110" s="9"/>
      <c r="AC1110" s="9"/>
      <c r="AD1110" s="8"/>
      <c r="AE1110" s="10"/>
      <c r="AF1110" s="8"/>
      <c r="AG1110" s="8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</row>
    <row r="1111" spans="1:190" x14ac:dyDescent="0.15">
      <c r="A1111" s="98"/>
      <c r="B1111" s="15"/>
      <c r="C1111" s="2"/>
      <c r="D1111" s="12"/>
      <c r="E1111" s="13"/>
      <c r="F1111" s="13"/>
      <c r="G1111" s="13"/>
      <c r="H1111" s="13"/>
      <c r="I1111" s="12"/>
      <c r="J1111" s="5"/>
      <c r="K1111" s="26"/>
      <c r="L1111" s="18"/>
      <c r="M1111" s="11"/>
      <c r="N1111" s="11"/>
      <c r="O1111" s="18"/>
      <c r="P1111" s="2"/>
      <c r="Q1111" s="2"/>
      <c r="R1111" s="4"/>
      <c r="S1111" s="5"/>
      <c r="T1111" s="9"/>
      <c r="U1111" s="8"/>
      <c r="V1111" s="8"/>
      <c r="W1111" s="8"/>
      <c r="X1111" s="9"/>
      <c r="Y1111" s="1"/>
      <c r="Z1111" s="8"/>
      <c r="AA1111" s="9"/>
      <c r="AB1111" s="9"/>
      <c r="AC1111" s="9"/>
      <c r="AD1111" s="8"/>
      <c r="AE1111" s="10"/>
      <c r="AF1111" s="8"/>
      <c r="AG1111" s="8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</row>
    <row r="1112" spans="1:190" x14ac:dyDescent="0.15">
      <c r="A1112" s="98"/>
      <c r="B1112" s="15"/>
      <c r="C1112" s="2"/>
      <c r="D1112" s="12"/>
      <c r="E1112" s="13"/>
      <c r="F1112" s="13"/>
      <c r="G1112" s="13"/>
      <c r="H1112" s="13"/>
      <c r="I1112" s="12"/>
      <c r="J1112" s="5"/>
      <c r="K1112" s="26"/>
      <c r="L1112" s="18"/>
      <c r="M1112" s="11"/>
      <c r="N1112" s="11"/>
      <c r="O1112" s="18"/>
      <c r="P1112" s="2"/>
      <c r="Q1112" s="2"/>
      <c r="R1112" s="4"/>
      <c r="S1112" s="5"/>
      <c r="T1112" s="9"/>
      <c r="U1112" s="8"/>
      <c r="V1112" s="8"/>
      <c r="W1112" s="8"/>
      <c r="X1112" s="9"/>
      <c r="Y1112" s="1"/>
      <c r="Z1112" s="8"/>
      <c r="AA1112" s="9"/>
      <c r="AB1112" s="9"/>
      <c r="AC1112" s="9"/>
      <c r="AD1112" s="8"/>
      <c r="AE1112" s="10"/>
      <c r="AF1112" s="8"/>
      <c r="AG1112" s="8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</row>
    <row r="1113" spans="1:190" x14ac:dyDescent="0.15">
      <c r="A1113" s="98"/>
      <c r="B1113" s="15"/>
      <c r="C1113" s="2"/>
      <c r="D1113" s="12"/>
      <c r="E1113" s="13"/>
      <c r="F1113" s="13"/>
      <c r="G1113" s="13"/>
      <c r="H1113" s="13"/>
      <c r="I1113" s="12"/>
      <c r="J1113" s="5"/>
      <c r="K1113" s="26"/>
      <c r="L1113" s="18"/>
      <c r="M1113" s="11"/>
      <c r="N1113" s="11"/>
      <c r="O1113" s="18"/>
      <c r="P1113" s="2"/>
      <c r="Q1113" s="2"/>
      <c r="R1113" s="4"/>
      <c r="S1113" s="5"/>
      <c r="T1113" s="9"/>
      <c r="U1113" s="8"/>
      <c r="V1113" s="8"/>
      <c r="W1113" s="8"/>
      <c r="X1113" s="9"/>
      <c r="Y1113" s="1"/>
      <c r="Z1113" s="8"/>
      <c r="AA1113" s="9"/>
      <c r="AB1113" s="9"/>
      <c r="AC1113" s="9"/>
      <c r="AD1113" s="8"/>
      <c r="AE1113" s="10"/>
      <c r="AF1113" s="8"/>
      <c r="AG1113" s="8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</row>
    <row r="1114" spans="1:190" x14ac:dyDescent="0.15">
      <c r="A1114" s="98"/>
      <c r="B1114" s="15"/>
      <c r="C1114" s="2"/>
      <c r="D1114" s="12"/>
      <c r="E1114" s="13"/>
      <c r="F1114" s="13"/>
      <c r="G1114" s="13"/>
      <c r="H1114" s="13"/>
      <c r="I1114" s="12"/>
      <c r="J1114" s="5"/>
      <c r="K1114" s="26"/>
      <c r="L1114" s="18"/>
      <c r="M1114" s="11"/>
      <c r="N1114" s="11"/>
      <c r="O1114" s="18"/>
      <c r="P1114" s="2"/>
      <c r="Q1114" s="2"/>
      <c r="R1114" s="4"/>
      <c r="S1114" s="5"/>
      <c r="T1114" s="9"/>
      <c r="U1114" s="8"/>
      <c r="V1114" s="8"/>
      <c r="W1114" s="8"/>
      <c r="X1114" s="9"/>
      <c r="Y1114" s="1"/>
      <c r="Z1114" s="8"/>
      <c r="AA1114" s="9"/>
      <c r="AB1114" s="9"/>
      <c r="AC1114" s="9"/>
      <c r="AD1114" s="8"/>
      <c r="AE1114" s="10"/>
      <c r="AF1114" s="8"/>
      <c r="AG1114" s="8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</row>
    <row r="1115" spans="1:190" x14ac:dyDescent="0.15">
      <c r="A1115" s="98"/>
      <c r="B1115" s="15"/>
      <c r="C1115" s="2"/>
      <c r="D1115" s="12"/>
      <c r="E1115" s="13"/>
      <c r="F1115" s="13"/>
      <c r="G1115" s="13"/>
      <c r="H1115" s="13"/>
      <c r="I1115" s="12"/>
      <c r="J1115" s="5"/>
      <c r="K1115" s="26"/>
      <c r="L1115" s="18"/>
      <c r="M1115" s="11"/>
      <c r="N1115" s="11"/>
      <c r="O1115" s="18"/>
      <c r="P1115" s="2"/>
      <c r="Q1115" s="2"/>
      <c r="R1115" s="4"/>
      <c r="S1115" s="5"/>
      <c r="T1115" s="9"/>
      <c r="U1115" s="8"/>
      <c r="V1115" s="8"/>
      <c r="W1115" s="8"/>
      <c r="X1115" s="9"/>
      <c r="Y1115" s="1"/>
      <c r="Z1115" s="8"/>
      <c r="AA1115" s="9"/>
      <c r="AB1115" s="9"/>
      <c r="AC1115" s="9"/>
      <c r="AD1115" s="8"/>
      <c r="AE1115" s="10"/>
      <c r="AF1115" s="8"/>
      <c r="AG1115" s="8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</row>
    <row r="1116" spans="1:190" x14ac:dyDescent="0.15">
      <c r="A1116" s="98"/>
      <c r="B1116" s="15"/>
      <c r="C1116" s="2"/>
      <c r="D1116" s="12"/>
      <c r="E1116" s="13"/>
      <c r="F1116" s="13"/>
      <c r="G1116" s="13"/>
      <c r="H1116" s="13"/>
      <c r="I1116" s="12"/>
      <c r="J1116" s="5"/>
      <c r="K1116" s="26"/>
      <c r="L1116" s="18"/>
      <c r="M1116" s="11"/>
      <c r="N1116" s="11"/>
      <c r="O1116" s="18"/>
      <c r="P1116" s="2"/>
      <c r="Q1116" s="2"/>
      <c r="R1116" s="4"/>
      <c r="S1116" s="5"/>
      <c r="T1116" s="9"/>
      <c r="U1116" s="8"/>
      <c r="V1116" s="8"/>
      <c r="W1116" s="8"/>
      <c r="X1116" s="9"/>
      <c r="Y1116" s="1"/>
      <c r="Z1116" s="8"/>
      <c r="AA1116" s="9"/>
      <c r="AB1116" s="9"/>
      <c r="AC1116" s="9"/>
      <c r="AD1116" s="8"/>
      <c r="AE1116" s="10"/>
      <c r="AF1116" s="8"/>
      <c r="AG1116" s="8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</row>
    <row r="1117" spans="1:190" x14ac:dyDescent="0.15">
      <c r="A1117" s="98"/>
      <c r="B1117" s="15"/>
      <c r="C1117" s="2"/>
      <c r="D1117" s="12"/>
      <c r="E1117" s="13"/>
      <c r="F1117" s="13"/>
      <c r="G1117" s="13"/>
      <c r="H1117" s="13"/>
      <c r="I1117" s="12"/>
      <c r="J1117" s="5"/>
      <c r="K1117" s="26"/>
      <c r="L1117" s="18"/>
      <c r="M1117" s="11"/>
      <c r="N1117" s="11"/>
      <c r="O1117" s="18"/>
      <c r="P1117" s="2"/>
      <c r="Q1117" s="2"/>
      <c r="R1117" s="4"/>
      <c r="S1117" s="5"/>
      <c r="T1117" s="9"/>
      <c r="U1117" s="8"/>
      <c r="V1117" s="8"/>
      <c r="W1117" s="8"/>
      <c r="X1117" s="9"/>
      <c r="Y1117" s="1"/>
      <c r="Z1117" s="8"/>
      <c r="AA1117" s="9"/>
      <c r="AB1117" s="9"/>
      <c r="AC1117" s="9"/>
      <c r="AD1117" s="8"/>
      <c r="AE1117" s="10"/>
      <c r="AF1117" s="8"/>
      <c r="AG1117" s="8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</row>
    <row r="1118" spans="1:190" x14ac:dyDescent="0.15">
      <c r="A1118" s="98"/>
      <c r="B1118" s="15"/>
      <c r="C1118" s="2"/>
      <c r="D1118" s="12"/>
      <c r="E1118" s="13"/>
      <c r="F1118" s="13"/>
      <c r="G1118" s="13"/>
      <c r="H1118" s="13"/>
      <c r="I1118" s="12"/>
      <c r="J1118" s="5"/>
      <c r="K1118" s="26"/>
      <c r="L1118" s="18"/>
      <c r="M1118" s="11"/>
      <c r="N1118" s="11"/>
      <c r="O1118" s="18"/>
      <c r="P1118" s="2"/>
      <c r="Q1118" s="2"/>
      <c r="R1118" s="4"/>
      <c r="S1118" s="5"/>
      <c r="T1118" s="9"/>
      <c r="U1118" s="8"/>
      <c r="V1118" s="8"/>
      <c r="W1118" s="8"/>
      <c r="X1118" s="9"/>
      <c r="Y1118" s="1"/>
      <c r="Z1118" s="8"/>
      <c r="AA1118" s="9"/>
      <c r="AB1118" s="9"/>
      <c r="AC1118" s="9"/>
      <c r="AD1118" s="8"/>
      <c r="AE1118" s="10"/>
      <c r="AF1118" s="8"/>
      <c r="AG1118" s="8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</row>
    <row r="1119" spans="1:190" x14ac:dyDescent="0.15">
      <c r="A1119" s="98"/>
      <c r="B1119" s="15"/>
      <c r="C1119" s="2"/>
      <c r="D1119" s="12"/>
      <c r="E1119" s="13"/>
      <c r="F1119" s="13"/>
      <c r="G1119" s="13"/>
      <c r="H1119" s="13"/>
      <c r="I1119" s="12"/>
      <c r="J1119" s="5"/>
      <c r="K1119" s="26"/>
      <c r="L1119" s="18"/>
      <c r="M1119" s="11"/>
      <c r="N1119" s="11"/>
      <c r="O1119" s="18"/>
      <c r="P1119" s="2"/>
      <c r="Q1119" s="2"/>
      <c r="R1119" s="4"/>
      <c r="S1119" s="5"/>
      <c r="T1119" s="9"/>
      <c r="U1119" s="8"/>
      <c r="V1119" s="8"/>
      <c r="W1119" s="8"/>
      <c r="X1119" s="9"/>
      <c r="Y1119" s="1"/>
      <c r="Z1119" s="8"/>
      <c r="AA1119" s="9"/>
      <c r="AB1119" s="9"/>
      <c r="AC1119" s="9"/>
      <c r="AD1119" s="8"/>
      <c r="AE1119" s="10"/>
      <c r="AF1119" s="8"/>
      <c r="AG1119" s="8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</row>
    <row r="1120" spans="1:190" x14ac:dyDescent="0.15">
      <c r="A1120" s="98"/>
      <c r="B1120" s="15"/>
      <c r="C1120" s="2"/>
      <c r="D1120" s="12"/>
      <c r="E1120" s="13"/>
      <c r="F1120" s="13"/>
      <c r="G1120" s="13"/>
      <c r="H1120" s="13"/>
      <c r="I1120" s="12"/>
      <c r="J1120" s="5"/>
      <c r="K1120" s="26"/>
      <c r="L1120" s="18"/>
      <c r="M1120" s="11"/>
      <c r="N1120" s="11"/>
      <c r="O1120" s="18"/>
      <c r="P1120" s="2"/>
      <c r="Q1120" s="2"/>
      <c r="R1120" s="4"/>
      <c r="S1120" s="5"/>
      <c r="T1120" s="9"/>
      <c r="U1120" s="8"/>
      <c r="V1120" s="8"/>
      <c r="W1120" s="8"/>
      <c r="X1120" s="9"/>
      <c r="Y1120" s="1"/>
      <c r="Z1120" s="8"/>
      <c r="AA1120" s="9"/>
      <c r="AB1120" s="9"/>
      <c r="AC1120" s="9"/>
      <c r="AD1120" s="8"/>
      <c r="AE1120" s="10"/>
      <c r="AF1120" s="8"/>
      <c r="AG1120" s="8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</row>
    <row r="1121" spans="1:190" x14ac:dyDescent="0.15">
      <c r="A1121" s="98"/>
      <c r="B1121" s="15"/>
      <c r="C1121" s="2"/>
      <c r="D1121" s="12"/>
      <c r="E1121" s="13"/>
      <c r="F1121" s="13"/>
      <c r="G1121" s="13"/>
      <c r="H1121" s="13"/>
      <c r="I1121" s="12"/>
      <c r="J1121" s="5"/>
      <c r="K1121" s="26"/>
      <c r="L1121" s="18"/>
      <c r="M1121" s="11"/>
      <c r="N1121" s="11"/>
      <c r="O1121" s="18"/>
      <c r="P1121" s="2"/>
      <c r="Q1121" s="2"/>
      <c r="R1121" s="4"/>
      <c r="S1121" s="5"/>
      <c r="T1121" s="9"/>
      <c r="U1121" s="8"/>
      <c r="V1121" s="8"/>
      <c r="W1121" s="8"/>
      <c r="X1121" s="9"/>
      <c r="Y1121" s="1"/>
      <c r="Z1121" s="8"/>
      <c r="AA1121" s="9"/>
      <c r="AB1121" s="9"/>
      <c r="AC1121" s="9"/>
      <c r="AD1121" s="8"/>
      <c r="AE1121" s="10"/>
      <c r="AF1121" s="8"/>
      <c r="AG1121" s="8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</row>
    <row r="1122" spans="1:190" x14ac:dyDescent="0.15">
      <c r="A1122" s="98"/>
      <c r="B1122" s="15"/>
      <c r="C1122" s="2"/>
      <c r="D1122" s="12"/>
      <c r="E1122" s="13"/>
      <c r="F1122" s="13"/>
      <c r="G1122" s="13"/>
      <c r="H1122" s="13"/>
      <c r="I1122" s="12"/>
      <c r="J1122" s="5"/>
      <c r="K1122" s="26"/>
      <c r="L1122" s="18"/>
      <c r="M1122" s="11"/>
      <c r="N1122" s="11"/>
      <c r="O1122" s="18"/>
      <c r="P1122" s="2"/>
      <c r="Q1122" s="2"/>
      <c r="R1122" s="4"/>
      <c r="S1122" s="5"/>
      <c r="T1122" s="9"/>
      <c r="U1122" s="8"/>
      <c r="V1122" s="8"/>
      <c r="W1122" s="8"/>
      <c r="X1122" s="9"/>
      <c r="Y1122" s="1"/>
      <c r="Z1122" s="8"/>
      <c r="AA1122" s="9"/>
      <c r="AB1122" s="9"/>
      <c r="AC1122" s="9"/>
      <c r="AD1122" s="8"/>
      <c r="AE1122" s="10"/>
      <c r="AF1122" s="8"/>
      <c r="AG1122" s="8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</row>
    <row r="1123" spans="1:190" x14ac:dyDescent="0.15">
      <c r="A1123" s="98"/>
      <c r="B1123" s="15"/>
      <c r="C1123" s="2"/>
      <c r="D1123" s="12"/>
      <c r="E1123" s="13"/>
      <c r="F1123" s="13"/>
      <c r="G1123" s="13"/>
      <c r="H1123" s="13"/>
      <c r="I1123" s="12"/>
      <c r="J1123" s="5"/>
      <c r="K1123" s="26"/>
      <c r="L1123" s="18"/>
      <c r="M1123" s="11"/>
      <c r="N1123" s="11"/>
      <c r="O1123" s="18"/>
      <c r="P1123" s="2"/>
      <c r="Q1123" s="2"/>
      <c r="R1123" s="4"/>
      <c r="S1123" s="5"/>
      <c r="T1123" s="9"/>
      <c r="U1123" s="8"/>
      <c r="V1123" s="8"/>
      <c r="W1123" s="8"/>
      <c r="X1123" s="9"/>
      <c r="Y1123" s="1"/>
      <c r="Z1123" s="8"/>
      <c r="AA1123" s="9"/>
      <c r="AB1123" s="9"/>
      <c r="AC1123" s="9"/>
      <c r="AD1123" s="8"/>
      <c r="AE1123" s="10"/>
      <c r="AF1123" s="8"/>
      <c r="AG1123" s="8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</row>
    <row r="1124" spans="1:190" x14ac:dyDescent="0.15">
      <c r="A1124" s="98"/>
      <c r="B1124" s="15"/>
      <c r="C1124" s="2"/>
      <c r="D1124" s="12"/>
      <c r="E1124" s="13"/>
      <c r="F1124" s="13"/>
      <c r="G1124" s="13"/>
      <c r="H1124" s="13"/>
      <c r="I1124" s="12"/>
      <c r="J1124" s="5"/>
      <c r="K1124" s="26"/>
      <c r="L1124" s="18"/>
      <c r="M1124" s="11"/>
      <c r="N1124" s="11"/>
      <c r="O1124" s="18"/>
      <c r="P1124" s="2"/>
      <c r="Q1124" s="2"/>
      <c r="R1124" s="4"/>
      <c r="S1124" s="5"/>
      <c r="T1124" s="9"/>
      <c r="U1124" s="8"/>
      <c r="V1124" s="8"/>
      <c r="W1124" s="8"/>
      <c r="X1124" s="9"/>
      <c r="Y1124" s="1"/>
      <c r="Z1124" s="8"/>
      <c r="AA1124" s="9"/>
      <c r="AB1124" s="9"/>
      <c r="AC1124" s="9"/>
      <c r="AD1124" s="8"/>
      <c r="AE1124" s="10"/>
      <c r="AF1124" s="8"/>
      <c r="AG1124" s="8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</row>
    <row r="1125" spans="1:190" x14ac:dyDescent="0.15">
      <c r="A1125" s="98"/>
      <c r="B1125" s="15"/>
      <c r="C1125" s="2"/>
      <c r="D1125" s="12"/>
      <c r="E1125" s="13"/>
      <c r="F1125" s="13"/>
      <c r="G1125" s="13"/>
      <c r="H1125" s="13"/>
      <c r="I1125" s="12"/>
      <c r="J1125" s="5"/>
      <c r="K1125" s="26"/>
      <c r="L1125" s="18"/>
      <c r="M1125" s="11"/>
      <c r="N1125" s="11"/>
      <c r="O1125" s="18"/>
      <c r="P1125" s="2"/>
      <c r="Q1125" s="2"/>
      <c r="R1125" s="4"/>
      <c r="S1125" s="5"/>
      <c r="T1125" s="9"/>
      <c r="U1125" s="8"/>
      <c r="V1125" s="8"/>
      <c r="W1125" s="8"/>
      <c r="X1125" s="9"/>
      <c r="Y1125" s="1"/>
      <c r="Z1125" s="8"/>
      <c r="AA1125" s="9"/>
      <c r="AB1125" s="9"/>
      <c r="AC1125" s="9"/>
      <c r="AD1125" s="8"/>
      <c r="AE1125" s="10"/>
      <c r="AF1125" s="8"/>
      <c r="AG1125" s="8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</row>
    <row r="1126" spans="1:190" x14ac:dyDescent="0.15">
      <c r="A1126" s="98"/>
      <c r="B1126" s="15"/>
      <c r="C1126" s="2"/>
      <c r="D1126" s="12"/>
      <c r="E1126" s="13"/>
      <c r="F1126" s="13"/>
      <c r="G1126" s="13"/>
      <c r="H1126" s="13"/>
      <c r="I1126" s="12"/>
      <c r="J1126" s="5"/>
      <c r="K1126" s="26"/>
      <c r="L1126" s="18"/>
      <c r="M1126" s="11"/>
      <c r="N1126" s="11"/>
      <c r="O1126" s="18"/>
      <c r="P1126" s="2"/>
      <c r="Q1126" s="2"/>
      <c r="R1126" s="4"/>
      <c r="S1126" s="5"/>
      <c r="T1126" s="9"/>
      <c r="U1126" s="8"/>
      <c r="V1126" s="8"/>
      <c r="W1126" s="8"/>
      <c r="X1126" s="9"/>
      <c r="Y1126" s="1"/>
      <c r="Z1126" s="8"/>
      <c r="AA1126" s="9"/>
      <c r="AB1126" s="9"/>
      <c r="AC1126" s="9"/>
      <c r="AD1126" s="8"/>
      <c r="AE1126" s="10"/>
      <c r="AF1126" s="8"/>
      <c r="AG1126" s="8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</row>
    <row r="1127" spans="1:190" x14ac:dyDescent="0.15">
      <c r="A1127" s="98"/>
      <c r="B1127" s="15"/>
      <c r="C1127" s="2"/>
      <c r="D1127" s="12"/>
      <c r="E1127" s="13"/>
      <c r="F1127" s="13"/>
      <c r="G1127" s="13"/>
      <c r="H1127" s="13"/>
      <c r="I1127" s="12"/>
      <c r="J1127" s="5"/>
      <c r="K1127" s="26"/>
      <c r="L1127" s="18"/>
      <c r="M1127" s="11"/>
      <c r="N1127" s="11"/>
      <c r="O1127" s="18"/>
      <c r="P1127" s="2"/>
      <c r="Q1127" s="2"/>
      <c r="R1127" s="4"/>
      <c r="S1127" s="5"/>
      <c r="T1127" s="9"/>
      <c r="U1127" s="8"/>
      <c r="V1127" s="8"/>
      <c r="W1127" s="8"/>
      <c r="X1127" s="9"/>
      <c r="Y1127" s="1"/>
      <c r="Z1127" s="8"/>
      <c r="AA1127" s="9"/>
      <c r="AB1127" s="9"/>
      <c r="AC1127" s="9"/>
      <c r="AD1127" s="8"/>
      <c r="AE1127" s="10"/>
      <c r="AF1127" s="8"/>
      <c r="AG1127" s="8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</row>
    <row r="1128" spans="1:190" x14ac:dyDescent="0.15">
      <c r="A1128" s="98"/>
      <c r="B1128" s="15"/>
      <c r="C1128" s="2"/>
      <c r="D1128" s="12"/>
      <c r="E1128" s="13"/>
      <c r="F1128" s="13"/>
      <c r="G1128" s="13"/>
      <c r="H1128" s="13"/>
      <c r="I1128" s="12"/>
      <c r="J1128" s="5"/>
      <c r="K1128" s="26"/>
      <c r="L1128" s="18"/>
      <c r="M1128" s="11"/>
      <c r="N1128" s="11"/>
      <c r="O1128" s="18"/>
      <c r="P1128" s="2"/>
      <c r="Q1128" s="2"/>
      <c r="R1128" s="4"/>
      <c r="S1128" s="5"/>
      <c r="T1128" s="9"/>
      <c r="U1128" s="8"/>
      <c r="V1128" s="8"/>
      <c r="W1128" s="8"/>
      <c r="X1128" s="9"/>
      <c r="Y1128" s="1"/>
      <c r="Z1128" s="8"/>
      <c r="AA1128" s="9"/>
      <c r="AB1128" s="9"/>
      <c r="AC1128" s="9"/>
      <c r="AD1128" s="8"/>
      <c r="AE1128" s="10"/>
      <c r="AF1128" s="8"/>
      <c r="AG1128" s="8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</row>
    <row r="1129" spans="1:190" x14ac:dyDescent="0.15">
      <c r="A1129" s="98"/>
      <c r="B1129" s="15"/>
      <c r="C1129" s="2"/>
      <c r="D1129" s="12"/>
      <c r="E1129" s="13"/>
      <c r="F1129" s="13"/>
      <c r="G1129" s="13"/>
      <c r="H1129" s="13"/>
      <c r="I1129" s="12"/>
      <c r="J1129" s="5"/>
      <c r="K1129" s="26"/>
      <c r="L1129" s="18"/>
      <c r="M1129" s="11"/>
      <c r="N1129" s="11"/>
      <c r="O1129" s="18"/>
      <c r="P1129" s="2"/>
      <c r="Q1129" s="2"/>
      <c r="R1129" s="4"/>
      <c r="S1129" s="5"/>
      <c r="T1129" s="9"/>
      <c r="U1129" s="8"/>
      <c r="V1129" s="8"/>
      <c r="W1129" s="8"/>
      <c r="X1129" s="9"/>
      <c r="Y1129" s="1"/>
      <c r="Z1129" s="8"/>
      <c r="AA1129" s="9"/>
      <c r="AB1129" s="9"/>
      <c r="AC1129" s="9"/>
      <c r="AD1129" s="8"/>
      <c r="AE1129" s="10"/>
      <c r="AF1129" s="8"/>
      <c r="AG1129" s="8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</row>
    <row r="1130" spans="1:190" x14ac:dyDescent="0.15">
      <c r="A1130" s="98"/>
      <c r="B1130" s="15"/>
      <c r="C1130" s="2"/>
      <c r="D1130" s="12"/>
      <c r="E1130" s="13"/>
      <c r="F1130" s="13"/>
      <c r="G1130" s="13"/>
      <c r="H1130" s="13"/>
      <c r="I1130" s="12"/>
      <c r="J1130" s="5"/>
      <c r="K1130" s="26"/>
      <c r="L1130" s="18"/>
      <c r="M1130" s="11"/>
      <c r="N1130" s="11"/>
      <c r="O1130" s="18"/>
      <c r="P1130" s="2"/>
      <c r="Q1130" s="2"/>
      <c r="R1130" s="4"/>
      <c r="S1130" s="5"/>
      <c r="T1130" s="9"/>
      <c r="U1130" s="8"/>
      <c r="V1130" s="8"/>
      <c r="W1130" s="8"/>
      <c r="X1130" s="9"/>
      <c r="Y1130" s="1"/>
      <c r="Z1130" s="8"/>
      <c r="AA1130" s="9"/>
      <c r="AB1130" s="9"/>
      <c r="AC1130" s="9"/>
      <c r="AD1130" s="8"/>
      <c r="AE1130" s="10"/>
      <c r="AF1130" s="8"/>
      <c r="AG1130" s="8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</row>
    <row r="1131" spans="1:190" x14ac:dyDescent="0.15">
      <c r="A1131" s="98"/>
      <c r="B1131" s="15"/>
      <c r="C1131" s="2"/>
      <c r="D1131" s="12"/>
      <c r="E1131" s="13"/>
      <c r="F1131" s="13"/>
      <c r="G1131" s="13"/>
      <c r="H1131" s="13"/>
      <c r="I1131" s="12"/>
      <c r="J1131" s="5"/>
      <c r="K1131" s="26"/>
      <c r="L1131" s="18"/>
      <c r="M1131" s="11"/>
      <c r="N1131" s="11"/>
      <c r="O1131" s="18"/>
      <c r="P1131" s="2"/>
      <c r="Q1131" s="2"/>
      <c r="R1131" s="4"/>
      <c r="S1131" s="5"/>
      <c r="T1131" s="9"/>
      <c r="U1131" s="8"/>
      <c r="V1131" s="8"/>
      <c r="W1131" s="8"/>
      <c r="X1131" s="9"/>
      <c r="Y1131" s="1"/>
      <c r="Z1131" s="8"/>
      <c r="AA1131" s="9"/>
      <c r="AB1131" s="9"/>
      <c r="AC1131" s="9"/>
      <c r="AD1131" s="8"/>
      <c r="AE1131" s="10"/>
      <c r="AF1131" s="8"/>
      <c r="AG1131" s="8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</row>
    <row r="1132" spans="1:190" x14ac:dyDescent="0.15">
      <c r="A1132" s="98"/>
      <c r="B1132" s="15"/>
      <c r="C1132" s="2"/>
      <c r="D1132" s="12"/>
      <c r="E1132" s="13"/>
      <c r="F1132" s="13"/>
      <c r="G1132" s="13"/>
      <c r="H1132" s="13"/>
      <c r="I1132" s="12"/>
      <c r="J1132" s="5"/>
      <c r="K1132" s="26"/>
      <c r="L1132" s="18"/>
      <c r="M1132" s="11"/>
      <c r="N1132" s="11"/>
      <c r="O1132" s="18"/>
      <c r="P1132" s="2"/>
      <c r="Q1132" s="2"/>
      <c r="R1132" s="4"/>
      <c r="S1132" s="5"/>
      <c r="T1132" s="9"/>
      <c r="U1132" s="8"/>
      <c r="V1132" s="8"/>
      <c r="W1132" s="8"/>
      <c r="X1132" s="9"/>
      <c r="Y1132" s="1"/>
      <c r="Z1132" s="8"/>
      <c r="AA1132" s="9"/>
      <c r="AB1132" s="9"/>
      <c r="AC1132" s="9"/>
      <c r="AD1132" s="8"/>
      <c r="AE1132" s="10"/>
      <c r="AF1132" s="8"/>
      <c r="AG1132" s="8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</row>
    <row r="1133" spans="1:190" x14ac:dyDescent="0.15">
      <c r="A1133" s="98"/>
      <c r="B1133" s="15"/>
      <c r="C1133" s="2"/>
      <c r="D1133" s="12"/>
      <c r="E1133" s="13"/>
      <c r="F1133" s="13"/>
      <c r="G1133" s="13"/>
      <c r="H1133" s="13"/>
      <c r="I1133" s="12"/>
      <c r="J1133" s="5"/>
      <c r="K1133" s="26"/>
      <c r="L1133" s="18"/>
      <c r="M1133" s="11"/>
      <c r="N1133" s="11"/>
      <c r="O1133" s="18"/>
      <c r="P1133" s="2"/>
      <c r="Q1133" s="2"/>
      <c r="R1133" s="4"/>
      <c r="S1133" s="5"/>
      <c r="T1133" s="9"/>
      <c r="U1133" s="8"/>
      <c r="V1133" s="8"/>
      <c r="W1133" s="8"/>
      <c r="X1133" s="9"/>
      <c r="Y1133" s="1"/>
      <c r="Z1133" s="8"/>
      <c r="AA1133" s="9"/>
      <c r="AB1133" s="9"/>
      <c r="AC1133" s="9"/>
      <c r="AD1133" s="8"/>
      <c r="AE1133" s="10"/>
      <c r="AF1133" s="8"/>
      <c r="AG1133" s="8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</row>
    <row r="1134" spans="1:190" x14ac:dyDescent="0.15">
      <c r="A1134" s="98"/>
      <c r="B1134" s="15"/>
      <c r="C1134" s="2"/>
      <c r="D1134" s="12"/>
      <c r="E1134" s="13"/>
      <c r="F1134" s="13"/>
      <c r="G1134" s="13"/>
      <c r="H1134" s="13"/>
      <c r="I1134" s="12"/>
      <c r="J1134" s="5"/>
      <c r="K1134" s="26"/>
      <c r="L1134" s="18"/>
      <c r="M1134" s="11"/>
      <c r="N1134" s="11"/>
      <c r="O1134" s="18"/>
      <c r="P1134" s="2"/>
      <c r="Q1134" s="2"/>
      <c r="R1134" s="4"/>
      <c r="S1134" s="5"/>
      <c r="T1134" s="9"/>
      <c r="U1134" s="8"/>
      <c r="V1134" s="8"/>
      <c r="W1134" s="8"/>
      <c r="X1134" s="9"/>
      <c r="Y1134" s="1"/>
      <c r="Z1134" s="8"/>
      <c r="AA1134" s="9"/>
      <c r="AB1134" s="9"/>
      <c r="AC1134" s="9"/>
      <c r="AD1134" s="8"/>
      <c r="AE1134" s="10"/>
      <c r="AF1134" s="8"/>
      <c r="AG1134" s="8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</row>
    <row r="1135" spans="1:190" x14ac:dyDescent="0.15">
      <c r="A1135" s="98"/>
      <c r="B1135" s="15"/>
      <c r="C1135" s="2"/>
      <c r="D1135" s="12"/>
      <c r="E1135" s="13"/>
      <c r="F1135" s="13"/>
      <c r="G1135" s="13"/>
      <c r="H1135" s="13"/>
      <c r="I1135" s="12"/>
      <c r="J1135" s="5"/>
      <c r="K1135" s="26"/>
      <c r="L1135" s="18"/>
      <c r="M1135" s="11"/>
      <c r="N1135" s="11"/>
      <c r="O1135" s="18"/>
      <c r="P1135" s="2"/>
      <c r="Q1135" s="2"/>
      <c r="R1135" s="4"/>
      <c r="S1135" s="5"/>
      <c r="T1135" s="9"/>
      <c r="U1135" s="8"/>
      <c r="V1135" s="8"/>
      <c r="W1135" s="8"/>
      <c r="X1135" s="9"/>
      <c r="Y1135" s="1"/>
      <c r="Z1135" s="8"/>
      <c r="AA1135" s="9"/>
      <c r="AB1135" s="9"/>
      <c r="AC1135" s="9"/>
      <c r="AD1135" s="8"/>
      <c r="AE1135" s="10"/>
      <c r="AF1135" s="8"/>
      <c r="AG1135" s="8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</row>
    <row r="1136" spans="1:190" x14ac:dyDescent="0.15">
      <c r="A1136" s="98"/>
      <c r="B1136" s="15"/>
      <c r="C1136" s="2"/>
      <c r="D1136" s="12"/>
      <c r="E1136" s="13"/>
      <c r="F1136" s="13"/>
      <c r="G1136" s="13"/>
      <c r="H1136" s="13"/>
      <c r="I1136" s="12"/>
      <c r="J1136" s="5"/>
      <c r="K1136" s="26"/>
      <c r="L1136" s="18"/>
      <c r="M1136" s="11"/>
      <c r="N1136" s="11"/>
      <c r="O1136" s="18"/>
      <c r="P1136" s="2"/>
      <c r="Q1136" s="2"/>
      <c r="R1136" s="4"/>
      <c r="S1136" s="5"/>
      <c r="T1136" s="9"/>
      <c r="U1136" s="8"/>
      <c r="V1136" s="8"/>
      <c r="W1136" s="8"/>
      <c r="X1136" s="9"/>
      <c r="Y1136" s="1"/>
      <c r="Z1136" s="8"/>
      <c r="AA1136" s="9"/>
      <c r="AB1136" s="9"/>
      <c r="AC1136" s="9"/>
      <c r="AD1136" s="8"/>
      <c r="AE1136" s="10"/>
      <c r="AF1136" s="8"/>
      <c r="AG1136" s="8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</row>
    <row r="1137" spans="1:190" x14ac:dyDescent="0.15">
      <c r="A1137" s="98"/>
      <c r="B1137" s="15"/>
      <c r="C1137" s="2"/>
      <c r="D1137" s="12"/>
      <c r="E1137" s="13"/>
      <c r="F1137" s="13"/>
      <c r="G1137" s="13"/>
      <c r="H1137" s="13"/>
      <c r="I1137" s="12"/>
      <c r="J1137" s="5"/>
      <c r="K1137" s="26"/>
      <c r="L1137" s="18"/>
      <c r="M1137" s="11"/>
      <c r="N1137" s="11"/>
      <c r="O1137" s="18"/>
      <c r="P1137" s="2"/>
      <c r="Q1137" s="2"/>
      <c r="R1137" s="4"/>
      <c r="S1137" s="5"/>
      <c r="T1137" s="9"/>
      <c r="U1137" s="8"/>
      <c r="V1137" s="8"/>
      <c r="W1137" s="8"/>
      <c r="X1137" s="9"/>
      <c r="Y1137" s="1"/>
      <c r="Z1137" s="8"/>
      <c r="AA1137" s="9"/>
      <c r="AB1137" s="9"/>
      <c r="AC1137" s="9"/>
      <c r="AD1137" s="8"/>
      <c r="AE1137" s="10"/>
      <c r="AF1137" s="8"/>
      <c r="AG1137" s="8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</row>
    <row r="1138" spans="1:190" x14ac:dyDescent="0.15">
      <c r="A1138" s="98"/>
      <c r="B1138" s="15"/>
      <c r="C1138" s="2"/>
      <c r="D1138" s="12"/>
      <c r="E1138" s="13"/>
      <c r="F1138" s="13"/>
      <c r="G1138" s="13"/>
      <c r="H1138" s="13"/>
      <c r="I1138" s="12"/>
      <c r="J1138" s="5"/>
      <c r="K1138" s="26"/>
      <c r="L1138" s="18"/>
      <c r="M1138" s="11"/>
      <c r="N1138" s="11"/>
      <c r="O1138" s="18"/>
      <c r="P1138" s="2"/>
      <c r="Q1138" s="2"/>
      <c r="R1138" s="4"/>
      <c r="S1138" s="5"/>
      <c r="T1138" s="9"/>
      <c r="U1138" s="8"/>
      <c r="V1138" s="8"/>
      <c r="W1138" s="8"/>
      <c r="X1138" s="9"/>
      <c r="Y1138" s="1"/>
      <c r="Z1138" s="8"/>
      <c r="AA1138" s="9"/>
      <c r="AB1138" s="9"/>
      <c r="AC1138" s="9"/>
      <c r="AD1138" s="8"/>
      <c r="AE1138" s="10"/>
      <c r="AF1138" s="8"/>
      <c r="AG1138" s="8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</row>
    <row r="1139" spans="1:190" x14ac:dyDescent="0.15">
      <c r="A1139" s="98"/>
      <c r="B1139" s="15"/>
      <c r="C1139" s="2"/>
      <c r="D1139" s="12"/>
      <c r="E1139" s="13"/>
      <c r="F1139" s="13"/>
      <c r="G1139" s="13"/>
      <c r="H1139" s="13"/>
      <c r="I1139" s="12"/>
      <c r="J1139" s="5"/>
      <c r="K1139" s="26"/>
      <c r="L1139" s="18"/>
      <c r="M1139" s="11"/>
      <c r="N1139" s="11"/>
      <c r="O1139" s="18"/>
      <c r="P1139" s="2"/>
      <c r="Q1139" s="2"/>
      <c r="R1139" s="4"/>
      <c r="S1139" s="5"/>
      <c r="T1139" s="9"/>
      <c r="U1139" s="8"/>
      <c r="V1139" s="8"/>
      <c r="W1139" s="8"/>
      <c r="X1139" s="9"/>
      <c r="Y1139" s="1"/>
      <c r="Z1139" s="8"/>
      <c r="AA1139" s="9"/>
      <c r="AB1139" s="9"/>
      <c r="AC1139" s="9"/>
      <c r="AD1139" s="8"/>
      <c r="AE1139" s="10"/>
      <c r="AF1139" s="8"/>
      <c r="AG1139" s="8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</row>
    <row r="1140" spans="1:190" x14ac:dyDescent="0.15">
      <c r="A1140" s="98"/>
      <c r="B1140" s="15"/>
      <c r="C1140" s="2"/>
      <c r="D1140" s="12"/>
      <c r="E1140" s="13"/>
      <c r="F1140" s="13"/>
      <c r="G1140" s="13"/>
      <c r="H1140" s="13"/>
      <c r="I1140" s="12"/>
      <c r="J1140" s="5"/>
      <c r="K1140" s="26"/>
      <c r="L1140" s="18"/>
      <c r="M1140" s="11"/>
      <c r="N1140" s="11"/>
      <c r="O1140" s="18"/>
      <c r="P1140" s="2"/>
      <c r="Q1140" s="2"/>
      <c r="R1140" s="4"/>
      <c r="S1140" s="5"/>
      <c r="T1140" s="9"/>
      <c r="U1140" s="8"/>
      <c r="V1140" s="8"/>
      <c r="W1140" s="8"/>
      <c r="X1140" s="9"/>
      <c r="Y1140" s="1"/>
      <c r="Z1140" s="8"/>
      <c r="AA1140" s="9"/>
      <c r="AB1140" s="9"/>
      <c r="AC1140" s="9"/>
      <c r="AD1140" s="8"/>
      <c r="AE1140" s="10"/>
      <c r="AF1140" s="8"/>
      <c r="AG1140" s="8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</row>
    <row r="1141" spans="1:190" x14ac:dyDescent="0.15">
      <c r="A1141" s="98"/>
      <c r="B1141" s="15"/>
      <c r="C1141" s="2"/>
      <c r="D1141" s="12"/>
      <c r="E1141" s="13"/>
      <c r="F1141" s="13"/>
      <c r="G1141" s="13"/>
      <c r="H1141" s="13"/>
      <c r="I1141" s="12"/>
      <c r="J1141" s="5"/>
      <c r="K1141" s="26"/>
      <c r="L1141" s="18"/>
      <c r="M1141" s="11"/>
      <c r="N1141" s="11"/>
      <c r="O1141" s="18"/>
      <c r="P1141" s="2"/>
      <c r="Q1141" s="2"/>
      <c r="R1141" s="4"/>
      <c r="S1141" s="5"/>
      <c r="T1141" s="9"/>
      <c r="U1141" s="8"/>
      <c r="V1141" s="8"/>
      <c r="W1141" s="8"/>
      <c r="X1141" s="9"/>
      <c r="Y1141" s="1"/>
      <c r="Z1141" s="8"/>
      <c r="AA1141" s="9"/>
      <c r="AB1141" s="9"/>
      <c r="AC1141" s="9"/>
      <c r="AD1141" s="8"/>
      <c r="AE1141" s="10"/>
      <c r="AF1141" s="8"/>
      <c r="AG1141" s="8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</row>
    <row r="1142" spans="1:190" x14ac:dyDescent="0.15">
      <c r="A1142" s="98"/>
      <c r="B1142" s="15"/>
      <c r="C1142" s="2"/>
      <c r="D1142" s="12"/>
      <c r="E1142" s="13"/>
      <c r="F1142" s="13"/>
      <c r="G1142" s="13"/>
      <c r="H1142" s="13"/>
      <c r="I1142" s="12"/>
      <c r="J1142" s="5"/>
      <c r="K1142" s="26"/>
      <c r="L1142" s="18"/>
      <c r="M1142" s="11"/>
      <c r="N1142" s="11"/>
      <c r="O1142" s="18"/>
      <c r="P1142" s="2"/>
      <c r="Q1142" s="2"/>
      <c r="R1142" s="4"/>
      <c r="S1142" s="5"/>
      <c r="T1142" s="9"/>
      <c r="U1142" s="8"/>
      <c r="V1142" s="8"/>
      <c r="W1142" s="8"/>
      <c r="X1142" s="9"/>
      <c r="Y1142" s="1"/>
      <c r="Z1142" s="8"/>
      <c r="AA1142" s="9"/>
      <c r="AB1142" s="9"/>
      <c r="AC1142" s="9"/>
      <c r="AD1142" s="8"/>
      <c r="AE1142" s="10"/>
      <c r="AF1142" s="8"/>
      <c r="AG1142" s="8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</row>
    <row r="1143" spans="1:190" x14ac:dyDescent="0.15">
      <c r="A1143" s="98"/>
      <c r="B1143" s="15"/>
      <c r="C1143" s="2"/>
      <c r="D1143" s="12"/>
      <c r="E1143" s="13"/>
      <c r="F1143" s="13"/>
      <c r="G1143" s="13"/>
      <c r="H1143" s="13"/>
      <c r="I1143" s="12"/>
      <c r="J1143" s="5"/>
      <c r="K1143" s="26"/>
      <c r="L1143" s="18"/>
      <c r="M1143" s="11"/>
      <c r="N1143" s="11"/>
      <c r="O1143" s="18"/>
      <c r="P1143" s="2"/>
      <c r="Q1143" s="2"/>
      <c r="R1143" s="4"/>
      <c r="S1143" s="5"/>
      <c r="T1143" s="9"/>
      <c r="U1143" s="8"/>
      <c r="V1143" s="8"/>
      <c r="W1143" s="8"/>
      <c r="X1143" s="9"/>
      <c r="Y1143" s="1"/>
      <c r="Z1143" s="8"/>
      <c r="AA1143" s="9"/>
      <c r="AB1143" s="9"/>
      <c r="AC1143" s="9"/>
      <c r="AD1143" s="8"/>
      <c r="AE1143" s="10"/>
      <c r="AF1143" s="8"/>
      <c r="AG1143" s="8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</row>
    <row r="1144" spans="1:190" x14ac:dyDescent="0.15">
      <c r="A1144" s="98"/>
      <c r="B1144" s="15"/>
      <c r="C1144" s="2"/>
      <c r="D1144" s="12"/>
      <c r="E1144" s="13"/>
      <c r="F1144" s="13"/>
      <c r="G1144" s="13"/>
      <c r="H1144" s="13"/>
      <c r="I1144" s="12"/>
      <c r="J1144" s="5"/>
      <c r="K1144" s="26"/>
      <c r="L1144" s="18"/>
      <c r="M1144" s="11"/>
      <c r="N1144" s="11"/>
      <c r="O1144" s="18"/>
      <c r="P1144" s="2"/>
      <c r="Q1144" s="2"/>
      <c r="R1144" s="4"/>
      <c r="S1144" s="5"/>
      <c r="T1144" s="9"/>
      <c r="U1144" s="8"/>
      <c r="V1144" s="8"/>
      <c r="W1144" s="8"/>
      <c r="X1144" s="9"/>
      <c r="Y1144" s="1"/>
      <c r="Z1144" s="8"/>
      <c r="AA1144" s="9"/>
      <c r="AB1144" s="9"/>
      <c r="AC1144" s="9"/>
      <c r="AD1144" s="8"/>
      <c r="AE1144" s="10"/>
      <c r="AF1144" s="8"/>
      <c r="AG1144" s="8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</row>
    <row r="1145" spans="1:190" x14ac:dyDescent="0.15">
      <c r="A1145" s="98"/>
      <c r="B1145" s="15"/>
      <c r="C1145" s="2"/>
      <c r="D1145" s="12"/>
      <c r="E1145" s="13"/>
      <c r="F1145" s="13"/>
      <c r="G1145" s="13"/>
      <c r="H1145" s="13"/>
      <c r="I1145" s="12"/>
      <c r="J1145" s="5"/>
      <c r="K1145" s="26"/>
      <c r="L1145" s="18"/>
      <c r="M1145" s="11"/>
      <c r="N1145" s="11"/>
      <c r="O1145" s="18"/>
      <c r="P1145" s="2"/>
      <c r="Q1145" s="2"/>
      <c r="R1145" s="4"/>
      <c r="S1145" s="5"/>
      <c r="T1145" s="9"/>
      <c r="U1145" s="8"/>
      <c r="V1145" s="8"/>
      <c r="W1145" s="8"/>
      <c r="X1145" s="9"/>
      <c r="Y1145" s="1"/>
      <c r="Z1145" s="8"/>
      <c r="AA1145" s="9"/>
      <c r="AB1145" s="9"/>
      <c r="AC1145" s="9"/>
      <c r="AD1145" s="8"/>
      <c r="AE1145" s="10"/>
      <c r="AF1145" s="8"/>
      <c r="AG1145" s="8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</row>
    <row r="1146" spans="1:190" x14ac:dyDescent="0.15">
      <c r="A1146" s="98"/>
      <c r="B1146" s="15"/>
      <c r="C1146" s="2"/>
      <c r="D1146" s="12"/>
      <c r="E1146" s="13"/>
      <c r="F1146" s="13"/>
      <c r="G1146" s="13"/>
      <c r="H1146" s="13"/>
      <c r="I1146" s="12"/>
      <c r="J1146" s="5"/>
      <c r="K1146" s="26"/>
      <c r="L1146" s="18"/>
      <c r="M1146" s="11"/>
      <c r="N1146" s="11"/>
      <c r="O1146" s="18"/>
      <c r="P1146" s="2"/>
      <c r="Q1146" s="2"/>
      <c r="R1146" s="4"/>
      <c r="S1146" s="5"/>
      <c r="T1146" s="9"/>
      <c r="U1146" s="8"/>
      <c r="V1146" s="8"/>
      <c r="W1146" s="8"/>
      <c r="X1146" s="9"/>
      <c r="Y1146" s="1"/>
      <c r="Z1146" s="8"/>
      <c r="AA1146" s="9"/>
      <c r="AB1146" s="9"/>
      <c r="AC1146" s="9"/>
      <c r="AD1146" s="8"/>
      <c r="AE1146" s="10"/>
      <c r="AF1146" s="8"/>
      <c r="AG1146" s="8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</row>
    <row r="1147" spans="1:190" x14ac:dyDescent="0.15">
      <c r="A1147" s="98"/>
      <c r="B1147" s="15"/>
      <c r="C1147" s="2"/>
      <c r="D1147" s="12"/>
      <c r="E1147" s="13"/>
      <c r="F1147" s="13"/>
      <c r="G1147" s="13"/>
      <c r="H1147" s="13"/>
      <c r="I1147" s="12"/>
      <c r="J1147" s="5"/>
      <c r="K1147" s="26"/>
      <c r="L1147" s="18"/>
      <c r="M1147" s="11"/>
      <c r="N1147" s="11"/>
      <c r="O1147" s="18"/>
      <c r="P1147" s="2"/>
      <c r="Q1147" s="2"/>
      <c r="R1147" s="4"/>
      <c r="S1147" s="5"/>
      <c r="T1147" s="9"/>
      <c r="U1147" s="8"/>
      <c r="V1147" s="8"/>
      <c r="W1147" s="8"/>
      <c r="X1147" s="9"/>
      <c r="Y1147" s="1"/>
      <c r="Z1147" s="8"/>
      <c r="AA1147" s="9"/>
      <c r="AB1147" s="9"/>
      <c r="AC1147" s="9"/>
      <c r="AD1147" s="8"/>
      <c r="AE1147" s="10"/>
      <c r="AF1147" s="8"/>
      <c r="AG1147" s="8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</row>
    <row r="1148" spans="1:190" x14ac:dyDescent="0.15">
      <c r="A1148" s="98"/>
      <c r="B1148" s="15"/>
      <c r="C1148" s="2"/>
      <c r="D1148" s="12"/>
      <c r="E1148" s="13"/>
      <c r="F1148" s="13"/>
      <c r="G1148" s="13"/>
      <c r="H1148" s="13"/>
      <c r="I1148" s="12"/>
      <c r="J1148" s="5"/>
      <c r="K1148" s="26"/>
      <c r="L1148" s="18"/>
      <c r="M1148" s="11"/>
      <c r="N1148" s="11"/>
      <c r="O1148" s="18"/>
      <c r="P1148" s="2"/>
      <c r="Q1148" s="2"/>
      <c r="R1148" s="4"/>
      <c r="S1148" s="5"/>
      <c r="T1148" s="9"/>
      <c r="U1148" s="8"/>
      <c r="V1148" s="8"/>
      <c r="W1148" s="8"/>
      <c r="X1148" s="9"/>
      <c r="Y1148" s="1"/>
      <c r="Z1148" s="8"/>
      <c r="AA1148" s="9"/>
      <c r="AB1148" s="9"/>
      <c r="AC1148" s="9"/>
      <c r="AD1148" s="8"/>
      <c r="AE1148" s="10"/>
      <c r="AF1148" s="8"/>
      <c r="AG1148" s="8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</row>
    <row r="1149" spans="1:190" x14ac:dyDescent="0.15">
      <c r="A1149" s="98"/>
      <c r="B1149" s="15"/>
      <c r="C1149" s="2"/>
      <c r="D1149" s="12"/>
      <c r="E1149" s="13"/>
      <c r="F1149" s="13"/>
      <c r="G1149" s="13"/>
      <c r="H1149" s="13"/>
      <c r="I1149" s="12"/>
      <c r="J1149" s="5"/>
      <c r="K1149" s="26"/>
      <c r="L1149" s="18"/>
      <c r="M1149" s="11"/>
      <c r="N1149" s="11"/>
      <c r="O1149" s="18"/>
      <c r="P1149" s="2"/>
      <c r="Q1149" s="2"/>
      <c r="R1149" s="4"/>
      <c r="S1149" s="5"/>
      <c r="T1149" s="9"/>
      <c r="U1149" s="8"/>
      <c r="V1149" s="8"/>
      <c r="W1149" s="8"/>
      <c r="X1149" s="9"/>
      <c r="Y1149" s="1"/>
      <c r="Z1149" s="8"/>
      <c r="AA1149" s="9"/>
      <c r="AB1149" s="9"/>
      <c r="AC1149" s="9"/>
      <c r="AD1149" s="8"/>
      <c r="AE1149" s="10"/>
      <c r="AF1149" s="8"/>
      <c r="AG1149" s="8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</row>
    <row r="1150" spans="1:190" x14ac:dyDescent="0.15">
      <c r="A1150" s="98"/>
      <c r="B1150" s="15"/>
      <c r="C1150" s="2"/>
      <c r="D1150" s="12"/>
      <c r="E1150" s="13"/>
      <c r="F1150" s="13"/>
      <c r="G1150" s="13"/>
      <c r="H1150" s="13"/>
      <c r="I1150" s="12"/>
      <c r="J1150" s="5"/>
      <c r="K1150" s="26"/>
      <c r="L1150" s="18"/>
      <c r="M1150" s="11"/>
      <c r="N1150" s="11"/>
      <c r="O1150" s="18"/>
      <c r="P1150" s="2"/>
      <c r="Q1150" s="2"/>
      <c r="R1150" s="4"/>
      <c r="S1150" s="5"/>
      <c r="T1150" s="9"/>
      <c r="U1150" s="8"/>
      <c r="V1150" s="8"/>
      <c r="W1150" s="8"/>
      <c r="X1150" s="9"/>
      <c r="Y1150" s="1"/>
      <c r="Z1150" s="8"/>
      <c r="AA1150" s="9"/>
      <c r="AB1150" s="9"/>
      <c r="AC1150" s="9"/>
      <c r="AD1150" s="8"/>
      <c r="AE1150" s="10"/>
      <c r="AF1150" s="8"/>
      <c r="AG1150" s="8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</row>
  </sheetData>
  <mergeCells count="1">
    <mergeCell ref="V51:W51"/>
  </mergeCells>
  <conditionalFormatting sqref="A12:T377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2019-10-31T16:31:01Z</dcterms:modified>
</cp:coreProperties>
</file>