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39DC24E-D5E0-4A59-91C8-42A14C0076E1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M10" i="1"/>
  <c r="N10" i="1" s="1"/>
  <c r="C11" i="1" s="1"/>
  <c r="T800" i="1"/>
  <c r="U800" i="1" s="1"/>
  <c r="F376" i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X129" i="1"/>
  <c r="Y129" i="1" s="1"/>
  <c r="Z129" i="1" s="1"/>
  <c r="U12" i="1" s="1"/>
  <c r="AD17" i="1"/>
  <c r="T13" i="1"/>
  <c r="AB13" i="1" s="1"/>
  <c r="V12" i="1"/>
  <c r="Y13" i="1" s="1"/>
  <c r="V13" i="1" s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J10" i="1"/>
  <c r="K10" i="1" s="1"/>
  <c r="A10" i="1"/>
  <c r="A11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F741" i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X130" i="1" l="1"/>
  <c r="Y130" i="1" s="1"/>
  <c r="Z130" i="1" s="1"/>
  <c r="T14" i="1"/>
  <c r="T15" i="1" s="1"/>
  <c r="AB15" i="1" s="1"/>
  <c r="Y14" i="1"/>
  <c r="V14" i="1" s="1"/>
  <c r="Y15" i="1" s="1"/>
  <c r="A12" i="1"/>
  <c r="D12" i="1" s="1"/>
  <c r="B10" i="1"/>
  <c r="O10" i="1"/>
  <c r="D11" i="1"/>
  <c r="D10" i="1"/>
  <c r="T16" i="1" l="1"/>
  <c r="AB16" i="1" s="1"/>
  <c r="AB14" i="1"/>
  <c r="X131" i="1"/>
  <c r="Y131" i="1" s="1"/>
  <c r="Z131" i="1" s="1"/>
  <c r="U13" i="1" s="1"/>
  <c r="V15" i="1"/>
  <c r="A13" i="1"/>
  <c r="E11" i="1"/>
  <c r="E12" i="1"/>
  <c r="E10" i="1"/>
  <c r="T17" i="1" l="1"/>
  <c r="AB17" i="1" s="1"/>
  <c r="X132" i="1"/>
  <c r="X133" i="1" s="1"/>
  <c r="AD12" i="1"/>
  <c r="Q10" i="1" s="1"/>
  <c r="Q11" i="1" s="1"/>
  <c r="W13" i="1"/>
  <c r="X13" i="1" s="1"/>
  <c r="AA13" i="1" s="1"/>
  <c r="A14" i="1"/>
  <c r="D13" i="1"/>
  <c r="E13" i="1" s="1"/>
  <c r="G13" i="1" s="1"/>
  <c r="Y16" i="1"/>
  <c r="V16" i="1" s="1"/>
  <c r="G10" i="1"/>
  <c r="G11" i="1"/>
  <c r="G12" i="1"/>
  <c r="Y132" i="1" l="1"/>
  <c r="Z132" i="1" s="1"/>
  <c r="U14" i="1" s="1"/>
  <c r="W14" i="1" s="1"/>
  <c r="X14" i="1" s="1"/>
  <c r="AA14" i="1" s="1"/>
  <c r="A15" i="1"/>
  <c r="D14" i="1"/>
  <c r="E14" i="1" s="1"/>
  <c r="G14" i="1" s="1"/>
  <c r="H15" i="1" s="1"/>
  <c r="Y17" i="1"/>
  <c r="V17" i="1" s="1"/>
  <c r="X134" i="1"/>
  <c r="Y133" i="1"/>
  <c r="Z133" i="1" s="1"/>
  <c r="U15" i="1" s="1"/>
  <c r="H13" i="1"/>
  <c r="H11" i="1"/>
  <c r="J11" i="1" s="1"/>
  <c r="H14" i="1"/>
  <c r="H12" i="1"/>
  <c r="L11" i="1" l="1"/>
  <c r="M11" i="1" s="1"/>
  <c r="N11" i="1" s="1"/>
  <c r="C12" i="1" s="1"/>
  <c r="AD13" i="1"/>
  <c r="L14" i="1"/>
  <c r="M14" i="1" s="1"/>
  <c r="N14" i="1" s="1"/>
  <c r="L13" i="1"/>
  <c r="M13" i="1" s="1"/>
  <c r="N13" i="1" s="1"/>
  <c r="L12" i="1"/>
  <c r="M12" i="1" s="1"/>
  <c r="N12" i="1" s="1"/>
  <c r="Y19" i="1"/>
  <c r="AD14" i="1"/>
  <c r="L15" i="1"/>
  <c r="A16" i="1"/>
  <c r="D15" i="1"/>
  <c r="E15" i="1" s="1"/>
  <c r="G15" i="1" s="1"/>
  <c r="W15" i="1"/>
  <c r="X15" i="1" s="1"/>
  <c r="AA15" i="1" s="1"/>
  <c r="X135" i="1"/>
  <c r="Y134" i="1"/>
  <c r="Z134" i="1" s="1"/>
  <c r="U16" i="1" s="1"/>
  <c r="K11" i="1"/>
  <c r="I12" i="1" l="1"/>
  <c r="I13" i="1" s="1"/>
  <c r="J13" i="1" s="1"/>
  <c r="P12" i="1"/>
  <c r="P13" i="1" s="1"/>
  <c r="P14" i="1" s="1"/>
  <c r="P15" i="1" s="1"/>
  <c r="P16" i="1" s="1"/>
  <c r="Q12" i="1"/>
  <c r="Q13" i="1" s="1"/>
  <c r="Q14" i="1" s="1"/>
  <c r="Q15" i="1" s="1"/>
  <c r="Q16" i="1" s="1"/>
  <c r="C13" i="1"/>
  <c r="C14" i="1" s="1"/>
  <c r="C15" i="1" s="1"/>
  <c r="AD15" i="1"/>
  <c r="M15" i="1"/>
  <c r="N15" i="1" s="1"/>
  <c r="W16" i="1"/>
  <c r="X16" i="1" s="1"/>
  <c r="AA16" i="1" s="1"/>
  <c r="Y135" i="1"/>
  <c r="Z135" i="1" s="1"/>
  <c r="U17" i="1" s="1"/>
  <c r="AD16" i="1" s="1"/>
  <c r="X136" i="1"/>
  <c r="H16" i="1"/>
  <c r="A17" i="1"/>
  <c r="L16" i="1"/>
  <c r="D16" i="1"/>
  <c r="E16" i="1" s="1"/>
  <c r="G16" i="1" s="1"/>
  <c r="O11" i="1"/>
  <c r="B11" i="1"/>
  <c r="I14" i="1" l="1"/>
  <c r="I15" i="1" s="1"/>
  <c r="J12" i="1"/>
  <c r="K12" i="1" s="1"/>
  <c r="B12" i="1" s="1"/>
  <c r="K13" i="1"/>
  <c r="B13" i="1" s="1"/>
  <c r="C16" i="1"/>
  <c r="Q17" i="1"/>
  <c r="M16" i="1"/>
  <c r="N16" i="1" s="1"/>
  <c r="P17" i="1"/>
  <c r="X137" i="1"/>
  <c r="Y136" i="1"/>
  <c r="Z136" i="1" s="1"/>
  <c r="W17" i="1"/>
  <c r="X17" i="1" s="1"/>
  <c r="AA17" i="1" s="1"/>
  <c r="L17" i="1"/>
  <c r="A18" i="1"/>
  <c r="D17" i="1"/>
  <c r="E17" i="1" s="1"/>
  <c r="G17" i="1" s="1"/>
  <c r="H17" i="1"/>
  <c r="J14" i="1" l="1"/>
  <c r="K14" i="1" s="1"/>
  <c r="O14" i="1" s="1"/>
  <c r="O12" i="1"/>
  <c r="O13" i="1"/>
  <c r="C17" i="1"/>
  <c r="H18" i="1"/>
  <c r="A19" i="1"/>
  <c r="L18" i="1"/>
  <c r="D18" i="1"/>
  <c r="E18" i="1" s="1"/>
  <c r="G18" i="1" s="1"/>
  <c r="Y137" i="1"/>
  <c r="Z137" i="1" s="1"/>
  <c r="X138" i="1"/>
  <c r="J15" i="1"/>
  <c r="K15" i="1" s="1"/>
  <c r="I16" i="1"/>
  <c r="P18" i="1"/>
  <c r="Q18" i="1"/>
  <c r="M17" i="1"/>
  <c r="N17" i="1" s="1"/>
  <c r="B14" i="1" l="1"/>
  <c r="C18" i="1"/>
  <c r="M18" i="1"/>
  <c r="N18" i="1" s="1"/>
  <c r="P19" i="1"/>
  <c r="Q19" i="1"/>
  <c r="H19" i="1"/>
  <c r="O15" i="1"/>
  <c r="B15" i="1"/>
  <c r="I17" i="1"/>
  <c r="J16" i="1"/>
  <c r="K16" i="1" s="1"/>
  <c r="X139" i="1"/>
  <c r="Y138" i="1"/>
  <c r="Z138" i="1" s="1"/>
  <c r="L19" i="1"/>
  <c r="A20" i="1"/>
  <c r="D19" i="1"/>
  <c r="E19" i="1" s="1"/>
  <c r="G19" i="1" s="1"/>
  <c r="H20" i="1" s="1"/>
  <c r="C19" i="1" l="1"/>
  <c r="I18" i="1"/>
  <c r="J17" i="1"/>
  <c r="K17" i="1" s="1"/>
  <c r="Y139" i="1"/>
  <c r="Z139" i="1" s="1"/>
  <c r="X140" i="1"/>
  <c r="A21" i="1"/>
  <c r="L20" i="1"/>
  <c r="D20" i="1"/>
  <c r="E20" i="1" s="1"/>
  <c r="G20" i="1" s="1"/>
  <c r="H21" i="1" s="1"/>
  <c r="P20" i="1"/>
  <c r="Q20" i="1"/>
  <c r="M19" i="1"/>
  <c r="N19" i="1" s="1"/>
  <c r="B16" i="1"/>
  <c r="O16" i="1"/>
  <c r="C20" i="1" l="1"/>
  <c r="M20" i="1"/>
  <c r="N20" i="1" s="1"/>
  <c r="P21" i="1"/>
  <c r="Q21" i="1"/>
  <c r="A22" i="1"/>
  <c r="L21" i="1"/>
  <c r="D21" i="1"/>
  <c r="E21" i="1" s="1"/>
  <c r="G21" i="1" s="1"/>
  <c r="H22" i="1" s="1"/>
  <c r="X141" i="1"/>
  <c r="Y140" i="1"/>
  <c r="Z140" i="1" s="1"/>
  <c r="O17" i="1"/>
  <c r="B17" i="1"/>
  <c r="J18" i="1"/>
  <c r="K18" i="1" s="1"/>
  <c r="I19" i="1"/>
  <c r="C21" i="1" l="1"/>
  <c r="X142" i="1"/>
  <c r="Y142" i="1" s="1"/>
  <c r="Z142" i="1" s="1"/>
  <c r="Y141" i="1"/>
  <c r="Z141" i="1" s="1"/>
  <c r="M21" i="1"/>
  <c r="N21" i="1" s="1"/>
  <c r="P22" i="1"/>
  <c r="Q22" i="1"/>
  <c r="I20" i="1"/>
  <c r="J19" i="1"/>
  <c r="K19" i="1" s="1"/>
  <c r="L22" i="1"/>
  <c r="A23" i="1"/>
  <c r="D22" i="1"/>
  <c r="E22" i="1" s="1"/>
  <c r="G22" i="1" s="1"/>
  <c r="H23" i="1" s="1"/>
  <c r="O18" i="1"/>
  <c r="B18" i="1"/>
  <c r="C22" i="1" l="1"/>
  <c r="M22" i="1"/>
  <c r="N22" i="1" s="1"/>
  <c r="P23" i="1"/>
  <c r="Q23" i="1"/>
  <c r="A24" i="1"/>
  <c r="L23" i="1"/>
  <c r="D23" i="1"/>
  <c r="E23" i="1" s="1"/>
  <c r="G23" i="1" s="1"/>
  <c r="H24" i="1" s="1"/>
  <c r="J20" i="1"/>
  <c r="K20" i="1" s="1"/>
  <c r="I21" i="1"/>
  <c r="O19" i="1"/>
  <c r="B19" i="1"/>
  <c r="C23" i="1" l="1"/>
  <c r="J21" i="1"/>
  <c r="K21" i="1" s="1"/>
  <c r="I22" i="1"/>
  <c r="M23" i="1"/>
  <c r="N23" i="1" s="1"/>
  <c r="P24" i="1"/>
  <c r="Q24" i="1"/>
  <c r="O20" i="1"/>
  <c r="B20" i="1"/>
  <c r="A25" i="1"/>
  <c r="L24" i="1"/>
  <c r="D24" i="1"/>
  <c r="E24" i="1" s="1"/>
  <c r="G24" i="1" s="1"/>
  <c r="H25" i="1" s="1"/>
  <c r="C24" i="1" l="1"/>
  <c r="M24" i="1"/>
  <c r="N24" i="1" s="1"/>
  <c r="P25" i="1"/>
  <c r="Q25" i="1"/>
  <c r="J22" i="1"/>
  <c r="K22" i="1" s="1"/>
  <c r="I23" i="1"/>
  <c r="L25" i="1"/>
  <c r="A26" i="1"/>
  <c r="D25" i="1"/>
  <c r="E25" i="1" s="1"/>
  <c r="G25" i="1" s="1"/>
  <c r="H26" i="1" s="1"/>
  <c r="O21" i="1"/>
  <c r="B21" i="1"/>
  <c r="C25" i="1" l="1"/>
  <c r="O22" i="1"/>
  <c r="B22" i="1"/>
  <c r="L26" i="1"/>
  <c r="A27" i="1"/>
  <c r="D26" i="1"/>
  <c r="E26" i="1" s="1"/>
  <c r="G26" i="1" s="1"/>
  <c r="H27" i="1" s="1"/>
  <c r="M25" i="1"/>
  <c r="N25" i="1" s="1"/>
  <c r="P26" i="1"/>
  <c r="Q26" i="1"/>
  <c r="J23" i="1"/>
  <c r="K23" i="1" s="1"/>
  <c r="I24" i="1"/>
  <c r="C26" i="1" l="1"/>
  <c r="J24" i="1"/>
  <c r="K24" i="1" s="1"/>
  <c r="I25" i="1"/>
  <c r="L27" i="1"/>
  <c r="A28" i="1"/>
  <c r="D27" i="1"/>
  <c r="E27" i="1" s="1"/>
  <c r="G27" i="1" s="1"/>
  <c r="H28" i="1" s="1"/>
  <c r="O23" i="1"/>
  <c r="B23" i="1"/>
  <c r="M26" i="1"/>
  <c r="N26" i="1" s="1"/>
  <c r="P27" i="1"/>
  <c r="Q27" i="1"/>
  <c r="C27" i="1" l="1"/>
  <c r="P28" i="1"/>
  <c r="Q28" i="1"/>
  <c r="M27" i="1"/>
  <c r="N27" i="1" s="1"/>
  <c r="J25" i="1"/>
  <c r="K25" i="1" s="1"/>
  <c r="I26" i="1"/>
  <c r="O24" i="1"/>
  <c r="B24" i="1"/>
  <c r="L28" i="1"/>
  <c r="A29" i="1"/>
  <c r="D28" i="1"/>
  <c r="E28" i="1" s="1"/>
  <c r="G28" i="1" s="1"/>
  <c r="H29" i="1" s="1"/>
  <c r="C28" i="1" l="1"/>
  <c r="O25" i="1"/>
  <c r="B25" i="1"/>
  <c r="L29" i="1"/>
  <c r="A30" i="1"/>
  <c r="D29" i="1"/>
  <c r="E29" i="1" s="1"/>
  <c r="G29" i="1" s="1"/>
  <c r="H30" i="1" s="1"/>
  <c r="P29" i="1"/>
  <c r="M28" i="1"/>
  <c r="N28" i="1" s="1"/>
  <c r="Q29" i="1"/>
  <c r="J26" i="1"/>
  <c r="K26" i="1" s="1"/>
  <c r="I27" i="1"/>
  <c r="C29" i="1" l="1"/>
  <c r="Q30" i="1"/>
  <c r="P30" i="1"/>
  <c r="M29" i="1"/>
  <c r="N29" i="1" s="1"/>
  <c r="J27" i="1"/>
  <c r="K27" i="1" s="1"/>
  <c r="I28" i="1"/>
  <c r="O26" i="1"/>
  <c r="B26" i="1"/>
  <c r="L30" i="1"/>
  <c r="A31" i="1"/>
  <c r="D30" i="1"/>
  <c r="E30" i="1" s="1"/>
  <c r="G30" i="1" s="1"/>
  <c r="H31" i="1" s="1"/>
  <c r="C30" i="1" l="1"/>
  <c r="L31" i="1"/>
  <c r="A32" i="1"/>
  <c r="D31" i="1"/>
  <c r="E31" i="1" s="1"/>
  <c r="G31" i="1" s="1"/>
  <c r="H32" i="1" s="1"/>
  <c r="Q31" i="1"/>
  <c r="P31" i="1"/>
  <c r="M30" i="1"/>
  <c r="N30" i="1" s="1"/>
  <c r="J28" i="1"/>
  <c r="K28" i="1" s="1"/>
  <c r="I29" i="1"/>
  <c r="O27" i="1"/>
  <c r="B27" i="1"/>
  <c r="C31" i="1" l="1"/>
  <c r="P32" i="1"/>
  <c r="Q32" i="1"/>
  <c r="M31" i="1"/>
  <c r="N31" i="1" s="1"/>
  <c r="J29" i="1"/>
  <c r="K29" i="1" s="1"/>
  <c r="I30" i="1"/>
  <c r="O28" i="1"/>
  <c r="B28" i="1"/>
  <c r="L32" i="1"/>
  <c r="A33" i="1"/>
  <c r="D32" i="1"/>
  <c r="E32" i="1" s="1"/>
  <c r="G32" i="1" s="1"/>
  <c r="H33" i="1" s="1"/>
  <c r="C32" i="1" l="1"/>
  <c r="L33" i="1"/>
  <c r="A34" i="1"/>
  <c r="D33" i="1"/>
  <c r="E33" i="1" s="1"/>
  <c r="G33" i="1" s="1"/>
  <c r="H34" i="1" s="1"/>
  <c r="Q33" i="1"/>
  <c r="M32" i="1"/>
  <c r="N32" i="1" s="1"/>
  <c r="P33" i="1"/>
  <c r="J30" i="1"/>
  <c r="K30" i="1" s="1"/>
  <c r="I31" i="1"/>
  <c r="O29" i="1"/>
  <c r="B29" i="1"/>
  <c r="C33" i="1" l="1"/>
  <c r="Q34" i="1"/>
  <c r="P34" i="1"/>
  <c r="M33" i="1"/>
  <c r="N33" i="1" s="1"/>
  <c r="J31" i="1"/>
  <c r="K31" i="1" s="1"/>
  <c r="I32" i="1"/>
  <c r="O30" i="1"/>
  <c r="B30" i="1"/>
  <c r="L34" i="1"/>
  <c r="A35" i="1"/>
  <c r="D34" i="1"/>
  <c r="E34" i="1" s="1"/>
  <c r="G34" i="1" s="1"/>
  <c r="H35" i="1" s="1"/>
  <c r="C34" i="1" l="1"/>
  <c r="L35" i="1"/>
  <c r="A36" i="1"/>
  <c r="D35" i="1"/>
  <c r="E35" i="1" s="1"/>
  <c r="G35" i="1" s="1"/>
  <c r="H36" i="1" s="1"/>
  <c r="Q35" i="1"/>
  <c r="M34" i="1"/>
  <c r="N34" i="1" s="1"/>
  <c r="P35" i="1"/>
  <c r="J32" i="1"/>
  <c r="K32" i="1" s="1"/>
  <c r="I33" i="1"/>
  <c r="O31" i="1"/>
  <c r="B31" i="1"/>
  <c r="C35" i="1" l="1"/>
  <c r="P36" i="1"/>
  <c r="Q36" i="1"/>
  <c r="M35" i="1"/>
  <c r="N35" i="1" s="1"/>
  <c r="C36" i="1" s="1"/>
  <c r="J33" i="1"/>
  <c r="K33" i="1" s="1"/>
  <c r="I34" i="1"/>
  <c r="O32" i="1"/>
  <c r="B32" i="1"/>
  <c r="A37" i="1"/>
  <c r="L36" i="1"/>
  <c r="D36" i="1"/>
  <c r="E36" i="1" s="1"/>
  <c r="G36" i="1" s="1"/>
  <c r="H37" i="1" s="1"/>
  <c r="P37" i="1" l="1"/>
  <c r="M36" i="1"/>
  <c r="N36" i="1" s="1"/>
  <c r="C37" i="1" s="1"/>
  <c r="Q37" i="1"/>
  <c r="J34" i="1"/>
  <c r="K34" i="1" s="1"/>
  <c r="I35" i="1"/>
  <c r="A38" i="1"/>
  <c r="L37" i="1"/>
  <c r="D37" i="1"/>
  <c r="E37" i="1" s="1"/>
  <c r="G37" i="1" s="1"/>
  <c r="H38" i="1" s="1"/>
  <c r="O33" i="1"/>
  <c r="B33" i="1"/>
  <c r="P38" i="1" l="1"/>
  <c r="M37" i="1"/>
  <c r="N37" i="1" s="1"/>
  <c r="C38" i="1" s="1"/>
  <c r="Q38" i="1"/>
  <c r="O34" i="1"/>
  <c r="B34" i="1"/>
  <c r="L38" i="1"/>
  <c r="A39" i="1"/>
  <c r="D38" i="1"/>
  <c r="E38" i="1" s="1"/>
  <c r="G38" i="1" s="1"/>
  <c r="H39" i="1" s="1"/>
  <c r="J35" i="1"/>
  <c r="K35" i="1" s="1"/>
  <c r="I36" i="1"/>
  <c r="L39" i="1" l="1"/>
  <c r="A40" i="1"/>
  <c r="D39" i="1"/>
  <c r="E39" i="1" s="1"/>
  <c r="G39" i="1" s="1"/>
  <c r="H40" i="1" s="1"/>
  <c r="M38" i="1"/>
  <c r="N38" i="1" s="1"/>
  <c r="C39" i="1" s="1"/>
  <c r="Q39" i="1"/>
  <c r="P39" i="1"/>
  <c r="O35" i="1"/>
  <c r="B35" i="1"/>
  <c r="J36" i="1"/>
  <c r="K36" i="1" s="1"/>
  <c r="I37" i="1"/>
  <c r="J37" i="1" l="1"/>
  <c r="K37" i="1" s="1"/>
  <c r="I38" i="1"/>
  <c r="Q40" i="1"/>
  <c r="P40" i="1"/>
  <c r="M39" i="1"/>
  <c r="N39" i="1" s="1"/>
  <c r="C40" i="1" s="1"/>
  <c r="O36" i="1"/>
  <c r="B36" i="1"/>
  <c r="L40" i="1"/>
  <c r="A41" i="1"/>
  <c r="D40" i="1"/>
  <c r="E40" i="1" s="1"/>
  <c r="G40" i="1" s="1"/>
  <c r="H41" i="1" s="1"/>
  <c r="O37" i="1" l="1"/>
  <c r="B37" i="1"/>
  <c r="M40" i="1"/>
  <c r="N40" i="1" s="1"/>
  <c r="C41" i="1" s="1"/>
  <c r="Q41" i="1"/>
  <c r="P41" i="1"/>
  <c r="L41" i="1"/>
  <c r="A42" i="1"/>
  <c r="D41" i="1"/>
  <c r="E41" i="1" s="1"/>
  <c r="G41" i="1" s="1"/>
  <c r="H42" i="1" s="1"/>
  <c r="J38" i="1"/>
  <c r="K38" i="1" s="1"/>
  <c r="I39" i="1"/>
  <c r="O38" i="1" l="1"/>
  <c r="B38" i="1"/>
  <c r="L42" i="1"/>
  <c r="A43" i="1"/>
  <c r="D42" i="1"/>
  <c r="E42" i="1" s="1"/>
  <c r="G42" i="1" s="1"/>
  <c r="H43" i="1" s="1"/>
  <c r="P42" i="1"/>
  <c r="M41" i="1"/>
  <c r="N41" i="1" s="1"/>
  <c r="C42" i="1" s="1"/>
  <c r="Q42" i="1"/>
  <c r="J39" i="1"/>
  <c r="K39" i="1" s="1"/>
  <c r="I40" i="1"/>
  <c r="J40" i="1" l="1"/>
  <c r="K40" i="1" s="1"/>
  <c r="I41" i="1"/>
  <c r="A44" i="1"/>
  <c r="L43" i="1"/>
  <c r="D43" i="1"/>
  <c r="E43" i="1" s="1"/>
  <c r="G43" i="1" s="1"/>
  <c r="H44" i="1" s="1"/>
  <c r="M42" i="1"/>
  <c r="N42" i="1" s="1"/>
  <c r="C43" i="1" s="1"/>
  <c r="P43" i="1"/>
  <c r="Q43" i="1"/>
  <c r="O39" i="1"/>
  <c r="B39" i="1"/>
  <c r="O40" i="1" l="1"/>
  <c r="B40" i="1"/>
  <c r="M43" i="1"/>
  <c r="N43" i="1" s="1"/>
  <c r="C44" i="1" s="1"/>
  <c r="Q44" i="1"/>
  <c r="P44" i="1"/>
  <c r="L44" i="1"/>
  <c r="A45" i="1"/>
  <c r="D44" i="1"/>
  <c r="E44" i="1" s="1"/>
  <c r="G44" i="1" s="1"/>
  <c r="H45" i="1" s="1"/>
  <c r="J41" i="1"/>
  <c r="K41" i="1" s="1"/>
  <c r="I42" i="1"/>
  <c r="M44" i="1" l="1"/>
  <c r="N44" i="1" s="1"/>
  <c r="C45" i="1" s="1"/>
  <c r="Q45" i="1"/>
  <c r="P45" i="1"/>
  <c r="J42" i="1"/>
  <c r="K42" i="1" s="1"/>
  <c r="I43" i="1"/>
  <c r="O41" i="1"/>
  <c r="B41" i="1"/>
  <c r="A46" i="1"/>
  <c r="L45" i="1"/>
  <c r="D45" i="1"/>
  <c r="E45" i="1" s="1"/>
  <c r="G45" i="1" s="1"/>
  <c r="H46" i="1" s="1"/>
  <c r="M45" i="1" l="1"/>
  <c r="N45" i="1" s="1"/>
  <c r="C46" i="1" s="1"/>
  <c r="P46" i="1"/>
  <c r="Q46" i="1"/>
  <c r="A47" i="1"/>
  <c r="L46" i="1"/>
  <c r="D46" i="1"/>
  <c r="E46" i="1" s="1"/>
  <c r="G46" i="1" s="1"/>
  <c r="H47" i="1" s="1"/>
  <c r="J43" i="1"/>
  <c r="K43" i="1" s="1"/>
  <c r="I44" i="1"/>
  <c r="O42" i="1"/>
  <c r="B42" i="1"/>
  <c r="A48" i="1" l="1"/>
  <c r="L47" i="1"/>
  <c r="D47" i="1"/>
  <c r="E47" i="1" s="1"/>
  <c r="G47" i="1" s="1"/>
  <c r="H48" i="1" s="1"/>
  <c r="J44" i="1"/>
  <c r="K44" i="1" s="1"/>
  <c r="I45" i="1"/>
  <c r="O43" i="1"/>
  <c r="B43" i="1"/>
  <c r="M46" i="1"/>
  <c r="N46" i="1" s="1"/>
  <c r="C47" i="1" s="1"/>
  <c r="Q47" i="1"/>
  <c r="P47" i="1"/>
  <c r="J45" i="1" l="1"/>
  <c r="K45" i="1" s="1"/>
  <c r="I46" i="1"/>
  <c r="A49" i="1"/>
  <c r="L48" i="1"/>
  <c r="D48" i="1"/>
  <c r="E48" i="1" s="1"/>
  <c r="G48" i="1" s="1"/>
  <c r="H49" i="1" s="1"/>
  <c r="O44" i="1"/>
  <c r="B44" i="1"/>
  <c r="M47" i="1"/>
  <c r="N47" i="1" s="1"/>
  <c r="C48" i="1" s="1"/>
  <c r="Q48" i="1"/>
  <c r="P48" i="1"/>
  <c r="O45" i="1" l="1"/>
  <c r="B45" i="1"/>
  <c r="D49" i="1"/>
  <c r="E49" i="1" s="1"/>
  <c r="G49" i="1" s="1"/>
  <c r="H50" i="1" s="1"/>
  <c r="A50" i="1"/>
  <c r="L49" i="1"/>
  <c r="M48" i="1"/>
  <c r="N48" i="1" s="1"/>
  <c r="C49" i="1" s="1"/>
  <c r="P49" i="1"/>
  <c r="Q49" i="1"/>
  <c r="J46" i="1"/>
  <c r="K46" i="1" s="1"/>
  <c r="I47" i="1"/>
  <c r="J47" i="1" l="1"/>
  <c r="K47" i="1" s="1"/>
  <c r="I48" i="1"/>
  <c r="L50" i="1"/>
  <c r="A51" i="1"/>
  <c r="D50" i="1"/>
  <c r="E50" i="1" s="1"/>
  <c r="G50" i="1" s="1"/>
  <c r="H51" i="1" s="1"/>
  <c r="O46" i="1"/>
  <c r="B46" i="1"/>
  <c r="M49" i="1"/>
  <c r="N49" i="1" s="1"/>
  <c r="C50" i="1" s="1"/>
  <c r="P50" i="1"/>
  <c r="Q50" i="1"/>
  <c r="L51" i="1" l="1"/>
  <c r="A52" i="1"/>
  <c r="D51" i="1"/>
  <c r="E51" i="1" s="1"/>
  <c r="G51" i="1" s="1"/>
  <c r="H52" i="1" s="1"/>
  <c r="M50" i="1"/>
  <c r="N50" i="1" s="1"/>
  <c r="C51" i="1" s="1"/>
  <c r="P51" i="1"/>
  <c r="Q51" i="1"/>
  <c r="J48" i="1"/>
  <c r="K48" i="1" s="1"/>
  <c r="I49" i="1"/>
  <c r="O47" i="1"/>
  <c r="B47" i="1"/>
  <c r="Q52" i="1" l="1"/>
  <c r="M51" i="1"/>
  <c r="N51" i="1" s="1"/>
  <c r="C52" i="1" s="1"/>
  <c r="P52" i="1"/>
  <c r="O48" i="1"/>
  <c r="B48" i="1"/>
  <c r="J49" i="1"/>
  <c r="K49" i="1" s="1"/>
  <c r="I50" i="1"/>
  <c r="L52" i="1"/>
  <c r="A53" i="1"/>
  <c r="D52" i="1"/>
  <c r="E52" i="1" s="1"/>
  <c r="G52" i="1" s="1"/>
  <c r="H53" i="1" s="1"/>
  <c r="P53" i="1" l="1"/>
  <c r="M52" i="1"/>
  <c r="N52" i="1" s="1"/>
  <c r="C53" i="1" s="1"/>
  <c r="Q53" i="1"/>
  <c r="O49" i="1"/>
  <c r="B49" i="1"/>
  <c r="L53" i="1"/>
  <c r="D53" i="1"/>
  <c r="E53" i="1" s="1"/>
  <c r="G53" i="1" s="1"/>
  <c r="H54" i="1" s="1"/>
  <c r="A54" i="1"/>
  <c r="J50" i="1"/>
  <c r="K50" i="1" s="1"/>
  <c r="I51" i="1"/>
  <c r="O50" i="1" l="1"/>
  <c r="B50" i="1"/>
  <c r="M53" i="1"/>
  <c r="N53" i="1" s="1"/>
  <c r="C54" i="1" s="1"/>
  <c r="Q54" i="1"/>
  <c r="P54" i="1"/>
  <c r="J51" i="1"/>
  <c r="K51" i="1" s="1"/>
  <c r="I52" i="1"/>
  <c r="L54" i="1"/>
  <c r="A55" i="1"/>
  <c r="D54" i="1"/>
  <c r="E54" i="1" s="1"/>
  <c r="G54" i="1" s="1"/>
  <c r="H55" i="1" s="1"/>
  <c r="J52" i="1" l="1"/>
  <c r="K52" i="1" s="1"/>
  <c r="I53" i="1"/>
  <c r="O51" i="1"/>
  <c r="B51" i="1"/>
  <c r="A56" i="1"/>
  <c r="L55" i="1"/>
  <c r="D55" i="1"/>
  <c r="E55" i="1" s="1"/>
  <c r="G55" i="1" s="1"/>
  <c r="H56" i="1" s="1"/>
  <c r="P55" i="1"/>
  <c r="M54" i="1"/>
  <c r="N54" i="1" s="1"/>
  <c r="C55" i="1" s="1"/>
  <c r="Q55" i="1"/>
  <c r="O52" i="1" l="1"/>
  <c r="B52" i="1"/>
  <c r="P56" i="1"/>
  <c r="M55" i="1"/>
  <c r="N55" i="1" s="1"/>
  <c r="C56" i="1" s="1"/>
  <c r="Q56" i="1"/>
  <c r="L56" i="1"/>
  <c r="A57" i="1"/>
  <c r="D56" i="1"/>
  <c r="E56" i="1" s="1"/>
  <c r="G56" i="1" s="1"/>
  <c r="H57" i="1" s="1"/>
  <c r="J53" i="1"/>
  <c r="K53" i="1" s="1"/>
  <c r="I54" i="1"/>
  <c r="O53" i="1" l="1"/>
  <c r="B53" i="1"/>
  <c r="J54" i="1"/>
  <c r="K54" i="1" s="1"/>
  <c r="I55" i="1"/>
  <c r="D57" i="1"/>
  <c r="E57" i="1" s="1"/>
  <c r="G57" i="1" s="1"/>
  <c r="H58" i="1" s="1"/>
  <c r="L57" i="1"/>
  <c r="A58" i="1"/>
  <c r="M56" i="1"/>
  <c r="N56" i="1" s="1"/>
  <c r="C57" i="1" s="1"/>
  <c r="P57" i="1"/>
  <c r="Q57" i="1"/>
  <c r="D58" i="1" l="1"/>
  <c r="E58" i="1" s="1"/>
  <c r="G58" i="1" s="1"/>
  <c r="H59" i="1" s="1"/>
  <c r="L58" i="1"/>
  <c r="A59" i="1"/>
  <c r="O54" i="1"/>
  <c r="B54" i="1"/>
  <c r="M57" i="1"/>
  <c r="N57" i="1" s="1"/>
  <c r="C58" i="1" s="1"/>
  <c r="P58" i="1"/>
  <c r="Q58" i="1"/>
  <c r="J55" i="1"/>
  <c r="K55" i="1" s="1"/>
  <c r="I56" i="1"/>
  <c r="O55" i="1" l="1"/>
  <c r="B55" i="1"/>
  <c r="D59" i="1"/>
  <c r="E59" i="1" s="1"/>
  <c r="G59" i="1" s="1"/>
  <c r="H60" i="1" s="1"/>
  <c r="A60" i="1"/>
  <c r="L59" i="1"/>
  <c r="J56" i="1"/>
  <c r="K56" i="1" s="1"/>
  <c r="I57" i="1"/>
  <c r="Q59" i="1"/>
  <c r="M58" i="1"/>
  <c r="N58" i="1" s="1"/>
  <c r="C59" i="1" s="1"/>
  <c r="P59" i="1"/>
  <c r="O56" i="1" l="1"/>
  <c r="B56" i="1"/>
  <c r="M59" i="1"/>
  <c r="N59" i="1" s="1"/>
  <c r="C60" i="1" s="1"/>
  <c r="P60" i="1"/>
  <c r="Q60" i="1"/>
  <c r="J57" i="1"/>
  <c r="K57" i="1" s="1"/>
  <c r="I58" i="1"/>
  <c r="L60" i="1"/>
  <c r="A61" i="1"/>
  <c r="D60" i="1"/>
  <c r="E60" i="1" s="1"/>
  <c r="G60" i="1" s="1"/>
  <c r="H61" i="1" s="1"/>
  <c r="J58" i="1" l="1"/>
  <c r="K58" i="1" s="1"/>
  <c r="I59" i="1"/>
  <c r="D61" i="1"/>
  <c r="E61" i="1" s="1"/>
  <c r="G61" i="1" s="1"/>
  <c r="H62" i="1" s="1"/>
  <c r="L61" i="1"/>
  <c r="A62" i="1"/>
  <c r="M60" i="1"/>
  <c r="N60" i="1" s="1"/>
  <c r="C61" i="1" s="1"/>
  <c r="P61" i="1"/>
  <c r="Q61" i="1"/>
  <c r="O57" i="1"/>
  <c r="B57" i="1"/>
  <c r="D62" i="1" l="1"/>
  <c r="E62" i="1" s="1"/>
  <c r="G62" i="1" s="1"/>
  <c r="H63" i="1" s="1"/>
  <c r="L62" i="1"/>
  <c r="A63" i="1"/>
  <c r="O58" i="1"/>
  <c r="B58" i="1"/>
  <c r="Q62" i="1"/>
  <c r="M61" i="1"/>
  <c r="N61" i="1" s="1"/>
  <c r="C62" i="1" s="1"/>
  <c r="P62" i="1"/>
  <c r="J59" i="1"/>
  <c r="K59" i="1" s="1"/>
  <c r="I60" i="1"/>
  <c r="J60" i="1" l="1"/>
  <c r="K60" i="1" s="1"/>
  <c r="I61" i="1"/>
  <c r="D63" i="1"/>
  <c r="E63" i="1" s="1"/>
  <c r="G63" i="1" s="1"/>
  <c r="H64" i="1" s="1"/>
  <c r="A64" i="1"/>
  <c r="L63" i="1"/>
  <c r="O59" i="1"/>
  <c r="B59" i="1"/>
  <c r="P63" i="1"/>
  <c r="Q63" i="1"/>
  <c r="M62" i="1"/>
  <c r="N62" i="1" s="1"/>
  <c r="C63" i="1" s="1"/>
  <c r="M63" i="1" l="1"/>
  <c r="N63" i="1" s="1"/>
  <c r="C64" i="1" s="1"/>
  <c r="Q64" i="1"/>
  <c r="P64" i="1"/>
  <c r="J61" i="1"/>
  <c r="K61" i="1" s="1"/>
  <c r="I62" i="1"/>
  <c r="L64" i="1"/>
  <c r="A65" i="1"/>
  <c r="D64" i="1"/>
  <c r="E64" i="1" s="1"/>
  <c r="G64" i="1" s="1"/>
  <c r="H65" i="1" s="1"/>
  <c r="O60" i="1"/>
  <c r="B60" i="1"/>
  <c r="J62" i="1" l="1"/>
  <c r="K62" i="1" s="1"/>
  <c r="I63" i="1"/>
  <c r="D65" i="1"/>
  <c r="E65" i="1" s="1"/>
  <c r="G65" i="1" s="1"/>
  <c r="H66" i="1" s="1"/>
  <c r="L65" i="1"/>
  <c r="A66" i="1"/>
  <c r="O61" i="1"/>
  <c r="B61" i="1"/>
  <c r="Q65" i="1"/>
  <c r="M64" i="1"/>
  <c r="N64" i="1" s="1"/>
  <c r="C65" i="1" s="1"/>
  <c r="P65" i="1"/>
  <c r="D66" i="1" l="1"/>
  <c r="E66" i="1" s="1"/>
  <c r="G66" i="1" s="1"/>
  <c r="H67" i="1" s="1"/>
  <c r="L66" i="1"/>
  <c r="A67" i="1"/>
  <c r="J63" i="1"/>
  <c r="K63" i="1" s="1"/>
  <c r="I64" i="1"/>
  <c r="P66" i="1"/>
  <c r="M65" i="1"/>
  <c r="N65" i="1" s="1"/>
  <c r="C66" i="1" s="1"/>
  <c r="Q66" i="1"/>
  <c r="O62" i="1"/>
  <c r="B62" i="1"/>
  <c r="D67" i="1" l="1"/>
  <c r="E67" i="1" s="1"/>
  <c r="G67" i="1" s="1"/>
  <c r="H68" i="1" s="1"/>
  <c r="A68" i="1"/>
  <c r="L67" i="1"/>
  <c r="P67" i="1"/>
  <c r="Q67" i="1"/>
  <c r="M66" i="1"/>
  <c r="N66" i="1" s="1"/>
  <c r="C67" i="1" s="1"/>
  <c r="J64" i="1"/>
  <c r="K64" i="1" s="1"/>
  <c r="I65" i="1"/>
  <c r="O63" i="1"/>
  <c r="B63" i="1"/>
  <c r="J65" i="1" l="1"/>
  <c r="K65" i="1" s="1"/>
  <c r="I66" i="1"/>
  <c r="M67" i="1"/>
  <c r="N67" i="1" s="1"/>
  <c r="C68" i="1" s="1"/>
  <c r="Q68" i="1"/>
  <c r="P68" i="1"/>
  <c r="O64" i="1"/>
  <c r="B64" i="1"/>
  <c r="L68" i="1"/>
  <c r="A69" i="1"/>
  <c r="D68" i="1"/>
  <c r="E68" i="1" s="1"/>
  <c r="G68" i="1" s="1"/>
  <c r="H69" i="1" s="1"/>
  <c r="O65" i="1" l="1"/>
  <c r="B65" i="1"/>
  <c r="D69" i="1"/>
  <c r="E69" i="1" s="1"/>
  <c r="G69" i="1" s="1"/>
  <c r="H70" i="1" s="1"/>
  <c r="L69" i="1"/>
  <c r="A70" i="1"/>
  <c r="M68" i="1"/>
  <c r="N68" i="1" s="1"/>
  <c r="C69" i="1" s="1"/>
  <c r="P69" i="1"/>
  <c r="Q69" i="1"/>
  <c r="J66" i="1"/>
  <c r="K66" i="1" s="1"/>
  <c r="I67" i="1"/>
  <c r="J67" i="1" l="1"/>
  <c r="K67" i="1" s="1"/>
  <c r="I68" i="1"/>
  <c r="D70" i="1"/>
  <c r="E70" i="1" s="1"/>
  <c r="G70" i="1" s="1"/>
  <c r="H71" i="1" s="1"/>
  <c r="L70" i="1"/>
  <c r="A71" i="1"/>
  <c r="O66" i="1"/>
  <c r="B66" i="1"/>
  <c r="Q70" i="1"/>
  <c r="M69" i="1"/>
  <c r="N69" i="1" s="1"/>
  <c r="C70" i="1" s="1"/>
  <c r="P70" i="1"/>
  <c r="J68" i="1" l="1"/>
  <c r="K68" i="1" s="1"/>
  <c r="I69" i="1"/>
  <c r="A72" i="1"/>
  <c r="D71" i="1"/>
  <c r="E71" i="1" s="1"/>
  <c r="G71" i="1" s="1"/>
  <c r="H72" i="1" s="1"/>
  <c r="L71" i="1"/>
  <c r="O67" i="1"/>
  <c r="B67" i="1"/>
  <c r="P71" i="1"/>
  <c r="M70" i="1"/>
  <c r="N70" i="1" s="1"/>
  <c r="C71" i="1" s="1"/>
  <c r="Q71" i="1"/>
  <c r="L72" i="1" l="1"/>
  <c r="A73" i="1"/>
  <c r="D72" i="1"/>
  <c r="E72" i="1" s="1"/>
  <c r="G72" i="1" s="1"/>
  <c r="H73" i="1" s="1"/>
  <c r="J69" i="1"/>
  <c r="K69" i="1" s="1"/>
  <c r="I70" i="1"/>
  <c r="M71" i="1"/>
  <c r="N71" i="1" s="1"/>
  <c r="C72" i="1" s="1"/>
  <c r="P72" i="1"/>
  <c r="Q72" i="1"/>
  <c r="O68" i="1"/>
  <c r="B68" i="1"/>
  <c r="O69" i="1" l="1"/>
  <c r="B69" i="1"/>
  <c r="D73" i="1"/>
  <c r="E73" i="1" s="1"/>
  <c r="G73" i="1" s="1"/>
  <c r="H74" i="1" s="1"/>
  <c r="A74" i="1"/>
  <c r="L73" i="1"/>
  <c r="J70" i="1"/>
  <c r="K70" i="1" s="1"/>
  <c r="I71" i="1"/>
  <c r="M72" i="1"/>
  <c r="N72" i="1" s="1"/>
  <c r="C73" i="1" s="1"/>
  <c r="P73" i="1"/>
  <c r="Q73" i="1"/>
  <c r="O70" i="1" l="1"/>
  <c r="B70" i="1"/>
  <c r="P74" i="1"/>
  <c r="M73" i="1"/>
  <c r="N73" i="1" s="1"/>
  <c r="C74" i="1" s="1"/>
  <c r="Q74" i="1"/>
  <c r="J71" i="1"/>
  <c r="K71" i="1" s="1"/>
  <c r="I72" i="1"/>
  <c r="D74" i="1"/>
  <c r="E74" i="1" s="1"/>
  <c r="G74" i="1" s="1"/>
  <c r="H75" i="1" s="1"/>
  <c r="L74" i="1"/>
  <c r="A75" i="1"/>
  <c r="P75" i="1" l="1"/>
  <c r="Q75" i="1"/>
  <c r="M74" i="1"/>
  <c r="N74" i="1" s="1"/>
  <c r="C75" i="1" s="1"/>
  <c r="J72" i="1"/>
  <c r="K72" i="1" s="1"/>
  <c r="I73" i="1"/>
  <c r="D75" i="1"/>
  <c r="E75" i="1" s="1"/>
  <c r="G75" i="1" s="1"/>
  <c r="H76" i="1" s="1"/>
  <c r="L75" i="1"/>
  <c r="A76" i="1"/>
  <c r="O71" i="1"/>
  <c r="B71" i="1"/>
  <c r="J73" i="1" l="1"/>
  <c r="K73" i="1" s="1"/>
  <c r="I74" i="1"/>
  <c r="L76" i="1"/>
  <c r="A77" i="1"/>
  <c r="D76" i="1"/>
  <c r="E76" i="1" s="1"/>
  <c r="G76" i="1" s="1"/>
  <c r="H77" i="1" s="1"/>
  <c r="O72" i="1"/>
  <c r="B72" i="1"/>
  <c r="M75" i="1"/>
  <c r="N75" i="1" s="1"/>
  <c r="C76" i="1" s="1"/>
  <c r="P76" i="1"/>
  <c r="Q76" i="1"/>
  <c r="O73" i="1" l="1"/>
  <c r="B73" i="1"/>
  <c r="M76" i="1"/>
  <c r="N76" i="1" s="1"/>
  <c r="C77" i="1" s="1"/>
  <c r="P77" i="1"/>
  <c r="Q77" i="1"/>
  <c r="D77" i="1"/>
  <c r="E77" i="1" s="1"/>
  <c r="G77" i="1" s="1"/>
  <c r="H78" i="1" s="1"/>
  <c r="L77" i="1"/>
  <c r="A78" i="1"/>
  <c r="J74" i="1"/>
  <c r="K74" i="1" s="1"/>
  <c r="I75" i="1"/>
  <c r="P78" i="1" l="1"/>
  <c r="Q78" i="1"/>
  <c r="M77" i="1"/>
  <c r="N77" i="1" s="1"/>
  <c r="C78" i="1" s="1"/>
  <c r="J75" i="1"/>
  <c r="K75" i="1" s="1"/>
  <c r="I76" i="1"/>
  <c r="D78" i="1"/>
  <c r="E78" i="1" s="1"/>
  <c r="G78" i="1" s="1"/>
  <c r="H79" i="1" s="1"/>
  <c r="L78" i="1"/>
  <c r="A79" i="1"/>
  <c r="O74" i="1"/>
  <c r="B74" i="1"/>
  <c r="J76" i="1" l="1"/>
  <c r="K76" i="1" s="1"/>
  <c r="I77" i="1"/>
  <c r="D79" i="1"/>
  <c r="E79" i="1" s="1"/>
  <c r="G79" i="1" s="1"/>
  <c r="H80" i="1" s="1"/>
  <c r="L79" i="1"/>
  <c r="A80" i="1"/>
  <c r="O75" i="1"/>
  <c r="B75" i="1"/>
  <c r="P79" i="1"/>
  <c r="Q79" i="1"/>
  <c r="M78" i="1"/>
  <c r="N78" i="1" s="1"/>
  <c r="C79" i="1" s="1"/>
  <c r="M79" i="1" l="1"/>
  <c r="N79" i="1" s="1"/>
  <c r="C80" i="1" s="1"/>
  <c r="P80" i="1"/>
  <c r="Q80" i="1"/>
  <c r="J77" i="1"/>
  <c r="K77" i="1" s="1"/>
  <c r="I78" i="1"/>
  <c r="L80" i="1"/>
  <c r="A81" i="1"/>
  <c r="D80" i="1"/>
  <c r="E80" i="1" s="1"/>
  <c r="G80" i="1" s="1"/>
  <c r="H81" i="1" s="1"/>
  <c r="O76" i="1"/>
  <c r="B76" i="1"/>
  <c r="J78" i="1" l="1"/>
  <c r="K78" i="1" s="1"/>
  <c r="I79" i="1"/>
  <c r="O77" i="1"/>
  <c r="B77" i="1"/>
  <c r="D81" i="1"/>
  <c r="E81" i="1" s="1"/>
  <c r="G81" i="1" s="1"/>
  <c r="H82" i="1" s="1"/>
  <c r="A82" i="1"/>
  <c r="L81" i="1"/>
  <c r="P81" i="1"/>
  <c r="M80" i="1"/>
  <c r="N80" i="1" s="1"/>
  <c r="C81" i="1" s="1"/>
  <c r="Q81" i="1"/>
  <c r="D82" i="1" l="1"/>
  <c r="E82" i="1" s="1"/>
  <c r="G82" i="1" s="1"/>
  <c r="H83" i="1" s="1"/>
  <c r="L82" i="1"/>
  <c r="A83" i="1"/>
  <c r="J79" i="1"/>
  <c r="K79" i="1" s="1"/>
  <c r="I80" i="1"/>
  <c r="Q82" i="1"/>
  <c r="M81" i="1"/>
  <c r="N81" i="1" s="1"/>
  <c r="C82" i="1" s="1"/>
  <c r="P82" i="1"/>
  <c r="O78" i="1"/>
  <c r="B78" i="1"/>
  <c r="A84" i="1" l="1"/>
  <c r="D83" i="1"/>
  <c r="E83" i="1" s="1"/>
  <c r="G83" i="1" s="1"/>
  <c r="H84" i="1" s="1"/>
  <c r="L83" i="1"/>
  <c r="J80" i="1"/>
  <c r="K80" i="1" s="1"/>
  <c r="I81" i="1"/>
  <c r="P83" i="1"/>
  <c r="Q83" i="1"/>
  <c r="M82" i="1"/>
  <c r="N82" i="1" s="1"/>
  <c r="C83" i="1" s="1"/>
  <c r="O79" i="1"/>
  <c r="B79" i="1"/>
  <c r="J81" i="1" l="1"/>
  <c r="K81" i="1" s="1"/>
  <c r="I82" i="1"/>
  <c r="M83" i="1"/>
  <c r="N83" i="1" s="1"/>
  <c r="C84" i="1" s="1"/>
  <c r="P84" i="1"/>
  <c r="Q84" i="1"/>
  <c r="O80" i="1"/>
  <c r="B80" i="1"/>
  <c r="L84" i="1"/>
  <c r="D84" i="1"/>
  <c r="E84" i="1" s="1"/>
  <c r="G84" i="1" s="1"/>
  <c r="H85" i="1" s="1"/>
  <c r="A85" i="1"/>
  <c r="D85" i="1" l="1"/>
  <c r="E85" i="1" s="1"/>
  <c r="G85" i="1" s="1"/>
  <c r="H86" i="1" s="1"/>
  <c r="L85" i="1"/>
  <c r="A86" i="1"/>
  <c r="O81" i="1"/>
  <c r="B81" i="1"/>
  <c r="P85" i="1"/>
  <c r="M84" i="1"/>
  <c r="N84" i="1" s="1"/>
  <c r="C85" i="1" s="1"/>
  <c r="Q85" i="1"/>
  <c r="J82" i="1"/>
  <c r="K82" i="1" s="1"/>
  <c r="I83" i="1"/>
  <c r="J83" i="1" l="1"/>
  <c r="K83" i="1" s="1"/>
  <c r="I84" i="1"/>
  <c r="D86" i="1"/>
  <c r="E86" i="1" s="1"/>
  <c r="G86" i="1" s="1"/>
  <c r="H87" i="1" s="1"/>
  <c r="L86" i="1"/>
  <c r="A87" i="1"/>
  <c r="O82" i="1"/>
  <c r="B82" i="1"/>
  <c r="P86" i="1"/>
  <c r="M85" i="1"/>
  <c r="N85" i="1" s="1"/>
  <c r="C86" i="1" s="1"/>
  <c r="Q86" i="1"/>
  <c r="D87" i="1" l="1"/>
  <c r="E87" i="1" s="1"/>
  <c r="G87" i="1" s="1"/>
  <c r="H88" i="1" s="1"/>
  <c r="A88" i="1"/>
  <c r="L87" i="1"/>
  <c r="J84" i="1"/>
  <c r="K84" i="1" s="1"/>
  <c r="I85" i="1"/>
  <c r="Q87" i="1"/>
  <c r="P87" i="1"/>
  <c r="M86" i="1"/>
  <c r="N86" i="1" s="1"/>
  <c r="C87" i="1" s="1"/>
  <c r="O83" i="1"/>
  <c r="B83" i="1"/>
  <c r="M87" i="1" l="1"/>
  <c r="N87" i="1" s="1"/>
  <c r="C88" i="1" s="1"/>
  <c r="Q88" i="1"/>
  <c r="P88" i="1"/>
  <c r="J85" i="1"/>
  <c r="K85" i="1" s="1"/>
  <c r="I86" i="1"/>
  <c r="L88" i="1"/>
  <c r="A89" i="1"/>
  <c r="D88" i="1"/>
  <c r="E88" i="1" s="1"/>
  <c r="G88" i="1" s="1"/>
  <c r="H89" i="1" s="1"/>
  <c r="O84" i="1"/>
  <c r="B84" i="1"/>
  <c r="O85" i="1" l="1"/>
  <c r="B85" i="1"/>
  <c r="D89" i="1"/>
  <c r="E89" i="1" s="1"/>
  <c r="G89" i="1" s="1"/>
  <c r="H90" i="1" s="1"/>
  <c r="L89" i="1"/>
  <c r="A90" i="1"/>
  <c r="P89" i="1"/>
  <c r="M88" i="1"/>
  <c r="N88" i="1" s="1"/>
  <c r="C89" i="1" s="1"/>
  <c r="Q89" i="1"/>
  <c r="J86" i="1"/>
  <c r="K86" i="1" s="1"/>
  <c r="I87" i="1"/>
  <c r="J87" i="1" l="1"/>
  <c r="K87" i="1" s="1"/>
  <c r="I88" i="1"/>
  <c r="D90" i="1"/>
  <c r="E90" i="1" s="1"/>
  <c r="G90" i="1" s="1"/>
  <c r="H91" i="1" s="1"/>
  <c r="A91" i="1"/>
  <c r="L90" i="1"/>
  <c r="O86" i="1"/>
  <c r="B86" i="1"/>
  <c r="P90" i="1"/>
  <c r="M89" i="1"/>
  <c r="N89" i="1" s="1"/>
  <c r="C90" i="1" s="1"/>
  <c r="Q90" i="1"/>
  <c r="J88" i="1" l="1"/>
  <c r="K88" i="1" s="1"/>
  <c r="I89" i="1"/>
  <c r="Q91" i="1"/>
  <c r="P91" i="1"/>
  <c r="M90" i="1"/>
  <c r="N90" i="1" s="1"/>
  <c r="C91" i="1" s="1"/>
  <c r="O87" i="1"/>
  <c r="B87" i="1"/>
  <c r="A92" i="1"/>
  <c r="D91" i="1"/>
  <c r="E91" i="1" s="1"/>
  <c r="G91" i="1" s="1"/>
  <c r="H92" i="1" s="1"/>
  <c r="L91" i="1"/>
  <c r="M91" i="1" l="1"/>
  <c r="N91" i="1" s="1"/>
  <c r="C92" i="1" s="1"/>
  <c r="Q92" i="1"/>
  <c r="P92" i="1"/>
  <c r="L92" i="1"/>
  <c r="D92" i="1"/>
  <c r="E92" i="1" s="1"/>
  <c r="G92" i="1" s="1"/>
  <c r="H93" i="1" s="1"/>
  <c r="A93" i="1"/>
  <c r="J89" i="1"/>
  <c r="K89" i="1" s="1"/>
  <c r="I90" i="1"/>
  <c r="O88" i="1"/>
  <c r="B88" i="1"/>
  <c r="O89" i="1" l="1"/>
  <c r="B89" i="1"/>
  <c r="J90" i="1"/>
  <c r="K90" i="1" s="1"/>
  <c r="I91" i="1"/>
  <c r="M92" i="1"/>
  <c r="N92" i="1" s="1"/>
  <c r="C93" i="1" s="1"/>
  <c r="P93" i="1"/>
  <c r="Q93" i="1"/>
  <c r="D93" i="1"/>
  <c r="E93" i="1" s="1"/>
  <c r="G93" i="1" s="1"/>
  <c r="H94" i="1" s="1"/>
  <c r="L93" i="1"/>
  <c r="A94" i="1"/>
  <c r="P94" i="1" l="1"/>
  <c r="M93" i="1"/>
  <c r="N93" i="1" s="1"/>
  <c r="C94" i="1" s="1"/>
  <c r="Q94" i="1"/>
  <c r="J91" i="1"/>
  <c r="K91" i="1" s="1"/>
  <c r="I92" i="1"/>
  <c r="O90" i="1"/>
  <c r="B90" i="1"/>
  <c r="A95" i="1"/>
  <c r="D94" i="1"/>
  <c r="E94" i="1" s="1"/>
  <c r="G94" i="1" s="1"/>
  <c r="H95" i="1" s="1"/>
  <c r="L94" i="1"/>
  <c r="O91" i="1" l="1"/>
  <c r="B91" i="1"/>
  <c r="D95" i="1"/>
  <c r="E95" i="1" s="1"/>
  <c r="G95" i="1" s="1"/>
  <c r="H96" i="1" s="1"/>
  <c r="A96" i="1"/>
  <c r="L95" i="1"/>
  <c r="Q95" i="1"/>
  <c r="P95" i="1"/>
  <c r="M94" i="1"/>
  <c r="N94" i="1" s="1"/>
  <c r="C95" i="1" s="1"/>
  <c r="J92" i="1"/>
  <c r="K92" i="1" s="1"/>
  <c r="I93" i="1"/>
  <c r="J93" i="1" l="1"/>
  <c r="K93" i="1" s="1"/>
  <c r="I94" i="1"/>
  <c r="L96" i="1"/>
  <c r="A97" i="1"/>
  <c r="D96" i="1"/>
  <c r="E96" i="1" s="1"/>
  <c r="G96" i="1" s="1"/>
  <c r="H97" i="1" s="1"/>
  <c r="O92" i="1"/>
  <c r="B92" i="1"/>
  <c r="M95" i="1"/>
  <c r="N95" i="1" s="1"/>
  <c r="C96" i="1" s="1"/>
  <c r="Q96" i="1"/>
  <c r="P96" i="1"/>
  <c r="D97" i="1" l="1"/>
  <c r="E97" i="1" s="1"/>
  <c r="G97" i="1" s="1"/>
  <c r="H98" i="1" s="1"/>
  <c r="L97" i="1"/>
  <c r="A98" i="1"/>
  <c r="O93" i="1"/>
  <c r="B93" i="1"/>
  <c r="Q97" i="1"/>
  <c r="M96" i="1"/>
  <c r="N96" i="1" s="1"/>
  <c r="C97" i="1" s="1"/>
  <c r="P97" i="1"/>
  <c r="J94" i="1"/>
  <c r="K94" i="1" s="1"/>
  <c r="I95" i="1"/>
  <c r="O94" i="1" l="1"/>
  <c r="B94" i="1"/>
  <c r="J95" i="1"/>
  <c r="K95" i="1" s="1"/>
  <c r="I96" i="1"/>
  <c r="D98" i="1"/>
  <c r="E98" i="1" s="1"/>
  <c r="G98" i="1" s="1"/>
  <c r="H99" i="1" s="1"/>
  <c r="L98" i="1"/>
  <c r="A99" i="1"/>
  <c r="Q98" i="1"/>
  <c r="M97" i="1"/>
  <c r="N97" i="1" s="1"/>
  <c r="C98" i="1" s="1"/>
  <c r="P98" i="1"/>
  <c r="A100" i="1" l="1"/>
  <c r="D99" i="1"/>
  <c r="E99" i="1" s="1"/>
  <c r="G99" i="1" s="1"/>
  <c r="H100" i="1" s="1"/>
  <c r="L99" i="1"/>
  <c r="O95" i="1"/>
  <c r="B95" i="1"/>
  <c r="Q99" i="1"/>
  <c r="P99" i="1"/>
  <c r="M98" i="1"/>
  <c r="N98" i="1" s="1"/>
  <c r="C99" i="1" s="1"/>
  <c r="J96" i="1"/>
  <c r="K96" i="1" s="1"/>
  <c r="I97" i="1"/>
  <c r="O96" i="1" l="1"/>
  <c r="B96" i="1"/>
  <c r="L100" i="1"/>
  <c r="A101" i="1"/>
  <c r="D100" i="1"/>
  <c r="E100" i="1" s="1"/>
  <c r="G100" i="1" s="1"/>
  <c r="H101" i="1" s="1"/>
  <c r="J97" i="1"/>
  <c r="K97" i="1" s="1"/>
  <c r="I98" i="1"/>
  <c r="M99" i="1"/>
  <c r="N99" i="1" s="1"/>
  <c r="C100" i="1" s="1"/>
  <c r="Q100" i="1"/>
  <c r="P100" i="1"/>
  <c r="O97" i="1" l="1"/>
  <c r="B97" i="1"/>
  <c r="D101" i="1"/>
  <c r="E101" i="1" s="1"/>
  <c r="G101" i="1" s="1"/>
  <c r="H102" i="1" s="1"/>
  <c r="L101" i="1"/>
  <c r="A102" i="1"/>
  <c r="Q101" i="1"/>
  <c r="M100" i="1"/>
  <c r="N100" i="1" s="1"/>
  <c r="C101" i="1" s="1"/>
  <c r="P101" i="1"/>
  <c r="J98" i="1"/>
  <c r="K98" i="1" s="1"/>
  <c r="I99" i="1"/>
  <c r="O98" i="1" l="1"/>
  <c r="B98" i="1"/>
  <c r="M101" i="1"/>
  <c r="N101" i="1" s="1"/>
  <c r="C102" i="1" s="1"/>
  <c r="Q102" i="1"/>
  <c r="P102" i="1"/>
  <c r="J99" i="1"/>
  <c r="K99" i="1" s="1"/>
  <c r="I100" i="1"/>
  <c r="D102" i="1"/>
  <c r="E102" i="1" s="1"/>
  <c r="G102" i="1" s="1"/>
  <c r="H103" i="1" s="1"/>
  <c r="L102" i="1"/>
  <c r="A103" i="1"/>
  <c r="L103" i="1" l="1"/>
  <c r="D103" i="1"/>
  <c r="E103" i="1" s="1"/>
  <c r="G103" i="1" s="1"/>
  <c r="H104" i="1" s="1"/>
  <c r="A104" i="1"/>
  <c r="M102" i="1"/>
  <c r="N102" i="1" s="1"/>
  <c r="C103" i="1" s="1"/>
  <c r="Q103" i="1"/>
  <c r="P103" i="1"/>
  <c r="J100" i="1"/>
  <c r="K100" i="1" s="1"/>
  <c r="I101" i="1"/>
  <c r="O99" i="1"/>
  <c r="B99" i="1"/>
  <c r="P104" i="1" l="1"/>
  <c r="M103" i="1"/>
  <c r="N103" i="1" s="1"/>
  <c r="C104" i="1" s="1"/>
  <c r="Q104" i="1"/>
  <c r="O100" i="1"/>
  <c r="B100" i="1"/>
  <c r="J101" i="1"/>
  <c r="K101" i="1" s="1"/>
  <c r="I102" i="1"/>
  <c r="D104" i="1"/>
  <c r="E104" i="1" s="1"/>
  <c r="G104" i="1" s="1"/>
  <c r="H105" i="1" s="1"/>
  <c r="A105" i="1"/>
  <c r="L104" i="1"/>
  <c r="O101" i="1" l="1"/>
  <c r="B101" i="1"/>
  <c r="P105" i="1"/>
  <c r="M104" i="1"/>
  <c r="N104" i="1" s="1"/>
  <c r="C105" i="1" s="1"/>
  <c r="Q105" i="1"/>
  <c r="D105" i="1"/>
  <c r="E105" i="1" s="1"/>
  <c r="G105" i="1" s="1"/>
  <c r="H106" i="1" s="1"/>
  <c r="L105" i="1"/>
  <c r="A106" i="1"/>
  <c r="J102" i="1"/>
  <c r="K102" i="1" s="1"/>
  <c r="I103" i="1"/>
  <c r="A107" i="1" l="1"/>
  <c r="D106" i="1"/>
  <c r="E106" i="1" s="1"/>
  <c r="G106" i="1" s="1"/>
  <c r="H107" i="1" s="1"/>
  <c r="L106" i="1"/>
  <c r="Q106" i="1"/>
  <c r="P106" i="1"/>
  <c r="M105" i="1"/>
  <c r="N105" i="1" s="1"/>
  <c r="C106" i="1" s="1"/>
  <c r="J103" i="1"/>
  <c r="K103" i="1" s="1"/>
  <c r="I104" i="1"/>
  <c r="O102" i="1"/>
  <c r="B102" i="1"/>
  <c r="J104" i="1" l="1"/>
  <c r="K104" i="1" s="1"/>
  <c r="I105" i="1"/>
  <c r="M106" i="1"/>
  <c r="N106" i="1" s="1"/>
  <c r="C107" i="1" s="1"/>
  <c r="Q107" i="1"/>
  <c r="P107" i="1"/>
  <c r="O103" i="1"/>
  <c r="B103" i="1"/>
  <c r="L107" i="1"/>
  <c r="A108" i="1"/>
  <c r="D107" i="1"/>
  <c r="E107" i="1" s="1"/>
  <c r="G107" i="1" s="1"/>
  <c r="H108" i="1" s="1"/>
  <c r="O104" i="1" l="1"/>
  <c r="B104" i="1"/>
  <c r="D108" i="1"/>
  <c r="E108" i="1" s="1"/>
  <c r="G108" i="1" s="1"/>
  <c r="H109" i="1" s="1"/>
  <c r="A109" i="1"/>
  <c r="L108" i="1"/>
  <c r="P108" i="1"/>
  <c r="M107" i="1"/>
  <c r="N107" i="1" s="1"/>
  <c r="C108" i="1" s="1"/>
  <c r="Q108" i="1"/>
  <c r="J105" i="1"/>
  <c r="K105" i="1" s="1"/>
  <c r="I106" i="1"/>
  <c r="Q109" i="1" l="1"/>
  <c r="M108" i="1"/>
  <c r="N108" i="1" s="1"/>
  <c r="C109" i="1" s="1"/>
  <c r="P109" i="1"/>
  <c r="D109" i="1"/>
  <c r="E109" i="1" s="1"/>
  <c r="G109" i="1" s="1"/>
  <c r="H110" i="1" s="1"/>
  <c r="L109" i="1"/>
  <c r="A110" i="1"/>
  <c r="J106" i="1"/>
  <c r="K106" i="1" s="1"/>
  <c r="I107" i="1"/>
  <c r="O105" i="1"/>
  <c r="B105" i="1"/>
  <c r="J107" i="1" l="1"/>
  <c r="K107" i="1" s="1"/>
  <c r="I108" i="1"/>
  <c r="A111" i="1"/>
  <c r="D110" i="1"/>
  <c r="E110" i="1" s="1"/>
  <c r="G110" i="1" s="1"/>
  <c r="H111" i="1" s="1"/>
  <c r="L110" i="1"/>
  <c r="O106" i="1"/>
  <c r="B106" i="1"/>
  <c r="Q110" i="1"/>
  <c r="P110" i="1"/>
  <c r="M109" i="1"/>
  <c r="N109" i="1" s="1"/>
  <c r="C110" i="1" s="1"/>
  <c r="L111" i="1" l="1"/>
  <c r="A112" i="1"/>
  <c r="D111" i="1"/>
  <c r="E111" i="1" s="1"/>
  <c r="G111" i="1" s="1"/>
  <c r="H112" i="1" s="1"/>
  <c r="J108" i="1"/>
  <c r="K108" i="1" s="1"/>
  <c r="I109" i="1"/>
  <c r="M110" i="1"/>
  <c r="N110" i="1" s="1"/>
  <c r="C111" i="1" s="1"/>
  <c r="P111" i="1"/>
  <c r="Q111" i="1"/>
  <c r="O107" i="1"/>
  <c r="B107" i="1"/>
  <c r="J109" i="1" l="1"/>
  <c r="K109" i="1" s="1"/>
  <c r="I110" i="1"/>
  <c r="O108" i="1"/>
  <c r="B108" i="1"/>
  <c r="D112" i="1"/>
  <c r="E112" i="1" s="1"/>
  <c r="G112" i="1" s="1"/>
  <c r="H113" i="1" s="1"/>
  <c r="L112" i="1"/>
  <c r="A113" i="1"/>
  <c r="Q112" i="1"/>
  <c r="M111" i="1"/>
  <c r="N111" i="1" s="1"/>
  <c r="C112" i="1" s="1"/>
  <c r="P112" i="1"/>
  <c r="O109" i="1" l="1"/>
  <c r="B109" i="1"/>
  <c r="Q113" i="1"/>
  <c r="P113" i="1"/>
  <c r="M112" i="1"/>
  <c r="N112" i="1" s="1"/>
  <c r="C113" i="1" s="1"/>
  <c r="A114" i="1"/>
  <c r="D113" i="1"/>
  <c r="E113" i="1" s="1"/>
  <c r="G113" i="1" s="1"/>
  <c r="H114" i="1" s="1"/>
  <c r="L113" i="1"/>
  <c r="J110" i="1"/>
  <c r="K110" i="1" s="1"/>
  <c r="I111" i="1"/>
  <c r="O110" i="1" l="1"/>
  <c r="B110" i="1"/>
  <c r="L114" i="1"/>
  <c r="A115" i="1"/>
  <c r="D114" i="1"/>
  <c r="E114" i="1" s="1"/>
  <c r="G114" i="1" s="1"/>
  <c r="H115" i="1" s="1"/>
  <c r="M113" i="1"/>
  <c r="N113" i="1" s="1"/>
  <c r="C114" i="1" s="1"/>
  <c r="P114" i="1"/>
  <c r="Q114" i="1"/>
  <c r="J111" i="1"/>
  <c r="K111" i="1" s="1"/>
  <c r="I112" i="1"/>
  <c r="O111" i="1" l="1"/>
  <c r="B111" i="1"/>
  <c r="D115" i="1"/>
  <c r="E115" i="1" s="1"/>
  <c r="G115" i="1" s="1"/>
  <c r="H116" i="1" s="1"/>
  <c r="L115" i="1"/>
  <c r="A116" i="1"/>
  <c r="J112" i="1"/>
  <c r="K112" i="1" s="1"/>
  <c r="I113" i="1"/>
  <c r="M114" i="1"/>
  <c r="N114" i="1" s="1"/>
  <c r="C115" i="1" s="1"/>
  <c r="P115" i="1"/>
  <c r="Q115" i="1"/>
  <c r="D116" i="1" l="1"/>
  <c r="E116" i="1" s="1"/>
  <c r="G116" i="1" s="1"/>
  <c r="H117" i="1" s="1"/>
  <c r="A117" i="1"/>
  <c r="L116" i="1"/>
  <c r="J113" i="1"/>
  <c r="K113" i="1" s="1"/>
  <c r="I114" i="1"/>
  <c r="Q116" i="1"/>
  <c r="M115" i="1"/>
  <c r="N115" i="1" s="1"/>
  <c r="C116" i="1" s="1"/>
  <c r="P116" i="1"/>
  <c r="O112" i="1"/>
  <c r="B112" i="1"/>
  <c r="O113" i="1" l="1"/>
  <c r="B113" i="1"/>
  <c r="Q117" i="1"/>
  <c r="P117" i="1"/>
  <c r="M116" i="1"/>
  <c r="N116" i="1" s="1"/>
  <c r="C117" i="1" s="1"/>
  <c r="J114" i="1"/>
  <c r="K114" i="1" s="1"/>
  <c r="I115" i="1"/>
  <c r="D117" i="1"/>
  <c r="E117" i="1" s="1"/>
  <c r="G117" i="1" s="1"/>
  <c r="H118" i="1" s="1"/>
  <c r="A118" i="1"/>
  <c r="L117" i="1"/>
  <c r="J115" i="1" l="1"/>
  <c r="K115" i="1" s="1"/>
  <c r="I116" i="1"/>
  <c r="M117" i="1"/>
  <c r="N117" i="1" s="1"/>
  <c r="C118" i="1" s="1"/>
  <c r="P118" i="1"/>
  <c r="Q118" i="1"/>
  <c r="O114" i="1"/>
  <c r="B114" i="1"/>
  <c r="L118" i="1"/>
  <c r="A119" i="1"/>
  <c r="D118" i="1"/>
  <c r="E118" i="1" s="1"/>
  <c r="G118" i="1" s="1"/>
  <c r="H119" i="1" s="1"/>
  <c r="O115" i="1" l="1"/>
  <c r="B115" i="1"/>
  <c r="D119" i="1"/>
  <c r="E119" i="1" s="1"/>
  <c r="G119" i="1" s="1"/>
  <c r="H120" i="1" s="1"/>
  <c r="L119" i="1"/>
  <c r="A120" i="1"/>
  <c r="M118" i="1"/>
  <c r="N118" i="1" s="1"/>
  <c r="C119" i="1" s="1"/>
  <c r="Q119" i="1"/>
  <c r="P119" i="1"/>
  <c r="J116" i="1"/>
  <c r="K116" i="1" s="1"/>
  <c r="I117" i="1"/>
  <c r="O116" i="1" l="1"/>
  <c r="B116" i="1"/>
  <c r="J117" i="1"/>
  <c r="K117" i="1" s="1"/>
  <c r="I118" i="1"/>
  <c r="A121" i="1"/>
  <c r="D120" i="1"/>
  <c r="E120" i="1" s="1"/>
  <c r="G120" i="1" s="1"/>
  <c r="H121" i="1" s="1"/>
  <c r="L120" i="1"/>
  <c r="P120" i="1"/>
  <c r="M119" i="1"/>
  <c r="N119" i="1" s="1"/>
  <c r="C120" i="1" s="1"/>
  <c r="Q120" i="1"/>
  <c r="D121" i="1" l="1"/>
  <c r="E121" i="1" s="1"/>
  <c r="G121" i="1" s="1"/>
  <c r="H122" i="1" s="1"/>
  <c r="A122" i="1"/>
  <c r="L121" i="1"/>
  <c r="J118" i="1"/>
  <c r="K118" i="1" s="1"/>
  <c r="I119" i="1"/>
  <c r="P121" i="1"/>
  <c r="Q121" i="1"/>
  <c r="M120" i="1"/>
  <c r="N120" i="1" s="1"/>
  <c r="C121" i="1" s="1"/>
  <c r="O117" i="1"/>
  <c r="B117" i="1"/>
  <c r="O118" i="1" l="1"/>
  <c r="B118" i="1"/>
  <c r="M121" i="1"/>
  <c r="N121" i="1" s="1"/>
  <c r="C122" i="1" s="1"/>
  <c r="Q122" i="1"/>
  <c r="P122" i="1"/>
  <c r="J119" i="1"/>
  <c r="K119" i="1" s="1"/>
  <c r="I120" i="1"/>
  <c r="L122" i="1"/>
  <c r="D122" i="1"/>
  <c r="E122" i="1" s="1"/>
  <c r="G122" i="1" s="1"/>
  <c r="H123" i="1" s="1"/>
  <c r="A123" i="1"/>
  <c r="P123" i="1" l="1"/>
  <c r="M122" i="1"/>
  <c r="N122" i="1" s="1"/>
  <c r="C123" i="1" s="1"/>
  <c r="Q123" i="1"/>
  <c r="J120" i="1"/>
  <c r="K120" i="1" s="1"/>
  <c r="I121" i="1"/>
  <c r="D123" i="1"/>
  <c r="E123" i="1" s="1"/>
  <c r="G123" i="1" s="1"/>
  <c r="H124" i="1" s="1"/>
  <c r="L123" i="1"/>
  <c r="A124" i="1"/>
  <c r="O119" i="1"/>
  <c r="B119" i="1"/>
  <c r="D124" i="1" l="1"/>
  <c r="E124" i="1" s="1"/>
  <c r="G124" i="1" s="1"/>
  <c r="H125" i="1" s="1"/>
  <c r="L124" i="1"/>
  <c r="A125" i="1"/>
  <c r="J121" i="1"/>
  <c r="K121" i="1" s="1"/>
  <c r="I122" i="1"/>
  <c r="P124" i="1"/>
  <c r="M123" i="1"/>
  <c r="N123" i="1" s="1"/>
  <c r="C124" i="1" s="1"/>
  <c r="Q124" i="1"/>
  <c r="O120" i="1"/>
  <c r="B120" i="1"/>
  <c r="A126" i="1" l="1"/>
  <c r="D125" i="1"/>
  <c r="E125" i="1" s="1"/>
  <c r="G125" i="1" s="1"/>
  <c r="H126" i="1" s="1"/>
  <c r="L125" i="1"/>
  <c r="O121" i="1"/>
  <c r="B121" i="1"/>
  <c r="J122" i="1"/>
  <c r="K122" i="1" s="1"/>
  <c r="I123" i="1"/>
  <c r="P125" i="1"/>
  <c r="Q125" i="1"/>
  <c r="M124" i="1"/>
  <c r="N124" i="1" s="1"/>
  <c r="C125" i="1" s="1"/>
  <c r="J123" i="1" l="1"/>
  <c r="K123" i="1" s="1"/>
  <c r="I124" i="1"/>
  <c r="O122" i="1"/>
  <c r="B122" i="1"/>
  <c r="M125" i="1"/>
  <c r="N125" i="1" s="1"/>
  <c r="C126" i="1" s="1"/>
  <c r="Q126" i="1"/>
  <c r="P126" i="1"/>
  <c r="L126" i="1"/>
  <c r="A127" i="1"/>
  <c r="D126" i="1"/>
  <c r="E126" i="1" s="1"/>
  <c r="G126" i="1" s="1"/>
  <c r="H127" i="1" s="1"/>
  <c r="O123" i="1" l="1"/>
  <c r="B123" i="1"/>
  <c r="D127" i="1"/>
  <c r="E127" i="1" s="1"/>
  <c r="G127" i="1" s="1"/>
  <c r="H128" i="1" s="1"/>
  <c r="L127" i="1"/>
  <c r="A128" i="1"/>
  <c r="M126" i="1"/>
  <c r="N126" i="1" s="1"/>
  <c r="C127" i="1" s="1"/>
  <c r="Q127" i="1"/>
  <c r="P127" i="1"/>
  <c r="J124" i="1"/>
  <c r="K124" i="1" s="1"/>
  <c r="I125" i="1"/>
  <c r="O124" i="1" l="1"/>
  <c r="B124" i="1"/>
  <c r="D128" i="1"/>
  <c r="E128" i="1" s="1"/>
  <c r="G128" i="1" s="1"/>
  <c r="H129" i="1" s="1"/>
  <c r="L128" i="1"/>
  <c r="A129" i="1"/>
  <c r="J125" i="1"/>
  <c r="K125" i="1" s="1"/>
  <c r="I126" i="1"/>
  <c r="P128" i="1"/>
  <c r="M127" i="1"/>
  <c r="N127" i="1" s="1"/>
  <c r="C128" i="1" s="1"/>
  <c r="Q128" i="1"/>
  <c r="Q129" i="1" l="1"/>
  <c r="P129" i="1"/>
  <c r="M128" i="1"/>
  <c r="N128" i="1" s="1"/>
  <c r="C129" i="1" s="1"/>
  <c r="J126" i="1"/>
  <c r="K126" i="1" s="1"/>
  <c r="I127" i="1"/>
  <c r="O125" i="1"/>
  <c r="B125" i="1"/>
  <c r="A130" i="1"/>
  <c r="D129" i="1"/>
  <c r="E129" i="1" s="1"/>
  <c r="G129" i="1" s="1"/>
  <c r="H130" i="1" s="1"/>
  <c r="L129" i="1"/>
  <c r="M129" i="1" l="1"/>
  <c r="N129" i="1" s="1"/>
  <c r="C130" i="1" s="1"/>
  <c r="Q130" i="1"/>
  <c r="P130" i="1"/>
  <c r="L130" i="1"/>
  <c r="A131" i="1"/>
  <c r="D130" i="1"/>
  <c r="E130" i="1" s="1"/>
  <c r="G130" i="1" s="1"/>
  <c r="H131" i="1" s="1"/>
  <c r="J127" i="1"/>
  <c r="K127" i="1" s="1"/>
  <c r="I128" i="1"/>
  <c r="O126" i="1"/>
  <c r="B126" i="1"/>
  <c r="J128" i="1" l="1"/>
  <c r="K128" i="1" s="1"/>
  <c r="I129" i="1"/>
  <c r="D131" i="1"/>
  <c r="E131" i="1" s="1"/>
  <c r="G131" i="1" s="1"/>
  <c r="H132" i="1" s="1"/>
  <c r="L131" i="1"/>
  <c r="A132" i="1"/>
  <c r="O127" i="1"/>
  <c r="B127" i="1"/>
  <c r="P131" i="1"/>
  <c r="M130" i="1"/>
  <c r="N130" i="1" s="1"/>
  <c r="C131" i="1" s="1"/>
  <c r="Q131" i="1"/>
  <c r="J129" i="1" l="1"/>
  <c r="K129" i="1" s="1"/>
  <c r="I130" i="1"/>
  <c r="D132" i="1"/>
  <c r="E132" i="1" s="1"/>
  <c r="G132" i="1" s="1"/>
  <c r="H133" i="1" s="1"/>
  <c r="L132" i="1"/>
  <c r="A133" i="1"/>
  <c r="O128" i="1"/>
  <c r="B128" i="1"/>
  <c r="Q132" i="1"/>
  <c r="M131" i="1"/>
  <c r="N131" i="1" s="1"/>
  <c r="C132" i="1" s="1"/>
  <c r="P132" i="1"/>
  <c r="D133" i="1" l="1"/>
  <c r="E133" i="1" s="1"/>
  <c r="G133" i="1" s="1"/>
  <c r="H134" i="1" s="1"/>
  <c r="A134" i="1"/>
  <c r="L133" i="1"/>
  <c r="J130" i="1"/>
  <c r="K130" i="1" s="1"/>
  <c r="I131" i="1"/>
  <c r="P133" i="1"/>
  <c r="Q133" i="1"/>
  <c r="M132" i="1"/>
  <c r="N132" i="1" s="1"/>
  <c r="C133" i="1" s="1"/>
  <c r="O129" i="1"/>
  <c r="B129" i="1"/>
  <c r="M133" i="1" l="1"/>
  <c r="N133" i="1" s="1"/>
  <c r="C134" i="1" s="1"/>
  <c r="Q134" i="1"/>
  <c r="P134" i="1"/>
  <c r="J131" i="1"/>
  <c r="K131" i="1" s="1"/>
  <c r="I132" i="1"/>
  <c r="L134" i="1"/>
  <c r="A135" i="1"/>
  <c r="D134" i="1"/>
  <c r="E134" i="1" s="1"/>
  <c r="G134" i="1" s="1"/>
  <c r="H135" i="1" s="1"/>
  <c r="O130" i="1"/>
  <c r="B130" i="1"/>
  <c r="O131" i="1" l="1"/>
  <c r="B131" i="1"/>
  <c r="D135" i="1"/>
  <c r="E135" i="1" s="1"/>
  <c r="G135" i="1" s="1"/>
  <c r="H136" i="1" s="1"/>
  <c r="L135" i="1"/>
  <c r="A136" i="1"/>
  <c r="M134" i="1"/>
  <c r="N134" i="1" s="1"/>
  <c r="C135" i="1" s="1"/>
  <c r="P135" i="1"/>
  <c r="Q135" i="1"/>
  <c r="J132" i="1"/>
  <c r="K132" i="1" s="1"/>
  <c r="I133" i="1"/>
  <c r="Q136" i="1" l="1"/>
  <c r="M135" i="1"/>
  <c r="N135" i="1" s="1"/>
  <c r="C136" i="1" s="1"/>
  <c r="P136" i="1"/>
  <c r="J133" i="1"/>
  <c r="K133" i="1" s="1"/>
  <c r="I134" i="1"/>
  <c r="O132" i="1"/>
  <c r="B132" i="1"/>
  <c r="D136" i="1"/>
  <c r="E136" i="1" s="1"/>
  <c r="G136" i="1" s="1"/>
  <c r="H137" i="1" s="1"/>
  <c r="L136" i="1"/>
  <c r="A137" i="1"/>
  <c r="Q137" i="1" l="1"/>
  <c r="P137" i="1"/>
  <c r="M136" i="1"/>
  <c r="N136" i="1" s="1"/>
  <c r="C137" i="1" s="1"/>
  <c r="J134" i="1"/>
  <c r="K134" i="1" s="1"/>
  <c r="I135" i="1"/>
  <c r="A138" i="1"/>
  <c r="D137" i="1"/>
  <c r="E137" i="1" s="1"/>
  <c r="G137" i="1" s="1"/>
  <c r="H138" i="1" s="1"/>
  <c r="L137" i="1"/>
  <c r="O133" i="1"/>
  <c r="B133" i="1"/>
  <c r="J135" i="1" l="1"/>
  <c r="K135" i="1" s="1"/>
  <c r="I136" i="1"/>
  <c r="O134" i="1"/>
  <c r="B134" i="1"/>
  <c r="M137" i="1"/>
  <c r="N137" i="1" s="1"/>
  <c r="C138" i="1" s="1"/>
  <c r="Q138" i="1"/>
  <c r="P138" i="1"/>
  <c r="L138" i="1"/>
  <c r="A139" i="1"/>
  <c r="D138" i="1"/>
  <c r="E138" i="1" s="1"/>
  <c r="G138" i="1" s="1"/>
  <c r="H139" i="1" s="1"/>
  <c r="O135" i="1" l="1"/>
  <c r="B135" i="1"/>
  <c r="D139" i="1"/>
  <c r="E139" i="1" s="1"/>
  <c r="G139" i="1" s="1"/>
  <c r="H140" i="1" s="1"/>
  <c r="L139" i="1"/>
  <c r="A140" i="1"/>
  <c r="M138" i="1"/>
  <c r="N138" i="1" s="1"/>
  <c r="C139" i="1" s="1"/>
  <c r="P139" i="1"/>
  <c r="Q139" i="1"/>
  <c r="J136" i="1"/>
  <c r="K136" i="1" s="1"/>
  <c r="I137" i="1"/>
  <c r="P140" i="1" l="1"/>
  <c r="M139" i="1"/>
  <c r="N139" i="1" s="1"/>
  <c r="C140" i="1" s="1"/>
  <c r="Q140" i="1"/>
  <c r="J137" i="1"/>
  <c r="K137" i="1" s="1"/>
  <c r="I138" i="1"/>
  <c r="O136" i="1"/>
  <c r="B136" i="1"/>
  <c r="D140" i="1"/>
  <c r="E140" i="1" s="1"/>
  <c r="G140" i="1" s="1"/>
  <c r="H141" i="1" s="1"/>
  <c r="L140" i="1"/>
  <c r="A141" i="1"/>
  <c r="Q141" i="1" l="1"/>
  <c r="P141" i="1"/>
  <c r="M140" i="1"/>
  <c r="N140" i="1" s="1"/>
  <c r="C141" i="1" s="1"/>
  <c r="J138" i="1"/>
  <c r="K138" i="1" s="1"/>
  <c r="I139" i="1"/>
  <c r="O137" i="1"/>
  <c r="B137" i="1"/>
  <c r="D141" i="1"/>
  <c r="E141" i="1" s="1"/>
  <c r="G141" i="1" s="1"/>
  <c r="H142" i="1" s="1"/>
  <c r="A142" i="1"/>
  <c r="L141" i="1"/>
  <c r="M141" i="1" l="1"/>
  <c r="N141" i="1" s="1"/>
  <c r="C142" i="1" s="1"/>
  <c r="P142" i="1"/>
  <c r="Q142" i="1"/>
  <c r="O138" i="1"/>
  <c r="B138" i="1"/>
  <c r="L142" i="1"/>
  <c r="D142" i="1"/>
  <c r="E142" i="1" s="1"/>
  <c r="G142" i="1" s="1"/>
  <c r="H143" i="1" s="1"/>
  <c r="A143" i="1"/>
  <c r="J139" i="1"/>
  <c r="K139" i="1" s="1"/>
  <c r="I140" i="1"/>
  <c r="D143" i="1" l="1"/>
  <c r="E143" i="1" s="1"/>
  <c r="G143" i="1" s="1"/>
  <c r="H144" i="1" s="1"/>
  <c r="A144" i="1"/>
  <c r="L143" i="1"/>
  <c r="M142" i="1"/>
  <c r="N142" i="1" s="1"/>
  <c r="C143" i="1" s="1"/>
  <c r="Q143" i="1"/>
  <c r="P143" i="1"/>
  <c r="J140" i="1"/>
  <c r="K140" i="1" s="1"/>
  <c r="I141" i="1"/>
  <c r="O139" i="1"/>
  <c r="B139" i="1"/>
  <c r="J141" i="1" l="1"/>
  <c r="K141" i="1" s="1"/>
  <c r="I142" i="1"/>
  <c r="P144" i="1"/>
  <c r="M143" i="1"/>
  <c r="N143" i="1" s="1"/>
  <c r="C144" i="1" s="1"/>
  <c r="Q144" i="1"/>
  <c r="O140" i="1"/>
  <c r="B140" i="1"/>
  <c r="A145" i="1"/>
  <c r="D144" i="1"/>
  <c r="E144" i="1" s="1"/>
  <c r="G144" i="1" s="1"/>
  <c r="H145" i="1" s="1"/>
  <c r="L144" i="1"/>
  <c r="L145" i="1" l="1"/>
  <c r="A146" i="1"/>
  <c r="D145" i="1"/>
  <c r="E145" i="1" s="1"/>
  <c r="G145" i="1" s="1"/>
  <c r="H146" i="1" s="1"/>
  <c r="J142" i="1"/>
  <c r="K142" i="1" s="1"/>
  <c r="I143" i="1"/>
  <c r="Q145" i="1"/>
  <c r="P145" i="1"/>
  <c r="M144" i="1"/>
  <c r="N144" i="1" s="1"/>
  <c r="C145" i="1" s="1"/>
  <c r="O141" i="1"/>
  <c r="B141" i="1"/>
  <c r="J143" i="1" l="1"/>
  <c r="K143" i="1" s="1"/>
  <c r="I144" i="1"/>
  <c r="O142" i="1"/>
  <c r="B142" i="1"/>
  <c r="L146" i="1"/>
  <c r="A147" i="1"/>
  <c r="D146" i="1"/>
  <c r="E146" i="1" s="1"/>
  <c r="G146" i="1" s="1"/>
  <c r="H147" i="1" s="1"/>
  <c r="P146" i="1"/>
  <c r="M145" i="1"/>
  <c r="N145" i="1" s="1"/>
  <c r="C146" i="1" s="1"/>
  <c r="Q146" i="1"/>
  <c r="L147" i="1" l="1"/>
  <c r="A148" i="1"/>
  <c r="D147" i="1"/>
  <c r="E147" i="1" s="1"/>
  <c r="G147" i="1" s="1"/>
  <c r="H148" i="1" s="1"/>
  <c r="J144" i="1"/>
  <c r="K144" i="1" s="1"/>
  <c r="I145" i="1"/>
  <c r="M146" i="1"/>
  <c r="N146" i="1" s="1"/>
  <c r="C147" i="1" s="1"/>
  <c r="Q147" i="1"/>
  <c r="P147" i="1"/>
  <c r="O143" i="1"/>
  <c r="B143" i="1"/>
  <c r="J145" i="1" l="1"/>
  <c r="K145" i="1" s="1"/>
  <c r="I146" i="1"/>
  <c r="L148" i="1"/>
  <c r="A149" i="1"/>
  <c r="D148" i="1"/>
  <c r="E148" i="1" s="1"/>
  <c r="G148" i="1" s="1"/>
  <c r="H149" i="1" s="1"/>
  <c r="O144" i="1"/>
  <c r="B144" i="1"/>
  <c r="M147" i="1"/>
  <c r="N147" i="1" s="1"/>
  <c r="C148" i="1" s="1"/>
  <c r="P148" i="1"/>
  <c r="Q148" i="1"/>
  <c r="O145" i="1" l="1"/>
  <c r="B145" i="1"/>
  <c r="L149" i="1"/>
  <c r="A150" i="1"/>
  <c r="D149" i="1"/>
  <c r="E149" i="1" s="1"/>
  <c r="G149" i="1" s="1"/>
  <c r="H150" i="1" s="1"/>
  <c r="M148" i="1"/>
  <c r="N148" i="1" s="1"/>
  <c r="C149" i="1" s="1"/>
  <c r="Q149" i="1"/>
  <c r="P149" i="1"/>
  <c r="J146" i="1"/>
  <c r="K146" i="1" s="1"/>
  <c r="I147" i="1"/>
  <c r="M149" i="1" l="1"/>
  <c r="N149" i="1" s="1"/>
  <c r="C150" i="1" s="1"/>
  <c r="P150" i="1"/>
  <c r="Q150" i="1"/>
  <c r="J147" i="1"/>
  <c r="K147" i="1" s="1"/>
  <c r="I148" i="1"/>
  <c r="O146" i="1"/>
  <c r="B146" i="1"/>
  <c r="L150" i="1"/>
  <c r="A151" i="1"/>
  <c r="D150" i="1"/>
  <c r="E150" i="1" s="1"/>
  <c r="G150" i="1" s="1"/>
  <c r="H151" i="1" s="1"/>
  <c r="L151" i="1" l="1"/>
  <c r="A152" i="1"/>
  <c r="D151" i="1"/>
  <c r="E151" i="1" s="1"/>
  <c r="G151" i="1" s="1"/>
  <c r="H152" i="1" s="1"/>
  <c r="M150" i="1"/>
  <c r="N150" i="1" s="1"/>
  <c r="C151" i="1" s="1"/>
  <c r="Q151" i="1"/>
  <c r="P151" i="1"/>
  <c r="J148" i="1"/>
  <c r="K148" i="1" s="1"/>
  <c r="I149" i="1"/>
  <c r="O147" i="1"/>
  <c r="B147" i="1"/>
  <c r="Q152" i="1" l="1"/>
  <c r="M151" i="1"/>
  <c r="N151" i="1" s="1"/>
  <c r="C152" i="1" s="1"/>
  <c r="P152" i="1"/>
  <c r="J149" i="1"/>
  <c r="K149" i="1" s="1"/>
  <c r="I150" i="1"/>
  <c r="O148" i="1"/>
  <c r="B148" i="1"/>
  <c r="L152" i="1"/>
  <c r="D152" i="1"/>
  <c r="E152" i="1" s="1"/>
  <c r="G152" i="1" s="1"/>
  <c r="H153" i="1" s="1"/>
  <c r="A153" i="1"/>
  <c r="M152" i="1" l="1"/>
  <c r="N152" i="1" s="1"/>
  <c r="C153" i="1" s="1"/>
  <c r="Q153" i="1"/>
  <c r="P153" i="1"/>
  <c r="J150" i="1"/>
  <c r="K150" i="1" s="1"/>
  <c r="I151" i="1"/>
  <c r="O149" i="1"/>
  <c r="B149" i="1"/>
  <c r="L153" i="1"/>
  <c r="A154" i="1"/>
  <c r="D153" i="1"/>
  <c r="E153" i="1" s="1"/>
  <c r="G153" i="1" s="1"/>
  <c r="H154" i="1" s="1"/>
  <c r="L154" i="1" l="1"/>
  <c r="A155" i="1"/>
  <c r="D154" i="1"/>
  <c r="E154" i="1" s="1"/>
  <c r="G154" i="1" s="1"/>
  <c r="H155" i="1" s="1"/>
  <c r="M153" i="1"/>
  <c r="N153" i="1" s="1"/>
  <c r="C154" i="1" s="1"/>
  <c r="P154" i="1"/>
  <c r="Q154" i="1"/>
  <c r="J151" i="1"/>
  <c r="K151" i="1" s="1"/>
  <c r="I152" i="1"/>
  <c r="O150" i="1"/>
  <c r="B150" i="1"/>
  <c r="J152" i="1" l="1"/>
  <c r="K152" i="1" s="1"/>
  <c r="I153" i="1"/>
  <c r="L155" i="1"/>
  <c r="A156" i="1"/>
  <c r="D155" i="1"/>
  <c r="E155" i="1" s="1"/>
  <c r="G155" i="1" s="1"/>
  <c r="H156" i="1" s="1"/>
  <c r="O151" i="1"/>
  <c r="B151" i="1"/>
  <c r="M154" i="1"/>
  <c r="N154" i="1" s="1"/>
  <c r="C155" i="1" s="1"/>
  <c r="Q155" i="1"/>
  <c r="P155" i="1"/>
  <c r="J153" i="1" l="1"/>
  <c r="K153" i="1" s="1"/>
  <c r="I154" i="1"/>
  <c r="O152" i="1"/>
  <c r="B152" i="1"/>
  <c r="L156" i="1"/>
  <c r="A157" i="1"/>
  <c r="D156" i="1"/>
  <c r="E156" i="1" s="1"/>
  <c r="G156" i="1" s="1"/>
  <c r="H157" i="1" s="1"/>
  <c r="P156" i="1"/>
  <c r="M155" i="1"/>
  <c r="N155" i="1" s="1"/>
  <c r="C156" i="1" s="1"/>
  <c r="Q156" i="1"/>
  <c r="O153" i="1" l="1"/>
  <c r="B153" i="1"/>
  <c r="L157" i="1"/>
  <c r="D157" i="1"/>
  <c r="E157" i="1" s="1"/>
  <c r="G157" i="1" s="1"/>
  <c r="H158" i="1" s="1"/>
  <c r="A158" i="1"/>
  <c r="M156" i="1"/>
  <c r="N156" i="1" s="1"/>
  <c r="C157" i="1" s="1"/>
  <c r="Q157" i="1"/>
  <c r="P157" i="1"/>
  <c r="J154" i="1"/>
  <c r="K154" i="1" s="1"/>
  <c r="I155" i="1"/>
  <c r="O154" i="1" l="1"/>
  <c r="B154" i="1"/>
  <c r="M157" i="1"/>
  <c r="N157" i="1" s="1"/>
  <c r="C158" i="1" s="1"/>
  <c r="Q158" i="1"/>
  <c r="P158" i="1"/>
  <c r="J155" i="1"/>
  <c r="K155" i="1" s="1"/>
  <c r="I156" i="1"/>
  <c r="L158" i="1"/>
  <c r="A159" i="1"/>
  <c r="D158" i="1"/>
  <c r="E158" i="1" s="1"/>
  <c r="G158" i="1" s="1"/>
  <c r="H159" i="1" s="1"/>
  <c r="O155" i="1" l="1"/>
  <c r="B155" i="1"/>
  <c r="L159" i="1"/>
  <c r="A160" i="1"/>
  <c r="D159" i="1"/>
  <c r="E159" i="1" s="1"/>
  <c r="G159" i="1" s="1"/>
  <c r="H160" i="1" s="1"/>
  <c r="M158" i="1"/>
  <c r="N158" i="1" s="1"/>
  <c r="C159" i="1" s="1"/>
  <c r="Q159" i="1"/>
  <c r="P159" i="1"/>
  <c r="J156" i="1"/>
  <c r="K156" i="1" s="1"/>
  <c r="I157" i="1"/>
  <c r="J157" i="1" l="1"/>
  <c r="K157" i="1" s="1"/>
  <c r="I158" i="1"/>
  <c r="O156" i="1"/>
  <c r="B156" i="1"/>
  <c r="L160" i="1"/>
  <c r="D160" i="1"/>
  <c r="E160" i="1" s="1"/>
  <c r="G160" i="1" s="1"/>
  <c r="H161" i="1" s="1"/>
  <c r="A161" i="1"/>
  <c r="M159" i="1"/>
  <c r="N159" i="1" s="1"/>
  <c r="C160" i="1" s="1"/>
  <c r="Q160" i="1"/>
  <c r="P160" i="1"/>
  <c r="P161" i="1" l="1"/>
  <c r="M160" i="1"/>
  <c r="N160" i="1" s="1"/>
  <c r="C161" i="1" s="1"/>
  <c r="Q161" i="1"/>
  <c r="O157" i="1"/>
  <c r="B157" i="1"/>
  <c r="L161" i="1"/>
  <c r="A162" i="1"/>
  <c r="D161" i="1"/>
  <c r="E161" i="1" s="1"/>
  <c r="G161" i="1" s="1"/>
  <c r="H162" i="1" s="1"/>
  <c r="J158" i="1"/>
  <c r="K158" i="1" s="1"/>
  <c r="I159" i="1"/>
  <c r="M161" i="1" l="1"/>
  <c r="N161" i="1" s="1"/>
  <c r="C162" i="1" s="1"/>
  <c r="Q162" i="1"/>
  <c r="P162" i="1"/>
  <c r="J159" i="1"/>
  <c r="K159" i="1" s="1"/>
  <c r="I160" i="1"/>
  <c r="O158" i="1"/>
  <c r="B158" i="1"/>
  <c r="L162" i="1"/>
  <c r="A163" i="1"/>
  <c r="D162" i="1"/>
  <c r="E162" i="1" s="1"/>
  <c r="G162" i="1" s="1"/>
  <c r="H163" i="1" s="1"/>
  <c r="O159" i="1" l="1"/>
  <c r="B159" i="1"/>
  <c r="L163" i="1"/>
  <c r="A164" i="1"/>
  <c r="D163" i="1"/>
  <c r="E163" i="1" s="1"/>
  <c r="G163" i="1" s="1"/>
  <c r="H164" i="1" s="1"/>
  <c r="M162" i="1"/>
  <c r="N162" i="1" s="1"/>
  <c r="C163" i="1" s="1"/>
  <c r="Q163" i="1"/>
  <c r="P163" i="1"/>
  <c r="J160" i="1"/>
  <c r="K160" i="1" s="1"/>
  <c r="I161" i="1"/>
  <c r="P164" i="1" l="1"/>
  <c r="M163" i="1"/>
  <c r="N163" i="1" s="1"/>
  <c r="C164" i="1" s="1"/>
  <c r="Q164" i="1"/>
  <c r="J161" i="1"/>
  <c r="K161" i="1" s="1"/>
  <c r="I162" i="1"/>
  <c r="O160" i="1"/>
  <c r="B160" i="1"/>
  <c r="L164" i="1"/>
  <c r="A165" i="1"/>
  <c r="D164" i="1"/>
  <c r="E164" i="1" s="1"/>
  <c r="G164" i="1" s="1"/>
  <c r="H165" i="1" s="1"/>
  <c r="L165" i="1" l="1"/>
  <c r="A166" i="1"/>
  <c r="D165" i="1"/>
  <c r="E165" i="1" s="1"/>
  <c r="G165" i="1" s="1"/>
  <c r="H166" i="1" s="1"/>
  <c r="J162" i="1"/>
  <c r="K162" i="1" s="1"/>
  <c r="I163" i="1"/>
  <c r="M164" i="1"/>
  <c r="N164" i="1" s="1"/>
  <c r="C165" i="1" s="1"/>
  <c r="P165" i="1"/>
  <c r="Q165" i="1"/>
  <c r="O161" i="1"/>
  <c r="B161" i="1"/>
  <c r="J163" i="1" l="1"/>
  <c r="K163" i="1" s="1"/>
  <c r="I164" i="1"/>
  <c r="L166" i="1"/>
  <c r="A167" i="1"/>
  <c r="D166" i="1"/>
  <c r="E166" i="1" s="1"/>
  <c r="G166" i="1" s="1"/>
  <c r="H167" i="1" s="1"/>
  <c r="O162" i="1"/>
  <c r="B162" i="1"/>
  <c r="M165" i="1"/>
  <c r="N165" i="1" s="1"/>
  <c r="C166" i="1" s="1"/>
  <c r="Q166" i="1"/>
  <c r="P166" i="1"/>
  <c r="J164" i="1" l="1"/>
  <c r="K164" i="1" s="1"/>
  <c r="I165" i="1"/>
  <c r="O163" i="1"/>
  <c r="B163" i="1"/>
  <c r="L167" i="1"/>
  <c r="A168" i="1"/>
  <c r="D167" i="1"/>
  <c r="E167" i="1" s="1"/>
  <c r="G167" i="1" s="1"/>
  <c r="H168" i="1" s="1"/>
  <c r="M166" i="1"/>
  <c r="N166" i="1" s="1"/>
  <c r="C167" i="1" s="1"/>
  <c r="Q167" i="1"/>
  <c r="P167" i="1"/>
  <c r="O164" i="1" l="1"/>
  <c r="B164" i="1"/>
  <c r="L168" i="1"/>
  <c r="A169" i="1"/>
  <c r="D168" i="1"/>
  <c r="E168" i="1" s="1"/>
  <c r="G168" i="1" s="1"/>
  <c r="H169" i="1" s="1"/>
  <c r="M167" i="1"/>
  <c r="N167" i="1" s="1"/>
  <c r="C168" i="1" s="1"/>
  <c r="P168" i="1"/>
  <c r="Q168" i="1"/>
  <c r="J165" i="1"/>
  <c r="K165" i="1" s="1"/>
  <c r="I166" i="1"/>
  <c r="J166" i="1" l="1"/>
  <c r="K166" i="1" s="1"/>
  <c r="I167" i="1"/>
  <c r="M168" i="1"/>
  <c r="N168" i="1" s="1"/>
  <c r="C169" i="1" s="1"/>
  <c r="Q169" i="1"/>
  <c r="P169" i="1"/>
  <c r="O165" i="1"/>
  <c r="B165" i="1"/>
  <c r="L169" i="1"/>
  <c r="D169" i="1"/>
  <c r="E169" i="1" s="1"/>
  <c r="G169" i="1" s="1"/>
  <c r="H170" i="1" s="1"/>
  <c r="A170" i="1"/>
  <c r="O166" i="1" l="1"/>
  <c r="B166" i="1"/>
  <c r="M169" i="1"/>
  <c r="N169" i="1" s="1"/>
  <c r="C170" i="1" s="1"/>
  <c r="Q170" i="1"/>
  <c r="P170" i="1"/>
  <c r="A171" i="1"/>
  <c r="D170" i="1"/>
  <c r="E170" i="1" s="1"/>
  <c r="G170" i="1" s="1"/>
  <c r="H171" i="1" s="1"/>
  <c r="L170" i="1"/>
  <c r="J167" i="1"/>
  <c r="K167" i="1" s="1"/>
  <c r="I168" i="1"/>
  <c r="J168" i="1" l="1"/>
  <c r="K168" i="1" s="1"/>
  <c r="I169" i="1"/>
  <c r="A172" i="1"/>
  <c r="D171" i="1"/>
  <c r="E171" i="1" s="1"/>
  <c r="G171" i="1" s="1"/>
  <c r="H172" i="1" s="1"/>
  <c r="L171" i="1"/>
  <c r="M170" i="1"/>
  <c r="N170" i="1" s="1"/>
  <c r="C171" i="1" s="1"/>
  <c r="Q171" i="1"/>
  <c r="P171" i="1"/>
  <c r="O167" i="1"/>
  <c r="B167" i="1"/>
  <c r="M171" i="1" l="1"/>
  <c r="N171" i="1" s="1"/>
  <c r="C172" i="1" s="1"/>
  <c r="Q172" i="1"/>
  <c r="P172" i="1"/>
  <c r="O168" i="1"/>
  <c r="B168" i="1"/>
  <c r="A173" i="1"/>
  <c r="D172" i="1"/>
  <c r="E172" i="1" s="1"/>
  <c r="G172" i="1" s="1"/>
  <c r="H173" i="1" s="1"/>
  <c r="L172" i="1"/>
  <c r="J169" i="1"/>
  <c r="K169" i="1" s="1"/>
  <c r="I170" i="1"/>
  <c r="O169" i="1" l="1"/>
  <c r="B169" i="1"/>
  <c r="D173" i="1"/>
  <c r="E173" i="1" s="1"/>
  <c r="G173" i="1" s="1"/>
  <c r="H174" i="1" s="1"/>
  <c r="L173" i="1"/>
  <c r="A174" i="1"/>
  <c r="J170" i="1"/>
  <c r="K170" i="1" s="1"/>
  <c r="I171" i="1"/>
  <c r="M172" i="1"/>
  <c r="N172" i="1" s="1"/>
  <c r="C173" i="1" s="1"/>
  <c r="Q173" i="1"/>
  <c r="P173" i="1"/>
  <c r="J171" i="1" l="1"/>
  <c r="K171" i="1" s="1"/>
  <c r="I172" i="1"/>
  <c r="A175" i="1"/>
  <c r="D174" i="1"/>
  <c r="E174" i="1" s="1"/>
  <c r="G174" i="1" s="1"/>
  <c r="H175" i="1" s="1"/>
  <c r="L174" i="1"/>
  <c r="O170" i="1"/>
  <c r="B170" i="1"/>
  <c r="M173" i="1"/>
  <c r="N173" i="1" s="1"/>
  <c r="C174" i="1" s="1"/>
  <c r="Q174" i="1"/>
  <c r="P174" i="1"/>
  <c r="M174" i="1" l="1"/>
  <c r="N174" i="1" s="1"/>
  <c r="C175" i="1" s="1"/>
  <c r="Q175" i="1"/>
  <c r="P175" i="1"/>
  <c r="O171" i="1"/>
  <c r="B171" i="1"/>
  <c r="D175" i="1"/>
  <c r="E175" i="1" s="1"/>
  <c r="G175" i="1" s="1"/>
  <c r="H176" i="1" s="1"/>
  <c r="L175" i="1"/>
  <c r="A176" i="1"/>
  <c r="J172" i="1"/>
  <c r="K172" i="1" s="1"/>
  <c r="I173" i="1"/>
  <c r="J173" i="1" l="1"/>
  <c r="K173" i="1" s="1"/>
  <c r="I174" i="1"/>
  <c r="A177" i="1"/>
  <c r="D176" i="1"/>
  <c r="E176" i="1" s="1"/>
  <c r="G176" i="1" s="1"/>
  <c r="H177" i="1" s="1"/>
  <c r="L176" i="1"/>
  <c r="O172" i="1"/>
  <c r="B172" i="1"/>
  <c r="M175" i="1"/>
  <c r="N175" i="1" s="1"/>
  <c r="C176" i="1" s="1"/>
  <c r="Q176" i="1"/>
  <c r="P176" i="1"/>
  <c r="D177" i="1" l="1"/>
  <c r="E177" i="1" s="1"/>
  <c r="G177" i="1" s="1"/>
  <c r="H178" i="1" s="1"/>
  <c r="A178" i="1"/>
  <c r="L177" i="1"/>
  <c r="J174" i="1"/>
  <c r="K174" i="1" s="1"/>
  <c r="I175" i="1"/>
  <c r="M176" i="1"/>
  <c r="N176" i="1" s="1"/>
  <c r="C177" i="1" s="1"/>
  <c r="P177" i="1"/>
  <c r="Q177" i="1"/>
  <c r="O173" i="1"/>
  <c r="B173" i="1"/>
  <c r="J175" i="1" l="1"/>
  <c r="K175" i="1" s="1"/>
  <c r="I176" i="1"/>
  <c r="M177" i="1"/>
  <c r="N177" i="1" s="1"/>
  <c r="C178" i="1" s="1"/>
  <c r="P178" i="1"/>
  <c r="Q178" i="1"/>
  <c r="O174" i="1"/>
  <c r="B174" i="1"/>
  <c r="A179" i="1"/>
  <c r="D178" i="1"/>
  <c r="E178" i="1" s="1"/>
  <c r="G178" i="1" s="1"/>
  <c r="H179" i="1" s="1"/>
  <c r="L178" i="1"/>
  <c r="A180" i="1" l="1"/>
  <c r="D179" i="1"/>
  <c r="E179" i="1" s="1"/>
  <c r="G179" i="1" s="1"/>
  <c r="H180" i="1" s="1"/>
  <c r="L179" i="1"/>
  <c r="J176" i="1"/>
  <c r="K176" i="1" s="1"/>
  <c r="I177" i="1"/>
  <c r="O175" i="1"/>
  <c r="B175" i="1"/>
  <c r="M178" i="1"/>
  <c r="N178" i="1" s="1"/>
  <c r="C179" i="1" s="1"/>
  <c r="Q179" i="1"/>
  <c r="P179" i="1"/>
  <c r="M179" i="1" l="1"/>
  <c r="N179" i="1" s="1"/>
  <c r="C180" i="1" s="1"/>
  <c r="Q180" i="1"/>
  <c r="P180" i="1"/>
  <c r="J177" i="1"/>
  <c r="K177" i="1" s="1"/>
  <c r="I178" i="1"/>
  <c r="O176" i="1"/>
  <c r="B176" i="1"/>
  <c r="D180" i="1"/>
  <c r="E180" i="1" s="1"/>
  <c r="G180" i="1" s="1"/>
  <c r="H181" i="1" s="1"/>
  <c r="A181" i="1"/>
  <c r="L180" i="1"/>
  <c r="J178" i="1" l="1"/>
  <c r="K178" i="1" s="1"/>
  <c r="I179" i="1"/>
  <c r="D181" i="1"/>
  <c r="E181" i="1" s="1"/>
  <c r="G181" i="1" s="1"/>
  <c r="H182" i="1" s="1"/>
  <c r="A182" i="1"/>
  <c r="L181" i="1"/>
  <c r="O177" i="1"/>
  <c r="B177" i="1"/>
  <c r="M180" i="1"/>
  <c r="N180" i="1" s="1"/>
  <c r="C181" i="1" s="1"/>
  <c r="P181" i="1"/>
  <c r="Q181" i="1"/>
  <c r="J179" i="1" l="1"/>
  <c r="K179" i="1" s="1"/>
  <c r="I180" i="1"/>
  <c r="M181" i="1"/>
  <c r="N181" i="1" s="1"/>
  <c r="C182" i="1" s="1"/>
  <c r="Q182" i="1"/>
  <c r="P182" i="1"/>
  <c r="O178" i="1"/>
  <c r="B178" i="1"/>
  <c r="D182" i="1"/>
  <c r="E182" i="1" s="1"/>
  <c r="G182" i="1" s="1"/>
  <c r="H183" i="1" s="1"/>
  <c r="A183" i="1"/>
  <c r="L182" i="1"/>
  <c r="M182" i="1" l="1"/>
  <c r="N182" i="1" s="1"/>
  <c r="C183" i="1" s="1"/>
  <c r="P183" i="1"/>
  <c r="Q183" i="1"/>
  <c r="L183" i="1"/>
  <c r="A184" i="1"/>
  <c r="D183" i="1"/>
  <c r="E183" i="1" s="1"/>
  <c r="G183" i="1" s="1"/>
  <c r="H184" i="1" s="1"/>
  <c r="J180" i="1"/>
  <c r="K180" i="1" s="1"/>
  <c r="I181" i="1"/>
  <c r="O179" i="1"/>
  <c r="B179" i="1"/>
  <c r="O180" i="1" l="1"/>
  <c r="B180" i="1"/>
  <c r="Q184" i="1"/>
  <c r="M183" i="1"/>
  <c r="N183" i="1" s="1"/>
  <c r="C184" i="1" s="1"/>
  <c r="P184" i="1"/>
  <c r="J181" i="1"/>
  <c r="K181" i="1" s="1"/>
  <c r="I182" i="1"/>
  <c r="D184" i="1"/>
  <c r="E184" i="1" s="1"/>
  <c r="G184" i="1" s="1"/>
  <c r="H185" i="1" s="1"/>
  <c r="L184" i="1"/>
  <c r="A185" i="1"/>
  <c r="P185" i="1" l="1"/>
  <c r="M184" i="1"/>
  <c r="N184" i="1" s="1"/>
  <c r="C185" i="1" s="1"/>
  <c r="Q185" i="1"/>
  <c r="J182" i="1"/>
  <c r="K182" i="1" s="1"/>
  <c r="I183" i="1"/>
  <c r="D185" i="1"/>
  <c r="E185" i="1" s="1"/>
  <c r="G185" i="1" s="1"/>
  <c r="H186" i="1" s="1"/>
  <c r="L185" i="1"/>
  <c r="A186" i="1"/>
  <c r="O181" i="1"/>
  <c r="B181" i="1"/>
  <c r="A187" i="1" l="1"/>
  <c r="D186" i="1"/>
  <c r="E186" i="1" s="1"/>
  <c r="G186" i="1" s="1"/>
  <c r="H187" i="1" s="1"/>
  <c r="L186" i="1"/>
  <c r="J183" i="1"/>
  <c r="K183" i="1" s="1"/>
  <c r="I184" i="1"/>
  <c r="Q186" i="1"/>
  <c r="M185" i="1"/>
  <c r="N185" i="1" s="1"/>
  <c r="C186" i="1" s="1"/>
  <c r="P186" i="1"/>
  <c r="O182" i="1"/>
  <c r="B182" i="1"/>
  <c r="M186" i="1" l="1"/>
  <c r="N186" i="1" s="1"/>
  <c r="C187" i="1" s="1"/>
  <c r="P187" i="1"/>
  <c r="Q187" i="1"/>
  <c r="J184" i="1"/>
  <c r="K184" i="1" s="1"/>
  <c r="I185" i="1"/>
  <c r="O183" i="1"/>
  <c r="B183" i="1"/>
  <c r="L187" i="1"/>
  <c r="D187" i="1"/>
  <c r="E187" i="1" s="1"/>
  <c r="G187" i="1" s="1"/>
  <c r="H188" i="1" s="1"/>
  <c r="A188" i="1"/>
  <c r="D188" i="1" l="1"/>
  <c r="E188" i="1" s="1"/>
  <c r="G188" i="1" s="1"/>
  <c r="H189" i="1" s="1"/>
  <c r="A189" i="1"/>
  <c r="L188" i="1"/>
  <c r="J185" i="1"/>
  <c r="K185" i="1" s="1"/>
  <c r="I186" i="1"/>
  <c r="M187" i="1"/>
  <c r="N187" i="1" s="1"/>
  <c r="C188" i="1" s="1"/>
  <c r="Q188" i="1"/>
  <c r="P188" i="1"/>
  <c r="O184" i="1"/>
  <c r="B184" i="1"/>
  <c r="P189" i="1" l="1"/>
  <c r="M188" i="1"/>
  <c r="N188" i="1" s="1"/>
  <c r="C189" i="1" s="1"/>
  <c r="Q189" i="1"/>
  <c r="O185" i="1"/>
  <c r="B185" i="1"/>
  <c r="D189" i="1"/>
  <c r="E189" i="1" s="1"/>
  <c r="G189" i="1" s="1"/>
  <c r="H190" i="1" s="1"/>
  <c r="L189" i="1"/>
  <c r="A190" i="1"/>
  <c r="J186" i="1"/>
  <c r="K186" i="1" s="1"/>
  <c r="I187" i="1"/>
  <c r="Q190" i="1" l="1"/>
  <c r="P190" i="1"/>
  <c r="M189" i="1"/>
  <c r="N189" i="1" s="1"/>
  <c r="C190" i="1" s="1"/>
  <c r="O186" i="1"/>
  <c r="B186" i="1"/>
  <c r="J187" i="1"/>
  <c r="K187" i="1" s="1"/>
  <c r="I188" i="1"/>
  <c r="A191" i="1"/>
  <c r="D190" i="1"/>
  <c r="E190" i="1" s="1"/>
  <c r="G190" i="1" s="1"/>
  <c r="H191" i="1" s="1"/>
  <c r="L190" i="1"/>
  <c r="L191" i="1" l="1"/>
  <c r="A192" i="1"/>
  <c r="D191" i="1"/>
  <c r="E191" i="1" s="1"/>
  <c r="G191" i="1" s="1"/>
  <c r="H192" i="1" s="1"/>
  <c r="J188" i="1"/>
  <c r="K188" i="1" s="1"/>
  <c r="I189" i="1"/>
  <c r="M190" i="1"/>
  <c r="N190" i="1" s="1"/>
  <c r="C191" i="1" s="1"/>
  <c r="P191" i="1"/>
  <c r="Q191" i="1"/>
  <c r="O187" i="1"/>
  <c r="B187" i="1"/>
  <c r="O188" i="1" l="1"/>
  <c r="B188" i="1"/>
  <c r="J189" i="1"/>
  <c r="K189" i="1" s="1"/>
  <c r="I190" i="1"/>
  <c r="D192" i="1"/>
  <c r="E192" i="1" s="1"/>
  <c r="G192" i="1" s="1"/>
  <c r="H193" i="1" s="1"/>
  <c r="L192" i="1"/>
  <c r="A193" i="1"/>
  <c r="Q192" i="1"/>
  <c r="M191" i="1"/>
  <c r="N191" i="1" s="1"/>
  <c r="C192" i="1" s="1"/>
  <c r="P192" i="1"/>
  <c r="J190" i="1" l="1"/>
  <c r="K190" i="1" s="1"/>
  <c r="I191" i="1"/>
  <c r="D193" i="1"/>
  <c r="E193" i="1" s="1"/>
  <c r="G193" i="1" s="1"/>
  <c r="H194" i="1" s="1"/>
  <c r="L193" i="1"/>
  <c r="A194" i="1"/>
  <c r="O189" i="1"/>
  <c r="B189" i="1"/>
  <c r="P193" i="1"/>
  <c r="M192" i="1"/>
  <c r="N192" i="1" s="1"/>
  <c r="C193" i="1" s="1"/>
  <c r="Q193" i="1"/>
  <c r="A195" i="1" l="1"/>
  <c r="D194" i="1"/>
  <c r="E194" i="1" s="1"/>
  <c r="G194" i="1" s="1"/>
  <c r="H195" i="1" s="1"/>
  <c r="L194" i="1"/>
  <c r="J191" i="1"/>
  <c r="K191" i="1" s="1"/>
  <c r="I192" i="1"/>
  <c r="P194" i="1"/>
  <c r="Q194" i="1"/>
  <c r="M193" i="1"/>
  <c r="N193" i="1" s="1"/>
  <c r="C194" i="1" s="1"/>
  <c r="O190" i="1"/>
  <c r="B190" i="1"/>
  <c r="O191" i="1" l="1"/>
  <c r="B191" i="1"/>
  <c r="D195" i="1"/>
  <c r="E195" i="1" s="1"/>
  <c r="G195" i="1" s="1"/>
  <c r="H196" i="1" s="1"/>
  <c r="L195" i="1"/>
  <c r="A196" i="1"/>
  <c r="J192" i="1"/>
  <c r="K192" i="1" s="1"/>
  <c r="I193" i="1"/>
  <c r="M194" i="1"/>
  <c r="N194" i="1" s="1"/>
  <c r="C195" i="1" s="1"/>
  <c r="P195" i="1"/>
  <c r="Q195" i="1"/>
  <c r="J193" i="1" l="1"/>
  <c r="K193" i="1" s="1"/>
  <c r="I194" i="1"/>
  <c r="Q196" i="1"/>
  <c r="M195" i="1"/>
  <c r="N195" i="1" s="1"/>
  <c r="C196" i="1" s="1"/>
  <c r="P196" i="1"/>
  <c r="O192" i="1"/>
  <c r="B192" i="1"/>
  <c r="D196" i="1"/>
  <c r="E196" i="1" s="1"/>
  <c r="G196" i="1" s="1"/>
  <c r="H197" i="1" s="1"/>
  <c r="L196" i="1"/>
  <c r="A197" i="1"/>
  <c r="P197" i="1" l="1"/>
  <c r="Q197" i="1"/>
  <c r="M196" i="1"/>
  <c r="N196" i="1" s="1"/>
  <c r="C197" i="1" s="1"/>
  <c r="O193" i="1"/>
  <c r="B193" i="1"/>
  <c r="D197" i="1"/>
  <c r="E197" i="1" s="1"/>
  <c r="G197" i="1" s="1"/>
  <c r="H198" i="1" s="1"/>
  <c r="A198" i="1"/>
  <c r="L197" i="1"/>
  <c r="J194" i="1"/>
  <c r="K194" i="1" s="1"/>
  <c r="I195" i="1"/>
  <c r="O194" i="1" l="1"/>
  <c r="B194" i="1"/>
  <c r="M197" i="1"/>
  <c r="N197" i="1" s="1"/>
  <c r="C198" i="1" s="1"/>
  <c r="Q198" i="1"/>
  <c r="P198" i="1"/>
  <c r="J195" i="1"/>
  <c r="K195" i="1" s="1"/>
  <c r="I196" i="1"/>
  <c r="L198" i="1"/>
  <c r="A199" i="1"/>
  <c r="D198" i="1"/>
  <c r="E198" i="1" s="1"/>
  <c r="G198" i="1" s="1"/>
  <c r="H199" i="1" s="1"/>
  <c r="J196" i="1" l="1"/>
  <c r="K196" i="1" s="1"/>
  <c r="I197" i="1"/>
  <c r="O195" i="1"/>
  <c r="B195" i="1"/>
  <c r="D199" i="1"/>
  <c r="E199" i="1" s="1"/>
  <c r="G199" i="1" s="1"/>
  <c r="H200" i="1" s="1"/>
  <c r="L199" i="1"/>
  <c r="A200" i="1"/>
  <c r="M198" i="1"/>
  <c r="N198" i="1" s="1"/>
  <c r="C199" i="1" s="1"/>
  <c r="P199" i="1"/>
  <c r="Q199" i="1"/>
  <c r="O196" i="1" l="1"/>
  <c r="B196" i="1"/>
  <c r="D200" i="1"/>
  <c r="E200" i="1" s="1"/>
  <c r="G200" i="1" s="1"/>
  <c r="H201" i="1" s="1"/>
  <c r="L200" i="1"/>
  <c r="A201" i="1"/>
  <c r="Q200" i="1"/>
  <c r="M199" i="1"/>
  <c r="N199" i="1" s="1"/>
  <c r="C200" i="1" s="1"/>
  <c r="P200" i="1"/>
  <c r="J197" i="1"/>
  <c r="K197" i="1" s="1"/>
  <c r="I198" i="1"/>
  <c r="J198" i="1" l="1"/>
  <c r="K198" i="1" s="1"/>
  <c r="I199" i="1"/>
  <c r="A202" i="1"/>
  <c r="D201" i="1"/>
  <c r="E201" i="1" s="1"/>
  <c r="G201" i="1" s="1"/>
  <c r="H202" i="1" s="1"/>
  <c r="L201" i="1"/>
  <c r="O197" i="1"/>
  <c r="B197" i="1"/>
  <c r="P201" i="1"/>
  <c r="Q201" i="1"/>
  <c r="M200" i="1"/>
  <c r="N200" i="1" s="1"/>
  <c r="C201" i="1" s="1"/>
  <c r="L202" i="1" l="1"/>
  <c r="A203" i="1"/>
  <c r="D202" i="1"/>
  <c r="E202" i="1" s="1"/>
  <c r="G202" i="1" s="1"/>
  <c r="H203" i="1" s="1"/>
  <c r="J199" i="1"/>
  <c r="K199" i="1" s="1"/>
  <c r="I200" i="1"/>
  <c r="M201" i="1"/>
  <c r="N201" i="1" s="1"/>
  <c r="C202" i="1" s="1"/>
  <c r="P202" i="1"/>
  <c r="Q202" i="1"/>
  <c r="O198" i="1"/>
  <c r="B198" i="1"/>
  <c r="O199" i="1" l="1"/>
  <c r="B199" i="1"/>
  <c r="P203" i="1"/>
  <c r="M202" i="1"/>
  <c r="N202" i="1" s="1"/>
  <c r="C203" i="1" s="1"/>
  <c r="Q203" i="1"/>
  <c r="J200" i="1"/>
  <c r="K200" i="1" s="1"/>
  <c r="I201" i="1"/>
  <c r="D203" i="1"/>
  <c r="E203" i="1" s="1"/>
  <c r="G203" i="1" s="1"/>
  <c r="H204" i="1" s="1"/>
  <c r="A204" i="1"/>
  <c r="L203" i="1"/>
  <c r="D204" i="1" l="1"/>
  <c r="E204" i="1" s="1"/>
  <c r="G204" i="1" s="1"/>
  <c r="H205" i="1" s="1"/>
  <c r="L204" i="1"/>
  <c r="A205" i="1"/>
  <c r="J201" i="1"/>
  <c r="K201" i="1" s="1"/>
  <c r="I202" i="1"/>
  <c r="Q204" i="1"/>
  <c r="M203" i="1"/>
  <c r="N203" i="1" s="1"/>
  <c r="C204" i="1" s="1"/>
  <c r="P204" i="1"/>
  <c r="O200" i="1"/>
  <c r="B200" i="1"/>
  <c r="O201" i="1" l="1"/>
  <c r="B201" i="1"/>
  <c r="J202" i="1"/>
  <c r="K202" i="1" s="1"/>
  <c r="I203" i="1"/>
  <c r="L205" i="1"/>
  <c r="D205" i="1"/>
  <c r="E205" i="1" s="1"/>
  <c r="G205" i="1" s="1"/>
  <c r="H206" i="1" s="1"/>
  <c r="A206" i="1"/>
  <c r="Q205" i="1"/>
  <c r="M204" i="1"/>
  <c r="N204" i="1" s="1"/>
  <c r="C205" i="1" s="1"/>
  <c r="P205" i="1"/>
  <c r="D206" i="1" l="1"/>
  <c r="E206" i="1" s="1"/>
  <c r="G206" i="1" s="1"/>
  <c r="H207" i="1" s="1"/>
  <c r="L206" i="1"/>
  <c r="A207" i="1"/>
  <c r="J203" i="1"/>
  <c r="K203" i="1" s="1"/>
  <c r="I204" i="1"/>
  <c r="O202" i="1"/>
  <c r="B202" i="1"/>
  <c r="P206" i="1"/>
  <c r="M205" i="1"/>
  <c r="N205" i="1" s="1"/>
  <c r="C206" i="1" s="1"/>
  <c r="Q206" i="1"/>
  <c r="O203" i="1" l="1"/>
  <c r="B203" i="1"/>
  <c r="D207" i="1"/>
  <c r="E207" i="1" s="1"/>
  <c r="G207" i="1" s="1"/>
  <c r="H208" i="1" s="1"/>
  <c r="L207" i="1"/>
  <c r="A208" i="1"/>
  <c r="J204" i="1"/>
  <c r="K204" i="1" s="1"/>
  <c r="I205" i="1"/>
  <c r="P207" i="1"/>
  <c r="M206" i="1"/>
  <c r="N206" i="1" s="1"/>
  <c r="C207" i="1" s="1"/>
  <c r="Q207" i="1"/>
  <c r="O204" i="1" l="1"/>
  <c r="B204" i="1"/>
  <c r="D208" i="1"/>
  <c r="E208" i="1" s="1"/>
  <c r="G208" i="1" s="1"/>
  <c r="H209" i="1" s="1"/>
  <c r="L208" i="1"/>
  <c r="A209" i="1"/>
  <c r="J205" i="1"/>
  <c r="K205" i="1" s="1"/>
  <c r="I206" i="1"/>
  <c r="Q208" i="1"/>
  <c r="P208" i="1"/>
  <c r="M207" i="1"/>
  <c r="N207" i="1" s="1"/>
  <c r="C208" i="1" s="1"/>
  <c r="M208" i="1" l="1"/>
  <c r="N208" i="1" s="1"/>
  <c r="C209" i="1" s="1"/>
  <c r="P209" i="1"/>
  <c r="Q209" i="1"/>
  <c r="O205" i="1"/>
  <c r="B205" i="1"/>
  <c r="J206" i="1"/>
  <c r="K206" i="1" s="1"/>
  <c r="I207" i="1"/>
  <c r="L209" i="1"/>
  <c r="A210" i="1"/>
  <c r="D209" i="1"/>
  <c r="E209" i="1" s="1"/>
  <c r="G209" i="1" s="1"/>
  <c r="H210" i="1" s="1"/>
  <c r="D210" i="1" l="1"/>
  <c r="E210" i="1" s="1"/>
  <c r="G210" i="1" s="1"/>
  <c r="H211" i="1" s="1"/>
  <c r="L210" i="1"/>
  <c r="A211" i="1"/>
  <c r="M209" i="1"/>
  <c r="N209" i="1" s="1"/>
  <c r="C210" i="1" s="1"/>
  <c r="P210" i="1"/>
  <c r="Q210" i="1"/>
  <c r="J207" i="1"/>
  <c r="K207" i="1" s="1"/>
  <c r="I208" i="1"/>
  <c r="O206" i="1"/>
  <c r="B206" i="1"/>
  <c r="O207" i="1" l="1"/>
  <c r="B207" i="1"/>
  <c r="D211" i="1"/>
  <c r="E211" i="1" s="1"/>
  <c r="G211" i="1" s="1"/>
  <c r="H212" i="1" s="1"/>
  <c r="L211" i="1"/>
  <c r="A212" i="1"/>
  <c r="J208" i="1"/>
  <c r="K208" i="1" s="1"/>
  <c r="I209" i="1"/>
  <c r="M210" i="1"/>
  <c r="N210" i="1" s="1"/>
  <c r="C211" i="1" s="1"/>
  <c r="P211" i="1"/>
  <c r="Q211" i="1"/>
  <c r="O208" i="1" l="1"/>
  <c r="B208" i="1"/>
  <c r="D212" i="1"/>
  <c r="E212" i="1" s="1"/>
  <c r="G212" i="1" s="1"/>
  <c r="H213" i="1" s="1"/>
  <c r="L212" i="1"/>
  <c r="A213" i="1"/>
  <c r="P212" i="1"/>
  <c r="M211" i="1"/>
  <c r="N211" i="1" s="1"/>
  <c r="C212" i="1" s="1"/>
  <c r="Q212" i="1"/>
  <c r="J209" i="1"/>
  <c r="K209" i="1" s="1"/>
  <c r="I210" i="1"/>
  <c r="P213" i="1" l="1"/>
  <c r="Q213" i="1"/>
  <c r="M212" i="1"/>
  <c r="N212" i="1" s="1"/>
  <c r="C213" i="1" s="1"/>
  <c r="O209" i="1"/>
  <c r="B209" i="1"/>
  <c r="J210" i="1"/>
  <c r="K210" i="1" s="1"/>
  <c r="I211" i="1"/>
  <c r="D213" i="1"/>
  <c r="E213" i="1" s="1"/>
  <c r="G213" i="1" s="1"/>
  <c r="H214" i="1" s="1"/>
  <c r="A214" i="1"/>
  <c r="L213" i="1"/>
  <c r="O210" i="1" l="1"/>
  <c r="B210" i="1"/>
  <c r="Q214" i="1"/>
  <c r="P214" i="1"/>
  <c r="M213" i="1"/>
  <c r="N213" i="1" s="1"/>
  <c r="C214" i="1" s="1"/>
  <c r="D214" i="1"/>
  <c r="E214" i="1" s="1"/>
  <c r="G214" i="1" s="1"/>
  <c r="H215" i="1" s="1"/>
  <c r="L214" i="1"/>
  <c r="A215" i="1"/>
  <c r="J211" i="1"/>
  <c r="K211" i="1" s="1"/>
  <c r="I212" i="1"/>
  <c r="J212" i="1" l="1"/>
  <c r="K212" i="1" s="1"/>
  <c r="I213" i="1"/>
  <c r="O211" i="1"/>
  <c r="B211" i="1"/>
  <c r="L215" i="1"/>
  <c r="A216" i="1"/>
  <c r="D215" i="1"/>
  <c r="E215" i="1" s="1"/>
  <c r="G215" i="1" s="1"/>
  <c r="H216" i="1" s="1"/>
  <c r="M214" i="1"/>
  <c r="N214" i="1" s="1"/>
  <c r="C215" i="1" s="1"/>
  <c r="P215" i="1"/>
  <c r="Q215" i="1"/>
  <c r="O212" i="1" l="1"/>
  <c r="B212" i="1"/>
  <c r="D216" i="1"/>
  <c r="E216" i="1" s="1"/>
  <c r="G216" i="1" s="1"/>
  <c r="H217" i="1" s="1"/>
  <c r="L216" i="1"/>
  <c r="A217" i="1"/>
  <c r="M215" i="1"/>
  <c r="N215" i="1" s="1"/>
  <c r="C216" i="1" s="1"/>
  <c r="P216" i="1"/>
  <c r="Q216" i="1"/>
  <c r="J213" i="1"/>
  <c r="K213" i="1" s="1"/>
  <c r="I214" i="1"/>
  <c r="J214" i="1" l="1"/>
  <c r="K214" i="1" s="1"/>
  <c r="I215" i="1"/>
  <c r="A218" i="1"/>
  <c r="D217" i="1"/>
  <c r="E217" i="1" s="1"/>
  <c r="G217" i="1" s="1"/>
  <c r="H218" i="1" s="1"/>
  <c r="L217" i="1"/>
  <c r="O213" i="1"/>
  <c r="B213" i="1"/>
  <c r="P217" i="1"/>
  <c r="M216" i="1"/>
  <c r="N216" i="1" s="1"/>
  <c r="C217" i="1" s="1"/>
  <c r="Q217" i="1"/>
  <c r="A219" i="1" l="1"/>
  <c r="D218" i="1"/>
  <c r="E218" i="1" s="1"/>
  <c r="G218" i="1" s="1"/>
  <c r="H219" i="1" s="1"/>
  <c r="L218" i="1"/>
  <c r="J215" i="1"/>
  <c r="K215" i="1" s="1"/>
  <c r="I216" i="1"/>
  <c r="Q218" i="1"/>
  <c r="M217" i="1"/>
  <c r="N217" i="1" s="1"/>
  <c r="C218" i="1" s="1"/>
  <c r="P218" i="1"/>
  <c r="O214" i="1"/>
  <c r="B214" i="1"/>
  <c r="J216" i="1" l="1"/>
  <c r="K216" i="1" s="1"/>
  <c r="I217" i="1"/>
  <c r="O215" i="1"/>
  <c r="B215" i="1"/>
  <c r="L219" i="1"/>
  <c r="A220" i="1"/>
  <c r="D219" i="1"/>
  <c r="E219" i="1" s="1"/>
  <c r="G219" i="1" s="1"/>
  <c r="H220" i="1" s="1"/>
  <c r="M218" i="1"/>
  <c r="N218" i="1" s="1"/>
  <c r="C219" i="1" s="1"/>
  <c r="Q219" i="1"/>
  <c r="P219" i="1"/>
  <c r="O216" i="1" l="1"/>
  <c r="B216" i="1"/>
  <c r="D220" i="1"/>
  <c r="E220" i="1" s="1"/>
  <c r="G220" i="1" s="1"/>
  <c r="H221" i="1" s="1"/>
  <c r="L220" i="1"/>
  <c r="A221" i="1"/>
  <c r="P220" i="1"/>
  <c r="M219" i="1"/>
  <c r="N219" i="1" s="1"/>
  <c r="C220" i="1" s="1"/>
  <c r="Q220" i="1"/>
  <c r="J217" i="1"/>
  <c r="K217" i="1" s="1"/>
  <c r="I218" i="1"/>
  <c r="J218" i="1" l="1"/>
  <c r="K218" i="1" s="1"/>
  <c r="I219" i="1"/>
  <c r="D221" i="1"/>
  <c r="E221" i="1" s="1"/>
  <c r="G221" i="1" s="1"/>
  <c r="H222" i="1" s="1"/>
  <c r="L221" i="1"/>
  <c r="A222" i="1"/>
  <c r="O217" i="1"/>
  <c r="B217" i="1"/>
  <c r="P221" i="1"/>
  <c r="M220" i="1"/>
  <c r="N220" i="1" s="1"/>
  <c r="C221" i="1" s="1"/>
  <c r="Q221" i="1"/>
  <c r="Q222" i="1" l="1"/>
  <c r="P222" i="1"/>
  <c r="M221" i="1"/>
  <c r="N221" i="1" s="1"/>
  <c r="C222" i="1" s="1"/>
  <c r="J219" i="1"/>
  <c r="K219" i="1" s="1"/>
  <c r="I220" i="1"/>
  <c r="A223" i="1"/>
  <c r="D222" i="1"/>
  <c r="E222" i="1" s="1"/>
  <c r="G222" i="1" s="1"/>
  <c r="H223" i="1" s="1"/>
  <c r="L222" i="1"/>
  <c r="O218" i="1"/>
  <c r="B218" i="1"/>
  <c r="M222" i="1" l="1"/>
  <c r="N222" i="1" s="1"/>
  <c r="C223" i="1" s="1"/>
  <c r="Q223" i="1"/>
  <c r="P223" i="1"/>
  <c r="J220" i="1"/>
  <c r="K220" i="1" s="1"/>
  <c r="I221" i="1"/>
  <c r="L223" i="1"/>
  <c r="A224" i="1"/>
  <c r="D223" i="1"/>
  <c r="E223" i="1" s="1"/>
  <c r="G223" i="1" s="1"/>
  <c r="H224" i="1" s="1"/>
  <c r="O219" i="1"/>
  <c r="B219" i="1"/>
  <c r="J221" i="1" l="1"/>
  <c r="K221" i="1" s="1"/>
  <c r="I222" i="1"/>
  <c r="O220" i="1"/>
  <c r="B220" i="1"/>
  <c r="D224" i="1"/>
  <c r="E224" i="1" s="1"/>
  <c r="G224" i="1" s="1"/>
  <c r="H225" i="1" s="1"/>
  <c r="L224" i="1"/>
  <c r="A225" i="1"/>
  <c r="M223" i="1"/>
  <c r="N223" i="1" s="1"/>
  <c r="C224" i="1" s="1"/>
  <c r="P224" i="1"/>
  <c r="Q224" i="1"/>
  <c r="Q225" i="1" l="1"/>
  <c r="M224" i="1"/>
  <c r="N224" i="1" s="1"/>
  <c r="C225" i="1" s="1"/>
  <c r="P225" i="1"/>
  <c r="J222" i="1"/>
  <c r="K222" i="1" s="1"/>
  <c r="I223" i="1"/>
  <c r="A226" i="1"/>
  <c r="D225" i="1"/>
  <c r="E225" i="1" s="1"/>
  <c r="G225" i="1" s="1"/>
  <c r="H226" i="1" s="1"/>
  <c r="L225" i="1"/>
  <c r="O221" i="1"/>
  <c r="B221" i="1"/>
  <c r="A227" i="1" l="1"/>
  <c r="D226" i="1"/>
  <c r="E226" i="1" s="1"/>
  <c r="G226" i="1" s="1"/>
  <c r="H227" i="1" s="1"/>
  <c r="L226" i="1"/>
  <c r="J223" i="1"/>
  <c r="K223" i="1" s="1"/>
  <c r="I224" i="1"/>
  <c r="P226" i="1"/>
  <c r="Q226" i="1"/>
  <c r="M225" i="1"/>
  <c r="N225" i="1" s="1"/>
  <c r="C226" i="1" s="1"/>
  <c r="O222" i="1"/>
  <c r="B222" i="1"/>
  <c r="M226" i="1" l="1"/>
  <c r="N226" i="1" s="1"/>
  <c r="C227" i="1" s="1"/>
  <c r="P227" i="1"/>
  <c r="Q227" i="1"/>
  <c r="O223" i="1"/>
  <c r="B223" i="1"/>
  <c r="L227" i="1"/>
  <c r="A228" i="1"/>
  <c r="D227" i="1"/>
  <c r="E227" i="1" s="1"/>
  <c r="G227" i="1" s="1"/>
  <c r="H228" i="1" s="1"/>
  <c r="J224" i="1"/>
  <c r="K224" i="1" s="1"/>
  <c r="I225" i="1"/>
  <c r="O224" i="1" l="1"/>
  <c r="B224" i="1"/>
  <c r="P228" i="1"/>
  <c r="M227" i="1"/>
  <c r="N227" i="1" s="1"/>
  <c r="C228" i="1" s="1"/>
  <c r="Q228" i="1"/>
  <c r="J225" i="1"/>
  <c r="K225" i="1" s="1"/>
  <c r="I226" i="1"/>
  <c r="D228" i="1"/>
  <c r="E228" i="1" s="1"/>
  <c r="G228" i="1" s="1"/>
  <c r="H229" i="1" s="1"/>
  <c r="L228" i="1"/>
  <c r="A229" i="1"/>
  <c r="P229" i="1" l="1"/>
  <c r="M228" i="1"/>
  <c r="N228" i="1" s="1"/>
  <c r="C229" i="1" s="1"/>
  <c r="Q229" i="1"/>
  <c r="J226" i="1"/>
  <c r="K226" i="1" s="1"/>
  <c r="I227" i="1"/>
  <c r="D229" i="1"/>
  <c r="E229" i="1" s="1"/>
  <c r="G229" i="1" s="1"/>
  <c r="H230" i="1" s="1"/>
  <c r="L229" i="1"/>
  <c r="A230" i="1"/>
  <c r="O225" i="1"/>
  <c r="B225" i="1"/>
  <c r="J227" i="1" l="1"/>
  <c r="K227" i="1" s="1"/>
  <c r="I228" i="1"/>
  <c r="A231" i="1"/>
  <c r="D230" i="1"/>
  <c r="E230" i="1" s="1"/>
  <c r="G230" i="1" s="1"/>
  <c r="H231" i="1" s="1"/>
  <c r="L230" i="1"/>
  <c r="O226" i="1"/>
  <c r="B226" i="1"/>
  <c r="Q230" i="1"/>
  <c r="M229" i="1"/>
  <c r="N229" i="1" s="1"/>
  <c r="C230" i="1" s="1"/>
  <c r="P230" i="1"/>
  <c r="L231" i="1" l="1"/>
  <c r="D231" i="1"/>
  <c r="E231" i="1" s="1"/>
  <c r="G231" i="1" s="1"/>
  <c r="H232" i="1" s="1"/>
  <c r="A232" i="1"/>
  <c r="J228" i="1"/>
  <c r="K228" i="1" s="1"/>
  <c r="I229" i="1"/>
  <c r="M230" i="1"/>
  <c r="N230" i="1" s="1"/>
  <c r="C231" i="1" s="1"/>
  <c r="P231" i="1"/>
  <c r="Q231" i="1"/>
  <c r="O227" i="1"/>
  <c r="B227" i="1"/>
  <c r="M231" i="1" l="1"/>
  <c r="N231" i="1" s="1"/>
  <c r="C232" i="1" s="1"/>
  <c r="P232" i="1"/>
  <c r="Q232" i="1"/>
  <c r="J229" i="1"/>
  <c r="K229" i="1" s="1"/>
  <c r="I230" i="1"/>
  <c r="O228" i="1"/>
  <c r="B228" i="1"/>
  <c r="D232" i="1"/>
  <c r="E232" i="1" s="1"/>
  <c r="G232" i="1" s="1"/>
  <c r="H233" i="1" s="1"/>
  <c r="L232" i="1"/>
  <c r="A233" i="1"/>
  <c r="J230" i="1" l="1"/>
  <c r="K230" i="1" s="1"/>
  <c r="I231" i="1"/>
  <c r="P233" i="1"/>
  <c r="M232" i="1"/>
  <c r="N232" i="1" s="1"/>
  <c r="C233" i="1" s="1"/>
  <c r="Q233" i="1"/>
  <c r="O229" i="1"/>
  <c r="B229" i="1"/>
  <c r="D233" i="1"/>
  <c r="E233" i="1" s="1"/>
  <c r="G233" i="1" s="1"/>
  <c r="H234" i="1" s="1"/>
  <c r="A234" i="1"/>
  <c r="L233" i="1"/>
  <c r="O230" i="1" l="1"/>
  <c r="B230" i="1"/>
  <c r="A235" i="1"/>
  <c r="D234" i="1"/>
  <c r="E234" i="1" s="1"/>
  <c r="G234" i="1" s="1"/>
  <c r="H235" i="1" s="1"/>
  <c r="L234" i="1"/>
  <c r="Q234" i="1"/>
  <c r="M233" i="1"/>
  <c r="N233" i="1" s="1"/>
  <c r="C234" i="1" s="1"/>
  <c r="P234" i="1"/>
  <c r="J231" i="1"/>
  <c r="K231" i="1" s="1"/>
  <c r="I232" i="1"/>
  <c r="M234" i="1" l="1"/>
  <c r="N234" i="1" s="1"/>
  <c r="C235" i="1" s="1"/>
  <c r="Q235" i="1"/>
  <c r="P235" i="1"/>
  <c r="J232" i="1"/>
  <c r="K232" i="1" s="1"/>
  <c r="I233" i="1"/>
  <c r="O231" i="1"/>
  <c r="B231" i="1"/>
  <c r="L235" i="1"/>
  <c r="A236" i="1"/>
  <c r="D235" i="1"/>
  <c r="E235" i="1" s="1"/>
  <c r="G235" i="1" s="1"/>
  <c r="H236" i="1" s="1"/>
  <c r="D236" i="1" l="1"/>
  <c r="E236" i="1" s="1"/>
  <c r="G236" i="1" s="1"/>
  <c r="H237" i="1" s="1"/>
  <c r="L236" i="1"/>
  <c r="A237" i="1"/>
  <c r="J233" i="1"/>
  <c r="K233" i="1" s="1"/>
  <c r="I234" i="1"/>
  <c r="O232" i="1"/>
  <c r="B232" i="1"/>
  <c r="P236" i="1"/>
  <c r="M235" i="1"/>
  <c r="N235" i="1" s="1"/>
  <c r="C236" i="1" s="1"/>
  <c r="Q236" i="1"/>
  <c r="O233" i="1" l="1"/>
  <c r="B233" i="1"/>
  <c r="D237" i="1"/>
  <c r="E237" i="1" s="1"/>
  <c r="G237" i="1" s="1"/>
  <c r="H238" i="1" s="1"/>
  <c r="L237" i="1"/>
  <c r="A238" i="1"/>
  <c r="J234" i="1"/>
  <c r="K234" i="1" s="1"/>
  <c r="I235" i="1"/>
  <c r="P237" i="1"/>
  <c r="M236" i="1"/>
  <c r="N236" i="1" s="1"/>
  <c r="C237" i="1" s="1"/>
  <c r="Q237" i="1"/>
  <c r="O234" i="1" l="1"/>
  <c r="B234" i="1"/>
  <c r="Q238" i="1"/>
  <c r="P238" i="1"/>
  <c r="M237" i="1"/>
  <c r="N237" i="1" s="1"/>
  <c r="C238" i="1" s="1"/>
  <c r="J235" i="1"/>
  <c r="K235" i="1" s="1"/>
  <c r="I236" i="1"/>
  <c r="A239" i="1"/>
  <c r="D238" i="1"/>
  <c r="E238" i="1" s="1"/>
  <c r="G238" i="1" s="1"/>
  <c r="H239" i="1" s="1"/>
  <c r="L238" i="1"/>
  <c r="M238" i="1" l="1"/>
  <c r="N238" i="1" s="1"/>
  <c r="C239" i="1" s="1"/>
  <c r="Q239" i="1"/>
  <c r="P239" i="1"/>
  <c r="O235" i="1"/>
  <c r="B235" i="1"/>
  <c r="L239" i="1"/>
  <c r="A240" i="1"/>
  <c r="D239" i="1"/>
  <c r="E239" i="1" s="1"/>
  <c r="G239" i="1" s="1"/>
  <c r="H240" i="1" s="1"/>
  <c r="J236" i="1"/>
  <c r="K236" i="1" s="1"/>
  <c r="I237" i="1"/>
  <c r="J237" i="1" l="1"/>
  <c r="K237" i="1" s="1"/>
  <c r="I238" i="1"/>
  <c r="O236" i="1"/>
  <c r="B236" i="1"/>
  <c r="D240" i="1"/>
  <c r="E240" i="1" s="1"/>
  <c r="G240" i="1" s="1"/>
  <c r="H241" i="1" s="1"/>
  <c r="L240" i="1"/>
  <c r="A241" i="1"/>
  <c r="P240" i="1"/>
  <c r="M239" i="1"/>
  <c r="N239" i="1" s="1"/>
  <c r="C240" i="1" s="1"/>
  <c r="Q240" i="1"/>
  <c r="O237" i="1" l="1"/>
  <c r="B237" i="1"/>
  <c r="D241" i="1"/>
  <c r="E241" i="1" s="1"/>
  <c r="G241" i="1" s="1"/>
  <c r="H242" i="1" s="1"/>
  <c r="L241" i="1"/>
  <c r="A242" i="1"/>
  <c r="P241" i="1"/>
  <c r="M240" i="1"/>
  <c r="N240" i="1" s="1"/>
  <c r="C241" i="1" s="1"/>
  <c r="Q241" i="1"/>
  <c r="J238" i="1"/>
  <c r="K238" i="1" s="1"/>
  <c r="I239" i="1"/>
  <c r="J239" i="1" l="1"/>
  <c r="K239" i="1" s="1"/>
  <c r="I240" i="1"/>
  <c r="O238" i="1"/>
  <c r="B238" i="1"/>
  <c r="D242" i="1"/>
  <c r="E242" i="1" s="1"/>
  <c r="G242" i="1" s="1"/>
  <c r="H243" i="1" s="1"/>
  <c r="A243" i="1"/>
  <c r="L242" i="1"/>
  <c r="Q242" i="1"/>
  <c r="P242" i="1"/>
  <c r="M241" i="1"/>
  <c r="N241" i="1" s="1"/>
  <c r="C242" i="1" s="1"/>
  <c r="O239" i="1" l="1"/>
  <c r="B239" i="1"/>
  <c r="M242" i="1"/>
  <c r="N242" i="1" s="1"/>
  <c r="C243" i="1" s="1"/>
  <c r="Q243" i="1"/>
  <c r="P243" i="1"/>
  <c r="L243" i="1"/>
  <c r="D243" i="1"/>
  <c r="E243" i="1" s="1"/>
  <c r="G243" i="1" s="1"/>
  <c r="H244" i="1" s="1"/>
  <c r="A244" i="1"/>
  <c r="J240" i="1"/>
  <c r="K240" i="1" s="1"/>
  <c r="I241" i="1"/>
  <c r="M243" i="1" l="1"/>
  <c r="N243" i="1" s="1"/>
  <c r="C244" i="1" s="1"/>
  <c r="P244" i="1"/>
  <c r="Q244" i="1"/>
  <c r="J241" i="1"/>
  <c r="K241" i="1" s="1"/>
  <c r="I242" i="1"/>
  <c r="O240" i="1"/>
  <c r="B240" i="1"/>
  <c r="D244" i="1"/>
  <c r="E244" i="1" s="1"/>
  <c r="G244" i="1" s="1"/>
  <c r="H245" i="1" s="1"/>
  <c r="L244" i="1"/>
  <c r="A245" i="1"/>
  <c r="D245" i="1" l="1"/>
  <c r="E245" i="1" s="1"/>
  <c r="G245" i="1" s="1"/>
  <c r="H246" i="1" s="1"/>
  <c r="A246" i="1"/>
  <c r="L245" i="1"/>
  <c r="P245" i="1"/>
  <c r="M244" i="1"/>
  <c r="N244" i="1" s="1"/>
  <c r="C245" i="1" s="1"/>
  <c r="Q245" i="1"/>
  <c r="J242" i="1"/>
  <c r="K242" i="1" s="1"/>
  <c r="I243" i="1"/>
  <c r="O241" i="1"/>
  <c r="B241" i="1"/>
  <c r="O242" i="1" l="1"/>
  <c r="B242" i="1"/>
  <c r="Q246" i="1"/>
  <c r="P246" i="1"/>
  <c r="M245" i="1"/>
  <c r="N245" i="1" s="1"/>
  <c r="C246" i="1" s="1"/>
  <c r="J243" i="1"/>
  <c r="K243" i="1" s="1"/>
  <c r="I244" i="1"/>
  <c r="A247" i="1"/>
  <c r="D246" i="1"/>
  <c r="E246" i="1" s="1"/>
  <c r="G246" i="1" s="1"/>
  <c r="H247" i="1" s="1"/>
  <c r="L246" i="1"/>
  <c r="L247" i="1" l="1"/>
  <c r="A248" i="1"/>
  <c r="D247" i="1"/>
  <c r="E247" i="1" s="1"/>
  <c r="G247" i="1" s="1"/>
  <c r="H248" i="1" s="1"/>
  <c r="J244" i="1"/>
  <c r="K244" i="1" s="1"/>
  <c r="I245" i="1"/>
  <c r="M246" i="1"/>
  <c r="N246" i="1" s="1"/>
  <c r="C247" i="1" s="1"/>
  <c r="P247" i="1"/>
  <c r="Q247" i="1"/>
  <c r="O243" i="1"/>
  <c r="B243" i="1"/>
  <c r="J245" i="1" l="1"/>
  <c r="K245" i="1" s="1"/>
  <c r="I246" i="1"/>
  <c r="O244" i="1"/>
  <c r="B244" i="1"/>
  <c r="D248" i="1"/>
  <c r="E248" i="1" s="1"/>
  <c r="G248" i="1" s="1"/>
  <c r="H249" i="1" s="1"/>
  <c r="L248" i="1"/>
  <c r="A249" i="1"/>
  <c r="Q248" i="1"/>
  <c r="M247" i="1"/>
  <c r="N247" i="1" s="1"/>
  <c r="C248" i="1" s="1"/>
  <c r="P248" i="1"/>
  <c r="D249" i="1" l="1"/>
  <c r="E249" i="1" s="1"/>
  <c r="G249" i="1" s="1"/>
  <c r="H250" i="1" s="1"/>
  <c r="L249" i="1"/>
  <c r="A250" i="1"/>
  <c r="P249" i="1"/>
  <c r="M248" i="1"/>
  <c r="N248" i="1" s="1"/>
  <c r="C249" i="1" s="1"/>
  <c r="Q249" i="1"/>
  <c r="J246" i="1"/>
  <c r="K246" i="1" s="1"/>
  <c r="I247" i="1"/>
  <c r="O245" i="1"/>
  <c r="B245" i="1"/>
  <c r="J247" i="1" l="1"/>
  <c r="K247" i="1" s="1"/>
  <c r="I248" i="1"/>
  <c r="O246" i="1"/>
  <c r="B246" i="1"/>
  <c r="A251" i="1"/>
  <c r="D250" i="1"/>
  <c r="E250" i="1" s="1"/>
  <c r="G250" i="1" s="1"/>
  <c r="H251" i="1" s="1"/>
  <c r="L250" i="1"/>
  <c r="Q250" i="1"/>
  <c r="P250" i="1"/>
  <c r="M249" i="1"/>
  <c r="N249" i="1" s="1"/>
  <c r="C250" i="1" s="1"/>
  <c r="M250" i="1" l="1"/>
  <c r="N250" i="1" s="1"/>
  <c r="C251" i="1" s="1"/>
  <c r="P251" i="1"/>
  <c r="Q251" i="1"/>
  <c r="J248" i="1"/>
  <c r="K248" i="1" s="1"/>
  <c r="I249" i="1"/>
  <c r="L251" i="1"/>
  <c r="A252" i="1"/>
  <c r="D251" i="1"/>
  <c r="E251" i="1" s="1"/>
  <c r="G251" i="1" s="1"/>
  <c r="H252" i="1" s="1"/>
  <c r="O247" i="1"/>
  <c r="B247" i="1"/>
  <c r="O248" i="1" l="1"/>
  <c r="B248" i="1"/>
  <c r="D252" i="1"/>
  <c r="E252" i="1" s="1"/>
  <c r="G252" i="1" s="1"/>
  <c r="H253" i="1" s="1"/>
  <c r="A253" i="1"/>
  <c r="L252" i="1"/>
  <c r="J249" i="1"/>
  <c r="K249" i="1" s="1"/>
  <c r="I250" i="1"/>
  <c r="M251" i="1"/>
  <c r="N251" i="1" s="1"/>
  <c r="C252" i="1" s="1"/>
  <c r="Q252" i="1"/>
  <c r="P252" i="1"/>
  <c r="O249" i="1" l="1"/>
  <c r="B249" i="1"/>
  <c r="P253" i="1"/>
  <c r="M252" i="1"/>
  <c r="N252" i="1" s="1"/>
  <c r="C253" i="1" s="1"/>
  <c r="Q253" i="1"/>
  <c r="J250" i="1"/>
  <c r="K250" i="1" s="1"/>
  <c r="I251" i="1"/>
  <c r="D253" i="1"/>
  <c r="E253" i="1" s="1"/>
  <c r="G253" i="1" s="1"/>
  <c r="H254" i="1" s="1"/>
  <c r="L253" i="1"/>
  <c r="A254" i="1"/>
  <c r="D254" i="1" l="1"/>
  <c r="E254" i="1" s="1"/>
  <c r="G254" i="1" s="1"/>
  <c r="H255" i="1" s="1"/>
  <c r="A255" i="1"/>
  <c r="L254" i="1"/>
  <c r="O250" i="1"/>
  <c r="B250" i="1"/>
  <c r="P254" i="1"/>
  <c r="Q254" i="1"/>
  <c r="M253" i="1"/>
  <c r="N253" i="1" s="1"/>
  <c r="C254" i="1" s="1"/>
  <c r="J251" i="1"/>
  <c r="K251" i="1" s="1"/>
  <c r="I252" i="1"/>
  <c r="J252" i="1" l="1"/>
  <c r="K252" i="1" s="1"/>
  <c r="I253" i="1"/>
  <c r="M254" i="1"/>
  <c r="N254" i="1" s="1"/>
  <c r="C255" i="1" s="1"/>
  <c r="Q255" i="1"/>
  <c r="P255" i="1"/>
  <c r="O251" i="1"/>
  <c r="B251" i="1"/>
  <c r="L255" i="1"/>
  <c r="A256" i="1"/>
  <c r="D255" i="1"/>
  <c r="E255" i="1" s="1"/>
  <c r="G255" i="1" s="1"/>
  <c r="H256" i="1" s="1"/>
  <c r="D256" i="1" l="1"/>
  <c r="E256" i="1" s="1"/>
  <c r="G256" i="1" s="1"/>
  <c r="H257" i="1" s="1"/>
  <c r="A257" i="1"/>
  <c r="L256" i="1"/>
  <c r="P256" i="1"/>
  <c r="M255" i="1"/>
  <c r="N255" i="1" s="1"/>
  <c r="C256" i="1" s="1"/>
  <c r="Q256" i="1"/>
  <c r="J253" i="1"/>
  <c r="K253" i="1" s="1"/>
  <c r="I254" i="1"/>
  <c r="O252" i="1"/>
  <c r="B252" i="1"/>
  <c r="P257" i="1" l="1"/>
  <c r="M256" i="1"/>
  <c r="N256" i="1" s="1"/>
  <c r="C257" i="1" s="1"/>
  <c r="Q257" i="1"/>
  <c r="J254" i="1"/>
  <c r="K254" i="1" s="1"/>
  <c r="I255" i="1"/>
  <c r="O253" i="1"/>
  <c r="B253" i="1"/>
  <c r="D257" i="1"/>
  <c r="E257" i="1" s="1"/>
  <c r="G257" i="1" s="1"/>
  <c r="H258" i="1" s="1"/>
  <c r="L257" i="1"/>
  <c r="A258" i="1"/>
  <c r="D258" i="1" l="1"/>
  <c r="E258" i="1" s="1"/>
  <c r="G258" i="1" s="1"/>
  <c r="H259" i="1" s="1"/>
  <c r="A259" i="1"/>
  <c r="L258" i="1"/>
  <c r="Q258" i="1"/>
  <c r="P258" i="1"/>
  <c r="M257" i="1"/>
  <c r="N257" i="1" s="1"/>
  <c r="C258" i="1" s="1"/>
  <c r="J255" i="1"/>
  <c r="K255" i="1" s="1"/>
  <c r="I256" i="1"/>
  <c r="O254" i="1"/>
  <c r="B254" i="1"/>
  <c r="J256" i="1" l="1"/>
  <c r="K256" i="1" s="1"/>
  <c r="I257" i="1"/>
  <c r="M258" i="1"/>
  <c r="N258" i="1" s="1"/>
  <c r="C259" i="1" s="1"/>
  <c r="Q259" i="1"/>
  <c r="P259" i="1"/>
  <c r="O255" i="1"/>
  <c r="B255" i="1"/>
  <c r="L259" i="1"/>
  <c r="A260" i="1"/>
  <c r="D259" i="1"/>
  <c r="E259" i="1" s="1"/>
  <c r="G259" i="1" s="1"/>
  <c r="H260" i="1" s="1"/>
  <c r="D260" i="1" l="1"/>
  <c r="E260" i="1" s="1"/>
  <c r="G260" i="1" s="1"/>
  <c r="H261" i="1" s="1"/>
  <c r="L260" i="1"/>
  <c r="A261" i="1"/>
  <c r="Q260" i="1"/>
  <c r="M259" i="1"/>
  <c r="N259" i="1" s="1"/>
  <c r="C260" i="1" s="1"/>
  <c r="P260" i="1"/>
  <c r="J257" i="1"/>
  <c r="K257" i="1" s="1"/>
  <c r="I258" i="1"/>
  <c r="O256" i="1"/>
  <c r="B256" i="1"/>
  <c r="J258" i="1" l="1"/>
  <c r="K258" i="1" s="1"/>
  <c r="I259" i="1"/>
  <c r="O257" i="1"/>
  <c r="B257" i="1"/>
  <c r="D261" i="1"/>
  <c r="E261" i="1" s="1"/>
  <c r="G261" i="1" s="1"/>
  <c r="H262" i="1" s="1"/>
  <c r="L261" i="1"/>
  <c r="A262" i="1"/>
  <c r="P261" i="1"/>
  <c r="M260" i="1"/>
  <c r="N260" i="1" s="1"/>
  <c r="C261" i="1" s="1"/>
  <c r="Q261" i="1"/>
  <c r="J259" i="1" l="1"/>
  <c r="K259" i="1" s="1"/>
  <c r="I260" i="1"/>
  <c r="P262" i="1"/>
  <c r="Q262" i="1"/>
  <c r="M261" i="1"/>
  <c r="N261" i="1" s="1"/>
  <c r="C262" i="1" s="1"/>
  <c r="O258" i="1"/>
  <c r="B258" i="1"/>
  <c r="D262" i="1"/>
  <c r="E262" i="1" s="1"/>
  <c r="G262" i="1" s="1"/>
  <c r="H263" i="1" s="1"/>
  <c r="A263" i="1"/>
  <c r="L262" i="1"/>
  <c r="O259" i="1" l="1"/>
  <c r="B259" i="1"/>
  <c r="L263" i="1"/>
  <c r="A264" i="1"/>
  <c r="D263" i="1"/>
  <c r="E263" i="1" s="1"/>
  <c r="G263" i="1" s="1"/>
  <c r="H264" i="1" s="1"/>
  <c r="M262" i="1"/>
  <c r="N262" i="1" s="1"/>
  <c r="C263" i="1" s="1"/>
  <c r="P263" i="1"/>
  <c r="Q263" i="1"/>
  <c r="J260" i="1"/>
  <c r="K260" i="1" s="1"/>
  <c r="I261" i="1"/>
  <c r="M263" i="1" l="1"/>
  <c r="N263" i="1" s="1"/>
  <c r="C264" i="1" s="1"/>
  <c r="Q264" i="1"/>
  <c r="P264" i="1"/>
  <c r="J261" i="1"/>
  <c r="K261" i="1" s="1"/>
  <c r="I262" i="1"/>
  <c r="O260" i="1"/>
  <c r="B260" i="1"/>
  <c r="D264" i="1"/>
  <c r="E264" i="1" s="1"/>
  <c r="G264" i="1" s="1"/>
  <c r="H265" i="1" s="1"/>
  <c r="L264" i="1"/>
  <c r="A265" i="1"/>
  <c r="O261" i="1" l="1"/>
  <c r="B261" i="1"/>
  <c r="P265" i="1"/>
  <c r="M264" i="1"/>
  <c r="N264" i="1" s="1"/>
  <c r="C265" i="1" s="1"/>
  <c r="Q265" i="1"/>
  <c r="D265" i="1"/>
  <c r="E265" i="1" s="1"/>
  <c r="G265" i="1" s="1"/>
  <c r="H266" i="1" s="1"/>
  <c r="L265" i="1"/>
  <c r="A266" i="1"/>
  <c r="J262" i="1"/>
  <c r="K262" i="1" s="1"/>
  <c r="I263" i="1"/>
  <c r="Q266" i="1" l="1"/>
  <c r="P266" i="1"/>
  <c r="M265" i="1"/>
  <c r="N265" i="1" s="1"/>
  <c r="C266" i="1" s="1"/>
  <c r="J263" i="1"/>
  <c r="K263" i="1" s="1"/>
  <c r="I264" i="1"/>
  <c r="D266" i="1"/>
  <c r="E266" i="1" s="1"/>
  <c r="G266" i="1" s="1"/>
  <c r="H267" i="1" s="1"/>
  <c r="A267" i="1"/>
  <c r="L266" i="1"/>
  <c r="O262" i="1"/>
  <c r="B262" i="1"/>
  <c r="L267" i="1" l="1"/>
  <c r="A268" i="1"/>
  <c r="D267" i="1"/>
  <c r="E267" i="1" s="1"/>
  <c r="G267" i="1" s="1"/>
  <c r="H268" i="1" s="1"/>
  <c r="J264" i="1"/>
  <c r="K264" i="1" s="1"/>
  <c r="I265" i="1"/>
  <c r="M266" i="1"/>
  <c r="N266" i="1" s="1"/>
  <c r="C267" i="1" s="1"/>
  <c r="Q267" i="1"/>
  <c r="P267" i="1"/>
  <c r="O263" i="1"/>
  <c r="B263" i="1"/>
  <c r="J265" i="1" l="1"/>
  <c r="K265" i="1" s="1"/>
  <c r="I266" i="1"/>
  <c r="O264" i="1"/>
  <c r="B264" i="1"/>
  <c r="D268" i="1"/>
  <c r="E268" i="1" s="1"/>
  <c r="G268" i="1" s="1"/>
  <c r="H269" i="1" s="1"/>
  <c r="L268" i="1"/>
  <c r="A269" i="1"/>
  <c r="M267" i="1"/>
  <c r="N267" i="1" s="1"/>
  <c r="C268" i="1" s="1"/>
  <c r="P268" i="1"/>
  <c r="Q268" i="1"/>
  <c r="D269" i="1" l="1"/>
  <c r="E269" i="1" s="1"/>
  <c r="G269" i="1" s="1"/>
  <c r="H270" i="1" s="1"/>
  <c r="L269" i="1"/>
  <c r="A270" i="1"/>
  <c r="P269" i="1"/>
  <c r="M268" i="1"/>
  <c r="N268" i="1" s="1"/>
  <c r="C269" i="1" s="1"/>
  <c r="Q269" i="1"/>
  <c r="J266" i="1"/>
  <c r="K266" i="1" s="1"/>
  <c r="I267" i="1"/>
  <c r="O265" i="1"/>
  <c r="B265" i="1"/>
  <c r="O266" i="1" l="1"/>
  <c r="B266" i="1"/>
  <c r="L270" i="1"/>
  <c r="A271" i="1"/>
  <c r="D270" i="1"/>
  <c r="E270" i="1" s="1"/>
  <c r="G270" i="1" s="1"/>
  <c r="H271" i="1" s="1"/>
  <c r="J267" i="1"/>
  <c r="K267" i="1" s="1"/>
  <c r="I268" i="1"/>
  <c r="P270" i="1"/>
  <c r="Q270" i="1"/>
  <c r="M269" i="1"/>
  <c r="N269" i="1" s="1"/>
  <c r="C270" i="1" s="1"/>
  <c r="J268" i="1" l="1"/>
  <c r="K268" i="1" s="1"/>
  <c r="I269" i="1"/>
  <c r="D271" i="1"/>
  <c r="E271" i="1" s="1"/>
  <c r="G271" i="1" s="1"/>
  <c r="H272" i="1" s="1"/>
  <c r="L271" i="1"/>
  <c r="A272" i="1"/>
  <c r="O267" i="1"/>
  <c r="B267" i="1"/>
  <c r="P271" i="1"/>
  <c r="M270" i="1"/>
  <c r="N270" i="1" s="1"/>
  <c r="C271" i="1" s="1"/>
  <c r="Q271" i="1"/>
  <c r="M271" i="1" l="1"/>
  <c r="N271" i="1" s="1"/>
  <c r="C272" i="1" s="1"/>
  <c r="P272" i="1"/>
  <c r="Q272" i="1"/>
  <c r="J269" i="1"/>
  <c r="K269" i="1" s="1"/>
  <c r="I270" i="1"/>
  <c r="A273" i="1"/>
  <c r="D272" i="1"/>
  <c r="E272" i="1" s="1"/>
  <c r="G272" i="1" s="1"/>
  <c r="H273" i="1" s="1"/>
  <c r="L272" i="1"/>
  <c r="O268" i="1"/>
  <c r="B268" i="1"/>
  <c r="Q273" i="1" l="1"/>
  <c r="P273" i="1"/>
  <c r="M272" i="1"/>
  <c r="N272" i="1" s="1"/>
  <c r="C273" i="1" s="1"/>
  <c r="J270" i="1"/>
  <c r="K270" i="1" s="1"/>
  <c r="I271" i="1"/>
  <c r="O269" i="1"/>
  <c r="B269" i="1"/>
  <c r="A274" i="1"/>
  <c r="D273" i="1"/>
  <c r="E273" i="1" s="1"/>
  <c r="G273" i="1" s="1"/>
  <c r="H274" i="1" s="1"/>
  <c r="L273" i="1"/>
  <c r="M273" i="1" l="1"/>
  <c r="N273" i="1" s="1"/>
  <c r="C274" i="1" s="1"/>
  <c r="P274" i="1"/>
  <c r="Q274" i="1"/>
  <c r="O270" i="1"/>
  <c r="B270" i="1"/>
  <c r="L274" i="1"/>
  <c r="A275" i="1"/>
  <c r="D274" i="1"/>
  <c r="E274" i="1" s="1"/>
  <c r="G274" i="1" s="1"/>
  <c r="H275" i="1" s="1"/>
  <c r="J271" i="1"/>
  <c r="K271" i="1" s="1"/>
  <c r="I272" i="1"/>
  <c r="J272" i="1" l="1"/>
  <c r="K272" i="1" s="1"/>
  <c r="I273" i="1"/>
  <c r="D275" i="1"/>
  <c r="E275" i="1" s="1"/>
  <c r="G275" i="1" s="1"/>
  <c r="H276" i="1" s="1"/>
  <c r="L275" i="1"/>
  <c r="A276" i="1"/>
  <c r="O271" i="1"/>
  <c r="B271" i="1"/>
  <c r="M274" i="1"/>
  <c r="N274" i="1" s="1"/>
  <c r="C275" i="1" s="1"/>
  <c r="P275" i="1"/>
  <c r="Q275" i="1"/>
  <c r="J273" i="1" l="1"/>
  <c r="K273" i="1" s="1"/>
  <c r="I274" i="1"/>
  <c r="D276" i="1"/>
  <c r="E276" i="1" s="1"/>
  <c r="G276" i="1" s="1"/>
  <c r="H277" i="1" s="1"/>
  <c r="L276" i="1"/>
  <c r="A277" i="1"/>
  <c r="O272" i="1"/>
  <c r="B272" i="1"/>
  <c r="P276" i="1"/>
  <c r="M275" i="1"/>
  <c r="N275" i="1" s="1"/>
  <c r="C276" i="1" s="1"/>
  <c r="Q276" i="1"/>
  <c r="D277" i="1" l="1"/>
  <c r="E277" i="1" s="1"/>
  <c r="G277" i="1" s="1"/>
  <c r="H278" i="1" s="1"/>
  <c r="L277" i="1"/>
  <c r="A278" i="1"/>
  <c r="J274" i="1"/>
  <c r="K274" i="1" s="1"/>
  <c r="I275" i="1"/>
  <c r="Q277" i="1"/>
  <c r="M276" i="1"/>
  <c r="N276" i="1" s="1"/>
  <c r="C277" i="1" s="1"/>
  <c r="P277" i="1"/>
  <c r="O273" i="1"/>
  <c r="B273" i="1"/>
  <c r="L278" i="1" l="1"/>
  <c r="A279" i="1"/>
  <c r="D278" i="1"/>
  <c r="E278" i="1" s="1"/>
  <c r="G278" i="1" s="1"/>
  <c r="H279" i="1" s="1"/>
  <c r="J275" i="1"/>
  <c r="K275" i="1" s="1"/>
  <c r="I276" i="1"/>
  <c r="M277" i="1"/>
  <c r="N277" i="1" s="1"/>
  <c r="C278" i="1" s="1"/>
  <c r="Q278" i="1"/>
  <c r="P278" i="1"/>
  <c r="O274" i="1"/>
  <c r="B274" i="1"/>
  <c r="O275" i="1" l="1"/>
  <c r="B275" i="1"/>
  <c r="P279" i="1"/>
  <c r="M278" i="1"/>
  <c r="N278" i="1" s="1"/>
  <c r="C279" i="1" s="1"/>
  <c r="Q279" i="1"/>
  <c r="J276" i="1"/>
  <c r="K276" i="1" s="1"/>
  <c r="I277" i="1"/>
  <c r="D279" i="1"/>
  <c r="E279" i="1" s="1"/>
  <c r="G279" i="1" s="1"/>
  <c r="H280" i="1" s="1"/>
  <c r="L279" i="1"/>
  <c r="A280" i="1"/>
  <c r="D280" i="1" l="1"/>
  <c r="E280" i="1" s="1"/>
  <c r="G280" i="1" s="1"/>
  <c r="H281" i="1" s="1"/>
  <c r="L280" i="1"/>
  <c r="A281" i="1"/>
  <c r="P280" i="1"/>
  <c r="M279" i="1"/>
  <c r="N279" i="1" s="1"/>
  <c r="C280" i="1" s="1"/>
  <c r="Q280" i="1"/>
  <c r="J277" i="1"/>
  <c r="K277" i="1" s="1"/>
  <c r="I278" i="1"/>
  <c r="O276" i="1"/>
  <c r="B276" i="1"/>
  <c r="J278" i="1" l="1"/>
  <c r="K278" i="1" s="1"/>
  <c r="I279" i="1"/>
  <c r="O277" i="1"/>
  <c r="B277" i="1"/>
  <c r="A282" i="1"/>
  <c r="D281" i="1"/>
  <c r="E281" i="1" s="1"/>
  <c r="G281" i="1" s="1"/>
  <c r="H282" i="1" s="1"/>
  <c r="L281" i="1"/>
  <c r="Q281" i="1"/>
  <c r="P281" i="1"/>
  <c r="M280" i="1"/>
  <c r="N280" i="1" s="1"/>
  <c r="C281" i="1" s="1"/>
  <c r="M281" i="1" l="1"/>
  <c r="N281" i="1" s="1"/>
  <c r="C282" i="1" s="1"/>
  <c r="Q282" i="1"/>
  <c r="P282" i="1"/>
  <c r="J279" i="1"/>
  <c r="K279" i="1" s="1"/>
  <c r="I280" i="1"/>
  <c r="L282" i="1"/>
  <c r="A283" i="1"/>
  <c r="D282" i="1"/>
  <c r="E282" i="1" s="1"/>
  <c r="G282" i="1" s="1"/>
  <c r="H283" i="1" s="1"/>
  <c r="O278" i="1"/>
  <c r="B278" i="1"/>
  <c r="J280" i="1" l="1"/>
  <c r="K280" i="1" s="1"/>
  <c r="I281" i="1"/>
  <c r="O279" i="1"/>
  <c r="B279" i="1"/>
  <c r="D283" i="1"/>
  <c r="E283" i="1" s="1"/>
  <c r="G283" i="1" s="1"/>
  <c r="H284" i="1" s="1"/>
  <c r="L283" i="1"/>
  <c r="A284" i="1"/>
  <c r="M282" i="1"/>
  <c r="N282" i="1" s="1"/>
  <c r="C283" i="1" s="1"/>
  <c r="Q283" i="1"/>
  <c r="P283" i="1"/>
  <c r="P284" i="1" l="1"/>
  <c r="M283" i="1"/>
  <c r="N283" i="1" s="1"/>
  <c r="C284" i="1" s="1"/>
  <c r="Q284" i="1"/>
  <c r="J281" i="1"/>
  <c r="K281" i="1" s="1"/>
  <c r="I282" i="1"/>
  <c r="O280" i="1"/>
  <c r="B280" i="1"/>
  <c r="D284" i="1"/>
  <c r="E284" i="1" s="1"/>
  <c r="G284" i="1" s="1"/>
  <c r="H285" i="1" s="1"/>
  <c r="L284" i="1"/>
  <c r="A285" i="1"/>
  <c r="A286" i="1" l="1"/>
  <c r="D285" i="1"/>
  <c r="E285" i="1" s="1"/>
  <c r="G285" i="1" s="1"/>
  <c r="H286" i="1" s="1"/>
  <c r="L285" i="1"/>
  <c r="P285" i="1"/>
  <c r="Q285" i="1"/>
  <c r="M284" i="1"/>
  <c r="N284" i="1" s="1"/>
  <c r="C285" i="1" s="1"/>
  <c r="J282" i="1"/>
  <c r="K282" i="1" s="1"/>
  <c r="I283" i="1"/>
  <c r="O281" i="1"/>
  <c r="B281" i="1"/>
  <c r="L286" i="1" l="1"/>
  <c r="A287" i="1"/>
  <c r="D286" i="1"/>
  <c r="E286" i="1" s="1"/>
  <c r="G286" i="1" s="1"/>
  <c r="H287" i="1" s="1"/>
  <c r="O282" i="1"/>
  <c r="B282" i="1"/>
  <c r="J283" i="1"/>
  <c r="K283" i="1" s="1"/>
  <c r="I284" i="1"/>
  <c r="M285" i="1"/>
  <c r="N285" i="1" s="1"/>
  <c r="C286" i="1" s="1"/>
  <c r="Q286" i="1"/>
  <c r="P286" i="1"/>
  <c r="O283" i="1" l="1"/>
  <c r="B283" i="1"/>
  <c r="D287" i="1"/>
  <c r="E287" i="1" s="1"/>
  <c r="G287" i="1" s="1"/>
  <c r="H288" i="1" s="1"/>
  <c r="L287" i="1"/>
  <c r="A288" i="1"/>
  <c r="J284" i="1"/>
  <c r="K284" i="1" s="1"/>
  <c r="I285" i="1"/>
  <c r="M286" i="1"/>
  <c r="N286" i="1" s="1"/>
  <c r="C287" i="1" s="1"/>
  <c r="P287" i="1"/>
  <c r="Q287" i="1"/>
  <c r="O284" i="1" l="1"/>
  <c r="B284" i="1"/>
  <c r="D288" i="1"/>
  <c r="E288" i="1" s="1"/>
  <c r="G288" i="1" s="1"/>
  <c r="H289" i="1" s="1"/>
  <c r="L288" i="1"/>
  <c r="A289" i="1"/>
  <c r="J285" i="1"/>
  <c r="K285" i="1" s="1"/>
  <c r="I286" i="1"/>
  <c r="P288" i="1"/>
  <c r="M287" i="1"/>
  <c r="N287" i="1" s="1"/>
  <c r="C288" i="1" s="1"/>
  <c r="Q288" i="1"/>
  <c r="A290" i="1" l="1"/>
  <c r="D289" i="1"/>
  <c r="E289" i="1" s="1"/>
  <c r="G289" i="1" s="1"/>
  <c r="H290" i="1" s="1"/>
  <c r="L289" i="1"/>
  <c r="J286" i="1"/>
  <c r="K286" i="1" s="1"/>
  <c r="I287" i="1"/>
  <c r="P289" i="1"/>
  <c r="Q289" i="1"/>
  <c r="M288" i="1"/>
  <c r="N288" i="1" s="1"/>
  <c r="C289" i="1" s="1"/>
  <c r="O285" i="1"/>
  <c r="B285" i="1"/>
  <c r="M289" i="1" l="1"/>
  <c r="N289" i="1" s="1"/>
  <c r="C290" i="1" s="1"/>
  <c r="Q290" i="1"/>
  <c r="P290" i="1"/>
  <c r="J287" i="1"/>
  <c r="K287" i="1" s="1"/>
  <c r="I288" i="1"/>
  <c r="O286" i="1"/>
  <c r="B286" i="1"/>
  <c r="L290" i="1"/>
  <c r="A291" i="1"/>
  <c r="D290" i="1"/>
  <c r="E290" i="1" s="1"/>
  <c r="G290" i="1" s="1"/>
  <c r="H291" i="1" s="1"/>
  <c r="D291" i="1" l="1"/>
  <c r="E291" i="1" s="1"/>
  <c r="G291" i="1" s="1"/>
  <c r="H292" i="1" s="1"/>
  <c r="L291" i="1"/>
  <c r="A292" i="1"/>
  <c r="P291" i="1"/>
  <c r="M290" i="1"/>
  <c r="N290" i="1" s="1"/>
  <c r="C291" i="1" s="1"/>
  <c r="Q291" i="1"/>
  <c r="J288" i="1"/>
  <c r="K288" i="1" s="1"/>
  <c r="I289" i="1"/>
  <c r="O287" i="1"/>
  <c r="B287" i="1"/>
  <c r="J289" i="1" l="1"/>
  <c r="K289" i="1" s="1"/>
  <c r="I290" i="1"/>
  <c r="D292" i="1"/>
  <c r="E292" i="1" s="1"/>
  <c r="G292" i="1" s="1"/>
  <c r="H293" i="1" s="1"/>
  <c r="L292" i="1"/>
  <c r="A293" i="1"/>
  <c r="O288" i="1"/>
  <c r="B288" i="1"/>
  <c r="P292" i="1"/>
  <c r="M291" i="1"/>
  <c r="N291" i="1" s="1"/>
  <c r="C292" i="1" s="1"/>
  <c r="Q292" i="1"/>
  <c r="J290" i="1" l="1"/>
  <c r="K290" i="1" s="1"/>
  <c r="I291" i="1"/>
  <c r="L293" i="1"/>
  <c r="A294" i="1"/>
  <c r="D293" i="1"/>
  <c r="E293" i="1" s="1"/>
  <c r="G293" i="1" s="1"/>
  <c r="H294" i="1" s="1"/>
  <c r="O289" i="1"/>
  <c r="B289" i="1"/>
  <c r="Q293" i="1"/>
  <c r="M292" i="1"/>
  <c r="N292" i="1" s="1"/>
  <c r="C293" i="1" s="1"/>
  <c r="P293" i="1"/>
  <c r="M293" i="1" l="1"/>
  <c r="N293" i="1" s="1"/>
  <c r="C294" i="1" s="1"/>
  <c r="P294" i="1"/>
  <c r="Q294" i="1"/>
  <c r="J291" i="1"/>
  <c r="K291" i="1" s="1"/>
  <c r="I292" i="1"/>
  <c r="D294" i="1"/>
  <c r="E294" i="1" s="1"/>
  <c r="G294" i="1" s="1"/>
  <c r="H295" i="1" s="1"/>
  <c r="L294" i="1"/>
  <c r="A295" i="1"/>
  <c r="O290" i="1"/>
  <c r="B290" i="1"/>
  <c r="D295" i="1" l="1"/>
  <c r="E295" i="1" s="1"/>
  <c r="G295" i="1" s="1"/>
  <c r="H296" i="1" s="1"/>
  <c r="L295" i="1"/>
  <c r="A296" i="1"/>
  <c r="P295" i="1"/>
  <c r="M294" i="1"/>
  <c r="N294" i="1" s="1"/>
  <c r="C295" i="1" s="1"/>
  <c r="Q295" i="1"/>
  <c r="J292" i="1"/>
  <c r="K292" i="1" s="1"/>
  <c r="I293" i="1"/>
  <c r="O291" i="1"/>
  <c r="B291" i="1"/>
  <c r="D296" i="1" l="1"/>
  <c r="E296" i="1" s="1"/>
  <c r="G296" i="1" s="1"/>
  <c r="H297" i="1" s="1"/>
  <c r="L296" i="1"/>
  <c r="A297" i="1"/>
  <c r="P296" i="1"/>
  <c r="M295" i="1"/>
  <c r="N295" i="1" s="1"/>
  <c r="C296" i="1" s="1"/>
  <c r="Q296" i="1"/>
  <c r="J293" i="1"/>
  <c r="K293" i="1" s="1"/>
  <c r="I294" i="1"/>
  <c r="O292" i="1"/>
  <c r="B292" i="1"/>
  <c r="J294" i="1" l="1"/>
  <c r="K294" i="1" s="1"/>
  <c r="I295" i="1"/>
  <c r="O293" i="1"/>
  <c r="B293" i="1"/>
  <c r="L297" i="1"/>
  <c r="A298" i="1"/>
  <c r="D297" i="1"/>
  <c r="E297" i="1" s="1"/>
  <c r="G297" i="1" s="1"/>
  <c r="H298" i="1" s="1"/>
  <c r="M296" i="1"/>
  <c r="N296" i="1" s="1"/>
  <c r="C297" i="1" s="1"/>
  <c r="Q297" i="1"/>
  <c r="P297" i="1"/>
  <c r="D298" i="1" l="1"/>
  <c r="E298" i="1" s="1"/>
  <c r="G298" i="1" s="1"/>
  <c r="H299" i="1" s="1"/>
  <c r="L298" i="1"/>
  <c r="A299" i="1"/>
  <c r="J295" i="1"/>
  <c r="K295" i="1" s="1"/>
  <c r="I296" i="1"/>
  <c r="Q298" i="1"/>
  <c r="M297" i="1"/>
  <c r="N297" i="1" s="1"/>
  <c r="C298" i="1" s="1"/>
  <c r="P298" i="1"/>
  <c r="O294" i="1"/>
  <c r="B294" i="1"/>
  <c r="P299" i="1" l="1"/>
  <c r="M298" i="1"/>
  <c r="N298" i="1" s="1"/>
  <c r="C299" i="1" s="1"/>
  <c r="Q299" i="1"/>
  <c r="J296" i="1"/>
  <c r="K296" i="1" s="1"/>
  <c r="I297" i="1"/>
  <c r="O295" i="1"/>
  <c r="B295" i="1"/>
  <c r="D299" i="1"/>
  <c r="E299" i="1" s="1"/>
  <c r="G299" i="1" s="1"/>
  <c r="H300" i="1" s="1"/>
  <c r="L299" i="1"/>
  <c r="A300" i="1"/>
  <c r="D300" i="1" l="1"/>
  <c r="E300" i="1" s="1"/>
  <c r="G300" i="1" s="1"/>
  <c r="H301" i="1" s="1"/>
  <c r="L300" i="1"/>
  <c r="A301" i="1"/>
  <c r="O296" i="1"/>
  <c r="B296" i="1"/>
  <c r="P300" i="1"/>
  <c r="Q300" i="1"/>
  <c r="M299" i="1"/>
  <c r="N299" i="1" s="1"/>
  <c r="C300" i="1" s="1"/>
  <c r="J297" i="1"/>
  <c r="K297" i="1" s="1"/>
  <c r="I298" i="1"/>
  <c r="J298" i="1" l="1"/>
  <c r="K298" i="1" s="1"/>
  <c r="I299" i="1"/>
  <c r="L301" i="1"/>
  <c r="A302" i="1"/>
  <c r="D301" i="1"/>
  <c r="E301" i="1" s="1"/>
  <c r="G301" i="1" s="1"/>
  <c r="H302" i="1" s="1"/>
  <c r="O297" i="1"/>
  <c r="B297" i="1"/>
  <c r="M300" i="1"/>
  <c r="N300" i="1" s="1"/>
  <c r="C301" i="1" s="1"/>
  <c r="P301" i="1"/>
  <c r="Q301" i="1"/>
  <c r="M301" i="1" l="1"/>
  <c r="N301" i="1" s="1"/>
  <c r="C302" i="1" s="1"/>
  <c r="Q302" i="1"/>
  <c r="P302" i="1"/>
  <c r="J299" i="1"/>
  <c r="K299" i="1" s="1"/>
  <c r="I300" i="1"/>
  <c r="O298" i="1"/>
  <c r="B298" i="1"/>
  <c r="D302" i="1"/>
  <c r="E302" i="1" s="1"/>
  <c r="G302" i="1" s="1"/>
  <c r="H303" i="1" s="1"/>
  <c r="L302" i="1"/>
  <c r="A303" i="1"/>
  <c r="D303" i="1" l="1"/>
  <c r="E303" i="1" s="1"/>
  <c r="G303" i="1" s="1"/>
  <c r="H304" i="1" s="1"/>
  <c r="A304" i="1"/>
  <c r="L303" i="1"/>
  <c r="O299" i="1"/>
  <c r="B299" i="1"/>
  <c r="P303" i="1"/>
  <c r="M302" i="1"/>
  <c r="N302" i="1" s="1"/>
  <c r="C303" i="1" s="1"/>
  <c r="Q303" i="1"/>
  <c r="J300" i="1"/>
  <c r="K300" i="1" s="1"/>
  <c r="I301" i="1"/>
  <c r="J301" i="1" l="1"/>
  <c r="K301" i="1" s="1"/>
  <c r="I302" i="1"/>
  <c r="Q304" i="1"/>
  <c r="M303" i="1"/>
  <c r="N303" i="1" s="1"/>
  <c r="C304" i="1" s="1"/>
  <c r="P304" i="1"/>
  <c r="O300" i="1"/>
  <c r="B300" i="1"/>
  <c r="D304" i="1"/>
  <c r="E304" i="1" s="1"/>
  <c r="G304" i="1" s="1"/>
  <c r="H305" i="1" s="1"/>
  <c r="L304" i="1"/>
  <c r="A305" i="1"/>
  <c r="J302" i="1" l="1"/>
  <c r="K302" i="1" s="1"/>
  <c r="I303" i="1"/>
  <c r="O301" i="1"/>
  <c r="B301" i="1"/>
  <c r="M304" i="1"/>
  <c r="N304" i="1" s="1"/>
  <c r="C305" i="1" s="1"/>
  <c r="Q305" i="1"/>
  <c r="P305" i="1"/>
  <c r="L305" i="1"/>
  <c r="A306" i="1"/>
  <c r="D305" i="1"/>
  <c r="E305" i="1" s="1"/>
  <c r="G305" i="1" s="1"/>
  <c r="H306" i="1" s="1"/>
  <c r="O302" i="1" l="1"/>
  <c r="B302" i="1"/>
  <c r="D306" i="1"/>
  <c r="E306" i="1" s="1"/>
  <c r="G306" i="1" s="1"/>
  <c r="H307" i="1" s="1"/>
  <c r="L306" i="1"/>
  <c r="A307" i="1"/>
  <c r="M305" i="1"/>
  <c r="N305" i="1" s="1"/>
  <c r="C306" i="1" s="1"/>
  <c r="P306" i="1"/>
  <c r="Q306" i="1"/>
  <c r="J303" i="1"/>
  <c r="K303" i="1" s="1"/>
  <c r="I304" i="1"/>
  <c r="J304" i="1" l="1"/>
  <c r="K304" i="1" s="1"/>
  <c r="I305" i="1"/>
  <c r="D307" i="1"/>
  <c r="E307" i="1" s="1"/>
  <c r="G307" i="1" s="1"/>
  <c r="H308" i="1" s="1"/>
  <c r="A308" i="1"/>
  <c r="L307" i="1"/>
  <c r="O303" i="1"/>
  <c r="B303" i="1"/>
  <c r="P307" i="1"/>
  <c r="M306" i="1"/>
  <c r="N306" i="1" s="1"/>
  <c r="C307" i="1" s="1"/>
  <c r="Q307" i="1"/>
  <c r="J305" i="1" l="1"/>
  <c r="K305" i="1" s="1"/>
  <c r="I306" i="1"/>
  <c r="P308" i="1"/>
  <c r="Q308" i="1"/>
  <c r="M307" i="1"/>
  <c r="N307" i="1" s="1"/>
  <c r="C308" i="1" s="1"/>
  <c r="O304" i="1"/>
  <c r="B304" i="1"/>
  <c r="D308" i="1"/>
  <c r="E308" i="1" s="1"/>
  <c r="G308" i="1" s="1"/>
  <c r="H309" i="1" s="1"/>
  <c r="L308" i="1"/>
  <c r="A309" i="1"/>
  <c r="L309" i="1" l="1"/>
  <c r="A310" i="1"/>
  <c r="D309" i="1"/>
  <c r="E309" i="1" s="1"/>
  <c r="G309" i="1" s="1"/>
  <c r="H310" i="1" s="1"/>
  <c r="M308" i="1"/>
  <c r="N308" i="1" s="1"/>
  <c r="C309" i="1" s="1"/>
  <c r="Q309" i="1"/>
  <c r="P309" i="1"/>
  <c r="J306" i="1"/>
  <c r="K306" i="1" s="1"/>
  <c r="I307" i="1"/>
  <c r="O305" i="1"/>
  <c r="B305" i="1"/>
  <c r="M309" i="1" l="1"/>
  <c r="N309" i="1" s="1"/>
  <c r="C310" i="1" s="1"/>
  <c r="P310" i="1"/>
  <c r="Q310" i="1"/>
  <c r="J307" i="1"/>
  <c r="K307" i="1" s="1"/>
  <c r="I308" i="1"/>
  <c r="O306" i="1"/>
  <c r="B306" i="1"/>
  <c r="D310" i="1"/>
  <c r="E310" i="1" s="1"/>
  <c r="G310" i="1" s="1"/>
  <c r="H311" i="1" s="1"/>
  <c r="A311" i="1"/>
  <c r="L310" i="1"/>
  <c r="A312" i="1" l="1"/>
  <c r="D311" i="1"/>
  <c r="E311" i="1" s="1"/>
  <c r="G311" i="1" s="1"/>
  <c r="H312" i="1" s="1"/>
  <c r="L311" i="1"/>
  <c r="J308" i="1"/>
  <c r="K308" i="1" s="1"/>
  <c r="I309" i="1"/>
  <c r="O307" i="1"/>
  <c r="B307" i="1"/>
  <c r="Q311" i="1"/>
  <c r="M310" i="1"/>
  <c r="N310" i="1" s="1"/>
  <c r="C311" i="1" s="1"/>
  <c r="P311" i="1"/>
  <c r="D312" i="1" l="1"/>
  <c r="E312" i="1" s="1"/>
  <c r="G312" i="1" s="1"/>
  <c r="H313" i="1" s="1"/>
  <c r="A313" i="1"/>
  <c r="L312" i="1"/>
  <c r="O308" i="1"/>
  <c r="B308" i="1"/>
  <c r="J309" i="1"/>
  <c r="K309" i="1" s="1"/>
  <c r="I310" i="1"/>
  <c r="P312" i="1"/>
  <c r="M311" i="1"/>
  <c r="N311" i="1" s="1"/>
  <c r="C312" i="1" s="1"/>
  <c r="Q312" i="1"/>
  <c r="O309" i="1" l="1"/>
  <c r="B309" i="1"/>
  <c r="J310" i="1"/>
  <c r="K310" i="1" s="1"/>
  <c r="I311" i="1"/>
  <c r="M312" i="1"/>
  <c r="N312" i="1" s="1"/>
  <c r="C313" i="1" s="1"/>
  <c r="Q313" i="1"/>
  <c r="P313" i="1"/>
  <c r="L313" i="1"/>
  <c r="A314" i="1"/>
  <c r="D313" i="1"/>
  <c r="E313" i="1" s="1"/>
  <c r="G313" i="1" s="1"/>
  <c r="H314" i="1" s="1"/>
  <c r="D314" i="1" l="1"/>
  <c r="E314" i="1" s="1"/>
  <c r="G314" i="1" s="1"/>
  <c r="H315" i="1" s="1"/>
  <c r="L314" i="1"/>
  <c r="A315" i="1"/>
  <c r="J311" i="1"/>
  <c r="K311" i="1" s="1"/>
  <c r="I312" i="1"/>
  <c r="Q314" i="1"/>
  <c r="M313" i="1"/>
  <c r="N313" i="1" s="1"/>
  <c r="C314" i="1" s="1"/>
  <c r="P314" i="1"/>
  <c r="O310" i="1"/>
  <c r="B310" i="1"/>
  <c r="J312" i="1" l="1"/>
  <c r="K312" i="1" s="1"/>
  <c r="I313" i="1"/>
  <c r="A316" i="1"/>
  <c r="D315" i="1"/>
  <c r="E315" i="1" s="1"/>
  <c r="G315" i="1" s="1"/>
  <c r="H316" i="1" s="1"/>
  <c r="L315" i="1"/>
  <c r="Q315" i="1"/>
  <c r="M314" i="1"/>
  <c r="N314" i="1" s="1"/>
  <c r="C315" i="1" s="1"/>
  <c r="P315" i="1"/>
  <c r="O311" i="1"/>
  <c r="B311" i="1"/>
  <c r="Q316" i="1" l="1"/>
  <c r="M315" i="1"/>
  <c r="N315" i="1" s="1"/>
  <c r="C316" i="1" s="1"/>
  <c r="P316" i="1"/>
  <c r="O312" i="1"/>
  <c r="B312" i="1"/>
  <c r="A317" i="1"/>
  <c r="D316" i="1"/>
  <c r="E316" i="1" s="1"/>
  <c r="G316" i="1" s="1"/>
  <c r="H317" i="1" s="1"/>
  <c r="L316" i="1"/>
  <c r="J313" i="1"/>
  <c r="K313" i="1" s="1"/>
  <c r="I314" i="1"/>
  <c r="M316" i="1" l="1"/>
  <c r="N316" i="1" s="1"/>
  <c r="C317" i="1" s="1"/>
  <c r="Q317" i="1"/>
  <c r="P317" i="1"/>
  <c r="J314" i="1"/>
  <c r="K314" i="1" s="1"/>
  <c r="I315" i="1"/>
  <c r="O313" i="1"/>
  <c r="B313" i="1"/>
  <c r="L317" i="1"/>
  <c r="A318" i="1"/>
  <c r="D317" i="1"/>
  <c r="E317" i="1" s="1"/>
  <c r="G317" i="1" s="1"/>
  <c r="H318" i="1" s="1"/>
  <c r="Q318" i="1" l="1"/>
  <c r="M317" i="1"/>
  <c r="N317" i="1" s="1"/>
  <c r="C318" i="1" s="1"/>
  <c r="P318" i="1"/>
  <c r="D318" i="1"/>
  <c r="E318" i="1" s="1"/>
  <c r="G318" i="1" s="1"/>
  <c r="H319" i="1" s="1"/>
  <c r="L318" i="1"/>
  <c r="A319" i="1"/>
  <c r="J315" i="1"/>
  <c r="K315" i="1" s="1"/>
  <c r="I316" i="1"/>
  <c r="O314" i="1"/>
  <c r="B314" i="1"/>
  <c r="J316" i="1" l="1"/>
  <c r="K316" i="1" s="1"/>
  <c r="I317" i="1"/>
  <c r="O315" i="1"/>
  <c r="B315" i="1"/>
  <c r="D319" i="1"/>
  <c r="E319" i="1" s="1"/>
  <c r="G319" i="1" s="1"/>
  <c r="H320" i="1" s="1"/>
  <c r="A320" i="1"/>
  <c r="L319" i="1"/>
  <c r="P319" i="1"/>
  <c r="M318" i="1"/>
  <c r="N318" i="1" s="1"/>
  <c r="C319" i="1" s="1"/>
  <c r="Q319" i="1"/>
  <c r="Q320" i="1" l="1"/>
  <c r="P320" i="1"/>
  <c r="M319" i="1"/>
  <c r="N319" i="1" s="1"/>
  <c r="C320" i="1" s="1"/>
  <c r="A321" i="1"/>
  <c r="D320" i="1"/>
  <c r="E320" i="1" s="1"/>
  <c r="G320" i="1" s="1"/>
  <c r="H321" i="1" s="1"/>
  <c r="L320" i="1"/>
  <c r="J317" i="1"/>
  <c r="K317" i="1" s="1"/>
  <c r="I318" i="1"/>
  <c r="O316" i="1"/>
  <c r="B316" i="1"/>
  <c r="J318" i="1" l="1"/>
  <c r="K318" i="1" s="1"/>
  <c r="I319" i="1"/>
  <c r="M320" i="1"/>
  <c r="N320" i="1" s="1"/>
  <c r="C321" i="1" s="1"/>
  <c r="Q321" i="1"/>
  <c r="P321" i="1"/>
  <c r="O317" i="1"/>
  <c r="B317" i="1"/>
  <c r="L321" i="1"/>
  <c r="D321" i="1"/>
  <c r="E321" i="1" s="1"/>
  <c r="G321" i="1" s="1"/>
  <c r="H322" i="1" s="1"/>
  <c r="A322" i="1"/>
  <c r="O318" i="1" l="1"/>
  <c r="B318" i="1"/>
  <c r="M321" i="1"/>
  <c r="N321" i="1" s="1"/>
  <c r="C322" i="1" s="1"/>
  <c r="Q322" i="1"/>
  <c r="P322" i="1"/>
  <c r="D322" i="1"/>
  <c r="E322" i="1" s="1"/>
  <c r="G322" i="1" s="1"/>
  <c r="H323" i="1" s="1"/>
  <c r="A323" i="1"/>
  <c r="L322" i="1"/>
  <c r="J319" i="1"/>
  <c r="K319" i="1" s="1"/>
  <c r="I320" i="1"/>
  <c r="J320" i="1" l="1"/>
  <c r="K320" i="1" s="1"/>
  <c r="I321" i="1"/>
  <c r="P323" i="1"/>
  <c r="M322" i="1"/>
  <c r="N322" i="1" s="1"/>
  <c r="C323" i="1" s="1"/>
  <c r="Q323" i="1"/>
  <c r="O319" i="1"/>
  <c r="B319" i="1"/>
  <c r="A324" i="1"/>
  <c r="D323" i="1"/>
  <c r="E323" i="1" s="1"/>
  <c r="G323" i="1" s="1"/>
  <c r="H324" i="1" s="1"/>
  <c r="L323" i="1"/>
  <c r="Q324" i="1" l="1"/>
  <c r="M323" i="1"/>
  <c r="N323" i="1" s="1"/>
  <c r="C324" i="1" s="1"/>
  <c r="P324" i="1"/>
  <c r="J321" i="1"/>
  <c r="K321" i="1" s="1"/>
  <c r="I322" i="1"/>
  <c r="A325" i="1"/>
  <c r="D324" i="1"/>
  <c r="E324" i="1" s="1"/>
  <c r="G324" i="1" s="1"/>
  <c r="H325" i="1" s="1"/>
  <c r="L324" i="1"/>
  <c r="O320" i="1"/>
  <c r="B320" i="1"/>
  <c r="L325" i="1" l="1"/>
  <c r="A326" i="1"/>
  <c r="D325" i="1"/>
  <c r="E325" i="1" s="1"/>
  <c r="G325" i="1" s="1"/>
  <c r="H326" i="1" s="1"/>
  <c r="J322" i="1"/>
  <c r="K322" i="1" s="1"/>
  <c r="I323" i="1"/>
  <c r="M324" i="1"/>
  <c r="N324" i="1" s="1"/>
  <c r="C325" i="1" s="1"/>
  <c r="Q325" i="1"/>
  <c r="P325" i="1"/>
  <c r="O321" i="1"/>
  <c r="B321" i="1"/>
  <c r="J323" i="1" l="1"/>
  <c r="K323" i="1" s="1"/>
  <c r="I324" i="1"/>
  <c r="O322" i="1"/>
  <c r="B322" i="1"/>
  <c r="D326" i="1"/>
  <c r="E326" i="1" s="1"/>
  <c r="G326" i="1" s="1"/>
  <c r="H327" i="1" s="1"/>
  <c r="L326" i="1"/>
  <c r="A327" i="1"/>
  <c r="Q326" i="1"/>
  <c r="M325" i="1"/>
  <c r="N325" i="1" s="1"/>
  <c r="C326" i="1" s="1"/>
  <c r="P326" i="1"/>
  <c r="D327" i="1" l="1"/>
  <c r="E327" i="1" s="1"/>
  <c r="G327" i="1" s="1"/>
  <c r="H328" i="1" s="1"/>
  <c r="L327" i="1"/>
  <c r="A328" i="1"/>
  <c r="P327" i="1"/>
  <c r="M326" i="1"/>
  <c r="N326" i="1" s="1"/>
  <c r="C327" i="1" s="1"/>
  <c r="Q327" i="1"/>
  <c r="J324" i="1"/>
  <c r="K324" i="1" s="1"/>
  <c r="I325" i="1"/>
  <c r="O323" i="1"/>
  <c r="B323" i="1"/>
  <c r="J325" i="1" l="1"/>
  <c r="K325" i="1" s="1"/>
  <c r="I326" i="1"/>
  <c r="A329" i="1"/>
  <c r="D328" i="1"/>
  <c r="E328" i="1" s="1"/>
  <c r="G328" i="1" s="1"/>
  <c r="H329" i="1" s="1"/>
  <c r="L328" i="1"/>
  <c r="O324" i="1"/>
  <c r="B324" i="1"/>
  <c r="P328" i="1"/>
  <c r="M327" i="1"/>
  <c r="N327" i="1" s="1"/>
  <c r="C328" i="1" s="1"/>
  <c r="Q328" i="1"/>
  <c r="M328" i="1" l="1"/>
  <c r="N328" i="1" s="1"/>
  <c r="C329" i="1" s="1"/>
  <c r="Q329" i="1"/>
  <c r="P329" i="1"/>
  <c r="O325" i="1"/>
  <c r="B325" i="1"/>
  <c r="L329" i="1"/>
  <c r="D329" i="1"/>
  <c r="E329" i="1" s="1"/>
  <c r="G329" i="1" s="1"/>
  <c r="H330" i="1" s="1"/>
  <c r="A330" i="1"/>
  <c r="J326" i="1"/>
  <c r="K326" i="1" s="1"/>
  <c r="I327" i="1"/>
  <c r="P330" i="1" l="1"/>
  <c r="M329" i="1"/>
  <c r="N329" i="1" s="1"/>
  <c r="C330" i="1" s="1"/>
  <c r="Q330" i="1"/>
  <c r="O326" i="1"/>
  <c r="B326" i="1"/>
  <c r="J327" i="1"/>
  <c r="K327" i="1" s="1"/>
  <c r="I328" i="1"/>
  <c r="D330" i="1"/>
  <c r="E330" i="1" s="1"/>
  <c r="G330" i="1" s="1"/>
  <c r="H331" i="1" s="1"/>
  <c r="L330" i="1"/>
  <c r="A331" i="1"/>
  <c r="J328" i="1" l="1"/>
  <c r="K328" i="1" s="1"/>
  <c r="I329" i="1"/>
  <c r="D331" i="1"/>
  <c r="E331" i="1" s="1"/>
  <c r="G331" i="1" s="1"/>
  <c r="H332" i="1" s="1"/>
  <c r="L331" i="1"/>
  <c r="A332" i="1"/>
  <c r="O327" i="1"/>
  <c r="B327" i="1"/>
  <c r="P331" i="1"/>
  <c r="M330" i="1"/>
  <c r="N330" i="1" s="1"/>
  <c r="C331" i="1" s="1"/>
  <c r="Q331" i="1"/>
  <c r="O328" i="1" l="1"/>
  <c r="B328" i="1"/>
  <c r="P332" i="1"/>
  <c r="Q332" i="1"/>
  <c r="M331" i="1"/>
  <c r="N331" i="1" s="1"/>
  <c r="C332" i="1" s="1"/>
  <c r="A333" i="1"/>
  <c r="D332" i="1"/>
  <c r="E332" i="1" s="1"/>
  <c r="G332" i="1" s="1"/>
  <c r="H333" i="1" s="1"/>
  <c r="L332" i="1"/>
  <c r="J329" i="1"/>
  <c r="K329" i="1" s="1"/>
  <c r="I330" i="1"/>
  <c r="M332" i="1" l="1"/>
  <c r="N332" i="1" s="1"/>
  <c r="C333" i="1" s="1"/>
  <c r="Q333" i="1"/>
  <c r="P333" i="1"/>
  <c r="J330" i="1"/>
  <c r="K330" i="1" s="1"/>
  <c r="I331" i="1"/>
  <c r="O329" i="1"/>
  <c r="B329" i="1"/>
  <c r="L333" i="1"/>
  <c r="D333" i="1"/>
  <c r="E333" i="1" s="1"/>
  <c r="G333" i="1" s="1"/>
  <c r="H334" i="1" s="1"/>
  <c r="A334" i="1"/>
  <c r="D334" i="1" l="1"/>
  <c r="E334" i="1" s="1"/>
  <c r="G334" i="1" s="1"/>
  <c r="H335" i="1" s="1"/>
  <c r="A335" i="1"/>
  <c r="L334" i="1"/>
  <c r="J331" i="1"/>
  <c r="K331" i="1" s="1"/>
  <c r="I332" i="1"/>
  <c r="O330" i="1"/>
  <c r="B330" i="1"/>
  <c r="Q334" i="1"/>
  <c r="M333" i="1"/>
  <c r="N333" i="1" s="1"/>
  <c r="C334" i="1" s="1"/>
  <c r="P334" i="1"/>
  <c r="J332" i="1" l="1"/>
  <c r="K332" i="1" s="1"/>
  <c r="I333" i="1"/>
  <c r="P335" i="1"/>
  <c r="M334" i="1"/>
  <c r="N334" i="1" s="1"/>
  <c r="C335" i="1" s="1"/>
  <c r="Q335" i="1"/>
  <c r="O331" i="1"/>
  <c r="B331" i="1"/>
  <c r="A336" i="1"/>
  <c r="D335" i="1"/>
  <c r="E335" i="1" s="1"/>
  <c r="G335" i="1" s="1"/>
  <c r="H336" i="1" s="1"/>
  <c r="L335" i="1"/>
  <c r="A337" i="1" l="1"/>
  <c r="D336" i="1"/>
  <c r="E336" i="1" s="1"/>
  <c r="G336" i="1" s="1"/>
  <c r="H337" i="1" s="1"/>
  <c r="L336" i="1"/>
  <c r="J333" i="1"/>
  <c r="K333" i="1" s="1"/>
  <c r="I334" i="1"/>
  <c r="O332" i="1"/>
  <c r="B332" i="1"/>
  <c r="P336" i="1"/>
  <c r="M335" i="1"/>
  <c r="N335" i="1" s="1"/>
  <c r="C336" i="1" s="1"/>
  <c r="Q336" i="1"/>
  <c r="M336" i="1" l="1"/>
  <c r="N336" i="1" s="1"/>
  <c r="C337" i="1" s="1"/>
  <c r="Q337" i="1"/>
  <c r="P337" i="1"/>
  <c r="J334" i="1"/>
  <c r="K334" i="1" s="1"/>
  <c r="I335" i="1"/>
  <c r="O333" i="1"/>
  <c r="B333" i="1"/>
  <c r="L337" i="1"/>
  <c r="A338" i="1"/>
  <c r="D337" i="1"/>
  <c r="E337" i="1" s="1"/>
  <c r="G337" i="1" s="1"/>
  <c r="H338" i="1" s="1"/>
  <c r="D338" i="1" l="1"/>
  <c r="E338" i="1" s="1"/>
  <c r="G338" i="1" s="1"/>
  <c r="H339" i="1" s="1"/>
  <c r="L338" i="1"/>
  <c r="A339" i="1"/>
  <c r="M337" i="1"/>
  <c r="N337" i="1" s="1"/>
  <c r="C338" i="1" s="1"/>
  <c r="P338" i="1"/>
  <c r="Q338" i="1"/>
  <c r="J335" i="1"/>
  <c r="K335" i="1" s="1"/>
  <c r="I336" i="1"/>
  <c r="O334" i="1"/>
  <c r="B334" i="1"/>
  <c r="O335" i="1" l="1"/>
  <c r="B335" i="1"/>
  <c r="D339" i="1"/>
  <c r="E339" i="1" s="1"/>
  <c r="G339" i="1" s="1"/>
  <c r="H340" i="1" s="1"/>
  <c r="A340" i="1"/>
  <c r="L339" i="1"/>
  <c r="J336" i="1"/>
  <c r="K336" i="1" s="1"/>
  <c r="I337" i="1"/>
  <c r="P339" i="1"/>
  <c r="M338" i="1"/>
  <c r="N338" i="1" s="1"/>
  <c r="C339" i="1" s="1"/>
  <c r="Q339" i="1"/>
  <c r="Q340" i="1" l="1"/>
  <c r="P340" i="1"/>
  <c r="M339" i="1"/>
  <c r="N339" i="1" s="1"/>
  <c r="C340" i="1" s="1"/>
  <c r="O336" i="1"/>
  <c r="B336" i="1"/>
  <c r="J337" i="1"/>
  <c r="K337" i="1" s="1"/>
  <c r="I338" i="1"/>
  <c r="A341" i="1"/>
  <c r="D340" i="1"/>
  <c r="E340" i="1" s="1"/>
  <c r="G340" i="1" s="1"/>
  <c r="H341" i="1" s="1"/>
  <c r="L340" i="1"/>
  <c r="J338" i="1" l="1"/>
  <c r="K338" i="1" s="1"/>
  <c r="I339" i="1"/>
  <c r="M340" i="1"/>
  <c r="N340" i="1" s="1"/>
  <c r="C341" i="1" s="1"/>
  <c r="P341" i="1"/>
  <c r="Q341" i="1"/>
  <c r="O337" i="1"/>
  <c r="B337" i="1"/>
  <c r="L341" i="1"/>
  <c r="A342" i="1"/>
  <c r="D341" i="1"/>
  <c r="E341" i="1" s="1"/>
  <c r="G341" i="1" s="1"/>
  <c r="H342" i="1" s="1"/>
  <c r="O338" i="1" l="1"/>
  <c r="B338" i="1"/>
  <c r="D342" i="1"/>
  <c r="E342" i="1" s="1"/>
  <c r="G342" i="1" s="1"/>
  <c r="H343" i="1" s="1"/>
  <c r="L342" i="1"/>
  <c r="A343" i="1"/>
  <c r="M341" i="1"/>
  <c r="N341" i="1" s="1"/>
  <c r="C342" i="1" s="1"/>
  <c r="Q342" i="1"/>
  <c r="P342" i="1"/>
  <c r="J339" i="1"/>
  <c r="K339" i="1" s="1"/>
  <c r="I340" i="1"/>
  <c r="P343" i="1" l="1"/>
  <c r="Q343" i="1"/>
  <c r="M342" i="1"/>
  <c r="N342" i="1" s="1"/>
  <c r="C343" i="1" s="1"/>
  <c r="J340" i="1"/>
  <c r="K340" i="1" s="1"/>
  <c r="I341" i="1"/>
  <c r="O339" i="1"/>
  <c r="B339" i="1"/>
  <c r="A344" i="1"/>
  <c r="D343" i="1"/>
  <c r="E343" i="1" s="1"/>
  <c r="G343" i="1" s="1"/>
  <c r="H344" i="1" s="1"/>
  <c r="L343" i="1"/>
  <c r="A345" i="1" l="1"/>
  <c r="D344" i="1"/>
  <c r="E344" i="1" s="1"/>
  <c r="G344" i="1" s="1"/>
  <c r="H345" i="1" s="1"/>
  <c r="L344" i="1"/>
  <c r="J341" i="1"/>
  <c r="K341" i="1" s="1"/>
  <c r="I342" i="1"/>
  <c r="O340" i="1"/>
  <c r="B340" i="1"/>
  <c r="Q344" i="1"/>
  <c r="P344" i="1"/>
  <c r="M343" i="1"/>
  <c r="N343" i="1" s="1"/>
  <c r="C344" i="1" s="1"/>
  <c r="M344" i="1" l="1"/>
  <c r="N344" i="1" s="1"/>
  <c r="C345" i="1" s="1"/>
  <c r="Q345" i="1"/>
  <c r="P345" i="1"/>
  <c r="J342" i="1"/>
  <c r="K342" i="1" s="1"/>
  <c r="I343" i="1"/>
  <c r="O341" i="1"/>
  <c r="B341" i="1"/>
  <c r="L345" i="1"/>
  <c r="A346" i="1"/>
  <c r="D345" i="1"/>
  <c r="E345" i="1" s="1"/>
  <c r="G345" i="1" s="1"/>
  <c r="H346" i="1" s="1"/>
  <c r="D346" i="1" l="1"/>
  <c r="E346" i="1" s="1"/>
  <c r="G346" i="1" s="1"/>
  <c r="H347" i="1" s="1"/>
  <c r="L346" i="1"/>
  <c r="A347" i="1"/>
  <c r="J343" i="1"/>
  <c r="K343" i="1" s="1"/>
  <c r="I344" i="1"/>
  <c r="P346" i="1"/>
  <c r="M345" i="1"/>
  <c r="N345" i="1" s="1"/>
  <c r="C346" i="1" s="1"/>
  <c r="Q346" i="1"/>
  <c r="O342" i="1"/>
  <c r="B342" i="1"/>
  <c r="P347" i="1" l="1"/>
  <c r="Q347" i="1"/>
  <c r="M346" i="1"/>
  <c r="N346" i="1" s="1"/>
  <c r="C347" i="1" s="1"/>
  <c r="J344" i="1"/>
  <c r="K344" i="1" s="1"/>
  <c r="I345" i="1"/>
  <c r="O343" i="1"/>
  <c r="B343" i="1"/>
  <c r="D347" i="1"/>
  <c r="E347" i="1" s="1"/>
  <c r="G347" i="1" s="1"/>
  <c r="H348" i="1" s="1"/>
  <c r="L347" i="1"/>
  <c r="A348" i="1"/>
  <c r="J345" i="1" l="1"/>
  <c r="K345" i="1" s="1"/>
  <c r="I346" i="1"/>
  <c r="O344" i="1"/>
  <c r="B344" i="1"/>
  <c r="Q348" i="1"/>
  <c r="P348" i="1"/>
  <c r="M347" i="1"/>
  <c r="N347" i="1" s="1"/>
  <c r="C348" i="1" s="1"/>
  <c r="A349" i="1"/>
  <c r="D348" i="1"/>
  <c r="E348" i="1" s="1"/>
  <c r="G348" i="1" s="1"/>
  <c r="H349" i="1" s="1"/>
  <c r="L348" i="1"/>
  <c r="O345" i="1" l="1"/>
  <c r="B345" i="1"/>
  <c r="L349" i="1"/>
  <c r="A350" i="1"/>
  <c r="D349" i="1"/>
  <c r="E349" i="1" s="1"/>
  <c r="G349" i="1" s="1"/>
  <c r="H350" i="1" s="1"/>
  <c r="M348" i="1"/>
  <c r="N348" i="1" s="1"/>
  <c r="C349" i="1" s="1"/>
  <c r="P349" i="1"/>
  <c r="Q349" i="1"/>
  <c r="J346" i="1"/>
  <c r="K346" i="1" s="1"/>
  <c r="I347" i="1"/>
  <c r="D350" i="1" l="1"/>
  <c r="E350" i="1" s="1"/>
  <c r="G350" i="1" s="1"/>
  <c r="H351" i="1" s="1"/>
  <c r="A351" i="1"/>
  <c r="L350" i="1"/>
  <c r="O346" i="1"/>
  <c r="B346" i="1"/>
  <c r="M349" i="1"/>
  <c r="N349" i="1" s="1"/>
  <c r="C350" i="1" s="1"/>
  <c r="Q350" i="1"/>
  <c r="P350" i="1"/>
  <c r="J347" i="1"/>
  <c r="K347" i="1" s="1"/>
  <c r="I348" i="1"/>
  <c r="O347" i="1" l="1"/>
  <c r="B347" i="1"/>
  <c r="J348" i="1"/>
  <c r="K348" i="1" s="1"/>
  <c r="I349" i="1"/>
  <c r="Q351" i="1"/>
  <c r="M350" i="1"/>
  <c r="N350" i="1" s="1"/>
  <c r="C351" i="1" s="1"/>
  <c r="P351" i="1"/>
  <c r="D351" i="1"/>
  <c r="E351" i="1" s="1"/>
  <c r="G351" i="1" s="1"/>
  <c r="H352" i="1" s="1"/>
  <c r="L351" i="1"/>
  <c r="A352" i="1"/>
  <c r="J349" i="1" l="1"/>
  <c r="K349" i="1" s="1"/>
  <c r="I350" i="1"/>
  <c r="O348" i="1"/>
  <c r="B348" i="1"/>
  <c r="Q352" i="1"/>
  <c r="M351" i="1"/>
  <c r="N351" i="1" s="1"/>
  <c r="C352" i="1" s="1"/>
  <c r="P352" i="1"/>
  <c r="A353" i="1"/>
  <c r="D352" i="1"/>
  <c r="E352" i="1" s="1"/>
  <c r="G352" i="1" s="1"/>
  <c r="H353" i="1" s="1"/>
  <c r="L352" i="1"/>
  <c r="M352" i="1" l="1"/>
  <c r="N352" i="1" s="1"/>
  <c r="C353" i="1" s="1"/>
  <c r="Q353" i="1"/>
  <c r="P353" i="1"/>
  <c r="O349" i="1"/>
  <c r="B349" i="1"/>
  <c r="L353" i="1"/>
  <c r="A354" i="1"/>
  <c r="D353" i="1"/>
  <c r="E353" i="1" s="1"/>
  <c r="G353" i="1" s="1"/>
  <c r="H354" i="1" s="1"/>
  <c r="J350" i="1"/>
  <c r="K350" i="1" s="1"/>
  <c r="I351" i="1"/>
  <c r="O350" i="1" l="1"/>
  <c r="B350" i="1"/>
  <c r="J351" i="1"/>
  <c r="K351" i="1" s="1"/>
  <c r="I352" i="1"/>
  <c r="D354" i="1"/>
  <c r="E354" i="1" s="1"/>
  <c r="G354" i="1" s="1"/>
  <c r="H355" i="1" s="1"/>
  <c r="L354" i="1"/>
  <c r="A355" i="1"/>
  <c r="P354" i="1"/>
  <c r="M353" i="1"/>
  <c r="N353" i="1" s="1"/>
  <c r="C354" i="1" s="1"/>
  <c r="Q354" i="1"/>
  <c r="D355" i="1" l="1"/>
  <c r="E355" i="1" s="1"/>
  <c r="G355" i="1" s="1"/>
  <c r="H356" i="1" s="1"/>
  <c r="L355" i="1"/>
  <c r="A356" i="1"/>
  <c r="O351" i="1"/>
  <c r="B351" i="1"/>
  <c r="Q355" i="1"/>
  <c r="M354" i="1"/>
  <c r="N354" i="1" s="1"/>
  <c r="C355" i="1" s="1"/>
  <c r="P355" i="1"/>
  <c r="J352" i="1"/>
  <c r="K352" i="1" s="1"/>
  <c r="I353" i="1"/>
  <c r="J353" i="1" l="1"/>
  <c r="K353" i="1" s="1"/>
  <c r="I354" i="1"/>
  <c r="D356" i="1"/>
  <c r="E356" i="1" s="1"/>
  <c r="G356" i="1" s="1"/>
  <c r="H357" i="1" s="1"/>
  <c r="L356" i="1"/>
  <c r="A357" i="1"/>
  <c r="O352" i="1"/>
  <c r="B352" i="1"/>
  <c r="Q356" i="1"/>
  <c r="P356" i="1"/>
  <c r="M355" i="1"/>
  <c r="N355" i="1" s="1"/>
  <c r="C356" i="1" s="1"/>
  <c r="L357" i="1" l="1"/>
  <c r="A358" i="1"/>
  <c r="D357" i="1"/>
  <c r="E357" i="1" s="1"/>
  <c r="G357" i="1" s="1"/>
  <c r="H358" i="1" s="1"/>
  <c r="J354" i="1"/>
  <c r="K354" i="1" s="1"/>
  <c r="I355" i="1"/>
  <c r="M356" i="1"/>
  <c r="N356" i="1" s="1"/>
  <c r="C357" i="1" s="1"/>
  <c r="P357" i="1"/>
  <c r="Q357" i="1"/>
  <c r="O353" i="1"/>
  <c r="B353" i="1"/>
  <c r="O354" i="1" l="1"/>
  <c r="B354" i="1"/>
  <c r="J355" i="1"/>
  <c r="K355" i="1" s="1"/>
  <c r="I356" i="1"/>
  <c r="D358" i="1"/>
  <c r="E358" i="1" s="1"/>
  <c r="G358" i="1" s="1"/>
  <c r="H359" i="1" s="1"/>
  <c r="L358" i="1"/>
  <c r="A359" i="1"/>
  <c r="M357" i="1"/>
  <c r="N357" i="1" s="1"/>
  <c r="C358" i="1" s="1"/>
  <c r="Q358" i="1"/>
  <c r="P358" i="1"/>
  <c r="J356" i="1" l="1"/>
  <c r="K356" i="1" s="1"/>
  <c r="I357" i="1"/>
  <c r="A360" i="1"/>
  <c r="D359" i="1"/>
  <c r="E359" i="1" s="1"/>
  <c r="G359" i="1" s="1"/>
  <c r="H360" i="1" s="1"/>
  <c r="L359" i="1"/>
  <c r="O355" i="1"/>
  <c r="B355" i="1"/>
  <c r="P359" i="1"/>
  <c r="M358" i="1"/>
  <c r="N358" i="1" s="1"/>
  <c r="C359" i="1" s="1"/>
  <c r="Q359" i="1"/>
  <c r="A361" i="1" l="1"/>
  <c r="D360" i="1"/>
  <c r="E360" i="1" s="1"/>
  <c r="G360" i="1" s="1"/>
  <c r="H361" i="1" s="1"/>
  <c r="L360" i="1"/>
  <c r="Q360" i="1"/>
  <c r="M359" i="1"/>
  <c r="N359" i="1" s="1"/>
  <c r="C360" i="1" s="1"/>
  <c r="P360" i="1"/>
  <c r="J357" i="1"/>
  <c r="K357" i="1" s="1"/>
  <c r="I358" i="1"/>
  <c r="O356" i="1"/>
  <c r="B356" i="1"/>
  <c r="J358" i="1" l="1"/>
  <c r="K358" i="1" s="1"/>
  <c r="I359" i="1"/>
  <c r="M360" i="1"/>
  <c r="N360" i="1" s="1"/>
  <c r="C361" i="1" s="1"/>
  <c r="P361" i="1"/>
  <c r="Q361" i="1"/>
  <c r="O357" i="1"/>
  <c r="B357" i="1"/>
  <c r="L361" i="1"/>
  <c r="A362" i="1"/>
  <c r="D361" i="1"/>
  <c r="E361" i="1" s="1"/>
  <c r="G361" i="1" s="1"/>
  <c r="H362" i="1" s="1"/>
  <c r="D362" i="1" l="1"/>
  <c r="E362" i="1" s="1"/>
  <c r="G362" i="1" s="1"/>
  <c r="H363" i="1" s="1"/>
  <c r="L362" i="1"/>
  <c r="A363" i="1"/>
  <c r="P362" i="1"/>
  <c r="M361" i="1"/>
  <c r="N361" i="1" s="1"/>
  <c r="C362" i="1" s="1"/>
  <c r="Q362" i="1"/>
  <c r="J359" i="1"/>
  <c r="K359" i="1" s="1"/>
  <c r="I360" i="1"/>
  <c r="O358" i="1"/>
  <c r="B358" i="1"/>
  <c r="J360" i="1" l="1"/>
  <c r="K360" i="1" s="1"/>
  <c r="I361" i="1"/>
  <c r="D363" i="1"/>
  <c r="E363" i="1" s="1"/>
  <c r="G363" i="1" s="1"/>
  <c r="H364" i="1" s="1"/>
  <c r="L363" i="1"/>
  <c r="A364" i="1"/>
  <c r="O359" i="1"/>
  <c r="B359" i="1"/>
  <c r="Q363" i="1"/>
  <c r="M362" i="1"/>
  <c r="N362" i="1" s="1"/>
  <c r="C363" i="1" s="1"/>
  <c r="P363" i="1"/>
  <c r="Q364" i="1" l="1"/>
  <c r="M363" i="1"/>
  <c r="N363" i="1" s="1"/>
  <c r="C364" i="1" s="1"/>
  <c r="P364" i="1"/>
  <c r="J361" i="1"/>
  <c r="K361" i="1" s="1"/>
  <c r="I362" i="1"/>
  <c r="A365" i="1"/>
  <c r="D364" i="1"/>
  <c r="E364" i="1" s="1"/>
  <c r="G364" i="1" s="1"/>
  <c r="H365" i="1" s="1"/>
  <c r="L364" i="1"/>
  <c r="O360" i="1"/>
  <c r="B360" i="1"/>
  <c r="J362" i="1" l="1"/>
  <c r="K362" i="1" s="1"/>
  <c r="I363" i="1"/>
  <c r="M364" i="1"/>
  <c r="N364" i="1" s="1"/>
  <c r="C365" i="1" s="1"/>
  <c r="Q365" i="1"/>
  <c r="P365" i="1"/>
  <c r="O361" i="1"/>
  <c r="B361" i="1"/>
  <c r="L365" i="1"/>
  <c r="A366" i="1"/>
  <c r="D365" i="1"/>
  <c r="E365" i="1" s="1"/>
  <c r="G365" i="1" s="1"/>
  <c r="H366" i="1" s="1"/>
  <c r="O362" i="1" l="1"/>
  <c r="B362" i="1"/>
  <c r="D366" i="1"/>
  <c r="E366" i="1" s="1"/>
  <c r="G366" i="1" s="1"/>
  <c r="H367" i="1" s="1"/>
  <c r="L366" i="1"/>
  <c r="A367" i="1"/>
  <c r="M365" i="1"/>
  <c r="N365" i="1" s="1"/>
  <c r="C366" i="1" s="1"/>
  <c r="Q366" i="1"/>
  <c r="P366" i="1"/>
  <c r="J363" i="1"/>
  <c r="K363" i="1" s="1"/>
  <c r="I364" i="1"/>
  <c r="Q367" i="1" l="1"/>
  <c r="M366" i="1"/>
  <c r="N366" i="1" s="1"/>
  <c r="C367" i="1" s="1"/>
  <c r="P367" i="1"/>
  <c r="J364" i="1"/>
  <c r="K364" i="1" s="1"/>
  <c r="I365" i="1"/>
  <c r="O363" i="1"/>
  <c r="B363" i="1"/>
  <c r="D367" i="1"/>
  <c r="E367" i="1" s="1"/>
  <c r="G367" i="1" s="1"/>
  <c r="H368" i="1" s="1"/>
  <c r="L367" i="1"/>
  <c r="A368" i="1"/>
  <c r="P368" i="1" l="1"/>
  <c r="M367" i="1"/>
  <c r="N367" i="1" s="1"/>
  <c r="C368" i="1" s="1"/>
  <c r="Q368" i="1"/>
  <c r="J365" i="1"/>
  <c r="K365" i="1" s="1"/>
  <c r="I366" i="1"/>
  <c r="O364" i="1"/>
  <c r="B364" i="1"/>
  <c r="D368" i="1"/>
  <c r="E368" i="1" s="1"/>
  <c r="G368" i="1" s="1"/>
  <c r="H369" i="1" s="1"/>
  <c r="L368" i="1"/>
  <c r="A369" i="1"/>
  <c r="M368" i="1" l="1"/>
  <c r="N368" i="1" s="1"/>
  <c r="C369" i="1" s="1"/>
  <c r="Q369" i="1"/>
  <c r="P369" i="1"/>
  <c r="J366" i="1"/>
  <c r="K366" i="1" s="1"/>
  <c r="I367" i="1"/>
  <c r="L369" i="1"/>
  <c r="A370" i="1"/>
  <c r="D369" i="1"/>
  <c r="E369" i="1" s="1"/>
  <c r="G369" i="1" s="1"/>
  <c r="H370" i="1" s="1"/>
  <c r="O365" i="1"/>
  <c r="B365" i="1"/>
  <c r="J367" i="1" l="1"/>
  <c r="K367" i="1" s="1"/>
  <c r="I368" i="1"/>
  <c r="D370" i="1"/>
  <c r="E370" i="1" s="1"/>
  <c r="G370" i="1" s="1"/>
  <c r="H371" i="1" s="1"/>
  <c r="A371" i="1"/>
  <c r="L370" i="1"/>
  <c r="O366" i="1"/>
  <c r="B366" i="1"/>
  <c r="M369" i="1"/>
  <c r="N369" i="1" s="1"/>
  <c r="C370" i="1" s="1"/>
  <c r="Q370" i="1"/>
  <c r="P370" i="1"/>
  <c r="Q371" i="1" l="1"/>
  <c r="M370" i="1"/>
  <c r="N370" i="1" s="1"/>
  <c r="C371" i="1" s="1"/>
  <c r="P371" i="1"/>
  <c r="J368" i="1"/>
  <c r="K368" i="1" s="1"/>
  <c r="I369" i="1"/>
  <c r="D371" i="1"/>
  <c r="E371" i="1" s="1"/>
  <c r="G371" i="1" s="1"/>
  <c r="H372" i="1" s="1"/>
  <c r="L371" i="1"/>
  <c r="A372" i="1"/>
  <c r="O367" i="1"/>
  <c r="B367" i="1"/>
  <c r="A373" i="1" l="1"/>
  <c r="D372" i="1"/>
  <c r="E372" i="1" s="1"/>
  <c r="G372" i="1" s="1"/>
  <c r="H373" i="1" s="1"/>
  <c r="L372" i="1"/>
  <c r="J369" i="1"/>
  <c r="K369" i="1" s="1"/>
  <c r="I370" i="1"/>
  <c r="Q372" i="1"/>
  <c r="P372" i="1"/>
  <c r="M371" i="1"/>
  <c r="N371" i="1" s="1"/>
  <c r="C372" i="1" s="1"/>
  <c r="O368" i="1"/>
  <c r="B368" i="1"/>
  <c r="M372" i="1" l="1"/>
  <c r="N372" i="1" s="1"/>
  <c r="C373" i="1" s="1"/>
  <c r="P373" i="1"/>
  <c r="Q373" i="1"/>
  <c r="J370" i="1"/>
  <c r="K370" i="1" s="1"/>
  <c r="I371" i="1"/>
  <c r="O369" i="1"/>
  <c r="B369" i="1"/>
  <c r="D373" i="1"/>
  <c r="E373" i="1" s="1"/>
  <c r="G373" i="1" s="1"/>
  <c r="H374" i="1" s="1"/>
  <c r="A374" i="1"/>
  <c r="L373" i="1"/>
  <c r="D374" i="1" l="1"/>
  <c r="E374" i="1" s="1"/>
  <c r="G374" i="1" s="1"/>
  <c r="H375" i="1" s="1"/>
  <c r="L374" i="1"/>
  <c r="A375" i="1"/>
  <c r="J371" i="1"/>
  <c r="K371" i="1" s="1"/>
  <c r="I372" i="1"/>
  <c r="O370" i="1"/>
  <c r="B370" i="1"/>
  <c r="M373" i="1"/>
  <c r="N373" i="1" s="1"/>
  <c r="C374" i="1" s="1"/>
  <c r="P374" i="1"/>
  <c r="Q374" i="1"/>
  <c r="O371" i="1" l="1"/>
  <c r="B371" i="1"/>
  <c r="L375" i="1"/>
  <c r="D375" i="1"/>
  <c r="E375" i="1" s="1"/>
  <c r="G375" i="1" s="1"/>
  <c r="H376" i="1" s="1"/>
  <c r="A376" i="1"/>
  <c r="J372" i="1"/>
  <c r="K372" i="1" s="1"/>
  <c r="I373" i="1"/>
  <c r="P375" i="1"/>
  <c r="M374" i="1"/>
  <c r="N374" i="1" s="1"/>
  <c r="C375" i="1" s="1"/>
  <c r="Q375" i="1"/>
  <c r="J373" i="1" l="1"/>
  <c r="K373" i="1" s="1"/>
  <c r="I374" i="1"/>
  <c r="L376" i="1"/>
  <c r="A377" i="1"/>
  <c r="D376" i="1"/>
  <c r="E376" i="1" s="1"/>
  <c r="G376" i="1" s="1"/>
  <c r="H377" i="1" s="1"/>
  <c r="O372" i="1"/>
  <c r="B372" i="1"/>
  <c r="M375" i="1"/>
  <c r="N375" i="1" s="1"/>
  <c r="C376" i="1" s="1"/>
  <c r="Q376" i="1"/>
  <c r="P376" i="1"/>
  <c r="I376" i="1"/>
  <c r="I377" i="1" l="1"/>
  <c r="J377" i="1" s="1"/>
  <c r="D377" i="1"/>
  <c r="E377" i="1" s="1"/>
  <c r="G377" i="1" s="1"/>
  <c r="H378" i="1" s="1"/>
  <c r="L377" i="1"/>
  <c r="A378" i="1"/>
  <c r="J376" i="1"/>
  <c r="K376" i="1" s="1"/>
  <c r="Q377" i="1"/>
  <c r="M376" i="1"/>
  <c r="N376" i="1" s="1"/>
  <c r="C377" i="1" s="1"/>
  <c r="P377" i="1"/>
  <c r="J374" i="1"/>
  <c r="K374" i="1" s="1"/>
  <c r="I375" i="1"/>
  <c r="J375" i="1" s="1"/>
  <c r="K375" i="1" s="1"/>
  <c r="O373" i="1"/>
  <c r="B373" i="1"/>
  <c r="I378" i="1" l="1"/>
  <c r="J378" i="1" s="1"/>
  <c r="K377" i="1"/>
  <c r="B377" i="1" s="1"/>
  <c r="O376" i="1"/>
  <c r="B376" i="1"/>
  <c r="O375" i="1"/>
  <c r="B375" i="1"/>
  <c r="O374" i="1"/>
  <c r="B374" i="1"/>
  <c r="A379" i="1"/>
  <c r="D378" i="1"/>
  <c r="E378" i="1" s="1"/>
  <c r="G378" i="1" s="1"/>
  <c r="H379" i="1" s="1"/>
  <c r="L378" i="1"/>
  <c r="M377" i="1"/>
  <c r="N377" i="1" s="1"/>
  <c r="C378" i="1" s="1"/>
  <c r="Q378" i="1"/>
  <c r="P378" i="1"/>
  <c r="I379" i="1" l="1"/>
  <c r="J379" i="1" s="1"/>
  <c r="K378" i="1"/>
  <c r="B378" i="1" s="1"/>
  <c r="A380" i="1"/>
  <c r="D379" i="1"/>
  <c r="E379" i="1" s="1"/>
  <c r="G379" i="1" s="1"/>
  <c r="H380" i="1" s="1"/>
  <c r="L379" i="1"/>
  <c r="O377" i="1"/>
  <c r="M378" i="1"/>
  <c r="N378" i="1" s="1"/>
  <c r="C379" i="1" s="1"/>
  <c r="Q379" i="1"/>
  <c r="P379" i="1"/>
  <c r="K379" i="1" l="1"/>
  <c r="B379" i="1" s="1"/>
  <c r="Q380" i="1"/>
  <c r="P380" i="1"/>
  <c r="M379" i="1"/>
  <c r="N379" i="1" s="1"/>
  <c r="C380" i="1" s="1"/>
  <c r="O378" i="1"/>
  <c r="I380" i="1"/>
  <c r="J380" i="1" s="1"/>
  <c r="D380" i="1"/>
  <c r="E380" i="1" s="1"/>
  <c r="G380" i="1" s="1"/>
  <c r="H381" i="1" s="1"/>
  <c r="A381" i="1"/>
  <c r="L380" i="1"/>
  <c r="K380" i="1" l="1"/>
  <c r="B380" i="1" s="1"/>
  <c r="D381" i="1"/>
  <c r="E381" i="1" s="1"/>
  <c r="G381" i="1" s="1"/>
  <c r="H382" i="1" s="1"/>
  <c r="L381" i="1"/>
  <c r="A382" i="1"/>
  <c r="I381" i="1"/>
  <c r="O379" i="1"/>
  <c r="P381" i="1"/>
  <c r="Q381" i="1"/>
  <c r="M380" i="1"/>
  <c r="N380" i="1" s="1"/>
  <c r="C381" i="1" s="1"/>
  <c r="I382" i="1" l="1"/>
  <c r="J382" i="1" s="1"/>
  <c r="J381" i="1"/>
  <c r="K381" i="1" s="1"/>
  <c r="B381" i="1" s="1"/>
  <c r="L382" i="1"/>
  <c r="A383" i="1"/>
  <c r="D382" i="1"/>
  <c r="E382" i="1" s="1"/>
  <c r="G382" i="1" s="1"/>
  <c r="H383" i="1" s="1"/>
  <c r="O380" i="1"/>
  <c r="Q382" i="1"/>
  <c r="M381" i="1"/>
  <c r="N381" i="1" s="1"/>
  <c r="C382" i="1" s="1"/>
  <c r="P382" i="1"/>
  <c r="I383" i="1" l="1"/>
  <c r="J383" i="1" s="1"/>
  <c r="K382" i="1"/>
  <c r="B382" i="1" s="1"/>
  <c r="A384" i="1"/>
  <c r="D383" i="1"/>
  <c r="E383" i="1" s="1"/>
  <c r="G383" i="1" s="1"/>
  <c r="H384" i="1" s="1"/>
  <c r="L383" i="1"/>
  <c r="P383" i="1"/>
  <c r="M382" i="1"/>
  <c r="N382" i="1" s="1"/>
  <c r="C383" i="1" s="1"/>
  <c r="Q383" i="1"/>
  <c r="O381" i="1"/>
  <c r="I384" i="1" l="1"/>
  <c r="J384" i="1" s="1"/>
  <c r="K383" i="1"/>
  <c r="B383" i="1" s="1"/>
  <c r="M383" i="1"/>
  <c r="N383" i="1" s="1"/>
  <c r="C384" i="1" s="1"/>
  <c r="Q384" i="1"/>
  <c r="P384" i="1"/>
  <c r="O382" i="1"/>
  <c r="A385" i="1"/>
  <c r="D384" i="1"/>
  <c r="E384" i="1" s="1"/>
  <c r="G384" i="1" s="1"/>
  <c r="H385" i="1" s="1"/>
  <c r="L384" i="1"/>
  <c r="I385" i="1" l="1"/>
  <c r="J385" i="1" s="1"/>
  <c r="O383" i="1"/>
  <c r="K384" i="1"/>
  <c r="B384" i="1" s="1"/>
  <c r="D385" i="1"/>
  <c r="E385" i="1" s="1"/>
  <c r="G385" i="1" s="1"/>
  <c r="H386" i="1" s="1"/>
  <c r="L385" i="1"/>
  <c r="A386" i="1"/>
  <c r="P385" i="1"/>
  <c r="M384" i="1"/>
  <c r="N384" i="1" s="1"/>
  <c r="C385" i="1" s="1"/>
  <c r="Q385" i="1"/>
  <c r="K385" i="1" l="1"/>
  <c r="B385" i="1" s="1"/>
  <c r="L386" i="1"/>
  <c r="A387" i="1"/>
  <c r="D386" i="1"/>
  <c r="E386" i="1" s="1"/>
  <c r="G386" i="1" s="1"/>
  <c r="H387" i="1" s="1"/>
  <c r="O384" i="1"/>
  <c r="M385" i="1"/>
  <c r="N385" i="1" s="1"/>
  <c r="C386" i="1" s="1"/>
  <c r="Q386" i="1"/>
  <c r="P386" i="1"/>
  <c r="I386" i="1"/>
  <c r="P387" i="1" l="1"/>
  <c r="M386" i="1"/>
  <c r="N386" i="1" s="1"/>
  <c r="C387" i="1" s="1"/>
  <c r="Q387" i="1"/>
  <c r="O385" i="1"/>
  <c r="I387" i="1"/>
  <c r="J387" i="1" s="1"/>
  <c r="D387" i="1"/>
  <c r="E387" i="1" s="1"/>
  <c r="G387" i="1" s="1"/>
  <c r="H388" i="1" s="1"/>
  <c r="A388" i="1"/>
  <c r="L387" i="1"/>
  <c r="J386" i="1"/>
  <c r="K386" i="1" s="1"/>
  <c r="K387" i="1" l="1"/>
  <c r="B387" i="1" s="1"/>
  <c r="O386" i="1"/>
  <c r="B386" i="1"/>
  <c r="I388" i="1"/>
  <c r="M387" i="1"/>
  <c r="N387" i="1" s="1"/>
  <c r="C388" i="1" s="1"/>
  <c r="Q388" i="1"/>
  <c r="P388" i="1"/>
  <c r="A389" i="1"/>
  <c r="D388" i="1"/>
  <c r="E388" i="1" s="1"/>
  <c r="G388" i="1" s="1"/>
  <c r="H389" i="1" s="1"/>
  <c r="L388" i="1"/>
  <c r="D389" i="1" l="1"/>
  <c r="E389" i="1" s="1"/>
  <c r="G389" i="1" s="1"/>
  <c r="H390" i="1" s="1"/>
  <c r="L389" i="1"/>
  <c r="A390" i="1"/>
  <c r="I389" i="1"/>
  <c r="P389" i="1"/>
  <c r="Q389" i="1"/>
  <c r="M388" i="1"/>
  <c r="N388" i="1" s="1"/>
  <c r="C389" i="1" s="1"/>
  <c r="J388" i="1"/>
  <c r="K388" i="1" s="1"/>
  <c r="O387" i="1"/>
  <c r="I390" i="1" l="1"/>
  <c r="J390" i="1" s="1"/>
  <c r="J389" i="1"/>
  <c r="K389" i="1" s="1"/>
  <c r="O388" i="1"/>
  <c r="B388" i="1"/>
  <c r="L390" i="1"/>
  <c r="A391" i="1"/>
  <c r="D390" i="1"/>
  <c r="E390" i="1" s="1"/>
  <c r="G390" i="1" s="1"/>
  <c r="H391" i="1" s="1"/>
  <c r="M389" i="1"/>
  <c r="N389" i="1" s="1"/>
  <c r="C390" i="1" s="1"/>
  <c r="Q390" i="1"/>
  <c r="P390" i="1"/>
  <c r="I391" i="1" l="1"/>
  <c r="J391" i="1" s="1"/>
  <c r="K390" i="1"/>
  <c r="B390" i="1" s="1"/>
  <c r="L391" i="1"/>
  <c r="A392" i="1"/>
  <c r="D391" i="1"/>
  <c r="E391" i="1" s="1"/>
  <c r="G391" i="1" s="1"/>
  <c r="H392" i="1" s="1"/>
  <c r="O389" i="1"/>
  <c r="P391" i="1"/>
  <c r="M390" i="1"/>
  <c r="N390" i="1" s="1"/>
  <c r="C391" i="1" s="1"/>
  <c r="Q391" i="1"/>
  <c r="B389" i="1"/>
  <c r="K391" i="1" l="1"/>
  <c r="B391" i="1" s="1"/>
  <c r="Q392" i="1"/>
  <c r="M391" i="1"/>
  <c r="N391" i="1" s="1"/>
  <c r="C392" i="1" s="1"/>
  <c r="P392" i="1"/>
  <c r="O390" i="1"/>
  <c r="I392" i="1"/>
  <c r="A393" i="1"/>
  <c r="D392" i="1"/>
  <c r="E392" i="1" s="1"/>
  <c r="G392" i="1" s="1"/>
  <c r="H393" i="1" s="1"/>
  <c r="L392" i="1"/>
  <c r="O391" i="1" l="1"/>
  <c r="I393" i="1"/>
  <c r="J393" i="1" s="1"/>
  <c r="M392" i="1"/>
  <c r="N392" i="1" s="1"/>
  <c r="C393" i="1" s="1"/>
  <c r="P393" i="1"/>
  <c r="Q393" i="1"/>
  <c r="A394" i="1"/>
  <c r="D393" i="1"/>
  <c r="E393" i="1" s="1"/>
  <c r="G393" i="1" s="1"/>
  <c r="H394" i="1" s="1"/>
  <c r="L393" i="1"/>
  <c r="J392" i="1"/>
  <c r="K392" i="1" s="1"/>
  <c r="O392" i="1" l="1"/>
  <c r="B392" i="1"/>
  <c r="K393" i="1"/>
  <c r="I394" i="1"/>
  <c r="D394" i="1"/>
  <c r="E394" i="1" s="1"/>
  <c r="G394" i="1" s="1"/>
  <c r="H395" i="1" s="1"/>
  <c r="A395" i="1"/>
  <c r="L394" i="1"/>
  <c r="Q394" i="1"/>
  <c r="M393" i="1"/>
  <c r="N393" i="1" s="1"/>
  <c r="C394" i="1" s="1"/>
  <c r="P394" i="1"/>
  <c r="I395" i="1" l="1"/>
  <c r="J395" i="1" s="1"/>
  <c r="O393" i="1"/>
  <c r="P395" i="1"/>
  <c r="M394" i="1"/>
  <c r="N394" i="1" s="1"/>
  <c r="C395" i="1" s="1"/>
  <c r="Q395" i="1"/>
  <c r="L395" i="1"/>
  <c r="D395" i="1"/>
  <c r="E395" i="1" s="1"/>
  <c r="G395" i="1" s="1"/>
  <c r="H396" i="1" s="1"/>
  <c r="A396" i="1"/>
  <c r="J394" i="1"/>
  <c r="K394" i="1" s="1"/>
  <c r="B393" i="1"/>
  <c r="K395" i="1" l="1"/>
  <c r="B395" i="1" s="1"/>
  <c r="O394" i="1"/>
  <c r="B394" i="1"/>
  <c r="A397" i="1"/>
  <c r="D396" i="1"/>
  <c r="E396" i="1" s="1"/>
  <c r="G396" i="1" s="1"/>
  <c r="H397" i="1" s="1"/>
  <c r="L396" i="1"/>
  <c r="I396" i="1"/>
  <c r="J396" i="1" s="1"/>
  <c r="P396" i="1"/>
  <c r="M395" i="1"/>
  <c r="N395" i="1" s="1"/>
  <c r="C396" i="1" s="1"/>
  <c r="Q396" i="1"/>
  <c r="K396" i="1" l="1"/>
  <c r="B396" i="1" s="1"/>
  <c r="M396" i="1"/>
  <c r="N396" i="1" s="1"/>
  <c r="C397" i="1" s="1"/>
  <c r="P397" i="1"/>
  <c r="Q397" i="1"/>
  <c r="I397" i="1"/>
  <c r="J397" i="1" s="1"/>
  <c r="D397" i="1"/>
  <c r="E397" i="1" s="1"/>
  <c r="G397" i="1" s="1"/>
  <c r="H398" i="1" s="1"/>
  <c r="L397" i="1"/>
  <c r="A398" i="1"/>
  <c r="O395" i="1"/>
  <c r="K397" i="1" l="1"/>
  <c r="B397" i="1" s="1"/>
  <c r="Q398" i="1"/>
  <c r="M397" i="1"/>
  <c r="N397" i="1" s="1"/>
  <c r="C398" i="1" s="1"/>
  <c r="P398" i="1"/>
  <c r="I398" i="1"/>
  <c r="J398" i="1" s="1"/>
  <c r="O396" i="1"/>
  <c r="D398" i="1"/>
  <c r="E398" i="1" s="1"/>
  <c r="G398" i="1" s="1"/>
  <c r="H399" i="1" s="1"/>
  <c r="L398" i="1"/>
  <c r="A399" i="1"/>
  <c r="K398" i="1" l="1"/>
  <c r="B398" i="1" s="1"/>
  <c r="P399" i="1"/>
  <c r="Q399" i="1"/>
  <c r="M398" i="1"/>
  <c r="N398" i="1" s="1"/>
  <c r="C399" i="1" s="1"/>
  <c r="O397" i="1"/>
  <c r="L399" i="1"/>
  <c r="A400" i="1"/>
  <c r="D399" i="1"/>
  <c r="E399" i="1" s="1"/>
  <c r="G399" i="1" s="1"/>
  <c r="H400" i="1" s="1"/>
  <c r="I399" i="1"/>
  <c r="I400" i="1" l="1"/>
  <c r="J400" i="1" s="1"/>
  <c r="D400" i="1"/>
  <c r="E400" i="1" s="1"/>
  <c r="G400" i="1" s="1"/>
  <c r="H401" i="1" s="1"/>
  <c r="A401" i="1"/>
  <c r="L400" i="1"/>
  <c r="J399" i="1"/>
  <c r="K399" i="1" s="1"/>
  <c r="Q400" i="1"/>
  <c r="M399" i="1"/>
  <c r="N399" i="1" s="1"/>
  <c r="C400" i="1" s="1"/>
  <c r="P400" i="1"/>
  <c r="O398" i="1"/>
  <c r="K400" i="1" l="1"/>
  <c r="B400" i="1" s="1"/>
  <c r="O399" i="1"/>
  <c r="B399" i="1"/>
  <c r="I401" i="1"/>
  <c r="J401" i="1" s="1"/>
  <c r="M400" i="1"/>
  <c r="N400" i="1" s="1"/>
  <c r="C401" i="1" s="1"/>
  <c r="P401" i="1"/>
  <c r="Q401" i="1"/>
  <c r="A402" i="1"/>
  <c r="D401" i="1"/>
  <c r="E401" i="1" s="1"/>
  <c r="G401" i="1" s="1"/>
  <c r="H402" i="1" s="1"/>
  <c r="L401" i="1"/>
  <c r="K401" i="1" l="1"/>
  <c r="B401" i="1" s="1"/>
  <c r="D402" i="1"/>
  <c r="E402" i="1" s="1"/>
  <c r="G402" i="1" s="1"/>
  <c r="H403" i="1" s="1"/>
  <c r="L402" i="1"/>
  <c r="A403" i="1"/>
  <c r="I402" i="1"/>
  <c r="O400" i="1"/>
  <c r="P402" i="1"/>
  <c r="M401" i="1"/>
  <c r="N401" i="1" s="1"/>
  <c r="C402" i="1" s="1"/>
  <c r="Q402" i="1"/>
  <c r="I403" i="1" l="1"/>
  <c r="J403" i="1" s="1"/>
  <c r="J402" i="1"/>
  <c r="K402" i="1" s="1"/>
  <c r="L403" i="1"/>
  <c r="A404" i="1"/>
  <c r="D403" i="1"/>
  <c r="E403" i="1" s="1"/>
  <c r="G403" i="1" s="1"/>
  <c r="H404" i="1" s="1"/>
  <c r="P403" i="1"/>
  <c r="M402" i="1"/>
  <c r="N402" i="1" s="1"/>
  <c r="C403" i="1" s="1"/>
  <c r="Q403" i="1"/>
  <c r="O401" i="1"/>
  <c r="K403" i="1" l="1"/>
  <c r="B403" i="1" s="1"/>
  <c r="O402" i="1"/>
  <c r="B402" i="1"/>
  <c r="D404" i="1"/>
  <c r="E404" i="1" s="1"/>
  <c r="G404" i="1" s="1"/>
  <c r="H405" i="1" s="1"/>
  <c r="L404" i="1"/>
  <c r="A405" i="1"/>
  <c r="Q404" i="1"/>
  <c r="M403" i="1"/>
  <c r="N403" i="1" s="1"/>
  <c r="C404" i="1" s="1"/>
  <c r="P404" i="1"/>
  <c r="I404" i="1"/>
  <c r="I405" i="1" l="1"/>
  <c r="J405" i="1" s="1"/>
  <c r="D405" i="1"/>
  <c r="E405" i="1" s="1"/>
  <c r="G405" i="1" s="1"/>
  <c r="H406" i="1" s="1"/>
  <c r="A406" i="1"/>
  <c r="L405" i="1"/>
  <c r="J404" i="1"/>
  <c r="K404" i="1" s="1"/>
  <c r="O403" i="1"/>
  <c r="M404" i="1"/>
  <c r="N404" i="1" s="1"/>
  <c r="C405" i="1" s="1"/>
  <c r="Q405" i="1"/>
  <c r="P405" i="1"/>
  <c r="O404" i="1" l="1"/>
  <c r="B404" i="1"/>
  <c r="K405" i="1"/>
  <c r="I406" i="1"/>
  <c r="J406" i="1" s="1"/>
  <c r="Q406" i="1"/>
  <c r="M405" i="1"/>
  <c r="N405" i="1" s="1"/>
  <c r="C406" i="1" s="1"/>
  <c r="P406" i="1"/>
  <c r="D406" i="1"/>
  <c r="E406" i="1" s="1"/>
  <c r="G406" i="1" s="1"/>
  <c r="H407" i="1" s="1"/>
  <c r="L406" i="1"/>
  <c r="A407" i="1"/>
  <c r="O405" i="1" l="1"/>
  <c r="K406" i="1"/>
  <c r="B406" i="1" s="1"/>
  <c r="L407" i="1"/>
  <c r="A408" i="1"/>
  <c r="D407" i="1"/>
  <c r="E407" i="1" s="1"/>
  <c r="G407" i="1" s="1"/>
  <c r="H408" i="1" s="1"/>
  <c r="I407" i="1"/>
  <c r="P407" i="1"/>
  <c r="M406" i="1"/>
  <c r="N406" i="1" s="1"/>
  <c r="C407" i="1" s="1"/>
  <c r="Q407" i="1"/>
  <c r="B405" i="1"/>
  <c r="I408" i="1" l="1"/>
  <c r="J408" i="1" s="1"/>
  <c r="J407" i="1"/>
  <c r="K407" i="1" s="1"/>
  <c r="A409" i="1"/>
  <c r="D408" i="1"/>
  <c r="E408" i="1" s="1"/>
  <c r="G408" i="1" s="1"/>
  <c r="H409" i="1" s="1"/>
  <c r="L408" i="1"/>
  <c r="O406" i="1"/>
  <c r="M407" i="1"/>
  <c r="N407" i="1" s="1"/>
  <c r="C408" i="1" s="1"/>
  <c r="Q408" i="1"/>
  <c r="P408" i="1"/>
  <c r="I409" i="1" l="1"/>
  <c r="J409" i="1" s="1"/>
  <c r="K408" i="1"/>
  <c r="B408" i="1" s="1"/>
  <c r="O407" i="1"/>
  <c r="B407" i="1"/>
  <c r="A410" i="1"/>
  <c r="D409" i="1"/>
  <c r="E409" i="1" s="1"/>
  <c r="G409" i="1" s="1"/>
  <c r="H410" i="1" s="1"/>
  <c r="L409" i="1"/>
  <c r="M408" i="1"/>
  <c r="N408" i="1" s="1"/>
  <c r="C409" i="1" s="1"/>
  <c r="P409" i="1"/>
  <c r="Q409" i="1"/>
  <c r="K409" i="1" l="1"/>
  <c r="B409" i="1" s="1"/>
  <c r="D410" i="1"/>
  <c r="E410" i="1" s="1"/>
  <c r="G410" i="1" s="1"/>
  <c r="H411" i="1" s="1"/>
  <c r="A411" i="1"/>
  <c r="L410" i="1"/>
  <c r="O408" i="1"/>
  <c r="Q410" i="1"/>
  <c r="M409" i="1"/>
  <c r="N409" i="1" s="1"/>
  <c r="C410" i="1" s="1"/>
  <c r="P410" i="1"/>
  <c r="I410" i="1"/>
  <c r="I411" i="1" l="1"/>
  <c r="J411" i="1" s="1"/>
  <c r="L411" i="1"/>
  <c r="A412" i="1"/>
  <c r="D411" i="1"/>
  <c r="E411" i="1" s="1"/>
  <c r="G411" i="1" s="1"/>
  <c r="H412" i="1" s="1"/>
  <c r="J410" i="1"/>
  <c r="K410" i="1" s="1"/>
  <c r="O409" i="1"/>
  <c r="Q411" i="1"/>
  <c r="M410" i="1"/>
  <c r="N410" i="1" s="1"/>
  <c r="C411" i="1" s="1"/>
  <c r="P411" i="1"/>
  <c r="I412" i="1" l="1"/>
  <c r="J412" i="1" s="1"/>
  <c r="O410" i="1"/>
  <c r="B410" i="1"/>
  <c r="K411" i="1"/>
  <c r="D412" i="1"/>
  <c r="E412" i="1" s="1"/>
  <c r="G412" i="1" s="1"/>
  <c r="H413" i="1" s="1"/>
  <c r="A413" i="1"/>
  <c r="L412" i="1"/>
  <c r="P412" i="1"/>
  <c r="M411" i="1"/>
  <c r="N411" i="1" s="1"/>
  <c r="C412" i="1" s="1"/>
  <c r="Q412" i="1"/>
  <c r="K412" i="1" l="1"/>
  <c r="B412" i="1" s="1"/>
  <c r="O411" i="1"/>
  <c r="M412" i="1"/>
  <c r="N412" i="1" s="1"/>
  <c r="C413" i="1" s="1"/>
  <c r="P413" i="1"/>
  <c r="Q413" i="1"/>
  <c r="A414" i="1"/>
  <c r="D413" i="1"/>
  <c r="E413" i="1" s="1"/>
  <c r="G413" i="1" s="1"/>
  <c r="H414" i="1" s="1"/>
  <c r="L413" i="1"/>
  <c r="I413" i="1"/>
  <c r="J413" i="1" s="1"/>
  <c r="B411" i="1"/>
  <c r="O412" i="1" l="1"/>
  <c r="K413" i="1"/>
  <c r="B413" i="1" s="1"/>
  <c r="Q414" i="1"/>
  <c r="M413" i="1"/>
  <c r="N413" i="1" s="1"/>
  <c r="C414" i="1" s="1"/>
  <c r="P414" i="1"/>
  <c r="I414" i="1"/>
  <c r="D414" i="1"/>
  <c r="E414" i="1" s="1"/>
  <c r="G414" i="1" s="1"/>
  <c r="H415" i="1" s="1"/>
  <c r="L414" i="1"/>
  <c r="A415" i="1"/>
  <c r="I415" i="1" l="1"/>
  <c r="J415" i="1" s="1"/>
  <c r="L415" i="1"/>
  <c r="A416" i="1"/>
  <c r="D415" i="1"/>
  <c r="E415" i="1" s="1"/>
  <c r="G415" i="1" s="1"/>
  <c r="H416" i="1" s="1"/>
  <c r="O413" i="1"/>
  <c r="J414" i="1"/>
  <c r="K414" i="1" s="1"/>
  <c r="Q415" i="1"/>
  <c r="M414" i="1"/>
  <c r="N414" i="1" s="1"/>
  <c r="C415" i="1" s="1"/>
  <c r="P415" i="1"/>
  <c r="K415" i="1" l="1"/>
  <c r="B415" i="1" s="1"/>
  <c r="O414" i="1"/>
  <c r="B414" i="1"/>
  <c r="L416" i="1"/>
  <c r="D416" i="1"/>
  <c r="E416" i="1" s="1"/>
  <c r="G416" i="1" s="1"/>
  <c r="H417" i="1" s="1"/>
  <c r="A417" i="1"/>
  <c r="Q416" i="1"/>
  <c r="M415" i="1"/>
  <c r="N415" i="1" s="1"/>
  <c r="C416" i="1" s="1"/>
  <c r="P416" i="1"/>
  <c r="I416" i="1"/>
  <c r="I417" i="1" l="1"/>
  <c r="J417" i="1" s="1"/>
  <c r="M416" i="1"/>
  <c r="N416" i="1" s="1"/>
  <c r="C417" i="1" s="1"/>
  <c r="Q417" i="1"/>
  <c r="P417" i="1"/>
  <c r="L417" i="1"/>
  <c r="A418" i="1"/>
  <c r="D417" i="1"/>
  <c r="E417" i="1" s="1"/>
  <c r="G417" i="1" s="1"/>
  <c r="H418" i="1" s="1"/>
  <c r="J416" i="1"/>
  <c r="K416" i="1" s="1"/>
  <c r="O415" i="1"/>
  <c r="O416" i="1" l="1"/>
  <c r="B416" i="1"/>
  <c r="K417" i="1"/>
  <c r="A419" i="1"/>
  <c r="D418" i="1"/>
  <c r="E418" i="1" s="1"/>
  <c r="G418" i="1" s="1"/>
  <c r="H419" i="1" s="1"/>
  <c r="L418" i="1"/>
  <c r="Q418" i="1"/>
  <c r="M417" i="1"/>
  <c r="N417" i="1" s="1"/>
  <c r="C418" i="1" s="1"/>
  <c r="P418" i="1"/>
  <c r="I418" i="1"/>
  <c r="A420" i="1" l="1"/>
  <c r="D419" i="1"/>
  <c r="E419" i="1" s="1"/>
  <c r="G419" i="1" s="1"/>
  <c r="H420" i="1" s="1"/>
  <c r="L419" i="1"/>
  <c r="O417" i="1"/>
  <c r="I419" i="1"/>
  <c r="J418" i="1"/>
  <c r="K418" i="1" s="1"/>
  <c r="M418" i="1"/>
  <c r="N418" i="1" s="1"/>
  <c r="C419" i="1" s="1"/>
  <c r="Q419" i="1"/>
  <c r="P419" i="1"/>
  <c r="B417" i="1"/>
  <c r="I420" i="1" l="1"/>
  <c r="J420" i="1" s="1"/>
  <c r="O418" i="1"/>
  <c r="B418" i="1"/>
  <c r="J419" i="1"/>
  <c r="K419" i="1" s="1"/>
  <c r="D420" i="1"/>
  <c r="E420" i="1" s="1"/>
  <c r="G420" i="1" s="1"/>
  <c r="H421" i="1" s="1"/>
  <c r="A421" i="1"/>
  <c r="L420" i="1"/>
  <c r="Q420" i="1"/>
  <c r="M419" i="1"/>
  <c r="N419" i="1" s="1"/>
  <c r="C420" i="1" s="1"/>
  <c r="P420" i="1"/>
  <c r="I421" i="1" l="1"/>
  <c r="J421" i="1" s="1"/>
  <c r="K420" i="1"/>
  <c r="B420" i="1" s="1"/>
  <c r="O419" i="1"/>
  <c r="B419" i="1"/>
  <c r="L421" i="1"/>
  <c r="A422" i="1"/>
  <c r="D421" i="1"/>
  <c r="E421" i="1" s="1"/>
  <c r="G421" i="1" s="1"/>
  <c r="H422" i="1" s="1"/>
  <c r="Q421" i="1"/>
  <c r="P421" i="1"/>
  <c r="M420" i="1"/>
  <c r="N420" i="1" s="1"/>
  <c r="C421" i="1" s="1"/>
  <c r="I422" i="1" l="1"/>
  <c r="J422" i="1" s="1"/>
  <c r="K421" i="1"/>
  <c r="B421" i="1" s="1"/>
  <c r="A423" i="1"/>
  <c r="D422" i="1"/>
  <c r="E422" i="1" s="1"/>
  <c r="G422" i="1" s="1"/>
  <c r="H423" i="1" s="1"/>
  <c r="L422" i="1"/>
  <c r="Q422" i="1"/>
  <c r="M421" i="1"/>
  <c r="N421" i="1" s="1"/>
  <c r="C422" i="1" s="1"/>
  <c r="P422" i="1"/>
  <c r="O420" i="1"/>
  <c r="I423" i="1" l="1"/>
  <c r="J423" i="1" s="1"/>
  <c r="K422" i="1"/>
  <c r="B422" i="1" s="1"/>
  <c r="M422" i="1"/>
  <c r="N422" i="1" s="1"/>
  <c r="C423" i="1" s="1"/>
  <c r="P423" i="1"/>
  <c r="Q423" i="1"/>
  <c r="O421" i="1"/>
  <c r="A424" i="1"/>
  <c r="D423" i="1"/>
  <c r="E423" i="1" s="1"/>
  <c r="G423" i="1" s="1"/>
  <c r="H424" i="1" s="1"/>
  <c r="L423" i="1"/>
  <c r="I424" i="1" l="1"/>
  <c r="J424" i="1" s="1"/>
  <c r="K423" i="1"/>
  <c r="B423" i="1" s="1"/>
  <c r="D424" i="1"/>
  <c r="E424" i="1" s="1"/>
  <c r="G424" i="1" s="1"/>
  <c r="H425" i="1" s="1"/>
  <c r="L424" i="1"/>
  <c r="A425" i="1"/>
  <c r="P424" i="1"/>
  <c r="M423" i="1"/>
  <c r="N423" i="1" s="1"/>
  <c r="C424" i="1" s="1"/>
  <c r="Q424" i="1"/>
  <c r="O422" i="1"/>
  <c r="K424" i="1" l="1"/>
  <c r="B424" i="1" s="1"/>
  <c r="L425" i="1"/>
  <c r="A426" i="1"/>
  <c r="D425" i="1"/>
  <c r="E425" i="1" s="1"/>
  <c r="G425" i="1" s="1"/>
  <c r="H426" i="1" s="1"/>
  <c r="O423" i="1"/>
  <c r="P425" i="1"/>
  <c r="M424" i="1"/>
  <c r="N424" i="1" s="1"/>
  <c r="C425" i="1" s="1"/>
  <c r="Q425" i="1"/>
  <c r="I425" i="1"/>
  <c r="I426" i="1" l="1"/>
  <c r="J426" i="1" s="1"/>
  <c r="J425" i="1"/>
  <c r="K425" i="1" s="1"/>
  <c r="D426" i="1"/>
  <c r="E426" i="1" s="1"/>
  <c r="G426" i="1" s="1"/>
  <c r="H427" i="1" s="1"/>
  <c r="A427" i="1"/>
  <c r="L426" i="1"/>
  <c r="O424" i="1"/>
  <c r="P426" i="1"/>
  <c r="M425" i="1"/>
  <c r="N425" i="1" s="1"/>
  <c r="C426" i="1" s="1"/>
  <c r="Q426" i="1"/>
  <c r="I427" i="1" l="1"/>
  <c r="J427" i="1" s="1"/>
  <c r="O425" i="1"/>
  <c r="B425" i="1"/>
  <c r="K426" i="1"/>
  <c r="A428" i="1"/>
  <c r="D427" i="1"/>
  <c r="E427" i="1" s="1"/>
  <c r="G427" i="1" s="1"/>
  <c r="H428" i="1" s="1"/>
  <c r="L427" i="1"/>
  <c r="M426" i="1"/>
  <c r="N426" i="1" s="1"/>
  <c r="C427" i="1" s="1"/>
  <c r="P427" i="1"/>
  <c r="Q427" i="1"/>
  <c r="I428" i="1" l="1"/>
  <c r="J428" i="1" s="1"/>
  <c r="K427" i="1"/>
  <c r="B427" i="1" s="1"/>
  <c r="O426" i="1"/>
  <c r="D428" i="1"/>
  <c r="E428" i="1" s="1"/>
  <c r="G428" i="1" s="1"/>
  <c r="H429" i="1" s="1"/>
  <c r="A429" i="1"/>
  <c r="L428" i="1"/>
  <c r="P428" i="1"/>
  <c r="M427" i="1"/>
  <c r="N427" i="1" s="1"/>
  <c r="C428" i="1" s="1"/>
  <c r="Q428" i="1"/>
  <c r="B426" i="1"/>
  <c r="K428" i="1" l="1"/>
  <c r="B428" i="1" s="1"/>
  <c r="O427" i="1"/>
  <c r="Q429" i="1"/>
  <c r="M428" i="1"/>
  <c r="N428" i="1" s="1"/>
  <c r="C429" i="1" s="1"/>
  <c r="P429" i="1"/>
  <c r="L429" i="1"/>
  <c r="D429" i="1"/>
  <c r="E429" i="1" s="1"/>
  <c r="G429" i="1" s="1"/>
  <c r="H430" i="1" s="1"/>
  <c r="A430" i="1"/>
  <c r="I429" i="1"/>
  <c r="I430" i="1" l="1"/>
  <c r="J430" i="1" s="1"/>
  <c r="M429" i="1"/>
  <c r="N429" i="1" s="1"/>
  <c r="C430" i="1" s="1"/>
  <c r="P430" i="1"/>
  <c r="Q430" i="1"/>
  <c r="J429" i="1"/>
  <c r="K429" i="1" s="1"/>
  <c r="L430" i="1"/>
  <c r="D430" i="1"/>
  <c r="E430" i="1" s="1"/>
  <c r="G430" i="1" s="1"/>
  <c r="H431" i="1" s="1"/>
  <c r="A431" i="1"/>
  <c r="O428" i="1"/>
  <c r="K430" i="1" l="1"/>
  <c r="B430" i="1" s="1"/>
  <c r="O429" i="1"/>
  <c r="B429" i="1"/>
  <c r="A432" i="1"/>
  <c r="D431" i="1"/>
  <c r="E431" i="1" s="1"/>
  <c r="G431" i="1" s="1"/>
  <c r="H432" i="1" s="1"/>
  <c r="L431" i="1"/>
  <c r="I431" i="1"/>
  <c r="J431" i="1" s="1"/>
  <c r="M430" i="1"/>
  <c r="N430" i="1" s="1"/>
  <c r="C431" i="1" s="1"/>
  <c r="P431" i="1"/>
  <c r="Q431" i="1"/>
  <c r="K431" i="1" l="1"/>
  <c r="B431" i="1" s="1"/>
  <c r="M431" i="1"/>
  <c r="N431" i="1" s="1"/>
  <c r="C432" i="1" s="1"/>
  <c r="Q432" i="1"/>
  <c r="P432" i="1"/>
  <c r="I432" i="1"/>
  <c r="J432" i="1" s="1"/>
  <c r="D432" i="1"/>
  <c r="E432" i="1" s="1"/>
  <c r="G432" i="1" s="1"/>
  <c r="H433" i="1" s="1"/>
  <c r="L432" i="1"/>
  <c r="A433" i="1"/>
  <c r="O430" i="1"/>
  <c r="K432" i="1" l="1"/>
  <c r="B432" i="1" s="1"/>
  <c r="D433" i="1"/>
  <c r="E433" i="1" s="1"/>
  <c r="G433" i="1" s="1"/>
  <c r="H434" i="1" s="1"/>
  <c r="L433" i="1"/>
  <c r="A434" i="1"/>
  <c r="Q433" i="1"/>
  <c r="M432" i="1"/>
  <c r="N432" i="1" s="1"/>
  <c r="C433" i="1" s="1"/>
  <c r="P433" i="1"/>
  <c r="O431" i="1"/>
  <c r="I433" i="1"/>
  <c r="I434" i="1" l="1"/>
  <c r="J434" i="1" s="1"/>
  <c r="L434" i="1"/>
  <c r="A435" i="1"/>
  <c r="D434" i="1"/>
  <c r="E434" i="1" s="1"/>
  <c r="G434" i="1" s="1"/>
  <c r="H435" i="1" s="1"/>
  <c r="O432" i="1"/>
  <c r="J433" i="1"/>
  <c r="K433" i="1" s="1"/>
  <c r="Q434" i="1"/>
  <c r="P434" i="1"/>
  <c r="M433" i="1"/>
  <c r="N433" i="1" s="1"/>
  <c r="C434" i="1" s="1"/>
  <c r="I435" i="1" l="1"/>
  <c r="J435" i="1" s="1"/>
  <c r="O433" i="1"/>
  <c r="B433" i="1"/>
  <c r="K434" i="1"/>
  <c r="B434" i="1" s="1"/>
  <c r="A436" i="1"/>
  <c r="D435" i="1"/>
  <c r="E435" i="1" s="1"/>
  <c r="G435" i="1" s="1"/>
  <c r="H436" i="1" s="1"/>
  <c r="L435" i="1"/>
  <c r="M434" i="1"/>
  <c r="N434" i="1" s="1"/>
  <c r="C435" i="1" s="1"/>
  <c r="P435" i="1"/>
  <c r="Q435" i="1"/>
  <c r="K435" i="1" l="1"/>
  <c r="B435" i="1" s="1"/>
  <c r="D436" i="1"/>
  <c r="E436" i="1" s="1"/>
  <c r="G436" i="1" s="1"/>
  <c r="H437" i="1" s="1"/>
  <c r="L436" i="1"/>
  <c r="A437" i="1"/>
  <c r="M435" i="1"/>
  <c r="N435" i="1" s="1"/>
  <c r="C436" i="1" s="1"/>
  <c r="P436" i="1"/>
  <c r="Q436" i="1"/>
  <c r="O434" i="1"/>
  <c r="I436" i="1"/>
  <c r="I437" i="1" l="1"/>
  <c r="J437" i="1" s="1"/>
  <c r="D437" i="1"/>
  <c r="E437" i="1" s="1"/>
  <c r="G437" i="1" s="1"/>
  <c r="H438" i="1" s="1"/>
  <c r="L437" i="1"/>
  <c r="A438" i="1"/>
  <c r="J436" i="1"/>
  <c r="K436" i="1" s="1"/>
  <c r="Q437" i="1"/>
  <c r="M436" i="1"/>
  <c r="N436" i="1" s="1"/>
  <c r="C437" i="1" s="1"/>
  <c r="P437" i="1"/>
  <c r="O435" i="1"/>
  <c r="K437" i="1" l="1"/>
  <c r="B437" i="1" s="1"/>
  <c r="O436" i="1"/>
  <c r="B436" i="1"/>
  <c r="I438" i="1"/>
  <c r="J438" i="1" s="1"/>
  <c r="D438" i="1"/>
  <c r="E438" i="1" s="1"/>
  <c r="G438" i="1" s="1"/>
  <c r="H439" i="1" s="1"/>
  <c r="L438" i="1"/>
  <c r="A439" i="1"/>
  <c r="Q438" i="1"/>
  <c r="M437" i="1"/>
  <c r="N437" i="1" s="1"/>
  <c r="C438" i="1" s="1"/>
  <c r="P438" i="1"/>
  <c r="K438" i="1" l="1"/>
  <c r="B438" i="1" s="1"/>
  <c r="I439" i="1"/>
  <c r="J439" i="1" s="1"/>
  <c r="L439" i="1"/>
  <c r="A440" i="1"/>
  <c r="D439" i="1"/>
  <c r="E439" i="1" s="1"/>
  <c r="G439" i="1" s="1"/>
  <c r="H440" i="1" s="1"/>
  <c r="O437" i="1"/>
  <c r="P439" i="1"/>
  <c r="M438" i="1"/>
  <c r="N438" i="1" s="1"/>
  <c r="C439" i="1" s="1"/>
  <c r="Q439" i="1"/>
  <c r="K439" i="1" l="1"/>
  <c r="B439" i="1" s="1"/>
  <c r="Q440" i="1"/>
  <c r="M439" i="1"/>
  <c r="N439" i="1" s="1"/>
  <c r="C440" i="1" s="1"/>
  <c r="P440" i="1"/>
  <c r="O438" i="1"/>
  <c r="D440" i="1"/>
  <c r="E440" i="1" s="1"/>
  <c r="G440" i="1" s="1"/>
  <c r="H441" i="1" s="1"/>
  <c r="A441" i="1"/>
  <c r="L440" i="1"/>
  <c r="I440" i="1"/>
  <c r="I441" i="1" l="1"/>
  <c r="J441" i="1" s="1"/>
  <c r="O439" i="1"/>
  <c r="A442" i="1"/>
  <c r="D441" i="1"/>
  <c r="E441" i="1" s="1"/>
  <c r="G441" i="1" s="1"/>
  <c r="H442" i="1" s="1"/>
  <c r="L441" i="1"/>
  <c r="J440" i="1"/>
  <c r="K440" i="1" s="1"/>
  <c r="M440" i="1"/>
  <c r="N440" i="1" s="1"/>
  <c r="C441" i="1" s="1"/>
  <c r="P441" i="1"/>
  <c r="Q441" i="1"/>
  <c r="I442" i="1" l="1"/>
  <c r="J442" i="1" s="1"/>
  <c r="O440" i="1"/>
  <c r="B440" i="1"/>
  <c r="K441" i="1"/>
  <c r="Q442" i="1"/>
  <c r="P442" i="1"/>
  <c r="M441" i="1"/>
  <c r="N441" i="1" s="1"/>
  <c r="C442" i="1" s="1"/>
  <c r="D442" i="1"/>
  <c r="E442" i="1" s="1"/>
  <c r="G442" i="1" s="1"/>
  <c r="H443" i="1" s="1"/>
  <c r="L442" i="1"/>
  <c r="A443" i="1"/>
  <c r="I443" i="1" l="1"/>
  <c r="J443" i="1" s="1"/>
  <c r="K442" i="1"/>
  <c r="B442" i="1" s="1"/>
  <c r="O441" i="1"/>
  <c r="L443" i="1"/>
  <c r="A444" i="1"/>
  <c r="D443" i="1"/>
  <c r="E443" i="1" s="1"/>
  <c r="G443" i="1" s="1"/>
  <c r="H444" i="1" s="1"/>
  <c r="P443" i="1"/>
  <c r="M442" i="1"/>
  <c r="N442" i="1" s="1"/>
  <c r="C443" i="1" s="1"/>
  <c r="Q443" i="1"/>
  <c r="B441" i="1"/>
  <c r="K443" i="1" l="1"/>
  <c r="B443" i="1" s="1"/>
  <c r="Q444" i="1"/>
  <c r="M443" i="1"/>
  <c r="N443" i="1" s="1"/>
  <c r="C444" i="1" s="1"/>
  <c r="P444" i="1"/>
  <c r="I444" i="1"/>
  <c r="O442" i="1"/>
  <c r="A445" i="1"/>
  <c r="D444" i="1"/>
  <c r="E444" i="1" s="1"/>
  <c r="G444" i="1" s="1"/>
  <c r="H445" i="1" s="1"/>
  <c r="L444" i="1"/>
  <c r="O443" i="1" l="1"/>
  <c r="I445" i="1"/>
  <c r="J445" i="1" s="1"/>
  <c r="M444" i="1"/>
  <c r="N444" i="1" s="1"/>
  <c r="C445" i="1" s="1"/>
  <c r="Q445" i="1"/>
  <c r="P445" i="1"/>
  <c r="J444" i="1"/>
  <c r="K444" i="1" s="1"/>
  <c r="D445" i="1"/>
  <c r="E445" i="1" s="1"/>
  <c r="G445" i="1" s="1"/>
  <c r="H446" i="1" s="1"/>
  <c r="L445" i="1"/>
  <c r="A446" i="1"/>
  <c r="O444" i="1" l="1"/>
  <c r="B444" i="1"/>
  <c r="K445" i="1"/>
  <c r="I446" i="1"/>
  <c r="J446" i="1" s="1"/>
  <c r="D446" i="1"/>
  <c r="E446" i="1" s="1"/>
  <c r="G446" i="1" s="1"/>
  <c r="H447" i="1" s="1"/>
  <c r="A447" i="1"/>
  <c r="L446" i="1"/>
  <c r="Q446" i="1"/>
  <c r="M445" i="1"/>
  <c r="N445" i="1" s="1"/>
  <c r="C446" i="1" s="1"/>
  <c r="P446" i="1"/>
  <c r="O445" i="1" l="1"/>
  <c r="K446" i="1"/>
  <c r="B446" i="1" s="1"/>
  <c r="M446" i="1"/>
  <c r="N446" i="1" s="1"/>
  <c r="C447" i="1" s="1"/>
  <c r="P447" i="1"/>
  <c r="Q447" i="1"/>
  <c r="I447" i="1"/>
  <c r="J447" i="1" s="1"/>
  <c r="L447" i="1"/>
  <c r="A448" i="1"/>
  <c r="D447" i="1"/>
  <c r="E447" i="1" s="1"/>
  <c r="G447" i="1" s="1"/>
  <c r="H448" i="1" s="1"/>
  <c r="B445" i="1"/>
  <c r="K447" i="1" l="1"/>
  <c r="B447" i="1" s="1"/>
  <c r="A449" i="1"/>
  <c r="D448" i="1"/>
  <c r="E448" i="1" s="1"/>
  <c r="G448" i="1" s="1"/>
  <c r="H449" i="1" s="1"/>
  <c r="L448" i="1"/>
  <c r="Q448" i="1"/>
  <c r="M447" i="1"/>
  <c r="N447" i="1" s="1"/>
  <c r="C448" i="1" s="1"/>
  <c r="P448" i="1"/>
  <c r="O446" i="1"/>
  <c r="I448" i="1"/>
  <c r="I449" i="1" l="1"/>
  <c r="J449" i="1" s="1"/>
  <c r="M448" i="1"/>
  <c r="N448" i="1" s="1"/>
  <c r="C449" i="1" s="1"/>
  <c r="Q449" i="1"/>
  <c r="P449" i="1"/>
  <c r="O447" i="1"/>
  <c r="J448" i="1"/>
  <c r="K448" i="1" s="1"/>
  <c r="A450" i="1"/>
  <c r="D449" i="1"/>
  <c r="E449" i="1" s="1"/>
  <c r="G449" i="1" s="1"/>
  <c r="H450" i="1" s="1"/>
  <c r="L449" i="1"/>
  <c r="I450" i="1" l="1"/>
  <c r="J450" i="1" s="1"/>
  <c r="O448" i="1"/>
  <c r="B448" i="1"/>
  <c r="K449" i="1"/>
  <c r="B449" i="1" s="1"/>
  <c r="D450" i="1"/>
  <c r="E450" i="1" s="1"/>
  <c r="G450" i="1" s="1"/>
  <c r="H451" i="1" s="1"/>
  <c r="L450" i="1"/>
  <c r="A451" i="1"/>
  <c r="Q450" i="1"/>
  <c r="P450" i="1"/>
  <c r="M449" i="1"/>
  <c r="N449" i="1" s="1"/>
  <c r="C450" i="1" s="1"/>
  <c r="K450" i="1" l="1"/>
  <c r="Q451" i="1"/>
  <c r="M450" i="1"/>
  <c r="N450" i="1" s="1"/>
  <c r="C451" i="1" s="1"/>
  <c r="P451" i="1"/>
  <c r="L451" i="1"/>
  <c r="A452" i="1"/>
  <c r="D451" i="1"/>
  <c r="E451" i="1" s="1"/>
  <c r="G451" i="1" s="1"/>
  <c r="H452" i="1" s="1"/>
  <c r="O449" i="1"/>
  <c r="I451" i="1"/>
  <c r="O450" i="1" l="1"/>
  <c r="B450" i="1"/>
  <c r="I452" i="1"/>
  <c r="J452" i="1" s="1"/>
  <c r="A453" i="1"/>
  <c r="D452" i="1"/>
  <c r="E452" i="1" s="1"/>
  <c r="G452" i="1" s="1"/>
  <c r="H453" i="1" s="1"/>
  <c r="L452" i="1"/>
  <c r="J451" i="1"/>
  <c r="K451" i="1" s="1"/>
  <c r="Q452" i="1"/>
  <c r="M451" i="1"/>
  <c r="N451" i="1" s="1"/>
  <c r="C452" i="1" s="1"/>
  <c r="P452" i="1"/>
  <c r="K452" i="1" l="1"/>
  <c r="B452" i="1" s="1"/>
  <c r="O451" i="1"/>
  <c r="B451" i="1"/>
  <c r="I453" i="1"/>
  <c r="J453" i="1" s="1"/>
  <c r="M452" i="1"/>
  <c r="N452" i="1" s="1"/>
  <c r="C453" i="1" s="1"/>
  <c r="Q453" i="1"/>
  <c r="P453" i="1"/>
  <c r="D453" i="1"/>
  <c r="E453" i="1" s="1"/>
  <c r="G453" i="1" s="1"/>
  <c r="H454" i="1" s="1"/>
  <c r="L453" i="1"/>
  <c r="A454" i="1"/>
  <c r="K453" i="1" l="1"/>
  <c r="B453" i="1" s="1"/>
  <c r="D454" i="1"/>
  <c r="E454" i="1" s="1"/>
  <c r="G454" i="1" s="1"/>
  <c r="H455" i="1" s="1"/>
  <c r="L454" i="1"/>
  <c r="A455" i="1"/>
  <c r="I454" i="1"/>
  <c r="J454" i="1" s="1"/>
  <c r="O452" i="1"/>
  <c r="P454" i="1"/>
  <c r="M453" i="1"/>
  <c r="N453" i="1" s="1"/>
  <c r="C454" i="1" s="1"/>
  <c r="Q454" i="1"/>
  <c r="K454" i="1" l="1"/>
  <c r="B454" i="1" s="1"/>
  <c r="Q455" i="1"/>
  <c r="P455" i="1"/>
  <c r="M454" i="1"/>
  <c r="N454" i="1" s="1"/>
  <c r="C455" i="1" s="1"/>
  <c r="O453" i="1"/>
  <c r="I455" i="1"/>
  <c r="J455" i="1" s="1"/>
  <c r="D455" i="1"/>
  <c r="E455" i="1" s="1"/>
  <c r="G455" i="1" s="1"/>
  <c r="H456" i="1" s="1"/>
  <c r="L455" i="1"/>
  <c r="A456" i="1"/>
  <c r="K455" i="1" l="1"/>
  <c r="B455" i="1" s="1"/>
  <c r="Q456" i="1"/>
  <c r="M455" i="1"/>
  <c r="N455" i="1" s="1"/>
  <c r="C456" i="1" s="1"/>
  <c r="P456" i="1"/>
  <c r="I456" i="1"/>
  <c r="J456" i="1" s="1"/>
  <c r="O454" i="1"/>
  <c r="L456" i="1"/>
  <c r="D456" i="1"/>
  <c r="E456" i="1" s="1"/>
  <c r="G456" i="1" s="1"/>
  <c r="H457" i="1" s="1"/>
  <c r="A457" i="1"/>
  <c r="K456" i="1" l="1"/>
  <c r="B456" i="1" s="1"/>
  <c r="M456" i="1"/>
  <c r="N456" i="1" s="1"/>
  <c r="C457" i="1" s="1"/>
  <c r="Q457" i="1"/>
  <c r="P457" i="1"/>
  <c r="D457" i="1"/>
  <c r="E457" i="1" s="1"/>
  <c r="G457" i="1" s="1"/>
  <c r="H458" i="1" s="1"/>
  <c r="L457" i="1"/>
  <c r="A458" i="1"/>
  <c r="I457" i="1"/>
  <c r="O455" i="1"/>
  <c r="I458" i="1" l="1"/>
  <c r="J458" i="1" s="1"/>
  <c r="J457" i="1"/>
  <c r="K457" i="1" s="1"/>
  <c r="D458" i="1"/>
  <c r="E458" i="1" s="1"/>
  <c r="G458" i="1" s="1"/>
  <c r="H459" i="1" s="1"/>
  <c r="L458" i="1"/>
  <c r="A459" i="1"/>
  <c r="M457" i="1"/>
  <c r="N457" i="1" s="1"/>
  <c r="C458" i="1" s="1"/>
  <c r="P458" i="1"/>
  <c r="Q458" i="1"/>
  <c r="O456" i="1"/>
  <c r="K458" i="1" l="1"/>
  <c r="B458" i="1" s="1"/>
  <c r="O457" i="1"/>
  <c r="B457" i="1"/>
  <c r="Q459" i="1"/>
  <c r="P459" i="1"/>
  <c r="M458" i="1"/>
  <c r="N458" i="1" s="1"/>
  <c r="C459" i="1" s="1"/>
  <c r="D459" i="1"/>
  <c r="E459" i="1" s="1"/>
  <c r="G459" i="1" s="1"/>
  <c r="H460" i="1" s="1"/>
  <c r="L459" i="1"/>
  <c r="A460" i="1"/>
  <c r="I459" i="1"/>
  <c r="Q460" i="1" l="1"/>
  <c r="M459" i="1"/>
  <c r="N459" i="1" s="1"/>
  <c r="C460" i="1" s="1"/>
  <c r="P460" i="1"/>
  <c r="I460" i="1"/>
  <c r="J460" i="1" s="1"/>
  <c r="J459" i="1"/>
  <c r="K459" i="1" s="1"/>
  <c r="O458" i="1"/>
  <c r="L460" i="1"/>
  <c r="D460" i="1"/>
  <c r="E460" i="1" s="1"/>
  <c r="G460" i="1" s="1"/>
  <c r="H461" i="1" s="1"/>
  <c r="A461" i="1"/>
  <c r="K460" i="1" l="1"/>
  <c r="B460" i="1" s="1"/>
  <c r="O459" i="1"/>
  <c r="B459" i="1"/>
  <c r="D461" i="1"/>
  <c r="E461" i="1" s="1"/>
  <c r="G461" i="1" s="1"/>
  <c r="H462" i="1" s="1"/>
  <c r="A462" i="1"/>
  <c r="L461" i="1"/>
  <c r="I461" i="1"/>
  <c r="M460" i="1"/>
  <c r="N460" i="1" s="1"/>
  <c r="C461" i="1" s="1"/>
  <c r="Q461" i="1"/>
  <c r="P461" i="1"/>
  <c r="I462" i="1" l="1"/>
  <c r="J462" i="1" s="1"/>
  <c r="J461" i="1"/>
  <c r="K461" i="1" s="1"/>
  <c r="B461" i="1" s="1"/>
  <c r="M461" i="1"/>
  <c r="N461" i="1" s="1"/>
  <c r="C462" i="1" s="1"/>
  <c r="Q462" i="1"/>
  <c r="P462" i="1"/>
  <c r="D462" i="1"/>
  <c r="E462" i="1" s="1"/>
  <c r="G462" i="1" s="1"/>
  <c r="H463" i="1" s="1"/>
  <c r="L462" i="1"/>
  <c r="A463" i="1"/>
  <c r="O460" i="1"/>
  <c r="I463" i="1" l="1"/>
  <c r="J463" i="1" s="1"/>
  <c r="K462" i="1"/>
  <c r="B462" i="1" s="1"/>
  <c r="D463" i="1"/>
  <c r="E463" i="1" s="1"/>
  <c r="G463" i="1" s="1"/>
  <c r="H464" i="1" s="1"/>
  <c r="L463" i="1"/>
  <c r="A464" i="1"/>
  <c r="M462" i="1"/>
  <c r="N462" i="1" s="1"/>
  <c r="C463" i="1" s="1"/>
  <c r="Q463" i="1"/>
  <c r="P463" i="1"/>
  <c r="O461" i="1"/>
  <c r="K463" i="1" l="1"/>
  <c r="P464" i="1"/>
  <c r="M463" i="1"/>
  <c r="N463" i="1" s="1"/>
  <c r="C464" i="1" s="1"/>
  <c r="Q464" i="1"/>
  <c r="D464" i="1"/>
  <c r="E464" i="1" s="1"/>
  <c r="G464" i="1" s="1"/>
  <c r="H465" i="1" s="1"/>
  <c r="L464" i="1"/>
  <c r="A465" i="1"/>
  <c r="I464" i="1"/>
  <c r="O462" i="1"/>
  <c r="I465" i="1" l="1"/>
  <c r="J465" i="1" s="1"/>
  <c r="O463" i="1"/>
  <c r="B463" i="1"/>
  <c r="Q465" i="1"/>
  <c r="P465" i="1"/>
  <c r="M464" i="1"/>
  <c r="N464" i="1" s="1"/>
  <c r="C465" i="1" s="1"/>
  <c r="J464" i="1"/>
  <c r="K464" i="1" s="1"/>
  <c r="L465" i="1"/>
  <c r="A466" i="1"/>
  <c r="D465" i="1"/>
  <c r="E465" i="1" s="1"/>
  <c r="G465" i="1" s="1"/>
  <c r="H466" i="1" s="1"/>
  <c r="I466" i="1" l="1"/>
  <c r="J466" i="1" s="1"/>
  <c r="K465" i="1"/>
  <c r="B465" i="1" s="1"/>
  <c r="O464" i="1"/>
  <c r="B464" i="1"/>
  <c r="D466" i="1"/>
  <c r="E466" i="1" s="1"/>
  <c r="G466" i="1" s="1"/>
  <c r="H467" i="1" s="1"/>
  <c r="L466" i="1"/>
  <c r="A467" i="1"/>
  <c r="M465" i="1"/>
  <c r="N465" i="1" s="1"/>
  <c r="C466" i="1" s="1"/>
  <c r="Q466" i="1"/>
  <c r="P466" i="1"/>
  <c r="K466" i="1" l="1"/>
  <c r="B466" i="1" s="1"/>
  <c r="M466" i="1"/>
  <c r="N466" i="1" s="1"/>
  <c r="C467" i="1" s="1"/>
  <c r="P467" i="1"/>
  <c r="Q467" i="1"/>
  <c r="O465" i="1"/>
  <c r="D467" i="1"/>
  <c r="E467" i="1" s="1"/>
  <c r="G467" i="1" s="1"/>
  <c r="H468" i="1" s="1"/>
  <c r="A468" i="1"/>
  <c r="L467" i="1"/>
  <c r="I467" i="1"/>
  <c r="I468" i="1" l="1"/>
  <c r="J468" i="1" s="1"/>
  <c r="J467" i="1"/>
  <c r="K467" i="1" s="1"/>
  <c r="Q468" i="1"/>
  <c r="P468" i="1"/>
  <c r="M467" i="1"/>
  <c r="N467" i="1" s="1"/>
  <c r="C468" i="1" s="1"/>
  <c r="O466" i="1"/>
  <c r="D468" i="1"/>
  <c r="E468" i="1" s="1"/>
  <c r="G468" i="1" s="1"/>
  <c r="H469" i="1" s="1"/>
  <c r="L468" i="1"/>
  <c r="A469" i="1"/>
  <c r="I469" i="1" l="1"/>
  <c r="J469" i="1" s="1"/>
  <c r="K468" i="1"/>
  <c r="B468" i="1" s="1"/>
  <c r="O467" i="1"/>
  <c r="B467" i="1"/>
  <c r="L469" i="1"/>
  <c r="A470" i="1"/>
  <c r="D469" i="1"/>
  <c r="E469" i="1" s="1"/>
  <c r="G469" i="1" s="1"/>
  <c r="H470" i="1" s="1"/>
  <c r="M468" i="1"/>
  <c r="N468" i="1" s="1"/>
  <c r="C469" i="1" s="1"/>
  <c r="Q469" i="1"/>
  <c r="P469" i="1"/>
  <c r="K469" i="1" l="1"/>
  <c r="Q470" i="1"/>
  <c r="M469" i="1"/>
  <c r="N469" i="1" s="1"/>
  <c r="C470" i="1" s="1"/>
  <c r="P470" i="1"/>
  <c r="I470" i="1"/>
  <c r="J470" i="1" s="1"/>
  <c r="O468" i="1"/>
  <c r="L470" i="1"/>
  <c r="A471" i="1"/>
  <c r="D470" i="1"/>
  <c r="E470" i="1" s="1"/>
  <c r="G470" i="1" s="1"/>
  <c r="H471" i="1" s="1"/>
  <c r="O469" i="1" l="1"/>
  <c r="B469" i="1"/>
  <c r="K470" i="1"/>
  <c r="B470" i="1" s="1"/>
  <c r="I471" i="1"/>
  <c r="J471" i="1" s="1"/>
  <c r="A472" i="1"/>
  <c r="D471" i="1"/>
  <c r="E471" i="1" s="1"/>
  <c r="G471" i="1" s="1"/>
  <c r="H472" i="1" s="1"/>
  <c r="L471" i="1"/>
  <c r="P471" i="1"/>
  <c r="M470" i="1"/>
  <c r="N470" i="1" s="1"/>
  <c r="C471" i="1" s="1"/>
  <c r="Q471" i="1"/>
  <c r="K471" i="1" l="1"/>
  <c r="B471" i="1" s="1"/>
  <c r="D472" i="1"/>
  <c r="E472" i="1" s="1"/>
  <c r="G472" i="1" s="1"/>
  <c r="H473" i="1" s="1"/>
  <c r="L472" i="1"/>
  <c r="A473" i="1"/>
  <c r="M471" i="1"/>
  <c r="N471" i="1" s="1"/>
  <c r="C472" i="1" s="1"/>
  <c r="P472" i="1"/>
  <c r="Q472" i="1"/>
  <c r="O470" i="1"/>
  <c r="I472" i="1"/>
  <c r="I473" i="1" l="1"/>
  <c r="J473" i="1" s="1"/>
  <c r="J472" i="1"/>
  <c r="K472" i="1" s="1"/>
  <c r="D473" i="1"/>
  <c r="E473" i="1" s="1"/>
  <c r="G473" i="1" s="1"/>
  <c r="H474" i="1" s="1"/>
  <c r="L473" i="1"/>
  <c r="A474" i="1"/>
  <c r="O471" i="1"/>
  <c r="Q473" i="1"/>
  <c r="M472" i="1"/>
  <c r="N472" i="1" s="1"/>
  <c r="C473" i="1" s="1"/>
  <c r="P473" i="1"/>
  <c r="O472" i="1" l="1"/>
  <c r="B472" i="1"/>
  <c r="K473" i="1"/>
  <c r="P474" i="1"/>
  <c r="M473" i="1"/>
  <c r="N473" i="1" s="1"/>
  <c r="C474" i="1" s="1"/>
  <c r="Q474" i="1"/>
  <c r="I474" i="1"/>
  <c r="J474" i="1" s="1"/>
  <c r="L474" i="1"/>
  <c r="A475" i="1"/>
  <c r="D474" i="1"/>
  <c r="E474" i="1" s="1"/>
  <c r="G474" i="1" s="1"/>
  <c r="H475" i="1" s="1"/>
  <c r="O473" i="1" l="1"/>
  <c r="K474" i="1"/>
  <c r="B474" i="1" s="1"/>
  <c r="A476" i="1"/>
  <c r="D475" i="1"/>
  <c r="E475" i="1" s="1"/>
  <c r="G475" i="1" s="1"/>
  <c r="H476" i="1" s="1"/>
  <c r="L475" i="1"/>
  <c r="P475" i="1"/>
  <c r="M474" i="1"/>
  <c r="N474" i="1" s="1"/>
  <c r="C475" i="1" s="1"/>
  <c r="Q475" i="1"/>
  <c r="I475" i="1"/>
  <c r="B473" i="1"/>
  <c r="I476" i="1" l="1"/>
  <c r="J476" i="1" s="1"/>
  <c r="J475" i="1"/>
  <c r="K475" i="1" s="1"/>
  <c r="B475" i="1" s="1"/>
  <c r="D476" i="1"/>
  <c r="E476" i="1" s="1"/>
  <c r="G476" i="1" s="1"/>
  <c r="H477" i="1" s="1"/>
  <c r="L476" i="1"/>
  <c r="A477" i="1"/>
  <c r="M475" i="1"/>
  <c r="N475" i="1" s="1"/>
  <c r="C476" i="1" s="1"/>
  <c r="Q476" i="1"/>
  <c r="P476" i="1"/>
  <c r="O474" i="1"/>
  <c r="I477" i="1" l="1"/>
  <c r="J477" i="1" s="1"/>
  <c r="K476" i="1"/>
  <c r="B476" i="1" s="1"/>
  <c r="D477" i="1"/>
  <c r="E477" i="1" s="1"/>
  <c r="G477" i="1" s="1"/>
  <c r="H478" i="1" s="1"/>
  <c r="L477" i="1"/>
  <c r="A478" i="1"/>
  <c r="Q477" i="1"/>
  <c r="P477" i="1"/>
  <c r="M476" i="1"/>
  <c r="N476" i="1" s="1"/>
  <c r="C477" i="1" s="1"/>
  <c r="O475" i="1"/>
  <c r="K477" i="1" l="1"/>
  <c r="B477" i="1" s="1"/>
  <c r="L478" i="1"/>
  <c r="A479" i="1"/>
  <c r="D478" i="1"/>
  <c r="E478" i="1" s="1"/>
  <c r="G478" i="1" s="1"/>
  <c r="H479" i="1" s="1"/>
  <c r="P478" i="1"/>
  <c r="M477" i="1"/>
  <c r="N477" i="1" s="1"/>
  <c r="C478" i="1" s="1"/>
  <c r="Q478" i="1"/>
  <c r="O476" i="1"/>
  <c r="I478" i="1"/>
  <c r="I479" i="1" l="1"/>
  <c r="J479" i="1" s="1"/>
  <c r="Q479" i="1"/>
  <c r="M478" i="1"/>
  <c r="N478" i="1" s="1"/>
  <c r="C479" i="1" s="1"/>
  <c r="P479" i="1"/>
  <c r="O477" i="1"/>
  <c r="J478" i="1"/>
  <c r="K478" i="1" s="1"/>
  <c r="D479" i="1"/>
  <c r="E479" i="1" s="1"/>
  <c r="G479" i="1" s="1"/>
  <c r="H480" i="1" s="1"/>
  <c r="L479" i="1"/>
  <c r="A480" i="1"/>
  <c r="I480" i="1" l="1"/>
  <c r="J480" i="1" s="1"/>
  <c r="O478" i="1"/>
  <c r="B478" i="1"/>
  <c r="K479" i="1"/>
  <c r="D480" i="1"/>
  <c r="E480" i="1" s="1"/>
  <c r="G480" i="1" s="1"/>
  <c r="H481" i="1" s="1"/>
  <c r="L480" i="1"/>
  <c r="A481" i="1"/>
  <c r="M479" i="1"/>
  <c r="N479" i="1" s="1"/>
  <c r="C480" i="1" s="1"/>
  <c r="Q480" i="1"/>
  <c r="P480" i="1"/>
  <c r="K480" i="1" l="1"/>
  <c r="B480" i="1" s="1"/>
  <c r="O479" i="1"/>
  <c r="D481" i="1"/>
  <c r="E481" i="1" s="1"/>
  <c r="G481" i="1" s="1"/>
  <c r="H482" i="1" s="1"/>
  <c r="L481" i="1"/>
  <c r="A482" i="1"/>
  <c r="Q481" i="1"/>
  <c r="P481" i="1"/>
  <c r="M480" i="1"/>
  <c r="N480" i="1" s="1"/>
  <c r="C481" i="1" s="1"/>
  <c r="I481" i="1"/>
  <c r="J481" i="1" s="1"/>
  <c r="B479" i="1"/>
  <c r="K481" i="1" l="1"/>
  <c r="B481" i="1" s="1"/>
  <c r="L482" i="1"/>
  <c r="A483" i="1"/>
  <c r="D482" i="1"/>
  <c r="E482" i="1" s="1"/>
  <c r="G482" i="1" s="1"/>
  <c r="H483" i="1" s="1"/>
  <c r="O480" i="1"/>
  <c r="P482" i="1"/>
  <c r="M481" i="1"/>
  <c r="N481" i="1" s="1"/>
  <c r="C482" i="1" s="1"/>
  <c r="Q482" i="1"/>
  <c r="I482" i="1"/>
  <c r="I483" i="1" l="1"/>
  <c r="J483" i="1" s="1"/>
  <c r="J482" i="1"/>
  <c r="K482" i="1" s="1"/>
  <c r="D483" i="1"/>
  <c r="E483" i="1" s="1"/>
  <c r="G483" i="1" s="1"/>
  <c r="H484" i="1" s="1"/>
  <c r="L483" i="1"/>
  <c r="A484" i="1"/>
  <c r="O481" i="1"/>
  <c r="Q483" i="1"/>
  <c r="M482" i="1"/>
  <c r="N482" i="1" s="1"/>
  <c r="C483" i="1" s="1"/>
  <c r="P483" i="1"/>
  <c r="O482" i="1" l="1"/>
  <c r="B482" i="1"/>
  <c r="K483" i="1"/>
  <c r="M483" i="1"/>
  <c r="N483" i="1" s="1"/>
  <c r="C484" i="1" s="1"/>
  <c r="P484" i="1"/>
  <c r="Q484" i="1"/>
  <c r="I484" i="1"/>
  <c r="J484" i="1" s="1"/>
  <c r="D484" i="1"/>
  <c r="E484" i="1" s="1"/>
  <c r="G484" i="1" s="1"/>
  <c r="H485" i="1" s="1"/>
  <c r="L484" i="1"/>
  <c r="A485" i="1"/>
  <c r="K484" i="1" l="1"/>
  <c r="B484" i="1" s="1"/>
  <c r="O483" i="1"/>
  <c r="D485" i="1"/>
  <c r="E485" i="1" s="1"/>
  <c r="G485" i="1" s="1"/>
  <c r="H486" i="1" s="1"/>
  <c r="L485" i="1"/>
  <c r="A486" i="1"/>
  <c r="I485" i="1"/>
  <c r="P485" i="1"/>
  <c r="M484" i="1"/>
  <c r="N484" i="1" s="1"/>
  <c r="C485" i="1" s="1"/>
  <c r="Q485" i="1"/>
  <c r="B483" i="1"/>
  <c r="I486" i="1" l="1"/>
  <c r="J486" i="1" s="1"/>
  <c r="L486" i="1"/>
  <c r="A487" i="1"/>
  <c r="D486" i="1"/>
  <c r="E486" i="1" s="1"/>
  <c r="G486" i="1" s="1"/>
  <c r="H487" i="1" s="1"/>
  <c r="P486" i="1"/>
  <c r="M485" i="1"/>
  <c r="N485" i="1" s="1"/>
  <c r="C486" i="1" s="1"/>
  <c r="Q486" i="1"/>
  <c r="O484" i="1"/>
  <c r="J485" i="1"/>
  <c r="K485" i="1" s="1"/>
  <c r="I487" i="1" l="1"/>
  <c r="J487" i="1" s="1"/>
  <c r="O485" i="1"/>
  <c r="B485" i="1"/>
  <c r="K486" i="1"/>
  <c r="A488" i="1"/>
  <c r="D487" i="1"/>
  <c r="E487" i="1" s="1"/>
  <c r="G487" i="1" s="1"/>
  <c r="H488" i="1" s="1"/>
  <c r="L487" i="1"/>
  <c r="Q487" i="1"/>
  <c r="M486" i="1"/>
  <c r="N486" i="1" s="1"/>
  <c r="C487" i="1" s="1"/>
  <c r="P487" i="1"/>
  <c r="I488" i="1" l="1"/>
  <c r="J488" i="1" s="1"/>
  <c r="K487" i="1"/>
  <c r="B487" i="1" s="1"/>
  <c r="O486" i="1"/>
  <c r="A489" i="1"/>
  <c r="D488" i="1"/>
  <c r="E488" i="1" s="1"/>
  <c r="G488" i="1" s="1"/>
  <c r="H489" i="1" s="1"/>
  <c r="L488" i="1"/>
  <c r="M487" i="1"/>
  <c r="N487" i="1" s="1"/>
  <c r="C488" i="1" s="1"/>
  <c r="Q488" i="1"/>
  <c r="P488" i="1"/>
  <c r="B486" i="1"/>
  <c r="I489" i="1" l="1"/>
  <c r="J489" i="1" s="1"/>
  <c r="K488" i="1"/>
  <c r="B488" i="1" s="1"/>
  <c r="D489" i="1"/>
  <c r="E489" i="1" s="1"/>
  <c r="G489" i="1" s="1"/>
  <c r="H490" i="1" s="1"/>
  <c r="A490" i="1"/>
  <c r="L489" i="1"/>
  <c r="Q489" i="1"/>
  <c r="M488" i="1"/>
  <c r="N488" i="1" s="1"/>
  <c r="C489" i="1" s="1"/>
  <c r="P489" i="1"/>
  <c r="O487" i="1"/>
  <c r="K489" i="1" l="1"/>
  <c r="Q490" i="1"/>
  <c r="M489" i="1"/>
  <c r="N489" i="1" s="1"/>
  <c r="C490" i="1" s="1"/>
  <c r="P490" i="1"/>
  <c r="I490" i="1"/>
  <c r="L490" i="1"/>
  <c r="A491" i="1"/>
  <c r="D490" i="1"/>
  <c r="E490" i="1" s="1"/>
  <c r="G490" i="1" s="1"/>
  <c r="H491" i="1" s="1"/>
  <c r="O488" i="1"/>
  <c r="O489" i="1" l="1"/>
  <c r="B489" i="1"/>
  <c r="Q491" i="1"/>
  <c r="M490" i="1"/>
  <c r="N490" i="1" s="1"/>
  <c r="C491" i="1" s="1"/>
  <c r="P491" i="1"/>
  <c r="I491" i="1"/>
  <c r="J490" i="1"/>
  <c r="K490" i="1" s="1"/>
  <c r="D491" i="1"/>
  <c r="E491" i="1" s="1"/>
  <c r="G491" i="1" s="1"/>
  <c r="H492" i="1" s="1"/>
  <c r="A492" i="1"/>
  <c r="L491" i="1"/>
  <c r="O490" i="1" l="1"/>
  <c r="B490" i="1"/>
  <c r="I492" i="1"/>
  <c r="J492" i="1" s="1"/>
  <c r="M491" i="1"/>
  <c r="N491" i="1" s="1"/>
  <c r="C492" i="1" s="1"/>
  <c r="P492" i="1"/>
  <c r="Q492" i="1"/>
  <c r="J491" i="1"/>
  <c r="K491" i="1" s="1"/>
  <c r="A493" i="1"/>
  <c r="D492" i="1"/>
  <c r="E492" i="1" s="1"/>
  <c r="G492" i="1" s="1"/>
  <c r="H493" i="1" s="1"/>
  <c r="L492" i="1"/>
  <c r="K492" i="1" l="1"/>
  <c r="B492" i="1" s="1"/>
  <c r="O491" i="1"/>
  <c r="B491" i="1"/>
  <c r="I493" i="1"/>
  <c r="Q493" i="1"/>
  <c r="M492" i="1"/>
  <c r="N492" i="1" s="1"/>
  <c r="C493" i="1" s="1"/>
  <c r="P493" i="1"/>
  <c r="D493" i="1"/>
  <c r="E493" i="1" s="1"/>
  <c r="G493" i="1" s="1"/>
  <c r="H494" i="1" s="1"/>
  <c r="A494" i="1"/>
  <c r="L493" i="1"/>
  <c r="I494" i="1" l="1"/>
  <c r="J494" i="1" s="1"/>
  <c r="J493" i="1"/>
  <c r="K493" i="1" s="1"/>
  <c r="P494" i="1"/>
  <c r="M493" i="1"/>
  <c r="N493" i="1" s="1"/>
  <c r="C494" i="1" s="1"/>
  <c r="Q494" i="1"/>
  <c r="O492" i="1"/>
  <c r="L494" i="1"/>
  <c r="D494" i="1"/>
  <c r="E494" i="1" s="1"/>
  <c r="G494" i="1" s="1"/>
  <c r="H495" i="1" s="1"/>
  <c r="A495" i="1"/>
  <c r="O493" i="1" l="1"/>
  <c r="B493" i="1"/>
  <c r="K494" i="1"/>
  <c r="D495" i="1"/>
  <c r="E495" i="1" s="1"/>
  <c r="G495" i="1" s="1"/>
  <c r="H496" i="1" s="1"/>
  <c r="L495" i="1"/>
  <c r="A496" i="1"/>
  <c r="M494" i="1"/>
  <c r="N494" i="1" s="1"/>
  <c r="C495" i="1" s="1"/>
  <c r="Q495" i="1"/>
  <c r="P495" i="1"/>
  <c r="I495" i="1"/>
  <c r="M495" i="1" l="1"/>
  <c r="N495" i="1" s="1"/>
  <c r="C496" i="1" s="1"/>
  <c r="P496" i="1"/>
  <c r="Q496" i="1"/>
  <c r="O494" i="1"/>
  <c r="I496" i="1"/>
  <c r="J496" i="1" s="1"/>
  <c r="J495" i="1"/>
  <c r="K495" i="1" s="1"/>
  <c r="L496" i="1"/>
  <c r="A497" i="1"/>
  <c r="D496" i="1"/>
  <c r="E496" i="1" s="1"/>
  <c r="G496" i="1" s="1"/>
  <c r="H497" i="1" s="1"/>
  <c r="B494" i="1"/>
  <c r="O495" i="1" l="1"/>
  <c r="B495" i="1"/>
  <c r="K496" i="1"/>
  <c r="I497" i="1"/>
  <c r="J497" i="1" s="1"/>
  <c r="A498" i="1"/>
  <c r="D497" i="1"/>
  <c r="E497" i="1" s="1"/>
  <c r="G497" i="1" s="1"/>
  <c r="H498" i="1" s="1"/>
  <c r="L497" i="1"/>
  <c r="M496" i="1"/>
  <c r="N496" i="1" s="1"/>
  <c r="C497" i="1" s="1"/>
  <c r="Q497" i="1"/>
  <c r="P497" i="1"/>
  <c r="K497" i="1" l="1"/>
  <c r="B497" i="1" s="1"/>
  <c r="A499" i="1"/>
  <c r="D498" i="1"/>
  <c r="E498" i="1" s="1"/>
  <c r="G498" i="1" s="1"/>
  <c r="H499" i="1" s="1"/>
  <c r="L498" i="1"/>
  <c r="O496" i="1"/>
  <c r="I498" i="1"/>
  <c r="J498" i="1" s="1"/>
  <c r="M497" i="1"/>
  <c r="N497" i="1" s="1"/>
  <c r="C498" i="1" s="1"/>
  <c r="P498" i="1"/>
  <c r="Q498" i="1"/>
  <c r="B496" i="1"/>
  <c r="K498" i="1" l="1"/>
  <c r="B498" i="1" s="1"/>
  <c r="O497" i="1"/>
  <c r="M498" i="1"/>
  <c r="N498" i="1" s="1"/>
  <c r="C499" i="1" s="1"/>
  <c r="Q499" i="1"/>
  <c r="P499" i="1"/>
  <c r="I499" i="1"/>
  <c r="D499" i="1"/>
  <c r="E499" i="1" s="1"/>
  <c r="G499" i="1" s="1"/>
  <c r="H500" i="1" s="1"/>
  <c r="L499" i="1"/>
  <c r="A500" i="1"/>
  <c r="I500" i="1" l="1"/>
  <c r="J500" i="1" s="1"/>
  <c r="D500" i="1"/>
  <c r="E500" i="1" s="1"/>
  <c r="G500" i="1" s="1"/>
  <c r="H501" i="1" s="1"/>
  <c r="L500" i="1"/>
  <c r="A501" i="1"/>
  <c r="J499" i="1"/>
  <c r="K499" i="1" s="1"/>
  <c r="O498" i="1"/>
  <c r="P500" i="1"/>
  <c r="Q500" i="1"/>
  <c r="M499" i="1"/>
  <c r="N499" i="1" s="1"/>
  <c r="C500" i="1" s="1"/>
  <c r="I501" i="1" l="1"/>
  <c r="J501" i="1" s="1"/>
  <c r="O499" i="1"/>
  <c r="B499" i="1"/>
  <c r="K500" i="1"/>
  <c r="L501" i="1"/>
  <c r="D501" i="1"/>
  <c r="E501" i="1" s="1"/>
  <c r="G501" i="1" s="1"/>
  <c r="H502" i="1" s="1"/>
  <c r="A502" i="1"/>
  <c r="Q501" i="1"/>
  <c r="M500" i="1"/>
  <c r="N500" i="1" s="1"/>
  <c r="C501" i="1" s="1"/>
  <c r="P501" i="1"/>
  <c r="K501" i="1" l="1"/>
  <c r="B501" i="1" s="1"/>
  <c r="O500" i="1"/>
  <c r="P502" i="1"/>
  <c r="M501" i="1"/>
  <c r="N501" i="1" s="1"/>
  <c r="C502" i="1" s="1"/>
  <c r="Q502" i="1"/>
  <c r="I502" i="1"/>
  <c r="J502" i="1" s="1"/>
  <c r="D502" i="1"/>
  <c r="E502" i="1" s="1"/>
  <c r="G502" i="1" s="1"/>
  <c r="H503" i="1" s="1"/>
  <c r="A503" i="1"/>
  <c r="L502" i="1"/>
  <c r="B500" i="1"/>
  <c r="K502" i="1" l="1"/>
  <c r="B502" i="1" s="1"/>
  <c r="M502" i="1"/>
  <c r="N502" i="1" s="1"/>
  <c r="C503" i="1" s="1"/>
  <c r="Q503" i="1"/>
  <c r="P503" i="1"/>
  <c r="O501" i="1"/>
  <c r="I503" i="1"/>
  <c r="D503" i="1"/>
  <c r="E503" i="1" s="1"/>
  <c r="G503" i="1" s="1"/>
  <c r="H504" i="1" s="1"/>
  <c r="L503" i="1"/>
  <c r="A504" i="1"/>
  <c r="I504" i="1" l="1"/>
  <c r="J504" i="1" s="1"/>
  <c r="J503" i="1"/>
  <c r="K503" i="1" s="1"/>
  <c r="D504" i="1"/>
  <c r="E504" i="1" s="1"/>
  <c r="G504" i="1" s="1"/>
  <c r="H505" i="1" s="1"/>
  <c r="L504" i="1"/>
  <c r="A505" i="1"/>
  <c r="P504" i="1"/>
  <c r="M503" i="1"/>
  <c r="N503" i="1" s="1"/>
  <c r="C504" i="1" s="1"/>
  <c r="Q504" i="1"/>
  <c r="O502" i="1"/>
  <c r="O503" i="1" l="1"/>
  <c r="B503" i="1"/>
  <c r="K504" i="1"/>
  <c r="L505" i="1"/>
  <c r="A506" i="1"/>
  <c r="D505" i="1"/>
  <c r="E505" i="1" s="1"/>
  <c r="G505" i="1" s="1"/>
  <c r="H506" i="1" s="1"/>
  <c r="I505" i="1"/>
  <c r="P505" i="1"/>
  <c r="M504" i="1"/>
  <c r="N504" i="1" s="1"/>
  <c r="C505" i="1" s="1"/>
  <c r="Q505" i="1"/>
  <c r="I506" i="1" l="1"/>
  <c r="J506" i="1" s="1"/>
  <c r="O504" i="1"/>
  <c r="J505" i="1"/>
  <c r="K505" i="1" s="1"/>
  <c r="A507" i="1"/>
  <c r="D506" i="1"/>
  <c r="E506" i="1" s="1"/>
  <c r="G506" i="1" s="1"/>
  <c r="H507" i="1" s="1"/>
  <c r="L506" i="1"/>
  <c r="Q506" i="1"/>
  <c r="M505" i="1"/>
  <c r="N505" i="1" s="1"/>
  <c r="C506" i="1" s="1"/>
  <c r="P506" i="1"/>
  <c r="B504" i="1"/>
  <c r="I507" i="1" l="1"/>
  <c r="J507" i="1" s="1"/>
  <c r="O505" i="1"/>
  <c r="B505" i="1"/>
  <c r="K506" i="1"/>
  <c r="B506" i="1" s="1"/>
  <c r="D507" i="1"/>
  <c r="E507" i="1" s="1"/>
  <c r="G507" i="1" s="1"/>
  <c r="H508" i="1" s="1"/>
  <c r="L507" i="1"/>
  <c r="A508" i="1"/>
  <c r="M506" i="1"/>
  <c r="N506" i="1" s="1"/>
  <c r="C507" i="1" s="1"/>
  <c r="P507" i="1"/>
  <c r="Q507" i="1"/>
  <c r="I508" i="1" l="1"/>
  <c r="J508" i="1" s="1"/>
  <c r="K507" i="1"/>
  <c r="B507" i="1" s="1"/>
  <c r="D508" i="1"/>
  <c r="E508" i="1" s="1"/>
  <c r="G508" i="1" s="1"/>
  <c r="H509" i="1" s="1"/>
  <c r="L508" i="1"/>
  <c r="A509" i="1"/>
  <c r="Q508" i="1"/>
  <c r="M507" i="1"/>
  <c r="N507" i="1" s="1"/>
  <c r="C508" i="1" s="1"/>
  <c r="P508" i="1"/>
  <c r="O506" i="1"/>
  <c r="I509" i="1" l="1"/>
  <c r="J509" i="1" s="1"/>
  <c r="K508" i="1"/>
  <c r="B508" i="1" s="1"/>
  <c r="L509" i="1"/>
  <c r="D509" i="1"/>
  <c r="E509" i="1" s="1"/>
  <c r="G509" i="1" s="1"/>
  <c r="H510" i="1" s="1"/>
  <c r="A510" i="1"/>
  <c r="Q509" i="1"/>
  <c r="P509" i="1"/>
  <c r="M508" i="1"/>
  <c r="N508" i="1" s="1"/>
  <c r="C509" i="1" s="1"/>
  <c r="O507" i="1"/>
  <c r="K509" i="1" l="1"/>
  <c r="B509" i="1" s="1"/>
  <c r="A511" i="1"/>
  <c r="D510" i="1"/>
  <c r="E510" i="1" s="1"/>
  <c r="G510" i="1" s="1"/>
  <c r="H511" i="1" s="1"/>
  <c r="L510" i="1"/>
  <c r="O508" i="1"/>
  <c r="P510" i="1"/>
  <c r="M509" i="1"/>
  <c r="N509" i="1" s="1"/>
  <c r="C510" i="1" s="1"/>
  <c r="Q510" i="1"/>
  <c r="I510" i="1"/>
  <c r="I511" i="1" l="1"/>
  <c r="J511" i="1" s="1"/>
  <c r="J510" i="1"/>
  <c r="K510" i="1" s="1"/>
  <c r="M510" i="1"/>
  <c r="N510" i="1" s="1"/>
  <c r="C511" i="1" s="1"/>
  <c r="P511" i="1"/>
  <c r="Q511" i="1"/>
  <c r="D511" i="1"/>
  <c r="E511" i="1" s="1"/>
  <c r="G511" i="1" s="1"/>
  <c r="H512" i="1" s="1"/>
  <c r="L511" i="1"/>
  <c r="A512" i="1"/>
  <c r="O509" i="1"/>
  <c r="K511" i="1" l="1"/>
  <c r="B511" i="1" s="1"/>
  <c r="O510" i="1"/>
  <c r="B510" i="1"/>
  <c r="D512" i="1"/>
  <c r="E512" i="1" s="1"/>
  <c r="G512" i="1" s="1"/>
  <c r="H513" i="1" s="1"/>
  <c r="L512" i="1"/>
  <c r="A513" i="1"/>
  <c r="I512" i="1"/>
  <c r="P512" i="1"/>
  <c r="Q512" i="1"/>
  <c r="M511" i="1"/>
  <c r="N511" i="1" s="1"/>
  <c r="C512" i="1" s="1"/>
  <c r="I513" i="1" l="1"/>
  <c r="J513" i="1" s="1"/>
  <c r="J512" i="1"/>
  <c r="K512" i="1" s="1"/>
  <c r="B512" i="1" s="1"/>
  <c r="L513" i="1"/>
  <c r="A514" i="1"/>
  <c r="D513" i="1"/>
  <c r="E513" i="1" s="1"/>
  <c r="G513" i="1" s="1"/>
  <c r="H514" i="1" s="1"/>
  <c r="M512" i="1"/>
  <c r="N512" i="1" s="1"/>
  <c r="C513" i="1" s="1"/>
  <c r="Q513" i="1"/>
  <c r="P513" i="1"/>
  <c r="O511" i="1"/>
  <c r="I514" i="1" l="1"/>
  <c r="J514" i="1" s="1"/>
  <c r="K513" i="1"/>
  <c r="B513" i="1" s="1"/>
  <c r="M513" i="1"/>
  <c r="N513" i="1" s="1"/>
  <c r="C514" i="1" s="1"/>
  <c r="P514" i="1"/>
  <c r="Q514" i="1"/>
  <c r="O512" i="1"/>
  <c r="L514" i="1"/>
  <c r="A515" i="1"/>
  <c r="D514" i="1"/>
  <c r="E514" i="1" s="1"/>
  <c r="G514" i="1" s="1"/>
  <c r="H515" i="1" s="1"/>
  <c r="I515" i="1" l="1"/>
  <c r="J515" i="1" s="1"/>
  <c r="K514" i="1"/>
  <c r="B514" i="1" s="1"/>
  <c r="A516" i="1"/>
  <c r="D515" i="1"/>
  <c r="E515" i="1" s="1"/>
  <c r="G515" i="1" s="1"/>
  <c r="H516" i="1" s="1"/>
  <c r="L515" i="1"/>
  <c r="Q515" i="1"/>
  <c r="M514" i="1"/>
  <c r="N514" i="1" s="1"/>
  <c r="C515" i="1" s="1"/>
  <c r="P515" i="1"/>
  <c r="O513" i="1"/>
  <c r="K515" i="1" l="1"/>
  <c r="B515" i="1" s="1"/>
  <c r="M515" i="1"/>
  <c r="N515" i="1" s="1"/>
  <c r="C516" i="1" s="1"/>
  <c r="Q516" i="1"/>
  <c r="P516" i="1"/>
  <c r="O514" i="1"/>
  <c r="D516" i="1"/>
  <c r="E516" i="1" s="1"/>
  <c r="G516" i="1" s="1"/>
  <c r="H517" i="1" s="1"/>
  <c r="L516" i="1"/>
  <c r="A517" i="1"/>
  <c r="I516" i="1"/>
  <c r="I517" i="1" l="1"/>
  <c r="J517" i="1" s="1"/>
  <c r="D517" i="1"/>
  <c r="E517" i="1" s="1"/>
  <c r="G517" i="1" s="1"/>
  <c r="H518" i="1" s="1"/>
  <c r="A518" i="1"/>
  <c r="L517" i="1"/>
  <c r="J516" i="1"/>
  <c r="K516" i="1" s="1"/>
  <c r="Q517" i="1"/>
  <c r="M516" i="1"/>
  <c r="N516" i="1" s="1"/>
  <c r="C517" i="1" s="1"/>
  <c r="P517" i="1"/>
  <c r="O515" i="1"/>
  <c r="I518" i="1" l="1"/>
  <c r="J518" i="1" s="1"/>
  <c r="O516" i="1"/>
  <c r="B516" i="1"/>
  <c r="K517" i="1"/>
  <c r="B517" i="1" s="1"/>
  <c r="M517" i="1"/>
  <c r="N517" i="1" s="1"/>
  <c r="C518" i="1" s="1"/>
  <c r="P518" i="1"/>
  <c r="Q518" i="1"/>
  <c r="L518" i="1"/>
  <c r="A519" i="1"/>
  <c r="D518" i="1"/>
  <c r="E518" i="1" s="1"/>
  <c r="G518" i="1" s="1"/>
  <c r="H519" i="1" s="1"/>
  <c r="K518" i="1" l="1"/>
  <c r="B518" i="1" s="1"/>
  <c r="A520" i="1"/>
  <c r="D519" i="1"/>
  <c r="E519" i="1" s="1"/>
  <c r="G519" i="1" s="1"/>
  <c r="H520" i="1" s="1"/>
  <c r="L519" i="1"/>
  <c r="M518" i="1"/>
  <c r="N518" i="1" s="1"/>
  <c r="C519" i="1" s="1"/>
  <c r="Q519" i="1"/>
  <c r="P519" i="1"/>
  <c r="O517" i="1"/>
  <c r="I519" i="1"/>
  <c r="I520" i="1" l="1"/>
  <c r="J520" i="1" s="1"/>
  <c r="A521" i="1"/>
  <c r="D520" i="1"/>
  <c r="E520" i="1" s="1"/>
  <c r="G520" i="1" s="1"/>
  <c r="H521" i="1" s="1"/>
  <c r="L520" i="1"/>
  <c r="J519" i="1"/>
  <c r="K519" i="1" s="1"/>
  <c r="M519" i="1"/>
  <c r="N519" i="1" s="1"/>
  <c r="C520" i="1" s="1"/>
  <c r="Q520" i="1"/>
  <c r="P520" i="1"/>
  <c r="O518" i="1"/>
  <c r="K520" i="1" l="1"/>
  <c r="B520" i="1" s="1"/>
  <c r="O519" i="1"/>
  <c r="B519" i="1"/>
  <c r="P521" i="1"/>
  <c r="M520" i="1"/>
  <c r="N520" i="1" s="1"/>
  <c r="C521" i="1" s="1"/>
  <c r="Q521" i="1"/>
  <c r="I521" i="1"/>
  <c r="J521" i="1" s="1"/>
  <c r="D521" i="1"/>
  <c r="E521" i="1" s="1"/>
  <c r="G521" i="1" s="1"/>
  <c r="H522" i="1" s="1"/>
  <c r="L521" i="1"/>
  <c r="A522" i="1"/>
  <c r="K521" i="1" l="1"/>
  <c r="B521" i="1" s="1"/>
  <c r="P522" i="1"/>
  <c r="M521" i="1"/>
  <c r="N521" i="1" s="1"/>
  <c r="C522" i="1" s="1"/>
  <c r="Q522" i="1"/>
  <c r="O520" i="1"/>
  <c r="L522" i="1"/>
  <c r="A523" i="1"/>
  <c r="D522" i="1"/>
  <c r="E522" i="1" s="1"/>
  <c r="G522" i="1" s="1"/>
  <c r="H523" i="1" s="1"/>
  <c r="I522" i="1"/>
  <c r="O521" i="1" l="1"/>
  <c r="A524" i="1"/>
  <c r="D523" i="1"/>
  <c r="E523" i="1" s="1"/>
  <c r="G523" i="1" s="1"/>
  <c r="H524" i="1" s="1"/>
  <c r="L523" i="1"/>
  <c r="I523" i="1"/>
  <c r="J523" i="1" s="1"/>
  <c r="J522" i="1"/>
  <c r="K522" i="1" s="1"/>
  <c r="M522" i="1"/>
  <c r="N522" i="1" s="1"/>
  <c r="C523" i="1" s="1"/>
  <c r="P523" i="1"/>
  <c r="Q523" i="1"/>
  <c r="K523" i="1" l="1"/>
  <c r="B523" i="1" s="1"/>
  <c r="O522" i="1"/>
  <c r="B522" i="1"/>
  <c r="I524" i="1"/>
  <c r="J524" i="1" s="1"/>
  <c r="A525" i="1"/>
  <c r="D524" i="1"/>
  <c r="E524" i="1" s="1"/>
  <c r="G524" i="1" s="1"/>
  <c r="H525" i="1" s="1"/>
  <c r="L524" i="1"/>
  <c r="M523" i="1"/>
  <c r="N523" i="1" s="1"/>
  <c r="C524" i="1" s="1"/>
  <c r="Q524" i="1"/>
  <c r="P524" i="1"/>
  <c r="K524" i="1" l="1"/>
  <c r="B524" i="1" s="1"/>
  <c r="D525" i="1"/>
  <c r="E525" i="1" s="1"/>
  <c r="G525" i="1" s="1"/>
  <c r="H526" i="1" s="1"/>
  <c r="A526" i="1"/>
  <c r="L525" i="1"/>
  <c r="I525" i="1"/>
  <c r="J525" i="1" s="1"/>
  <c r="O523" i="1"/>
  <c r="Q525" i="1"/>
  <c r="M524" i="1"/>
  <c r="N524" i="1" s="1"/>
  <c r="C525" i="1" s="1"/>
  <c r="P525" i="1"/>
  <c r="K525" i="1" l="1"/>
  <c r="B525" i="1" s="1"/>
  <c r="M525" i="1"/>
  <c r="N525" i="1" s="1"/>
  <c r="C526" i="1" s="1"/>
  <c r="Q526" i="1"/>
  <c r="P526" i="1"/>
  <c r="L526" i="1"/>
  <c r="A527" i="1"/>
  <c r="D526" i="1"/>
  <c r="E526" i="1" s="1"/>
  <c r="G526" i="1" s="1"/>
  <c r="H527" i="1" s="1"/>
  <c r="O524" i="1"/>
  <c r="I526" i="1"/>
  <c r="J526" i="1" s="1"/>
  <c r="K526" i="1" l="1"/>
  <c r="B526" i="1" s="1"/>
  <c r="A528" i="1"/>
  <c r="D527" i="1"/>
  <c r="E527" i="1" s="1"/>
  <c r="G527" i="1" s="1"/>
  <c r="H528" i="1" s="1"/>
  <c r="L527" i="1"/>
  <c r="Q527" i="1"/>
  <c r="M526" i="1"/>
  <c r="N526" i="1" s="1"/>
  <c r="C527" i="1" s="1"/>
  <c r="P527" i="1"/>
  <c r="I527" i="1"/>
  <c r="O525" i="1"/>
  <c r="I528" i="1" l="1"/>
  <c r="J528" i="1" s="1"/>
  <c r="D528" i="1"/>
  <c r="E528" i="1" s="1"/>
  <c r="G528" i="1" s="1"/>
  <c r="H529" i="1" s="1"/>
  <c r="L528" i="1"/>
  <c r="A529" i="1"/>
  <c r="J527" i="1"/>
  <c r="K527" i="1" s="1"/>
  <c r="M527" i="1"/>
  <c r="N527" i="1" s="1"/>
  <c r="C528" i="1" s="1"/>
  <c r="P528" i="1"/>
  <c r="Q528" i="1"/>
  <c r="O526" i="1"/>
  <c r="I529" i="1" l="1"/>
  <c r="J529" i="1" s="1"/>
  <c r="K528" i="1"/>
  <c r="B528" i="1" s="1"/>
  <c r="O527" i="1"/>
  <c r="B527" i="1"/>
  <c r="D529" i="1"/>
  <c r="E529" i="1" s="1"/>
  <c r="G529" i="1" s="1"/>
  <c r="H530" i="1" s="1"/>
  <c r="A530" i="1"/>
  <c r="L529" i="1"/>
  <c r="Q529" i="1"/>
  <c r="P529" i="1"/>
  <c r="M528" i="1"/>
  <c r="N528" i="1" s="1"/>
  <c r="C529" i="1" s="1"/>
  <c r="I530" i="1" l="1"/>
  <c r="J530" i="1" s="1"/>
  <c r="K529" i="1"/>
  <c r="B529" i="1" s="1"/>
  <c r="M529" i="1"/>
  <c r="N529" i="1" s="1"/>
  <c r="C530" i="1" s="1"/>
  <c r="Q530" i="1"/>
  <c r="P530" i="1"/>
  <c r="O528" i="1"/>
  <c r="D530" i="1"/>
  <c r="E530" i="1" s="1"/>
  <c r="G530" i="1" s="1"/>
  <c r="H531" i="1" s="1"/>
  <c r="A531" i="1"/>
  <c r="L530" i="1"/>
  <c r="I531" i="1" l="1"/>
  <c r="J531" i="1" s="1"/>
  <c r="K530" i="1"/>
  <c r="B530" i="1" s="1"/>
  <c r="O529" i="1"/>
  <c r="Q531" i="1"/>
  <c r="M530" i="1"/>
  <c r="N530" i="1" s="1"/>
  <c r="C531" i="1" s="1"/>
  <c r="P531" i="1"/>
  <c r="L531" i="1"/>
  <c r="A532" i="1"/>
  <c r="D531" i="1"/>
  <c r="E531" i="1" s="1"/>
  <c r="G531" i="1" s="1"/>
  <c r="H532" i="1" s="1"/>
  <c r="K531" i="1" l="1"/>
  <c r="B531" i="1" s="1"/>
  <c r="O530" i="1"/>
  <c r="Q532" i="1"/>
  <c r="M531" i="1"/>
  <c r="N531" i="1" s="1"/>
  <c r="C532" i="1" s="1"/>
  <c r="P532" i="1"/>
  <c r="D532" i="1"/>
  <c r="E532" i="1" s="1"/>
  <c r="G532" i="1" s="1"/>
  <c r="H533" i="1" s="1"/>
  <c r="A533" i="1"/>
  <c r="L532" i="1"/>
  <c r="I532" i="1"/>
  <c r="I533" i="1" l="1"/>
  <c r="J533" i="1" s="1"/>
  <c r="J532" i="1"/>
  <c r="K532" i="1" s="1"/>
  <c r="O531" i="1"/>
  <c r="A534" i="1"/>
  <c r="D533" i="1"/>
  <c r="E533" i="1" s="1"/>
  <c r="G533" i="1" s="1"/>
  <c r="H534" i="1" s="1"/>
  <c r="L533" i="1"/>
  <c r="M532" i="1"/>
  <c r="N532" i="1" s="1"/>
  <c r="C533" i="1" s="1"/>
  <c r="Q533" i="1"/>
  <c r="P533" i="1"/>
  <c r="K533" i="1" l="1"/>
  <c r="B533" i="1" s="1"/>
  <c r="O532" i="1"/>
  <c r="B532" i="1"/>
  <c r="Q534" i="1"/>
  <c r="P534" i="1"/>
  <c r="M533" i="1"/>
  <c r="N533" i="1" s="1"/>
  <c r="C534" i="1" s="1"/>
  <c r="D534" i="1"/>
  <c r="E534" i="1" s="1"/>
  <c r="G534" i="1" s="1"/>
  <c r="H535" i="1" s="1"/>
  <c r="L534" i="1"/>
  <c r="A535" i="1"/>
  <c r="I534" i="1"/>
  <c r="I535" i="1" l="1"/>
  <c r="J535" i="1" s="1"/>
  <c r="J534" i="1"/>
  <c r="K534" i="1" s="1"/>
  <c r="L535" i="1"/>
  <c r="A536" i="1"/>
  <c r="D535" i="1"/>
  <c r="E535" i="1" s="1"/>
  <c r="G535" i="1" s="1"/>
  <c r="H536" i="1" s="1"/>
  <c r="O533" i="1"/>
  <c r="P535" i="1"/>
  <c r="M534" i="1"/>
  <c r="N534" i="1" s="1"/>
  <c r="C535" i="1" s="1"/>
  <c r="Q535" i="1"/>
  <c r="K535" i="1" l="1"/>
  <c r="B535" i="1" s="1"/>
  <c r="O534" i="1"/>
  <c r="B534" i="1"/>
  <c r="A537" i="1"/>
  <c r="D536" i="1"/>
  <c r="E536" i="1" s="1"/>
  <c r="G536" i="1" s="1"/>
  <c r="H537" i="1" s="1"/>
  <c r="L536" i="1"/>
  <c r="M535" i="1"/>
  <c r="N535" i="1" s="1"/>
  <c r="C536" i="1" s="1"/>
  <c r="Q536" i="1"/>
  <c r="P536" i="1"/>
  <c r="I536" i="1"/>
  <c r="I537" i="1" l="1"/>
  <c r="J537" i="1" s="1"/>
  <c r="D537" i="1"/>
  <c r="E537" i="1" s="1"/>
  <c r="L537" i="1"/>
  <c r="A538" i="1"/>
  <c r="J536" i="1"/>
  <c r="K536" i="1" s="1"/>
  <c r="O535" i="1"/>
  <c r="M536" i="1"/>
  <c r="N536" i="1" s="1"/>
  <c r="C537" i="1" s="1"/>
  <c r="P537" i="1"/>
  <c r="Q537" i="1"/>
  <c r="I538" i="1" l="1"/>
  <c r="O536" i="1"/>
  <c r="B536" i="1"/>
  <c r="K537" i="1"/>
  <c r="G537" i="1"/>
  <c r="H538" i="1" s="1"/>
  <c r="D538" i="1"/>
  <c r="E538" i="1" s="1"/>
  <c r="G538" i="1" s="1"/>
  <c r="L538" i="1"/>
  <c r="A539" i="1"/>
  <c r="Q538" i="1"/>
  <c r="M537" i="1"/>
  <c r="N537" i="1" s="1"/>
  <c r="C538" i="1" s="1"/>
  <c r="P538" i="1"/>
  <c r="H539" i="1" l="1"/>
  <c r="I539" i="1"/>
  <c r="J538" i="1"/>
  <c r="K538" i="1" s="1"/>
  <c r="B538" i="1" s="1"/>
  <c r="O537" i="1"/>
  <c r="L539" i="1"/>
  <c r="A540" i="1"/>
  <c r="D539" i="1"/>
  <c r="E539" i="1" s="1"/>
  <c r="G539" i="1" s="1"/>
  <c r="H540" i="1" s="1"/>
  <c r="P539" i="1"/>
  <c r="M538" i="1"/>
  <c r="N538" i="1" s="1"/>
  <c r="C539" i="1" s="1"/>
  <c r="Q539" i="1"/>
  <c r="B537" i="1"/>
  <c r="J539" i="1" l="1"/>
  <c r="K539" i="1" s="1"/>
  <c r="B539" i="1" s="1"/>
  <c r="I540" i="1"/>
  <c r="J540" i="1" s="1"/>
  <c r="D540" i="1"/>
  <c r="E540" i="1" s="1"/>
  <c r="G540" i="1" s="1"/>
  <c r="H541" i="1" s="1"/>
  <c r="L540" i="1"/>
  <c r="A541" i="1"/>
  <c r="O538" i="1"/>
  <c r="Q540" i="1"/>
  <c r="M539" i="1"/>
  <c r="N539" i="1" s="1"/>
  <c r="C540" i="1" s="1"/>
  <c r="P540" i="1"/>
  <c r="K540" i="1" l="1"/>
  <c r="B540" i="1" s="1"/>
  <c r="D541" i="1"/>
  <c r="E541" i="1" s="1"/>
  <c r="G541" i="1" s="1"/>
  <c r="H542" i="1" s="1"/>
  <c r="L541" i="1"/>
  <c r="A542" i="1"/>
  <c r="M540" i="1"/>
  <c r="N540" i="1" s="1"/>
  <c r="C541" i="1" s="1"/>
  <c r="P541" i="1"/>
  <c r="Q541" i="1"/>
  <c r="O539" i="1"/>
  <c r="I541" i="1"/>
  <c r="I542" i="1" l="1"/>
  <c r="J542" i="1" s="1"/>
  <c r="D542" i="1"/>
  <c r="E542" i="1" s="1"/>
  <c r="G542" i="1" s="1"/>
  <c r="H543" i="1" s="1"/>
  <c r="A543" i="1"/>
  <c r="L542" i="1"/>
  <c r="O540" i="1"/>
  <c r="J541" i="1"/>
  <c r="K541" i="1" s="1"/>
  <c r="Q542" i="1"/>
  <c r="M541" i="1"/>
  <c r="N541" i="1" s="1"/>
  <c r="C542" i="1" s="1"/>
  <c r="P542" i="1"/>
  <c r="I543" i="1" l="1"/>
  <c r="J543" i="1" s="1"/>
  <c r="O541" i="1"/>
  <c r="B541" i="1"/>
  <c r="K542" i="1"/>
  <c r="B542" i="1" s="1"/>
  <c r="Q543" i="1"/>
  <c r="M542" i="1"/>
  <c r="N542" i="1" s="1"/>
  <c r="C543" i="1" s="1"/>
  <c r="P543" i="1"/>
  <c r="L543" i="1"/>
  <c r="A544" i="1"/>
  <c r="D543" i="1"/>
  <c r="E543" i="1" s="1"/>
  <c r="G543" i="1" s="1"/>
  <c r="H544" i="1" s="1"/>
  <c r="K543" i="1" l="1"/>
  <c r="D544" i="1"/>
  <c r="E544" i="1" s="1"/>
  <c r="G544" i="1" s="1"/>
  <c r="H545" i="1" s="1"/>
  <c r="A545" i="1"/>
  <c r="L544" i="1"/>
  <c r="Q544" i="1"/>
  <c r="M543" i="1"/>
  <c r="N543" i="1" s="1"/>
  <c r="C544" i="1" s="1"/>
  <c r="P544" i="1"/>
  <c r="O542" i="1"/>
  <c r="I544" i="1"/>
  <c r="I545" i="1" l="1"/>
  <c r="J545" i="1" s="1"/>
  <c r="O543" i="1"/>
  <c r="B543" i="1"/>
  <c r="J544" i="1"/>
  <c r="K544" i="1" s="1"/>
  <c r="M544" i="1"/>
  <c r="N544" i="1" s="1"/>
  <c r="C545" i="1" s="1"/>
  <c r="P545" i="1"/>
  <c r="Q545" i="1"/>
  <c r="D545" i="1"/>
  <c r="E545" i="1" s="1"/>
  <c r="G545" i="1" s="1"/>
  <c r="H546" i="1" s="1"/>
  <c r="L545" i="1"/>
  <c r="A546" i="1"/>
  <c r="K545" i="1" l="1"/>
  <c r="B545" i="1" s="1"/>
  <c r="O544" i="1"/>
  <c r="B544" i="1"/>
  <c r="Q546" i="1"/>
  <c r="M545" i="1"/>
  <c r="N545" i="1" s="1"/>
  <c r="C546" i="1" s="1"/>
  <c r="P546" i="1"/>
  <c r="D546" i="1"/>
  <c r="E546" i="1" s="1"/>
  <c r="G546" i="1" s="1"/>
  <c r="H547" i="1" s="1"/>
  <c r="A547" i="1"/>
  <c r="L546" i="1"/>
  <c r="I546" i="1"/>
  <c r="Q547" i="1" l="1"/>
  <c r="M546" i="1"/>
  <c r="N546" i="1" s="1"/>
  <c r="C547" i="1" s="1"/>
  <c r="P547" i="1"/>
  <c r="L547" i="1"/>
  <c r="A548" i="1"/>
  <c r="D547" i="1"/>
  <c r="E547" i="1" s="1"/>
  <c r="G547" i="1" s="1"/>
  <c r="H548" i="1" s="1"/>
  <c r="I547" i="1"/>
  <c r="J546" i="1"/>
  <c r="K546" i="1" s="1"/>
  <c r="O545" i="1"/>
  <c r="I548" i="1" l="1"/>
  <c r="J548" i="1" s="1"/>
  <c r="O546" i="1"/>
  <c r="B546" i="1"/>
  <c r="A549" i="1"/>
  <c r="D548" i="1"/>
  <c r="E548" i="1" s="1"/>
  <c r="G548" i="1" s="1"/>
  <c r="H549" i="1" s="1"/>
  <c r="L548" i="1"/>
  <c r="J547" i="1"/>
  <c r="K547" i="1" s="1"/>
  <c r="M547" i="1"/>
  <c r="N547" i="1" s="1"/>
  <c r="C548" i="1" s="1"/>
  <c r="Q548" i="1"/>
  <c r="P548" i="1"/>
  <c r="I549" i="1" l="1"/>
  <c r="J549" i="1" s="1"/>
  <c r="O547" i="1"/>
  <c r="B547" i="1"/>
  <c r="K548" i="1"/>
  <c r="B548" i="1" s="1"/>
  <c r="D549" i="1"/>
  <c r="E549" i="1" s="1"/>
  <c r="G549" i="1" s="1"/>
  <c r="H550" i="1" s="1"/>
  <c r="L549" i="1"/>
  <c r="A550" i="1"/>
  <c r="M548" i="1"/>
  <c r="N548" i="1" s="1"/>
  <c r="C549" i="1" s="1"/>
  <c r="P549" i="1"/>
  <c r="Q549" i="1"/>
  <c r="K549" i="1" l="1"/>
  <c r="B549" i="1" s="1"/>
  <c r="A551" i="1"/>
  <c r="D550" i="1"/>
  <c r="E550" i="1" s="1"/>
  <c r="G550" i="1" s="1"/>
  <c r="H551" i="1" s="1"/>
  <c r="L550" i="1"/>
  <c r="M549" i="1"/>
  <c r="N549" i="1" s="1"/>
  <c r="C550" i="1" s="1"/>
  <c r="Q550" i="1"/>
  <c r="P550" i="1"/>
  <c r="O548" i="1"/>
  <c r="I550" i="1"/>
  <c r="I551" i="1" l="1"/>
  <c r="J551" i="1" s="1"/>
  <c r="J550" i="1"/>
  <c r="K550" i="1" s="1"/>
  <c r="O549" i="1"/>
  <c r="D551" i="1"/>
  <c r="E551" i="1" s="1"/>
  <c r="G551" i="1" s="1"/>
  <c r="H552" i="1" s="1"/>
  <c r="A552" i="1"/>
  <c r="L551" i="1"/>
  <c r="M550" i="1"/>
  <c r="N550" i="1" s="1"/>
  <c r="C551" i="1" s="1"/>
  <c r="Q551" i="1"/>
  <c r="P551" i="1"/>
  <c r="K551" i="1" l="1"/>
  <c r="B551" i="1" s="1"/>
  <c r="O550" i="1"/>
  <c r="B550" i="1"/>
  <c r="M551" i="1"/>
  <c r="N551" i="1" s="1"/>
  <c r="C552" i="1" s="1"/>
  <c r="Q552" i="1"/>
  <c r="P552" i="1"/>
  <c r="A553" i="1"/>
  <c r="D552" i="1"/>
  <c r="L552" i="1"/>
  <c r="I552" i="1"/>
  <c r="I553" i="1" l="1"/>
  <c r="E552" i="1"/>
  <c r="G552" i="1" s="1"/>
  <c r="H553" i="1" s="1"/>
  <c r="J553" i="1" s="1"/>
  <c r="J552" i="1"/>
  <c r="K552" i="1" s="1"/>
  <c r="D553" i="1"/>
  <c r="E553" i="1" s="1"/>
  <c r="G553" i="1" s="1"/>
  <c r="H554" i="1" s="1"/>
  <c r="L553" i="1"/>
  <c r="A554" i="1"/>
  <c r="O551" i="1"/>
  <c r="M552" i="1"/>
  <c r="N552" i="1" s="1"/>
  <c r="C553" i="1" s="1"/>
  <c r="Q553" i="1"/>
  <c r="P553" i="1"/>
  <c r="K553" i="1" l="1"/>
  <c r="B553" i="1" s="1"/>
  <c r="O552" i="1"/>
  <c r="B552" i="1"/>
  <c r="I554" i="1"/>
  <c r="J554" i="1" s="1"/>
  <c r="A555" i="1"/>
  <c r="D554" i="1"/>
  <c r="E554" i="1" s="1"/>
  <c r="G554" i="1" s="1"/>
  <c r="H555" i="1" s="1"/>
  <c r="L554" i="1"/>
  <c r="Q554" i="1"/>
  <c r="P554" i="1"/>
  <c r="M553" i="1"/>
  <c r="N553" i="1" s="1"/>
  <c r="C554" i="1" s="1"/>
  <c r="K554" i="1" l="1"/>
  <c r="B554" i="1" s="1"/>
  <c r="D555" i="1"/>
  <c r="E555" i="1" s="1"/>
  <c r="G555" i="1" s="1"/>
  <c r="H556" i="1" s="1"/>
  <c r="A556" i="1"/>
  <c r="L555" i="1"/>
  <c r="I555" i="1"/>
  <c r="M554" i="1"/>
  <c r="N554" i="1" s="1"/>
  <c r="C555" i="1" s="1"/>
  <c r="Q555" i="1"/>
  <c r="P555" i="1"/>
  <c r="O553" i="1"/>
  <c r="I556" i="1" l="1"/>
  <c r="J556" i="1" s="1"/>
  <c r="J555" i="1"/>
  <c r="K555" i="1" s="1"/>
  <c r="M555" i="1"/>
  <c r="N555" i="1" s="1"/>
  <c r="C556" i="1" s="1"/>
  <c r="Q556" i="1"/>
  <c r="P556" i="1"/>
  <c r="O554" i="1"/>
  <c r="L556" i="1"/>
  <c r="A557" i="1"/>
  <c r="D556" i="1"/>
  <c r="E556" i="1" s="1"/>
  <c r="G556" i="1" s="1"/>
  <c r="H557" i="1" s="1"/>
  <c r="K556" i="1" l="1"/>
  <c r="B556" i="1" s="1"/>
  <c r="O555" i="1"/>
  <c r="B555" i="1"/>
  <c r="P557" i="1"/>
  <c r="M556" i="1"/>
  <c r="N556" i="1" s="1"/>
  <c r="C557" i="1" s="1"/>
  <c r="Q557" i="1"/>
  <c r="D557" i="1"/>
  <c r="E557" i="1" s="1"/>
  <c r="G557" i="1" s="1"/>
  <c r="H558" i="1" s="1"/>
  <c r="L557" i="1"/>
  <c r="A558" i="1"/>
  <c r="I557" i="1"/>
  <c r="J557" i="1" s="1"/>
  <c r="K557" i="1" l="1"/>
  <c r="B557" i="1" s="1"/>
  <c r="Q558" i="1"/>
  <c r="P558" i="1"/>
  <c r="M557" i="1"/>
  <c r="N557" i="1" s="1"/>
  <c r="C558" i="1" s="1"/>
  <c r="O556" i="1"/>
  <c r="I558" i="1"/>
  <c r="J558" i="1" s="1"/>
  <c r="D558" i="1"/>
  <c r="L558" i="1"/>
  <c r="A559" i="1"/>
  <c r="K558" i="1" l="1"/>
  <c r="B558" i="1" s="1"/>
  <c r="E558" i="1"/>
  <c r="G558" i="1" s="1"/>
  <c r="H559" i="1" s="1"/>
  <c r="I559" i="1"/>
  <c r="D559" i="1"/>
  <c r="E559" i="1" s="1"/>
  <c r="G559" i="1" s="1"/>
  <c r="H560" i="1" s="1"/>
  <c r="L559" i="1"/>
  <c r="A560" i="1"/>
  <c r="O557" i="1"/>
  <c r="P559" i="1"/>
  <c r="M558" i="1"/>
  <c r="N558" i="1" s="1"/>
  <c r="C559" i="1" s="1"/>
  <c r="Q559" i="1"/>
  <c r="J559" i="1" l="1"/>
  <c r="K559" i="1" s="1"/>
  <c r="O558" i="1"/>
  <c r="L560" i="1"/>
  <c r="A561" i="1"/>
  <c r="D560" i="1"/>
  <c r="E560" i="1" s="1"/>
  <c r="G560" i="1" s="1"/>
  <c r="H561" i="1" s="1"/>
  <c r="M559" i="1"/>
  <c r="N559" i="1" s="1"/>
  <c r="C560" i="1" s="1"/>
  <c r="Q560" i="1"/>
  <c r="P560" i="1"/>
  <c r="I560" i="1"/>
  <c r="I561" i="1" l="1"/>
  <c r="J561" i="1" s="1"/>
  <c r="O559" i="1"/>
  <c r="B559" i="1"/>
  <c r="M560" i="1"/>
  <c r="N560" i="1" s="1"/>
  <c r="C561" i="1" s="1"/>
  <c r="Q561" i="1"/>
  <c r="P561" i="1"/>
  <c r="J560" i="1"/>
  <c r="K560" i="1" s="1"/>
  <c r="A562" i="1"/>
  <c r="D561" i="1"/>
  <c r="E561" i="1" s="1"/>
  <c r="G561" i="1" s="1"/>
  <c r="H562" i="1" s="1"/>
  <c r="L561" i="1"/>
  <c r="I562" i="1" l="1"/>
  <c r="J562" i="1" s="1"/>
  <c r="O560" i="1"/>
  <c r="B560" i="1"/>
  <c r="K561" i="1"/>
  <c r="B561" i="1" s="1"/>
  <c r="D562" i="1"/>
  <c r="E562" i="1" s="1"/>
  <c r="G562" i="1" s="1"/>
  <c r="H563" i="1" s="1"/>
  <c r="A563" i="1"/>
  <c r="L562" i="1"/>
  <c r="Q562" i="1"/>
  <c r="M561" i="1"/>
  <c r="N561" i="1" s="1"/>
  <c r="C562" i="1" s="1"/>
  <c r="P562" i="1"/>
  <c r="K562" i="1" l="1"/>
  <c r="B562" i="1" s="1"/>
  <c r="P563" i="1"/>
  <c r="M562" i="1"/>
  <c r="N562" i="1" s="1"/>
  <c r="C563" i="1" s="1"/>
  <c r="Q563" i="1"/>
  <c r="D563" i="1"/>
  <c r="E563" i="1" s="1"/>
  <c r="G563" i="1" s="1"/>
  <c r="H564" i="1" s="1"/>
  <c r="A564" i="1"/>
  <c r="L563" i="1"/>
  <c r="O561" i="1"/>
  <c r="I563" i="1"/>
  <c r="I564" i="1" l="1"/>
  <c r="J564" i="1" s="1"/>
  <c r="D564" i="1"/>
  <c r="E564" i="1" s="1"/>
  <c r="G564" i="1" s="1"/>
  <c r="H565" i="1" s="1"/>
  <c r="A565" i="1"/>
  <c r="L564" i="1"/>
  <c r="J563" i="1"/>
  <c r="K563" i="1" s="1"/>
  <c r="O562" i="1"/>
  <c r="M563" i="1"/>
  <c r="N563" i="1" s="1"/>
  <c r="C564" i="1" s="1"/>
  <c r="Q564" i="1"/>
  <c r="P564" i="1"/>
  <c r="K564" i="1" l="1"/>
  <c r="O563" i="1"/>
  <c r="B563" i="1"/>
  <c r="I565" i="1"/>
  <c r="J565" i="1" s="1"/>
  <c r="Q565" i="1"/>
  <c r="M564" i="1"/>
  <c r="N564" i="1" s="1"/>
  <c r="C565" i="1" s="1"/>
  <c r="P565" i="1"/>
  <c r="A566" i="1"/>
  <c r="L565" i="1"/>
  <c r="D565" i="1"/>
  <c r="E565" i="1" s="1"/>
  <c r="G565" i="1" s="1"/>
  <c r="H566" i="1" s="1"/>
  <c r="K565" i="1" l="1"/>
  <c r="B565" i="1" s="1"/>
  <c r="M565" i="1"/>
  <c r="N565" i="1" s="1"/>
  <c r="C566" i="1" s="1"/>
  <c r="Q566" i="1"/>
  <c r="P566" i="1"/>
  <c r="A567" i="1"/>
  <c r="L566" i="1"/>
  <c r="D566" i="1"/>
  <c r="E566" i="1" s="1"/>
  <c r="G566" i="1" s="1"/>
  <c r="H567" i="1" s="1"/>
  <c r="B564" i="1"/>
  <c r="O564" i="1"/>
  <c r="I566" i="1"/>
  <c r="I567" i="1" l="1"/>
  <c r="J567" i="1" s="1"/>
  <c r="O565" i="1"/>
  <c r="D567" i="1"/>
  <c r="E567" i="1" s="1"/>
  <c r="G567" i="1" s="1"/>
  <c r="H568" i="1" s="1"/>
  <c r="L567" i="1"/>
  <c r="A568" i="1"/>
  <c r="J566" i="1"/>
  <c r="K566" i="1" s="1"/>
  <c r="P567" i="1"/>
  <c r="M566" i="1"/>
  <c r="N566" i="1" s="1"/>
  <c r="C567" i="1" s="1"/>
  <c r="Q567" i="1"/>
  <c r="I568" i="1" l="1"/>
  <c r="J568" i="1" s="1"/>
  <c r="O566" i="1"/>
  <c r="B566" i="1"/>
  <c r="K567" i="1"/>
  <c r="B567" i="1" s="1"/>
  <c r="L568" i="1"/>
  <c r="A569" i="1"/>
  <c r="D568" i="1"/>
  <c r="E568" i="1" s="1"/>
  <c r="G568" i="1" s="1"/>
  <c r="H569" i="1" s="1"/>
  <c r="Q568" i="1"/>
  <c r="P568" i="1"/>
  <c r="M567" i="1"/>
  <c r="N567" i="1" s="1"/>
  <c r="C568" i="1" s="1"/>
  <c r="I569" i="1" l="1"/>
  <c r="J569" i="1" s="1"/>
  <c r="K568" i="1"/>
  <c r="B568" i="1" s="1"/>
  <c r="P569" i="1"/>
  <c r="M568" i="1"/>
  <c r="N568" i="1" s="1"/>
  <c r="C569" i="1" s="1"/>
  <c r="Q569" i="1"/>
  <c r="O567" i="1"/>
  <c r="A570" i="1"/>
  <c r="L569" i="1"/>
  <c r="D569" i="1"/>
  <c r="E569" i="1" s="1"/>
  <c r="G569" i="1" s="1"/>
  <c r="H570" i="1" s="1"/>
  <c r="K569" i="1" l="1"/>
  <c r="B569" i="1" s="1"/>
  <c r="M569" i="1"/>
  <c r="N569" i="1" s="1"/>
  <c r="C570" i="1" s="1"/>
  <c r="P570" i="1"/>
  <c r="Q570" i="1"/>
  <c r="A571" i="1"/>
  <c r="L570" i="1"/>
  <c r="D570" i="1"/>
  <c r="E570" i="1" s="1"/>
  <c r="G570" i="1" s="1"/>
  <c r="H571" i="1" s="1"/>
  <c r="O568" i="1"/>
  <c r="I570" i="1"/>
  <c r="I571" i="1" l="1"/>
  <c r="J571" i="1" s="1"/>
  <c r="Q571" i="1"/>
  <c r="M570" i="1"/>
  <c r="N570" i="1" s="1"/>
  <c r="C571" i="1" s="1"/>
  <c r="P571" i="1"/>
  <c r="J570" i="1"/>
  <c r="K570" i="1" s="1"/>
  <c r="L571" i="1"/>
  <c r="D571" i="1"/>
  <c r="E571" i="1" s="1"/>
  <c r="G571" i="1" s="1"/>
  <c r="H572" i="1" s="1"/>
  <c r="A572" i="1"/>
  <c r="O569" i="1"/>
  <c r="I572" i="1" l="1"/>
  <c r="J572" i="1" s="1"/>
  <c r="O570" i="1"/>
  <c r="B570" i="1"/>
  <c r="K571" i="1"/>
  <c r="B571" i="1" s="1"/>
  <c r="Q572" i="1"/>
  <c r="M571" i="1"/>
  <c r="N571" i="1" s="1"/>
  <c r="C572" i="1" s="1"/>
  <c r="P572" i="1"/>
  <c r="L572" i="1"/>
  <c r="D572" i="1"/>
  <c r="E572" i="1" s="1"/>
  <c r="G572" i="1" s="1"/>
  <c r="H573" i="1" s="1"/>
  <c r="A573" i="1"/>
  <c r="K572" i="1" l="1"/>
  <c r="B572" i="1" s="1"/>
  <c r="A574" i="1"/>
  <c r="L573" i="1"/>
  <c r="D573" i="1"/>
  <c r="E573" i="1" s="1"/>
  <c r="G573" i="1" s="1"/>
  <c r="H574" i="1" s="1"/>
  <c r="O571" i="1"/>
  <c r="P573" i="1"/>
  <c r="M572" i="1"/>
  <c r="N572" i="1" s="1"/>
  <c r="C573" i="1" s="1"/>
  <c r="Q573" i="1"/>
  <c r="I573" i="1"/>
  <c r="I574" i="1" l="1"/>
  <c r="J574" i="1" s="1"/>
  <c r="A575" i="1"/>
  <c r="L574" i="1"/>
  <c r="D574" i="1"/>
  <c r="E574" i="1" s="1"/>
  <c r="G574" i="1" s="1"/>
  <c r="H575" i="1" s="1"/>
  <c r="J573" i="1"/>
  <c r="K573" i="1" s="1"/>
  <c r="B573" i="1" s="1"/>
  <c r="M573" i="1"/>
  <c r="N573" i="1" s="1"/>
  <c r="C574" i="1" s="1"/>
  <c r="Q574" i="1"/>
  <c r="P574" i="1"/>
  <c r="O572" i="1"/>
  <c r="I575" i="1" l="1"/>
  <c r="J575" i="1" s="1"/>
  <c r="O573" i="1"/>
  <c r="K574" i="1"/>
  <c r="B574" i="1" s="1"/>
  <c r="D575" i="1"/>
  <c r="E575" i="1" s="1"/>
  <c r="G575" i="1" s="1"/>
  <c r="H576" i="1" s="1"/>
  <c r="L575" i="1"/>
  <c r="A576" i="1"/>
  <c r="Q575" i="1"/>
  <c r="P575" i="1"/>
  <c r="M574" i="1"/>
  <c r="N574" i="1" s="1"/>
  <c r="C575" i="1" s="1"/>
  <c r="I576" i="1" l="1"/>
  <c r="J576" i="1" s="1"/>
  <c r="K575" i="1"/>
  <c r="B575" i="1" s="1"/>
  <c r="L576" i="1"/>
  <c r="D576" i="1"/>
  <c r="E576" i="1" s="1"/>
  <c r="G576" i="1" s="1"/>
  <c r="H577" i="1" s="1"/>
  <c r="A577" i="1"/>
  <c r="O574" i="1"/>
  <c r="P576" i="1"/>
  <c r="M575" i="1"/>
  <c r="N575" i="1" s="1"/>
  <c r="C576" i="1" s="1"/>
  <c r="Q576" i="1"/>
  <c r="K576" i="1" l="1"/>
  <c r="B576" i="1" s="1"/>
  <c r="A578" i="1"/>
  <c r="L577" i="1"/>
  <c r="D577" i="1"/>
  <c r="E577" i="1" s="1"/>
  <c r="G577" i="1" s="1"/>
  <c r="H578" i="1" s="1"/>
  <c r="O575" i="1"/>
  <c r="P577" i="1"/>
  <c r="M576" i="1"/>
  <c r="N576" i="1" s="1"/>
  <c r="C577" i="1" s="1"/>
  <c r="Q577" i="1"/>
  <c r="I577" i="1"/>
  <c r="I578" i="1" l="1"/>
  <c r="J578" i="1" s="1"/>
  <c r="A579" i="1"/>
  <c r="L578" i="1"/>
  <c r="D578" i="1"/>
  <c r="E578" i="1" s="1"/>
  <c r="G578" i="1" s="1"/>
  <c r="H579" i="1" s="1"/>
  <c r="M577" i="1"/>
  <c r="N577" i="1" s="1"/>
  <c r="C578" i="1" s="1"/>
  <c r="P578" i="1"/>
  <c r="Q578" i="1"/>
  <c r="O576" i="1"/>
  <c r="J577" i="1"/>
  <c r="K577" i="1" s="1"/>
  <c r="O577" i="1" l="1"/>
  <c r="B577" i="1"/>
  <c r="K578" i="1"/>
  <c r="B578" i="1" s="1"/>
  <c r="Q579" i="1"/>
  <c r="P579" i="1"/>
  <c r="M578" i="1"/>
  <c r="N578" i="1" s="1"/>
  <c r="C579" i="1" s="1"/>
  <c r="I579" i="1"/>
  <c r="J579" i="1" s="1"/>
  <c r="D579" i="1"/>
  <c r="E579" i="1" s="1"/>
  <c r="G579" i="1" s="1"/>
  <c r="H580" i="1" s="1"/>
  <c r="L579" i="1"/>
  <c r="A580" i="1"/>
  <c r="K579" i="1" l="1"/>
  <c r="B579" i="1" s="1"/>
  <c r="M579" i="1"/>
  <c r="N579" i="1" s="1"/>
  <c r="C580" i="1" s="1"/>
  <c r="Q580" i="1"/>
  <c r="P580" i="1"/>
  <c r="O578" i="1"/>
  <c r="L580" i="1"/>
  <c r="A581" i="1"/>
  <c r="D580" i="1"/>
  <c r="E580" i="1" s="1"/>
  <c r="G580" i="1" s="1"/>
  <c r="H581" i="1" s="1"/>
  <c r="I580" i="1"/>
  <c r="I581" i="1" l="1"/>
  <c r="J581" i="1" s="1"/>
  <c r="A582" i="1"/>
  <c r="L581" i="1"/>
  <c r="D581" i="1"/>
  <c r="E581" i="1" s="1"/>
  <c r="G581" i="1" s="1"/>
  <c r="H582" i="1" s="1"/>
  <c r="J580" i="1"/>
  <c r="K580" i="1" s="1"/>
  <c r="B580" i="1" s="1"/>
  <c r="M580" i="1"/>
  <c r="N580" i="1" s="1"/>
  <c r="C581" i="1" s="1"/>
  <c r="Q581" i="1"/>
  <c r="P581" i="1"/>
  <c r="O579" i="1"/>
  <c r="O580" i="1" l="1"/>
  <c r="K581" i="1"/>
  <c r="B581" i="1" s="1"/>
  <c r="A583" i="1"/>
  <c r="L582" i="1"/>
  <c r="D582" i="1"/>
  <c r="E582" i="1" s="1"/>
  <c r="G582" i="1" s="1"/>
  <c r="H583" i="1" s="1"/>
  <c r="I582" i="1"/>
  <c r="M581" i="1"/>
  <c r="N581" i="1" s="1"/>
  <c r="C582" i="1" s="1"/>
  <c r="Q582" i="1"/>
  <c r="P582" i="1"/>
  <c r="I583" i="1" l="1"/>
  <c r="J583" i="1" s="1"/>
  <c r="J582" i="1"/>
  <c r="K582" i="1" s="1"/>
  <c r="B582" i="1" s="1"/>
  <c r="L583" i="1"/>
  <c r="D583" i="1"/>
  <c r="E583" i="1" s="1"/>
  <c r="G583" i="1" s="1"/>
  <c r="H584" i="1" s="1"/>
  <c r="A584" i="1"/>
  <c r="O581" i="1"/>
  <c r="Q583" i="1"/>
  <c r="P583" i="1"/>
  <c r="M582" i="1"/>
  <c r="N582" i="1" s="1"/>
  <c r="C583" i="1" s="1"/>
  <c r="I584" i="1" l="1"/>
  <c r="J584" i="1" s="1"/>
  <c r="O582" i="1"/>
  <c r="K583" i="1"/>
  <c r="B583" i="1" s="1"/>
  <c r="L584" i="1"/>
  <c r="D584" i="1"/>
  <c r="E584" i="1" s="1"/>
  <c r="G584" i="1" s="1"/>
  <c r="H585" i="1" s="1"/>
  <c r="A585" i="1"/>
  <c r="P584" i="1"/>
  <c r="M583" i="1"/>
  <c r="N583" i="1" s="1"/>
  <c r="C584" i="1" s="1"/>
  <c r="Q584" i="1"/>
  <c r="O583" i="1" l="1"/>
  <c r="K584" i="1"/>
  <c r="B584" i="1" s="1"/>
  <c r="M584" i="1"/>
  <c r="N584" i="1" s="1"/>
  <c r="C585" i="1" s="1"/>
  <c r="Q585" i="1"/>
  <c r="P585" i="1"/>
  <c r="D585" i="1"/>
  <c r="E585" i="1" s="1"/>
  <c r="G585" i="1" s="1"/>
  <c r="H586" i="1" s="1"/>
  <c r="L585" i="1"/>
  <c r="A586" i="1"/>
  <c r="I585" i="1"/>
  <c r="I586" i="1" l="1"/>
  <c r="J585" i="1"/>
  <c r="K585" i="1" s="1"/>
  <c r="B585" i="1" s="1"/>
  <c r="D586" i="1"/>
  <c r="E586" i="1" s="1"/>
  <c r="G586" i="1" s="1"/>
  <c r="H587" i="1" s="1"/>
  <c r="L586" i="1"/>
  <c r="A587" i="1"/>
  <c r="O584" i="1"/>
  <c r="M585" i="1"/>
  <c r="N585" i="1" s="1"/>
  <c r="C586" i="1" s="1"/>
  <c r="Q586" i="1"/>
  <c r="P586" i="1"/>
  <c r="O585" i="1" l="1"/>
  <c r="Q587" i="1"/>
  <c r="P587" i="1"/>
  <c r="M586" i="1"/>
  <c r="N586" i="1" s="1"/>
  <c r="C587" i="1" s="1"/>
  <c r="I587" i="1"/>
  <c r="L587" i="1"/>
  <c r="D587" i="1"/>
  <c r="E587" i="1" s="1"/>
  <c r="G587" i="1" s="1"/>
  <c r="H588" i="1" s="1"/>
  <c r="A588" i="1"/>
  <c r="J586" i="1"/>
  <c r="K586" i="1" s="1"/>
  <c r="O586" i="1" l="1"/>
  <c r="B586" i="1"/>
  <c r="I588" i="1"/>
  <c r="J588" i="1" s="1"/>
  <c r="M587" i="1"/>
  <c r="N587" i="1" s="1"/>
  <c r="C588" i="1" s="1"/>
  <c r="Q588" i="1"/>
  <c r="P588" i="1"/>
  <c r="L588" i="1"/>
  <c r="D588" i="1"/>
  <c r="E588" i="1" s="1"/>
  <c r="G588" i="1" s="1"/>
  <c r="H589" i="1" s="1"/>
  <c r="A589" i="1"/>
  <c r="J587" i="1"/>
  <c r="K587" i="1" s="1"/>
  <c r="O587" i="1" l="1"/>
  <c r="B587" i="1"/>
  <c r="K588" i="1"/>
  <c r="B588" i="1" s="1"/>
  <c r="A590" i="1"/>
  <c r="L589" i="1"/>
  <c r="D589" i="1"/>
  <c r="E589" i="1" s="1"/>
  <c r="G589" i="1" s="1"/>
  <c r="H590" i="1" s="1"/>
  <c r="I589" i="1"/>
  <c r="P589" i="1"/>
  <c r="M588" i="1"/>
  <c r="N588" i="1" s="1"/>
  <c r="C589" i="1" s="1"/>
  <c r="Q589" i="1"/>
  <c r="I590" i="1" l="1"/>
  <c r="J590" i="1" s="1"/>
  <c r="A591" i="1"/>
  <c r="L590" i="1"/>
  <c r="D590" i="1"/>
  <c r="E590" i="1" s="1"/>
  <c r="G590" i="1" s="1"/>
  <c r="H591" i="1" s="1"/>
  <c r="O588" i="1"/>
  <c r="J589" i="1"/>
  <c r="K589" i="1" s="1"/>
  <c r="B589" i="1" s="1"/>
  <c r="M589" i="1"/>
  <c r="N589" i="1" s="1"/>
  <c r="C590" i="1" s="1"/>
  <c r="Q590" i="1"/>
  <c r="P590" i="1"/>
  <c r="O589" i="1" l="1"/>
  <c r="K590" i="1"/>
  <c r="B590" i="1" s="1"/>
  <c r="Q591" i="1"/>
  <c r="P591" i="1"/>
  <c r="M590" i="1"/>
  <c r="N590" i="1" s="1"/>
  <c r="C591" i="1" s="1"/>
  <c r="I591" i="1"/>
  <c r="J591" i="1" s="1"/>
  <c r="D591" i="1"/>
  <c r="E591" i="1" s="1"/>
  <c r="G591" i="1" s="1"/>
  <c r="H592" i="1" s="1"/>
  <c r="L591" i="1"/>
  <c r="A592" i="1"/>
  <c r="O590" i="1" l="1"/>
  <c r="K591" i="1"/>
  <c r="B591" i="1" s="1"/>
  <c r="M591" i="1"/>
  <c r="N591" i="1" s="1"/>
  <c r="C592" i="1" s="1"/>
  <c r="Q592" i="1"/>
  <c r="P592" i="1"/>
  <c r="L592" i="1"/>
  <c r="D592" i="1"/>
  <c r="E592" i="1" s="1"/>
  <c r="G592" i="1" s="1"/>
  <c r="H593" i="1" s="1"/>
  <c r="A593" i="1"/>
  <c r="I592" i="1"/>
  <c r="I593" i="1" l="1"/>
  <c r="J593" i="1" s="1"/>
  <c r="J592" i="1"/>
  <c r="K592" i="1" s="1"/>
  <c r="B592" i="1" s="1"/>
  <c r="L593" i="1"/>
  <c r="D593" i="1"/>
  <c r="E593" i="1" s="1"/>
  <c r="G593" i="1" s="1"/>
  <c r="H594" i="1" s="1"/>
  <c r="A594" i="1"/>
  <c r="O591" i="1"/>
  <c r="M592" i="1"/>
  <c r="N592" i="1" s="1"/>
  <c r="C593" i="1" s="1"/>
  <c r="Q593" i="1"/>
  <c r="P593" i="1"/>
  <c r="O592" i="1" l="1"/>
  <c r="K593" i="1"/>
  <c r="B593" i="1" s="1"/>
  <c r="D594" i="1"/>
  <c r="E594" i="1" s="1"/>
  <c r="G594" i="1" s="1"/>
  <c r="H595" i="1" s="1"/>
  <c r="L594" i="1"/>
  <c r="A595" i="1"/>
  <c r="M593" i="1"/>
  <c r="N593" i="1" s="1"/>
  <c r="C594" i="1" s="1"/>
  <c r="Q594" i="1"/>
  <c r="P594" i="1"/>
  <c r="I594" i="1"/>
  <c r="I595" i="1" l="1"/>
  <c r="J595" i="1" s="1"/>
  <c r="M594" i="1"/>
  <c r="N594" i="1" s="1"/>
  <c r="C595" i="1" s="1"/>
  <c r="Q595" i="1"/>
  <c r="P595" i="1"/>
  <c r="J594" i="1"/>
  <c r="K594" i="1" s="1"/>
  <c r="A596" i="1"/>
  <c r="D595" i="1"/>
  <c r="E595" i="1" s="1"/>
  <c r="G595" i="1" s="1"/>
  <c r="H596" i="1" s="1"/>
  <c r="L595" i="1"/>
  <c r="O593" i="1"/>
  <c r="O594" i="1" l="1"/>
  <c r="B594" i="1"/>
  <c r="K595" i="1"/>
  <c r="B595" i="1" s="1"/>
  <c r="P596" i="1"/>
  <c r="M595" i="1"/>
  <c r="N595" i="1" s="1"/>
  <c r="C596" i="1" s="1"/>
  <c r="Q596" i="1"/>
  <c r="I596" i="1"/>
  <c r="J596" i="1" s="1"/>
  <c r="D596" i="1"/>
  <c r="E596" i="1" s="1"/>
  <c r="G596" i="1" s="1"/>
  <c r="H597" i="1" s="1"/>
  <c r="L596" i="1"/>
  <c r="A597" i="1"/>
  <c r="K596" i="1" l="1"/>
  <c r="B596" i="1" s="1"/>
  <c r="M596" i="1"/>
  <c r="N596" i="1" s="1"/>
  <c r="C597" i="1" s="1"/>
  <c r="Q597" i="1"/>
  <c r="P597" i="1"/>
  <c r="I597" i="1"/>
  <c r="O595" i="1"/>
  <c r="L597" i="1"/>
  <c r="D597" i="1"/>
  <c r="E597" i="1" s="1"/>
  <c r="G597" i="1" s="1"/>
  <c r="H598" i="1" s="1"/>
  <c r="A598" i="1"/>
  <c r="I598" i="1" l="1"/>
  <c r="J597" i="1"/>
  <c r="K597" i="1" s="1"/>
  <c r="B597" i="1" s="1"/>
  <c r="O596" i="1"/>
  <c r="M597" i="1"/>
  <c r="N597" i="1" s="1"/>
  <c r="C598" i="1" s="1"/>
  <c r="Q598" i="1"/>
  <c r="P598" i="1"/>
  <c r="L598" i="1"/>
  <c r="D598" i="1"/>
  <c r="E598" i="1" s="1"/>
  <c r="G598" i="1" s="1"/>
  <c r="H599" i="1" s="1"/>
  <c r="A599" i="1"/>
  <c r="O597" i="1" l="1"/>
  <c r="I599" i="1"/>
  <c r="J599" i="1" s="1"/>
  <c r="D599" i="1"/>
  <c r="E599" i="1" s="1"/>
  <c r="G599" i="1" s="1"/>
  <c r="H600" i="1" s="1"/>
  <c r="L599" i="1"/>
  <c r="A600" i="1"/>
  <c r="J598" i="1"/>
  <c r="K598" i="1" s="1"/>
  <c r="B598" i="1" s="1"/>
  <c r="M598" i="1"/>
  <c r="N598" i="1" s="1"/>
  <c r="C599" i="1" s="1"/>
  <c r="Q599" i="1"/>
  <c r="P599" i="1"/>
  <c r="O598" i="1" l="1"/>
  <c r="K599" i="1"/>
  <c r="B599" i="1" s="1"/>
  <c r="D600" i="1"/>
  <c r="E600" i="1" s="1"/>
  <c r="G600" i="1" s="1"/>
  <c r="H601" i="1" s="1"/>
  <c r="L600" i="1"/>
  <c r="A601" i="1"/>
  <c r="I600" i="1"/>
  <c r="J600" i="1" s="1"/>
  <c r="Q600" i="1"/>
  <c r="M599" i="1"/>
  <c r="N599" i="1" s="1"/>
  <c r="C600" i="1" s="1"/>
  <c r="P600" i="1"/>
  <c r="K600" i="1" l="1"/>
  <c r="B600" i="1" s="1"/>
  <c r="Q601" i="1"/>
  <c r="M600" i="1"/>
  <c r="N600" i="1" s="1"/>
  <c r="C601" i="1" s="1"/>
  <c r="P601" i="1"/>
  <c r="O599" i="1"/>
  <c r="I601" i="1"/>
  <c r="L601" i="1"/>
  <c r="A602" i="1"/>
  <c r="D601" i="1"/>
  <c r="E601" i="1" s="1"/>
  <c r="G601" i="1" s="1"/>
  <c r="H602" i="1" s="1"/>
  <c r="I602" i="1" l="1"/>
  <c r="A603" i="1"/>
  <c r="L602" i="1"/>
  <c r="D602" i="1"/>
  <c r="E602" i="1" s="1"/>
  <c r="G602" i="1" s="1"/>
  <c r="H603" i="1" s="1"/>
  <c r="J601" i="1"/>
  <c r="K601" i="1" s="1"/>
  <c r="B601" i="1" s="1"/>
  <c r="O600" i="1"/>
  <c r="P602" i="1"/>
  <c r="M601" i="1"/>
  <c r="N601" i="1" s="1"/>
  <c r="C602" i="1" s="1"/>
  <c r="Q602" i="1"/>
  <c r="O601" i="1" l="1"/>
  <c r="I603" i="1"/>
  <c r="M602" i="1"/>
  <c r="N602" i="1" s="1"/>
  <c r="C603" i="1" s="1"/>
  <c r="Q603" i="1"/>
  <c r="P603" i="1"/>
  <c r="J602" i="1"/>
  <c r="K602" i="1" s="1"/>
  <c r="A604" i="1"/>
  <c r="L603" i="1"/>
  <c r="D603" i="1"/>
  <c r="E603" i="1" s="1"/>
  <c r="G603" i="1" s="1"/>
  <c r="H604" i="1" s="1"/>
  <c r="O602" i="1" l="1"/>
  <c r="B602" i="1"/>
  <c r="I604" i="1"/>
  <c r="J604" i="1" s="1"/>
  <c r="L604" i="1"/>
  <c r="D604" i="1"/>
  <c r="E604" i="1" s="1"/>
  <c r="G604" i="1" s="1"/>
  <c r="H605" i="1" s="1"/>
  <c r="A605" i="1"/>
  <c r="J603" i="1"/>
  <c r="K603" i="1" s="1"/>
  <c r="B603" i="1" s="1"/>
  <c r="P604" i="1"/>
  <c r="Q604" i="1"/>
  <c r="M603" i="1"/>
  <c r="N603" i="1" s="1"/>
  <c r="C604" i="1" s="1"/>
  <c r="O603" i="1" l="1"/>
  <c r="K604" i="1"/>
  <c r="B604" i="1" s="1"/>
  <c r="L605" i="1"/>
  <c r="D605" i="1"/>
  <c r="E605" i="1" s="1"/>
  <c r="G605" i="1" s="1"/>
  <c r="H606" i="1" s="1"/>
  <c r="A606" i="1"/>
  <c r="I605" i="1"/>
  <c r="P605" i="1"/>
  <c r="M604" i="1"/>
  <c r="N604" i="1" s="1"/>
  <c r="C605" i="1" s="1"/>
  <c r="Q605" i="1"/>
  <c r="I606" i="1" l="1"/>
  <c r="J606" i="1" s="1"/>
  <c r="J605" i="1"/>
  <c r="K605" i="1" s="1"/>
  <c r="B605" i="1" s="1"/>
  <c r="L606" i="1"/>
  <c r="D606" i="1"/>
  <c r="E606" i="1" s="1"/>
  <c r="G606" i="1" s="1"/>
  <c r="H607" i="1" s="1"/>
  <c r="A607" i="1"/>
  <c r="O604" i="1"/>
  <c r="M605" i="1"/>
  <c r="N605" i="1" s="1"/>
  <c r="C606" i="1" s="1"/>
  <c r="P606" i="1"/>
  <c r="Q606" i="1"/>
  <c r="K606" i="1" l="1"/>
  <c r="B606" i="1" s="1"/>
  <c r="M606" i="1"/>
  <c r="N606" i="1" s="1"/>
  <c r="C607" i="1" s="1"/>
  <c r="Q607" i="1"/>
  <c r="P607" i="1"/>
  <c r="I607" i="1"/>
  <c r="A608" i="1"/>
  <c r="L607" i="1"/>
  <c r="D607" i="1"/>
  <c r="E607" i="1" s="1"/>
  <c r="G607" i="1" s="1"/>
  <c r="H608" i="1" s="1"/>
  <c r="O605" i="1"/>
  <c r="I608" i="1" l="1"/>
  <c r="J608" i="1" s="1"/>
  <c r="O606" i="1"/>
  <c r="M607" i="1"/>
  <c r="N607" i="1" s="1"/>
  <c r="C608" i="1" s="1"/>
  <c r="Q608" i="1"/>
  <c r="P608" i="1"/>
  <c r="J607" i="1"/>
  <c r="K607" i="1" s="1"/>
  <c r="B607" i="1" s="1"/>
  <c r="A609" i="1"/>
  <c r="L608" i="1"/>
  <c r="D608" i="1"/>
  <c r="E608" i="1" s="1"/>
  <c r="G608" i="1" s="1"/>
  <c r="H609" i="1" s="1"/>
  <c r="O607" i="1" l="1"/>
  <c r="K608" i="1"/>
  <c r="B608" i="1" s="1"/>
  <c r="D609" i="1"/>
  <c r="E609" i="1" s="1"/>
  <c r="G609" i="1" s="1"/>
  <c r="H610" i="1" s="1"/>
  <c r="L609" i="1"/>
  <c r="A610" i="1"/>
  <c r="I609" i="1"/>
  <c r="P609" i="1"/>
  <c r="M608" i="1"/>
  <c r="N608" i="1" s="1"/>
  <c r="C609" i="1" s="1"/>
  <c r="Q609" i="1"/>
  <c r="I610" i="1" l="1"/>
  <c r="J610" i="1" s="1"/>
  <c r="L610" i="1"/>
  <c r="D610" i="1"/>
  <c r="E610" i="1" s="1"/>
  <c r="G610" i="1" s="1"/>
  <c r="H611" i="1" s="1"/>
  <c r="A611" i="1"/>
  <c r="J609" i="1"/>
  <c r="K609" i="1" s="1"/>
  <c r="B609" i="1" s="1"/>
  <c r="O608" i="1"/>
  <c r="P610" i="1"/>
  <c r="M609" i="1"/>
  <c r="N609" i="1" s="1"/>
  <c r="C610" i="1" s="1"/>
  <c r="Q610" i="1"/>
  <c r="I611" i="1" l="1"/>
  <c r="J611" i="1" s="1"/>
  <c r="O609" i="1"/>
  <c r="K610" i="1"/>
  <c r="B610" i="1" s="1"/>
  <c r="L611" i="1"/>
  <c r="A612" i="1"/>
  <c r="D611" i="1"/>
  <c r="E611" i="1" s="1"/>
  <c r="G611" i="1" s="1"/>
  <c r="H612" i="1" s="1"/>
  <c r="M610" i="1"/>
  <c r="N610" i="1" s="1"/>
  <c r="C611" i="1" s="1"/>
  <c r="Q611" i="1"/>
  <c r="P611" i="1"/>
  <c r="K611" i="1" l="1"/>
  <c r="B611" i="1" s="1"/>
  <c r="M611" i="1"/>
  <c r="N611" i="1" s="1"/>
  <c r="C612" i="1" s="1"/>
  <c r="P612" i="1"/>
  <c r="Q612" i="1"/>
  <c r="I612" i="1"/>
  <c r="A613" i="1"/>
  <c r="D612" i="1"/>
  <c r="E612" i="1" s="1"/>
  <c r="G612" i="1" s="1"/>
  <c r="H613" i="1" s="1"/>
  <c r="L612" i="1"/>
  <c r="O610" i="1"/>
  <c r="A614" i="1" l="1"/>
  <c r="L613" i="1"/>
  <c r="D613" i="1"/>
  <c r="E613" i="1" s="1"/>
  <c r="G613" i="1" s="1"/>
  <c r="H614" i="1" s="1"/>
  <c r="I613" i="1"/>
  <c r="J613" i="1" s="1"/>
  <c r="M612" i="1"/>
  <c r="N612" i="1" s="1"/>
  <c r="C613" i="1" s="1"/>
  <c r="Q613" i="1"/>
  <c r="P613" i="1"/>
  <c r="J612" i="1"/>
  <c r="K612" i="1" s="1"/>
  <c r="B612" i="1" s="1"/>
  <c r="O611" i="1"/>
  <c r="O612" i="1" l="1"/>
  <c r="K613" i="1"/>
  <c r="B613" i="1" s="1"/>
  <c r="P614" i="1"/>
  <c r="Q614" i="1"/>
  <c r="M613" i="1"/>
  <c r="N613" i="1" s="1"/>
  <c r="C614" i="1" s="1"/>
  <c r="I614" i="1"/>
  <c r="J614" i="1" s="1"/>
  <c r="L614" i="1"/>
  <c r="D614" i="1"/>
  <c r="E614" i="1" s="1"/>
  <c r="G614" i="1" s="1"/>
  <c r="H615" i="1" s="1"/>
  <c r="A615" i="1"/>
  <c r="K614" i="1" l="1"/>
  <c r="B614" i="1" s="1"/>
  <c r="M614" i="1"/>
  <c r="N614" i="1" s="1"/>
  <c r="C615" i="1" s="1"/>
  <c r="Q615" i="1"/>
  <c r="P615" i="1"/>
  <c r="O613" i="1"/>
  <c r="L615" i="1"/>
  <c r="D615" i="1"/>
  <c r="E615" i="1" s="1"/>
  <c r="G615" i="1" s="1"/>
  <c r="H616" i="1" s="1"/>
  <c r="A616" i="1"/>
  <c r="I615" i="1"/>
  <c r="J615" i="1" s="1"/>
  <c r="K615" i="1" l="1"/>
  <c r="B615" i="1" s="1"/>
  <c r="P616" i="1"/>
  <c r="M615" i="1"/>
  <c r="N615" i="1" s="1"/>
  <c r="C616" i="1" s="1"/>
  <c r="Q616" i="1"/>
  <c r="A617" i="1"/>
  <c r="L616" i="1"/>
  <c r="D616" i="1"/>
  <c r="E616" i="1" s="1"/>
  <c r="G616" i="1" s="1"/>
  <c r="H617" i="1" s="1"/>
  <c r="I616" i="1"/>
  <c r="O614" i="1"/>
  <c r="I617" i="1" l="1"/>
  <c r="J617" i="1" s="1"/>
  <c r="M616" i="1"/>
  <c r="N616" i="1" s="1"/>
  <c r="C617" i="1" s="1"/>
  <c r="Q617" i="1"/>
  <c r="P617" i="1"/>
  <c r="A618" i="1"/>
  <c r="D617" i="1"/>
  <c r="E617" i="1" s="1"/>
  <c r="G617" i="1" s="1"/>
  <c r="H618" i="1" s="1"/>
  <c r="L617" i="1"/>
  <c r="J616" i="1"/>
  <c r="K616" i="1" s="1"/>
  <c r="O615" i="1"/>
  <c r="O616" i="1" l="1"/>
  <c r="B616" i="1"/>
  <c r="K617" i="1"/>
  <c r="B617" i="1" s="1"/>
  <c r="M617" i="1"/>
  <c r="N617" i="1" s="1"/>
  <c r="C618" i="1" s="1"/>
  <c r="P618" i="1"/>
  <c r="Q618" i="1"/>
  <c r="I618" i="1"/>
  <c r="A619" i="1"/>
  <c r="D618" i="1"/>
  <c r="E618" i="1" s="1"/>
  <c r="G618" i="1" s="1"/>
  <c r="H619" i="1" s="1"/>
  <c r="L618" i="1"/>
  <c r="Q619" i="1" l="1"/>
  <c r="M618" i="1"/>
  <c r="N618" i="1" s="1"/>
  <c r="C619" i="1" s="1"/>
  <c r="P619" i="1"/>
  <c r="I619" i="1"/>
  <c r="J619" i="1" s="1"/>
  <c r="L619" i="1"/>
  <c r="D619" i="1"/>
  <c r="E619" i="1" s="1"/>
  <c r="G619" i="1" s="1"/>
  <c r="H620" i="1" s="1"/>
  <c r="A620" i="1"/>
  <c r="O617" i="1"/>
  <c r="J618" i="1"/>
  <c r="K618" i="1" s="1"/>
  <c r="O618" i="1" l="1"/>
  <c r="B618" i="1"/>
  <c r="K619" i="1"/>
  <c r="B619" i="1" s="1"/>
  <c r="M619" i="1"/>
  <c r="N619" i="1" s="1"/>
  <c r="C620" i="1" s="1"/>
  <c r="P620" i="1"/>
  <c r="Q620" i="1"/>
  <c r="I620" i="1"/>
  <c r="L620" i="1"/>
  <c r="D620" i="1"/>
  <c r="E620" i="1" s="1"/>
  <c r="G620" i="1" s="1"/>
  <c r="H621" i="1" s="1"/>
  <c r="A621" i="1"/>
  <c r="I621" i="1" l="1"/>
  <c r="J621" i="1" s="1"/>
  <c r="J620" i="1"/>
  <c r="K620" i="1" s="1"/>
  <c r="B620" i="1" s="1"/>
  <c r="M620" i="1"/>
  <c r="N620" i="1" s="1"/>
  <c r="C621" i="1" s="1"/>
  <c r="P621" i="1"/>
  <c r="Q621" i="1"/>
  <c r="O619" i="1"/>
  <c r="L621" i="1"/>
  <c r="D621" i="1"/>
  <c r="E621" i="1" s="1"/>
  <c r="G621" i="1" s="1"/>
  <c r="H622" i="1" s="1"/>
  <c r="A622" i="1"/>
  <c r="O620" i="1" l="1"/>
  <c r="K621" i="1"/>
  <c r="B621" i="1" s="1"/>
  <c r="I622" i="1"/>
  <c r="J622" i="1" s="1"/>
  <c r="L622" i="1"/>
  <c r="D622" i="1"/>
  <c r="E622" i="1" s="1"/>
  <c r="G622" i="1" s="1"/>
  <c r="H623" i="1" s="1"/>
  <c r="A623" i="1"/>
  <c r="M621" i="1"/>
  <c r="N621" i="1" s="1"/>
  <c r="C622" i="1" s="1"/>
  <c r="P622" i="1"/>
  <c r="Q622" i="1"/>
  <c r="K622" i="1" l="1"/>
  <c r="B622" i="1" s="1"/>
  <c r="M622" i="1"/>
  <c r="N622" i="1" s="1"/>
  <c r="C623" i="1" s="1"/>
  <c r="Q623" i="1"/>
  <c r="P623" i="1"/>
  <c r="O621" i="1"/>
  <c r="A624" i="1"/>
  <c r="D623" i="1"/>
  <c r="E623" i="1" s="1"/>
  <c r="G623" i="1" s="1"/>
  <c r="H624" i="1" s="1"/>
  <c r="L623" i="1"/>
  <c r="I623" i="1"/>
  <c r="J623" i="1" s="1"/>
  <c r="K623" i="1" l="1"/>
  <c r="B623" i="1" s="1"/>
  <c r="I624" i="1"/>
  <c r="J624" i="1" s="1"/>
  <c r="L624" i="1"/>
  <c r="D624" i="1"/>
  <c r="E624" i="1" s="1"/>
  <c r="G624" i="1" s="1"/>
  <c r="H625" i="1" s="1"/>
  <c r="A625" i="1"/>
  <c r="O622" i="1"/>
  <c r="M623" i="1"/>
  <c r="N623" i="1" s="1"/>
  <c r="C624" i="1" s="1"/>
  <c r="P624" i="1"/>
  <c r="Q624" i="1"/>
  <c r="K624" i="1" l="1"/>
  <c r="B624" i="1" s="1"/>
  <c r="Q625" i="1"/>
  <c r="P625" i="1"/>
  <c r="M624" i="1"/>
  <c r="N624" i="1" s="1"/>
  <c r="C625" i="1" s="1"/>
  <c r="L625" i="1"/>
  <c r="D625" i="1"/>
  <c r="E625" i="1" s="1"/>
  <c r="G625" i="1" s="1"/>
  <c r="H626" i="1" s="1"/>
  <c r="A626" i="1"/>
  <c r="I625" i="1"/>
  <c r="J625" i="1" s="1"/>
  <c r="O623" i="1"/>
  <c r="O624" i="1" l="1"/>
  <c r="K625" i="1"/>
  <c r="B625" i="1" s="1"/>
  <c r="P626" i="1"/>
  <c r="M625" i="1"/>
  <c r="N625" i="1" s="1"/>
  <c r="C626" i="1" s="1"/>
  <c r="Q626" i="1"/>
  <c r="I626" i="1"/>
  <c r="J626" i="1" s="1"/>
  <c r="L626" i="1"/>
  <c r="A627" i="1"/>
  <c r="D626" i="1"/>
  <c r="E626" i="1" s="1"/>
  <c r="G626" i="1" s="1"/>
  <c r="H627" i="1" s="1"/>
  <c r="O625" i="1" l="1"/>
  <c r="K626" i="1"/>
  <c r="B626" i="1" s="1"/>
  <c r="A628" i="1"/>
  <c r="D627" i="1"/>
  <c r="E627" i="1" s="1"/>
  <c r="G627" i="1" s="1"/>
  <c r="H628" i="1" s="1"/>
  <c r="L627" i="1"/>
  <c r="P627" i="1"/>
  <c r="M626" i="1"/>
  <c r="N626" i="1" s="1"/>
  <c r="C627" i="1" s="1"/>
  <c r="Q627" i="1"/>
  <c r="I627" i="1"/>
  <c r="I628" i="1" l="1"/>
  <c r="J628" i="1" s="1"/>
  <c r="J627" i="1"/>
  <c r="K627" i="1" s="1"/>
  <c r="B627" i="1" s="1"/>
  <c r="A629" i="1"/>
  <c r="D628" i="1"/>
  <c r="E628" i="1" s="1"/>
  <c r="G628" i="1" s="1"/>
  <c r="H629" i="1" s="1"/>
  <c r="L628" i="1"/>
  <c r="O626" i="1"/>
  <c r="M627" i="1"/>
  <c r="N627" i="1" s="1"/>
  <c r="C628" i="1" s="1"/>
  <c r="P628" i="1"/>
  <c r="Q628" i="1"/>
  <c r="K628" i="1" l="1"/>
  <c r="B628" i="1" s="1"/>
  <c r="Q629" i="1"/>
  <c r="M628" i="1"/>
  <c r="N628" i="1" s="1"/>
  <c r="C629" i="1" s="1"/>
  <c r="P629" i="1"/>
  <c r="I629" i="1"/>
  <c r="O627" i="1"/>
  <c r="L629" i="1"/>
  <c r="D629" i="1"/>
  <c r="E629" i="1" s="1"/>
  <c r="G629" i="1" s="1"/>
  <c r="H630" i="1" s="1"/>
  <c r="A630" i="1"/>
  <c r="P630" i="1" l="1"/>
  <c r="Q630" i="1"/>
  <c r="M629" i="1"/>
  <c r="N629" i="1" s="1"/>
  <c r="C630" i="1" s="1"/>
  <c r="I630" i="1"/>
  <c r="L630" i="1"/>
  <c r="D630" i="1"/>
  <c r="E630" i="1" s="1"/>
  <c r="G630" i="1" s="1"/>
  <c r="H631" i="1" s="1"/>
  <c r="A631" i="1"/>
  <c r="J629" i="1"/>
  <c r="K629" i="1" s="1"/>
  <c r="O628" i="1"/>
  <c r="O629" i="1" l="1"/>
  <c r="B629" i="1"/>
  <c r="I631" i="1"/>
  <c r="J631" i="1" s="1"/>
  <c r="J630" i="1"/>
  <c r="K630" i="1" s="1"/>
  <c r="B630" i="1" s="1"/>
  <c r="A632" i="1"/>
  <c r="D631" i="1"/>
  <c r="E631" i="1" s="1"/>
  <c r="G631" i="1" s="1"/>
  <c r="H632" i="1" s="1"/>
  <c r="L631" i="1"/>
  <c r="Q631" i="1"/>
  <c r="M630" i="1"/>
  <c r="N630" i="1" s="1"/>
  <c r="C631" i="1" s="1"/>
  <c r="P631" i="1"/>
  <c r="O630" i="1" l="1"/>
  <c r="K631" i="1"/>
  <c r="B631" i="1" s="1"/>
  <c r="M631" i="1"/>
  <c r="N631" i="1" s="1"/>
  <c r="C632" i="1" s="1"/>
  <c r="Q632" i="1"/>
  <c r="P632" i="1"/>
  <c r="I632" i="1"/>
  <c r="J632" i="1" s="1"/>
  <c r="D632" i="1"/>
  <c r="E632" i="1" s="1"/>
  <c r="G632" i="1" s="1"/>
  <c r="H633" i="1" s="1"/>
  <c r="A633" i="1"/>
  <c r="L632" i="1"/>
  <c r="K632" i="1" l="1"/>
  <c r="B632" i="1" s="1"/>
  <c r="A634" i="1"/>
  <c r="L633" i="1"/>
  <c r="D633" i="1"/>
  <c r="E633" i="1" s="1"/>
  <c r="G633" i="1" s="1"/>
  <c r="H634" i="1" s="1"/>
  <c r="I633" i="1"/>
  <c r="O631" i="1"/>
  <c r="Q633" i="1"/>
  <c r="M632" i="1"/>
  <c r="N632" i="1" s="1"/>
  <c r="C633" i="1" s="1"/>
  <c r="P633" i="1"/>
  <c r="I634" i="1" l="1"/>
  <c r="J634" i="1" s="1"/>
  <c r="J633" i="1"/>
  <c r="M633" i="1"/>
  <c r="Q634" i="1"/>
  <c r="P634" i="1"/>
  <c r="O632" i="1"/>
  <c r="A635" i="1"/>
  <c r="L634" i="1"/>
  <c r="D634" i="1"/>
  <c r="I635" i="1" l="1"/>
  <c r="N633" i="1"/>
  <c r="E634" i="1"/>
  <c r="K633" i="1"/>
  <c r="M634" i="1"/>
  <c r="N634" i="1" s="1"/>
  <c r="Q635" i="1"/>
  <c r="P635" i="1"/>
  <c r="A636" i="1"/>
  <c r="L635" i="1"/>
  <c r="D635" i="1"/>
  <c r="C634" i="1" l="1"/>
  <c r="K634" i="1" s="1"/>
  <c r="B634" i="1" s="1"/>
  <c r="E635" i="1"/>
  <c r="O633" i="1"/>
  <c r="B633" i="1"/>
  <c r="G634" i="1"/>
  <c r="H635" i="1" s="1"/>
  <c r="J635" i="1" s="1"/>
  <c r="M635" i="1"/>
  <c r="N635" i="1" s="1"/>
  <c r="Q636" i="1"/>
  <c r="P636" i="1"/>
  <c r="I636" i="1"/>
  <c r="L636" i="1"/>
  <c r="D636" i="1"/>
  <c r="A637" i="1"/>
  <c r="C635" i="1" l="1"/>
  <c r="C636" i="1" s="1"/>
  <c r="O634" i="1"/>
  <c r="G635" i="1"/>
  <c r="H636" i="1" s="1"/>
  <c r="J636" i="1" s="1"/>
  <c r="E636" i="1"/>
  <c r="A638" i="1"/>
  <c r="L637" i="1"/>
  <c r="D637" i="1"/>
  <c r="Q637" i="1"/>
  <c r="P637" i="1"/>
  <c r="M636" i="1"/>
  <c r="N636" i="1" s="1"/>
  <c r="I637" i="1"/>
  <c r="K635" i="1" l="1"/>
  <c r="O635" i="1" s="1"/>
  <c r="C637" i="1"/>
  <c r="K636" i="1"/>
  <c r="E637" i="1"/>
  <c r="G636" i="1"/>
  <c r="H637" i="1" s="1"/>
  <c r="J637" i="1" s="1"/>
  <c r="I638" i="1"/>
  <c r="L638" i="1"/>
  <c r="D638" i="1"/>
  <c r="A639" i="1"/>
  <c r="M637" i="1"/>
  <c r="N637" i="1" s="1"/>
  <c r="P638" i="1"/>
  <c r="Q638" i="1"/>
  <c r="C638" i="1" l="1"/>
  <c r="B635" i="1"/>
  <c r="O636" i="1"/>
  <c r="G637" i="1"/>
  <c r="H638" i="1" s="1"/>
  <c r="J638" i="1" s="1"/>
  <c r="K637" i="1"/>
  <c r="E638" i="1"/>
  <c r="B636" i="1"/>
  <c r="I639" i="1"/>
  <c r="D639" i="1"/>
  <c r="A640" i="1"/>
  <c r="L639" i="1"/>
  <c r="Q639" i="1"/>
  <c r="M638" i="1"/>
  <c r="N638" i="1" s="1"/>
  <c r="P639" i="1"/>
  <c r="C639" i="1" l="1"/>
  <c r="O637" i="1"/>
  <c r="B637" i="1"/>
  <c r="K638" i="1"/>
  <c r="E639" i="1"/>
  <c r="G638" i="1"/>
  <c r="H639" i="1" s="1"/>
  <c r="J639" i="1" s="1"/>
  <c r="M639" i="1"/>
  <c r="N639" i="1" s="1"/>
  <c r="Q640" i="1"/>
  <c r="P640" i="1"/>
  <c r="A641" i="1"/>
  <c r="L640" i="1"/>
  <c r="D640" i="1"/>
  <c r="I640" i="1"/>
  <c r="C640" i="1" l="1"/>
  <c r="O638" i="1"/>
  <c r="K639" i="1"/>
  <c r="G639" i="1"/>
  <c r="H640" i="1" s="1"/>
  <c r="J640" i="1" s="1"/>
  <c r="E640" i="1"/>
  <c r="B638" i="1"/>
  <c r="M640" i="1"/>
  <c r="N640" i="1" s="1"/>
  <c r="Q641" i="1"/>
  <c r="P641" i="1"/>
  <c r="I641" i="1"/>
  <c r="A642" i="1"/>
  <c r="L641" i="1"/>
  <c r="D641" i="1"/>
  <c r="C641" i="1" l="1"/>
  <c r="O639" i="1"/>
  <c r="K640" i="1"/>
  <c r="E641" i="1"/>
  <c r="G640" i="1"/>
  <c r="H641" i="1" s="1"/>
  <c r="J641" i="1" s="1"/>
  <c r="B639" i="1"/>
  <c r="L642" i="1"/>
  <c r="D642" i="1"/>
  <c r="A643" i="1"/>
  <c r="I642" i="1"/>
  <c r="Q642" i="1"/>
  <c r="P642" i="1"/>
  <c r="M641" i="1"/>
  <c r="N641" i="1" s="1"/>
  <c r="C642" i="1" l="1"/>
  <c r="E642" i="1"/>
  <c r="O640" i="1"/>
  <c r="K641" i="1"/>
  <c r="G641" i="1"/>
  <c r="H642" i="1" s="1"/>
  <c r="J642" i="1" s="1"/>
  <c r="B640" i="1"/>
  <c r="L643" i="1"/>
  <c r="A644" i="1"/>
  <c r="D643" i="1"/>
  <c r="Q643" i="1"/>
  <c r="M642" i="1"/>
  <c r="N642" i="1" s="1"/>
  <c r="P643" i="1"/>
  <c r="I643" i="1"/>
  <c r="C643" i="1" l="1"/>
  <c r="G642" i="1"/>
  <c r="H643" i="1" s="1"/>
  <c r="J643" i="1" s="1"/>
  <c r="K642" i="1"/>
  <c r="E643" i="1"/>
  <c r="O641" i="1"/>
  <c r="B641" i="1"/>
  <c r="I644" i="1"/>
  <c r="M643" i="1"/>
  <c r="N643" i="1" s="1"/>
  <c r="Q644" i="1"/>
  <c r="P644" i="1"/>
  <c r="D644" i="1"/>
  <c r="L644" i="1"/>
  <c r="A645" i="1"/>
  <c r="C644" i="1" l="1"/>
  <c r="O642" i="1"/>
  <c r="B642" i="1"/>
  <c r="K643" i="1"/>
  <c r="E644" i="1"/>
  <c r="G643" i="1"/>
  <c r="H644" i="1" s="1"/>
  <c r="J644" i="1" s="1"/>
  <c r="M644" i="1"/>
  <c r="N644" i="1" s="1"/>
  <c r="Q645" i="1"/>
  <c r="P645" i="1"/>
  <c r="A646" i="1"/>
  <c r="L645" i="1"/>
  <c r="D645" i="1"/>
  <c r="I645" i="1"/>
  <c r="C645" i="1" l="1"/>
  <c r="O643" i="1"/>
  <c r="E645" i="1"/>
  <c r="G644" i="1"/>
  <c r="H645" i="1" s="1"/>
  <c r="J645" i="1" s="1"/>
  <c r="B643" i="1"/>
  <c r="K644" i="1"/>
  <c r="Q646" i="1"/>
  <c r="M645" i="1"/>
  <c r="N645" i="1" s="1"/>
  <c r="P646" i="1"/>
  <c r="I646" i="1"/>
  <c r="L646" i="1"/>
  <c r="D646" i="1"/>
  <c r="A647" i="1"/>
  <c r="C646" i="1" l="1"/>
  <c r="O644" i="1"/>
  <c r="K645" i="1"/>
  <c r="E646" i="1"/>
  <c r="G645" i="1"/>
  <c r="H646" i="1" s="1"/>
  <c r="J646" i="1" s="1"/>
  <c r="B644" i="1"/>
  <c r="M646" i="1"/>
  <c r="N646" i="1" s="1"/>
  <c r="Q647" i="1"/>
  <c r="P647" i="1"/>
  <c r="L647" i="1"/>
  <c r="D647" i="1"/>
  <c r="A648" i="1"/>
  <c r="I647" i="1"/>
  <c r="C647" i="1" l="1"/>
  <c r="O645" i="1"/>
  <c r="K646" i="1"/>
  <c r="G646" i="1"/>
  <c r="H647" i="1" s="1"/>
  <c r="J647" i="1" s="1"/>
  <c r="E647" i="1"/>
  <c r="B645" i="1"/>
  <c r="Q648" i="1"/>
  <c r="M647" i="1"/>
  <c r="N647" i="1" s="1"/>
  <c r="C648" i="1" s="1"/>
  <c r="P648" i="1"/>
  <c r="I648" i="1"/>
  <c r="A649" i="1"/>
  <c r="L648" i="1"/>
  <c r="D648" i="1"/>
  <c r="O646" i="1" l="1"/>
  <c r="K647" i="1"/>
  <c r="E648" i="1"/>
  <c r="G647" i="1"/>
  <c r="H648" i="1" s="1"/>
  <c r="J648" i="1" s="1"/>
  <c r="B646" i="1"/>
  <c r="M648" i="1"/>
  <c r="N648" i="1" s="1"/>
  <c r="C649" i="1" s="1"/>
  <c r="Q649" i="1"/>
  <c r="P649" i="1"/>
  <c r="D649" i="1"/>
  <c r="L649" i="1"/>
  <c r="A650" i="1"/>
  <c r="I649" i="1"/>
  <c r="B647" i="1" l="1"/>
  <c r="E649" i="1"/>
  <c r="O647" i="1"/>
  <c r="K648" i="1"/>
  <c r="G648" i="1"/>
  <c r="H649" i="1" s="1"/>
  <c r="J649" i="1" s="1"/>
  <c r="I650" i="1"/>
  <c r="D650" i="1"/>
  <c r="L650" i="1"/>
  <c r="A651" i="1"/>
  <c r="P650" i="1"/>
  <c r="M649" i="1"/>
  <c r="N649" i="1" s="1"/>
  <c r="C650" i="1" s="1"/>
  <c r="Q650" i="1"/>
  <c r="O648" i="1" l="1"/>
  <c r="G649" i="1"/>
  <c r="H650" i="1" s="1"/>
  <c r="J650" i="1" s="1"/>
  <c r="K649" i="1"/>
  <c r="E650" i="1"/>
  <c r="B648" i="1"/>
  <c r="I651" i="1"/>
  <c r="L651" i="1"/>
  <c r="D651" i="1"/>
  <c r="A652" i="1"/>
  <c r="Q651" i="1"/>
  <c r="P651" i="1"/>
  <c r="M650" i="1"/>
  <c r="N650" i="1" s="1"/>
  <c r="C651" i="1" s="1"/>
  <c r="K650" i="1" l="1"/>
  <c r="B649" i="1"/>
  <c r="E651" i="1"/>
  <c r="O649" i="1"/>
  <c r="G650" i="1"/>
  <c r="H651" i="1" s="1"/>
  <c r="J651" i="1" s="1"/>
  <c r="I652" i="1"/>
  <c r="M651" i="1"/>
  <c r="N651" i="1" s="1"/>
  <c r="C652" i="1" s="1"/>
  <c r="Q652" i="1"/>
  <c r="P652" i="1"/>
  <c r="A653" i="1"/>
  <c r="L652" i="1"/>
  <c r="D652" i="1"/>
  <c r="O650" i="1" l="1"/>
  <c r="K651" i="1"/>
  <c r="B650" i="1"/>
  <c r="G651" i="1"/>
  <c r="H652" i="1" s="1"/>
  <c r="J652" i="1" s="1"/>
  <c r="E652" i="1"/>
  <c r="M652" i="1"/>
  <c r="N652" i="1" s="1"/>
  <c r="C653" i="1" s="1"/>
  <c r="Q653" i="1"/>
  <c r="P653" i="1"/>
  <c r="I653" i="1"/>
  <c r="A654" i="1"/>
  <c r="L653" i="1"/>
  <c r="D653" i="1"/>
  <c r="K652" i="1" l="1"/>
  <c r="O652" i="1" s="1"/>
  <c r="E653" i="1"/>
  <c r="B651" i="1"/>
  <c r="O651" i="1"/>
  <c r="G652" i="1"/>
  <c r="H653" i="1" s="1"/>
  <c r="J653" i="1" s="1"/>
  <c r="Q654" i="1"/>
  <c r="P654" i="1"/>
  <c r="M653" i="1"/>
  <c r="N653" i="1" s="1"/>
  <c r="C654" i="1" s="1"/>
  <c r="I654" i="1"/>
  <c r="L654" i="1"/>
  <c r="D654" i="1"/>
  <c r="A655" i="1"/>
  <c r="K653" i="1" l="1"/>
  <c r="O653" i="1" s="1"/>
  <c r="E654" i="1"/>
  <c r="G653" i="1"/>
  <c r="H654" i="1" s="1"/>
  <c r="J654" i="1" s="1"/>
  <c r="B652" i="1"/>
  <c r="I655" i="1"/>
  <c r="Q655" i="1"/>
  <c r="P655" i="1"/>
  <c r="M654" i="1"/>
  <c r="N654" i="1" s="1"/>
  <c r="C655" i="1" s="1"/>
  <c r="L655" i="1"/>
  <c r="A656" i="1"/>
  <c r="D655" i="1"/>
  <c r="K654" i="1" l="1"/>
  <c r="E655" i="1"/>
  <c r="G654" i="1"/>
  <c r="H655" i="1" s="1"/>
  <c r="J655" i="1" s="1"/>
  <c r="B653" i="1"/>
  <c r="A657" i="1"/>
  <c r="L656" i="1"/>
  <c r="D656" i="1"/>
  <c r="E656" i="1" s="1"/>
  <c r="G656" i="1" s="1"/>
  <c r="I656" i="1"/>
  <c r="M655" i="1"/>
  <c r="N655" i="1" s="1"/>
  <c r="C656" i="1" s="1"/>
  <c r="Q656" i="1"/>
  <c r="P656" i="1"/>
  <c r="K655" i="1" l="1"/>
  <c r="B654" i="1"/>
  <c r="O654" i="1"/>
  <c r="G655" i="1"/>
  <c r="H656" i="1" s="1"/>
  <c r="J656" i="1" s="1"/>
  <c r="K656" i="1" s="1"/>
  <c r="B656" i="1" s="1"/>
  <c r="M656" i="1"/>
  <c r="N656" i="1" s="1"/>
  <c r="C657" i="1" s="1"/>
  <c r="Q657" i="1"/>
  <c r="P657" i="1"/>
  <c r="I657" i="1"/>
  <c r="A658" i="1"/>
  <c r="L657" i="1"/>
  <c r="D657" i="1"/>
  <c r="H657" i="1" l="1"/>
  <c r="J657" i="1" s="1"/>
  <c r="K657" i="1" s="1"/>
  <c r="B657" i="1" s="1"/>
  <c r="O655" i="1"/>
  <c r="E657" i="1"/>
  <c r="B655" i="1"/>
  <c r="I658" i="1"/>
  <c r="O656" i="1"/>
  <c r="P658" i="1"/>
  <c r="M657" i="1"/>
  <c r="N657" i="1" s="1"/>
  <c r="C658" i="1" s="1"/>
  <c r="Q658" i="1"/>
  <c r="D658" i="1"/>
  <c r="E658" i="1" s="1"/>
  <c r="G658" i="1" s="1"/>
  <c r="L658" i="1"/>
  <c r="A659" i="1"/>
  <c r="G657" i="1" l="1"/>
  <c r="H658" i="1" s="1"/>
  <c r="J658" i="1" s="1"/>
  <c r="K658" i="1" s="1"/>
  <c r="B658" i="1" s="1"/>
  <c r="O657" i="1"/>
  <c r="I659" i="1"/>
  <c r="L659" i="1"/>
  <c r="D659" i="1"/>
  <c r="E659" i="1" s="1"/>
  <c r="G659" i="1" s="1"/>
  <c r="A660" i="1"/>
  <c r="Q659" i="1"/>
  <c r="P659" i="1"/>
  <c r="M658" i="1"/>
  <c r="N658" i="1" s="1"/>
  <c r="C659" i="1" s="1"/>
  <c r="H660" i="1" l="1"/>
  <c r="H659" i="1"/>
  <c r="J659" i="1" s="1"/>
  <c r="K659" i="1" s="1"/>
  <c r="B659" i="1" s="1"/>
  <c r="O658" i="1"/>
  <c r="M659" i="1"/>
  <c r="N659" i="1" s="1"/>
  <c r="C660" i="1" s="1"/>
  <c r="Q660" i="1"/>
  <c r="P660" i="1"/>
  <c r="I660" i="1"/>
  <c r="A661" i="1"/>
  <c r="L660" i="1"/>
  <c r="D660" i="1"/>
  <c r="E660" i="1" s="1"/>
  <c r="G660" i="1" s="1"/>
  <c r="H661" i="1" s="1"/>
  <c r="J660" i="1" l="1"/>
  <c r="K660" i="1" s="1"/>
  <c r="B660" i="1" s="1"/>
  <c r="M660" i="1"/>
  <c r="N660" i="1" s="1"/>
  <c r="C661" i="1" s="1"/>
  <c r="Q661" i="1"/>
  <c r="P661" i="1"/>
  <c r="I661" i="1"/>
  <c r="O659" i="1"/>
  <c r="A662" i="1"/>
  <c r="L661" i="1"/>
  <c r="D661" i="1"/>
  <c r="E661" i="1" s="1"/>
  <c r="G661" i="1" s="1"/>
  <c r="H662" i="1" s="1"/>
  <c r="I662" i="1" l="1"/>
  <c r="J662" i="1" s="1"/>
  <c r="L662" i="1"/>
  <c r="D662" i="1"/>
  <c r="E662" i="1" s="1"/>
  <c r="G662" i="1" s="1"/>
  <c r="H663" i="1" s="1"/>
  <c r="A663" i="1"/>
  <c r="J661" i="1"/>
  <c r="K661" i="1" s="1"/>
  <c r="B661" i="1" s="1"/>
  <c r="O660" i="1"/>
  <c r="Q662" i="1"/>
  <c r="P662" i="1"/>
  <c r="M661" i="1"/>
  <c r="N661" i="1" s="1"/>
  <c r="C662" i="1" s="1"/>
  <c r="O661" i="1" l="1"/>
  <c r="K662" i="1"/>
  <c r="B662" i="1" s="1"/>
  <c r="L663" i="1"/>
  <c r="A664" i="1"/>
  <c r="D663" i="1"/>
  <c r="E663" i="1" s="1"/>
  <c r="G663" i="1" s="1"/>
  <c r="H664" i="1" s="1"/>
  <c r="I663" i="1"/>
  <c r="M662" i="1"/>
  <c r="N662" i="1" s="1"/>
  <c r="C663" i="1" s="1"/>
  <c r="Q663" i="1"/>
  <c r="P663" i="1"/>
  <c r="I664" i="1" l="1"/>
  <c r="J664" i="1" s="1"/>
  <c r="J663" i="1"/>
  <c r="K663" i="1" s="1"/>
  <c r="B663" i="1" s="1"/>
  <c r="Q664" i="1"/>
  <c r="M663" i="1"/>
  <c r="N663" i="1" s="1"/>
  <c r="C664" i="1" s="1"/>
  <c r="P664" i="1"/>
  <c r="O662" i="1"/>
  <c r="A665" i="1"/>
  <c r="D664" i="1"/>
  <c r="E664" i="1" s="1"/>
  <c r="G664" i="1" s="1"/>
  <c r="H665" i="1" s="1"/>
  <c r="L664" i="1"/>
  <c r="I665" i="1" l="1"/>
  <c r="J665" i="1" s="1"/>
  <c r="O663" i="1"/>
  <c r="K664" i="1"/>
  <c r="B664" i="1" s="1"/>
  <c r="L665" i="1"/>
  <c r="D665" i="1"/>
  <c r="E665" i="1" s="1"/>
  <c r="G665" i="1" s="1"/>
  <c r="H666" i="1" s="1"/>
  <c r="A666" i="1"/>
  <c r="M664" i="1"/>
  <c r="N664" i="1" s="1"/>
  <c r="C665" i="1" s="1"/>
  <c r="Q665" i="1"/>
  <c r="P665" i="1"/>
  <c r="I666" i="1" l="1"/>
  <c r="J666" i="1" s="1"/>
  <c r="K665" i="1"/>
  <c r="B665" i="1" s="1"/>
  <c r="L666" i="1"/>
  <c r="D666" i="1"/>
  <c r="E666" i="1" s="1"/>
  <c r="G666" i="1" s="1"/>
  <c r="H667" i="1" s="1"/>
  <c r="A667" i="1"/>
  <c r="Q666" i="1"/>
  <c r="M665" i="1"/>
  <c r="N665" i="1" s="1"/>
  <c r="C666" i="1" s="1"/>
  <c r="P666" i="1"/>
  <c r="O664" i="1"/>
  <c r="K666" i="1" l="1"/>
  <c r="B666" i="1" s="1"/>
  <c r="L667" i="1"/>
  <c r="D667" i="1"/>
  <c r="E667" i="1" s="1"/>
  <c r="G667" i="1" s="1"/>
  <c r="H668" i="1" s="1"/>
  <c r="A668" i="1"/>
  <c r="O665" i="1"/>
  <c r="Q667" i="1"/>
  <c r="P667" i="1"/>
  <c r="M666" i="1"/>
  <c r="N666" i="1" s="1"/>
  <c r="C667" i="1" s="1"/>
  <c r="I667" i="1"/>
  <c r="I668" i="1" l="1"/>
  <c r="J668" i="1" s="1"/>
  <c r="J667" i="1"/>
  <c r="K667" i="1" s="1"/>
  <c r="B667" i="1" s="1"/>
  <c r="M667" i="1"/>
  <c r="N667" i="1" s="1"/>
  <c r="C668" i="1" s="1"/>
  <c r="Q668" i="1"/>
  <c r="P668" i="1"/>
  <c r="O666" i="1"/>
  <c r="L668" i="1"/>
  <c r="D668" i="1"/>
  <c r="E668" i="1" s="1"/>
  <c r="G668" i="1" s="1"/>
  <c r="H669" i="1" s="1"/>
  <c r="A669" i="1"/>
  <c r="I669" i="1" l="1"/>
  <c r="J669" i="1" s="1"/>
  <c r="K668" i="1"/>
  <c r="B668" i="1" s="1"/>
  <c r="O667" i="1"/>
  <c r="M668" i="1"/>
  <c r="N668" i="1" s="1"/>
  <c r="C669" i="1" s="1"/>
  <c r="Q669" i="1"/>
  <c r="P669" i="1"/>
  <c r="A670" i="1"/>
  <c r="D669" i="1"/>
  <c r="E669" i="1" s="1"/>
  <c r="G669" i="1" s="1"/>
  <c r="H670" i="1" s="1"/>
  <c r="L669" i="1"/>
  <c r="I670" i="1" l="1"/>
  <c r="J670" i="1" s="1"/>
  <c r="K669" i="1"/>
  <c r="B669" i="1" s="1"/>
  <c r="L670" i="1"/>
  <c r="D670" i="1"/>
  <c r="E670" i="1" s="1"/>
  <c r="G670" i="1" s="1"/>
  <c r="H671" i="1" s="1"/>
  <c r="A671" i="1"/>
  <c r="O668" i="1"/>
  <c r="Q670" i="1"/>
  <c r="M669" i="1"/>
  <c r="N669" i="1" s="1"/>
  <c r="C670" i="1" s="1"/>
  <c r="P670" i="1"/>
  <c r="K670" i="1" l="1"/>
  <c r="B670" i="1" s="1"/>
  <c r="P671" i="1"/>
  <c r="M670" i="1"/>
  <c r="N670" i="1" s="1"/>
  <c r="C671" i="1" s="1"/>
  <c r="Q671" i="1"/>
  <c r="O669" i="1"/>
  <c r="L671" i="1"/>
  <c r="A672" i="1"/>
  <c r="D671" i="1"/>
  <c r="E671" i="1" s="1"/>
  <c r="G671" i="1" s="1"/>
  <c r="H672" i="1" s="1"/>
  <c r="I671" i="1"/>
  <c r="I672" i="1" l="1"/>
  <c r="J672" i="1" s="1"/>
  <c r="A673" i="1"/>
  <c r="L672" i="1"/>
  <c r="D672" i="1"/>
  <c r="E672" i="1" s="1"/>
  <c r="G672" i="1" s="1"/>
  <c r="H673" i="1" s="1"/>
  <c r="J671" i="1"/>
  <c r="K671" i="1" s="1"/>
  <c r="B671" i="1" s="1"/>
  <c r="P672" i="1"/>
  <c r="M671" i="1"/>
  <c r="N671" i="1" s="1"/>
  <c r="C672" i="1" s="1"/>
  <c r="Q672" i="1"/>
  <c r="O670" i="1"/>
  <c r="O671" i="1" l="1"/>
  <c r="K672" i="1"/>
  <c r="B672" i="1" s="1"/>
  <c r="A674" i="1"/>
  <c r="D673" i="1"/>
  <c r="E673" i="1" s="1"/>
  <c r="G673" i="1" s="1"/>
  <c r="H674" i="1" s="1"/>
  <c r="L673" i="1"/>
  <c r="I673" i="1"/>
  <c r="M672" i="1"/>
  <c r="N672" i="1" s="1"/>
  <c r="C673" i="1" s="1"/>
  <c r="Q673" i="1"/>
  <c r="P673" i="1"/>
  <c r="I674" i="1" l="1"/>
  <c r="J674" i="1" s="1"/>
  <c r="J673" i="1"/>
  <c r="K673" i="1" s="1"/>
  <c r="B673" i="1" s="1"/>
  <c r="A675" i="1"/>
  <c r="L674" i="1"/>
  <c r="D674" i="1"/>
  <c r="E674" i="1" s="1"/>
  <c r="G674" i="1" s="1"/>
  <c r="H675" i="1" s="1"/>
  <c r="Q674" i="1"/>
  <c r="P674" i="1"/>
  <c r="M673" i="1"/>
  <c r="N673" i="1" s="1"/>
  <c r="C674" i="1" s="1"/>
  <c r="O672" i="1"/>
  <c r="O673" i="1" l="1"/>
  <c r="K674" i="1"/>
  <c r="B674" i="1" s="1"/>
  <c r="Q675" i="1"/>
  <c r="P675" i="1"/>
  <c r="M674" i="1"/>
  <c r="N674" i="1" s="1"/>
  <c r="C675" i="1" s="1"/>
  <c r="I675" i="1"/>
  <c r="J675" i="1" s="1"/>
  <c r="D675" i="1"/>
  <c r="E675" i="1" s="1"/>
  <c r="G675" i="1" s="1"/>
  <c r="H676" i="1" s="1"/>
  <c r="L675" i="1"/>
  <c r="A676" i="1"/>
  <c r="K675" i="1" l="1"/>
  <c r="B675" i="1" s="1"/>
  <c r="O674" i="1"/>
  <c r="M675" i="1"/>
  <c r="N675" i="1" s="1"/>
  <c r="C676" i="1" s="1"/>
  <c r="Q676" i="1"/>
  <c r="P676" i="1"/>
  <c r="L676" i="1"/>
  <c r="A677" i="1"/>
  <c r="D676" i="1"/>
  <c r="E676" i="1" s="1"/>
  <c r="G676" i="1" s="1"/>
  <c r="H677" i="1" s="1"/>
  <c r="I676" i="1"/>
  <c r="I677" i="1" l="1"/>
  <c r="J677" i="1" s="1"/>
  <c r="A678" i="1"/>
  <c r="D677" i="1"/>
  <c r="E677" i="1" s="1"/>
  <c r="G677" i="1" s="1"/>
  <c r="H678" i="1" s="1"/>
  <c r="L677" i="1"/>
  <c r="M676" i="1"/>
  <c r="N676" i="1" s="1"/>
  <c r="C677" i="1" s="1"/>
  <c r="P677" i="1"/>
  <c r="Q677" i="1"/>
  <c r="O675" i="1"/>
  <c r="J676" i="1"/>
  <c r="K676" i="1" s="1"/>
  <c r="B676" i="1" s="1"/>
  <c r="O676" i="1" l="1"/>
  <c r="K677" i="1"/>
  <c r="B677" i="1" s="1"/>
  <c r="A679" i="1"/>
  <c r="L678" i="1"/>
  <c r="D678" i="1"/>
  <c r="E678" i="1" s="1"/>
  <c r="G678" i="1" s="1"/>
  <c r="H679" i="1" s="1"/>
  <c r="I678" i="1"/>
  <c r="J678" i="1" s="1"/>
  <c r="M677" i="1"/>
  <c r="N677" i="1" s="1"/>
  <c r="C678" i="1" s="1"/>
  <c r="P678" i="1"/>
  <c r="Q678" i="1"/>
  <c r="K678" i="1" l="1"/>
  <c r="B678" i="1" s="1"/>
  <c r="P679" i="1"/>
  <c r="Q679" i="1"/>
  <c r="M678" i="1"/>
  <c r="N678" i="1" s="1"/>
  <c r="C679" i="1" s="1"/>
  <c r="O677" i="1"/>
  <c r="I679" i="1"/>
  <c r="J679" i="1" s="1"/>
  <c r="A680" i="1"/>
  <c r="L679" i="1"/>
  <c r="D679" i="1"/>
  <c r="E679" i="1" s="1"/>
  <c r="G679" i="1" s="1"/>
  <c r="H680" i="1" s="1"/>
  <c r="K679" i="1" l="1"/>
  <c r="B679" i="1" s="1"/>
  <c r="L680" i="1"/>
  <c r="D680" i="1"/>
  <c r="E680" i="1" s="1"/>
  <c r="G680" i="1" s="1"/>
  <c r="H681" i="1" s="1"/>
  <c r="A681" i="1"/>
  <c r="I680" i="1"/>
  <c r="O678" i="1"/>
  <c r="Q680" i="1"/>
  <c r="P680" i="1"/>
  <c r="M679" i="1"/>
  <c r="N679" i="1" s="1"/>
  <c r="C680" i="1" s="1"/>
  <c r="I681" i="1" l="1"/>
  <c r="J681" i="1" s="1"/>
  <c r="L681" i="1"/>
  <c r="A682" i="1"/>
  <c r="D681" i="1"/>
  <c r="E681" i="1" s="1"/>
  <c r="G681" i="1" s="1"/>
  <c r="H682" i="1" s="1"/>
  <c r="J680" i="1"/>
  <c r="K680" i="1" s="1"/>
  <c r="O679" i="1"/>
  <c r="P681" i="1"/>
  <c r="Q681" i="1"/>
  <c r="M680" i="1"/>
  <c r="N680" i="1" s="1"/>
  <c r="C681" i="1" s="1"/>
  <c r="O680" i="1" l="1"/>
  <c r="B680" i="1"/>
  <c r="K681" i="1"/>
  <c r="B681" i="1" s="1"/>
  <c r="P682" i="1"/>
  <c r="M681" i="1"/>
  <c r="N681" i="1" s="1"/>
  <c r="C682" i="1" s="1"/>
  <c r="Q682" i="1"/>
  <c r="I682" i="1"/>
  <c r="A683" i="1"/>
  <c r="D682" i="1"/>
  <c r="E682" i="1" s="1"/>
  <c r="G682" i="1" s="1"/>
  <c r="H683" i="1" s="1"/>
  <c r="L682" i="1"/>
  <c r="I683" i="1" l="1"/>
  <c r="A684" i="1"/>
  <c r="L683" i="1"/>
  <c r="D683" i="1"/>
  <c r="E683" i="1" s="1"/>
  <c r="G683" i="1" s="1"/>
  <c r="H684" i="1" s="1"/>
  <c r="J682" i="1"/>
  <c r="K682" i="1" s="1"/>
  <c r="B682" i="1" s="1"/>
  <c r="O681" i="1"/>
  <c r="M682" i="1"/>
  <c r="N682" i="1" s="1"/>
  <c r="C683" i="1" s="1"/>
  <c r="P683" i="1"/>
  <c r="Q683" i="1"/>
  <c r="O682" i="1" l="1"/>
  <c r="I684" i="1"/>
  <c r="Q684" i="1"/>
  <c r="M683" i="1"/>
  <c r="N683" i="1" s="1"/>
  <c r="C684" i="1" s="1"/>
  <c r="P684" i="1"/>
  <c r="J683" i="1"/>
  <c r="K683" i="1" s="1"/>
  <c r="L684" i="1"/>
  <c r="D684" i="1"/>
  <c r="E684" i="1" s="1"/>
  <c r="G684" i="1" s="1"/>
  <c r="H685" i="1" s="1"/>
  <c r="A685" i="1"/>
  <c r="O683" i="1" l="1"/>
  <c r="B683" i="1"/>
  <c r="P685" i="1"/>
  <c r="Q685" i="1"/>
  <c r="M684" i="1"/>
  <c r="N684" i="1" s="1"/>
  <c r="C685" i="1" s="1"/>
  <c r="I685" i="1"/>
  <c r="J685" i="1" s="1"/>
  <c r="J684" i="1"/>
  <c r="K684" i="1" s="1"/>
  <c r="L685" i="1"/>
  <c r="A686" i="1"/>
  <c r="D685" i="1"/>
  <c r="E685" i="1" s="1"/>
  <c r="G685" i="1" s="1"/>
  <c r="H686" i="1" s="1"/>
  <c r="O684" i="1" l="1"/>
  <c r="B684" i="1"/>
  <c r="K685" i="1"/>
  <c r="B685" i="1" s="1"/>
  <c r="M685" i="1"/>
  <c r="N685" i="1" s="1"/>
  <c r="C686" i="1" s="1"/>
  <c r="Q686" i="1"/>
  <c r="P686" i="1"/>
  <c r="L686" i="1"/>
  <c r="D686" i="1"/>
  <c r="E686" i="1" s="1"/>
  <c r="G686" i="1" s="1"/>
  <c r="H687" i="1" s="1"/>
  <c r="A687" i="1"/>
  <c r="I686" i="1"/>
  <c r="M686" i="1" l="1"/>
  <c r="N686" i="1" s="1"/>
  <c r="C687" i="1" s="1"/>
  <c r="P687" i="1"/>
  <c r="Q687" i="1"/>
  <c r="I687" i="1"/>
  <c r="J687" i="1" s="1"/>
  <c r="A688" i="1"/>
  <c r="D687" i="1"/>
  <c r="E687" i="1" s="1"/>
  <c r="G687" i="1" s="1"/>
  <c r="H688" i="1" s="1"/>
  <c r="L687" i="1"/>
  <c r="J686" i="1"/>
  <c r="K686" i="1" s="1"/>
  <c r="O685" i="1"/>
  <c r="O686" i="1" l="1"/>
  <c r="B686" i="1"/>
  <c r="K687" i="1"/>
  <c r="B687" i="1" s="1"/>
  <c r="Q688" i="1"/>
  <c r="M687" i="1"/>
  <c r="N687" i="1" s="1"/>
  <c r="C688" i="1" s="1"/>
  <c r="P688" i="1"/>
  <c r="I688" i="1"/>
  <c r="L688" i="1"/>
  <c r="D688" i="1"/>
  <c r="E688" i="1" s="1"/>
  <c r="G688" i="1" s="1"/>
  <c r="H689" i="1" s="1"/>
  <c r="A689" i="1"/>
  <c r="O687" i="1" l="1"/>
  <c r="P689" i="1"/>
  <c r="Q689" i="1"/>
  <c r="M688" i="1"/>
  <c r="N688" i="1" s="1"/>
  <c r="C689" i="1" s="1"/>
  <c r="I689" i="1"/>
  <c r="L689" i="1"/>
  <c r="D689" i="1"/>
  <c r="E689" i="1" s="1"/>
  <c r="G689" i="1" s="1"/>
  <c r="H690" i="1" s="1"/>
  <c r="A690" i="1"/>
  <c r="J688" i="1"/>
  <c r="K688" i="1" s="1"/>
  <c r="B688" i="1" s="1"/>
  <c r="O688" i="1" l="1"/>
  <c r="I690" i="1"/>
  <c r="J690" i="1" s="1"/>
  <c r="J689" i="1"/>
  <c r="K689" i="1" s="1"/>
  <c r="B689" i="1" s="1"/>
  <c r="A691" i="1"/>
  <c r="D690" i="1"/>
  <c r="E690" i="1" s="1"/>
  <c r="G690" i="1" s="1"/>
  <c r="H691" i="1" s="1"/>
  <c r="L690" i="1"/>
  <c r="Q690" i="1"/>
  <c r="M689" i="1"/>
  <c r="N689" i="1" s="1"/>
  <c r="C690" i="1" s="1"/>
  <c r="P690" i="1"/>
  <c r="I691" i="1" l="1"/>
  <c r="J691" i="1" s="1"/>
  <c r="O689" i="1"/>
  <c r="K690" i="1"/>
  <c r="B690" i="1" s="1"/>
  <c r="A692" i="1"/>
  <c r="D691" i="1"/>
  <c r="E691" i="1" s="1"/>
  <c r="G691" i="1" s="1"/>
  <c r="H692" i="1" s="1"/>
  <c r="L691" i="1"/>
  <c r="M690" i="1"/>
  <c r="N690" i="1" s="1"/>
  <c r="C691" i="1" s="1"/>
  <c r="P691" i="1"/>
  <c r="Q691" i="1"/>
  <c r="O690" i="1" l="1"/>
  <c r="K691" i="1"/>
  <c r="B691" i="1" s="1"/>
  <c r="Q692" i="1"/>
  <c r="P692" i="1"/>
  <c r="M691" i="1"/>
  <c r="N691" i="1" s="1"/>
  <c r="C692" i="1" s="1"/>
  <c r="A693" i="1"/>
  <c r="L692" i="1"/>
  <c r="D692" i="1"/>
  <c r="I692" i="1"/>
  <c r="J692" i="1" s="1"/>
  <c r="K692" i="1" l="1"/>
  <c r="B692" i="1" s="1"/>
  <c r="E692" i="1"/>
  <c r="G692" i="1" s="1"/>
  <c r="H693" i="1" s="1"/>
  <c r="Q693" i="1"/>
  <c r="M692" i="1"/>
  <c r="N692" i="1" s="1"/>
  <c r="C693" i="1" s="1"/>
  <c r="P693" i="1"/>
  <c r="I693" i="1"/>
  <c r="L693" i="1"/>
  <c r="D693" i="1"/>
  <c r="E693" i="1" s="1"/>
  <c r="G693" i="1" s="1"/>
  <c r="A694" i="1"/>
  <c r="O691" i="1"/>
  <c r="H694" i="1" l="1"/>
  <c r="J693" i="1"/>
  <c r="K693" i="1" s="1"/>
  <c r="B693" i="1" s="1"/>
  <c r="I694" i="1"/>
  <c r="L694" i="1"/>
  <c r="D694" i="1"/>
  <c r="E694" i="1" s="1"/>
  <c r="G694" i="1" s="1"/>
  <c r="H695" i="1" s="1"/>
  <c r="A695" i="1"/>
  <c r="M693" i="1"/>
  <c r="N693" i="1" s="1"/>
  <c r="C694" i="1" s="1"/>
  <c r="Q694" i="1"/>
  <c r="P694" i="1"/>
  <c r="O692" i="1"/>
  <c r="J694" i="1" l="1"/>
  <c r="K694" i="1" s="1"/>
  <c r="B694" i="1" s="1"/>
  <c r="I695" i="1"/>
  <c r="J695" i="1" s="1"/>
  <c r="M694" i="1"/>
  <c r="N694" i="1" s="1"/>
  <c r="C695" i="1" s="1"/>
  <c r="P695" i="1"/>
  <c r="Q695" i="1"/>
  <c r="O693" i="1"/>
  <c r="A696" i="1"/>
  <c r="D695" i="1"/>
  <c r="E695" i="1" s="1"/>
  <c r="G695" i="1" s="1"/>
  <c r="H696" i="1" s="1"/>
  <c r="L695" i="1"/>
  <c r="I696" i="1" l="1"/>
  <c r="J696" i="1" s="1"/>
  <c r="K695" i="1"/>
  <c r="B695" i="1" s="1"/>
  <c r="M695" i="1"/>
  <c r="N695" i="1" s="1"/>
  <c r="C696" i="1" s="1"/>
  <c r="Q696" i="1"/>
  <c r="P696" i="1"/>
  <c r="A697" i="1"/>
  <c r="D696" i="1"/>
  <c r="E696" i="1" s="1"/>
  <c r="G696" i="1" s="1"/>
  <c r="H697" i="1" s="1"/>
  <c r="L696" i="1"/>
  <c r="O694" i="1"/>
  <c r="O695" i="1" l="1"/>
  <c r="L697" i="1"/>
  <c r="D697" i="1"/>
  <c r="E697" i="1" s="1"/>
  <c r="G697" i="1" s="1"/>
  <c r="H698" i="1" s="1"/>
  <c r="A698" i="1"/>
  <c r="Q697" i="1"/>
  <c r="M696" i="1"/>
  <c r="N696" i="1" s="1"/>
  <c r="C697" i="1" s="1"/>
  <c r="P697" i="1"/>
  <c r="K696" i="1"/>
  <c r="I697" i="1"/>
  <c r="O696" i="1" l="1"/>
  <c r="B696" i="1"/>
  <c r="I698" i="1"/>
  <c r="J698" i="1" s="1"/>
  <c r="J697" i="1"/>
  <c r="K697" i="1" s="1"/>
  <c r="B697" i="1" s="1"/>
  <c r="L698" i="1"/>
  <c r="D698" i="1"/>
  <c r="E698" i="1" s="1"/>
  <c r="G698" i="1" s="1"/>
  <c r="H699" i="1" s="1"/>
  <c r="A699" i="1"/>
  <c r="Q698" i="1"/>
  <c r="M697" i="1"/>
  <c r="N697" i="1" s="1"/>
  <c r="C698" i="1" s="1"/>
  <c r="P698" i="1"/>
  <c r="O697" i="1" l="1"/>
  <c r="K698" i="1"/>
  <c r="B698" i="1" s="1"/>
  <c r="Q699" i="1"/>
  <c r="M698" i="1"/>
  <c r="N698" i="1" s="1"/>
  <c r="C699" i="1" s="1"/>
  <c r="P699" i="1"/>
  <c r="A700" i="1"/>
  <c r="L699" i="1"/>
  <c r="D699" i="1"/>
  <c r="E699" i="1" s="1"/>
  <c r="G699" i="1" s="1"/>
  <c r="H700" i="1" s="1"/>
  <c r="I699" i="1"/>
  <c r="M699" i="1" l="1"/>
  <c r="N699" i="1" s="1"/>
  <c r="C700" i="1" s="1"/>
  <c r="Q700" i="1"/>
  <c r="P700" i="1"/>
  <c r="I700" i="1"/>
  <c r="J700" i="1" s="1"/>
  <c r="L700" i="1"/>
  <c r="D700" i="1"/>
  <c r="E700" i="1" s="1"/>
  <c r="G700" i="1" s="1"/>
  <c r="H701" i="1" s="1"/>
  <c r="A701" i="1"/>
  <c r="O698" i="1"/>
  <c r="J699" i="1"/>
  <c r="K699" i="1" s="1"/>
  <c r="O699" i="1" l="1"/>
  <c r="B699" i="1"/>
  <c r="K700" i="1"/>
  <c r="B700" i="1" s="1"/>
  <c r="P701" i="1"/>
  <c r="M700" i="1"/>
  <c r="N700" i="1" s="1"/>
  <c r="C701" i="1" s="1"/>
  <c r="Q701" i="1"/>
  <c r="L701" i="1"/>
  <c r="D701" i="1"/>
  <c r="E701" i="1" s="1"/>
  <c r="G701" i="1" s="1"/>
  <c r="H702" i="1" s="1"/>
  <c r="A702" i="1"/>
  <c r="I701" i="1"/>
  <c r="I702" i="1" l="1"/>
  <c r="J702" i="1" s="1"/>
  <c r="O700" i="1"/>
  <c r="L702" i="1"/>
  <c r="D702" i="1"/>
  <c r="E702" i="1" s="1"/>
  <c r="G702" i="1" s="1"/>
  <c r="H703" i="1" s="1"/>
  <c r="A703" i="1"/>
  <c r="J701" i="1"/>
  <c r="K701" i="1" s="1"/>
  <c r="B701" i="1" s="1"/>
  <c r="Q702" i="1"/>
  <c r="M701" i="1"/>
  <c r="N701" i="1" s="1"/>
  <c r="C702" i="1" s="1"/>
  <c r="P702" i="1"/>
  <c r="O701" i="1" l="1"/>
  <c r="K702" i="1"/>
  <c r="B702" i="1" s="1"/>
  <c r="Q703" i="1"/>
  <c r="M702" i="1"/>
  <c r="N702" i="1" s="1"/>
  <c r="C703" i="1" s="1"/>
  <c r="P703" i="1"/>
  <c r="I703" i="1"/>
  <c r="A704" i="1"/>
  <c r="D703" i="1"/>
  <c r="E703" i="1" s="1"/>
  <c r="G703" i="1" s="1"/>
  <c r="H704" i="1" s="1"/>
  <c r="L703" i="1"/>
  <c r="I704" i="1" l="1"/>
  <c r="J704" i="1" s="1"/>
  <c r="O702" i="1"/>
  <c r="M703" i="1"/>
  <c r="N703" i="1" s="1"/>
  <c r="C704" i="1" s="1"/>
  <c r="Q704" i="1"/>
  <c r="P704" i="1"/>
  <c r="J703" i="1"/>
  <c r="K703" i="1" s="1"/>
  <c r="B703" i="1" s="1"/>
  <c r="L704" i="1"/>
  <c r="D704" i="1"/>
  <c r="E704" i="1" s="1"/>
  <c r="G704" i="1" s="1"/>
  <c r="H705" i="1" s="1"/>
  <c r="A705" i="1"/>
  <c r="O703" i="1" l="1"/>
  <c r="K704" i="1"/>
  <c r="B704" i="1" s="1"/>
  <c r="I705" i="1"/>
  <c r="J705" i="1" s="1"/>
  <c r="L705" i="1"/>
  <c r="D705" i="1"/>
  <c r="E705" i="1" s="1"/>
  <c r="G705" i="1" s="1"/>
  <c r="H706" i="1" s="1"/>
  <c r="A706" i="1"/>
  <c r="P705" i="1"/>
  <c r="Q705" i="1"/>
  <c r="M704" i="1"/>
  <c r="N704" i="1" s="1"/>
  <c r="C705" i="1" s="1"/>
  <c r="K705" i="1" l="1"/>
  <c r="B705" i="1" s="1"/>
  <c r="L706" i="1"/>
  <c r="D706" i="1"/>
  <c r="E706" i="1" s="1"/>
  <c r="G706" i="1" s="1"/>
  <c r="H707" i="1" s="1"/>
  <c r="A707" i="1"/>
  <c r="I706" i="1"/>
  <c r="P706" i="1"/>
  <c r="M705" i="1"/>
  <c r="N705" i="1" s="1"/>
  <c r="C706" i="1" s="1"/>
  <c r="Q706" i="1"/>
  <c r="O704" i="1"/>
  <c r="I707" i="1" l="1"/>
  <c r="J707" i="1" s="1"/>
  <c r="Q707" i="1"/>
  <c r="P707" i="1"/>
  <c r="M706" i="1"/>
  <c r="N706" i="1" s="1"/>
  <c r="C707" i="1" s="1"/>
  <c r="J706" i="1"/>
  <c r="K706" i="1" s="1"/>
  <c r="B706" i="1" s="1"/>
  <c r="L707" i="1"/>
  <c r="A708" i="1"/>
  <c r="D707" i="1"/>
  <c r="E707" i="1" s="1"/>
  <c r="G707" i="1" s="1"/>
  <c r="H708" i="1" s="1"/>
  <c r="O705" i="1"/>
  <c r="O706" i="1" l="1"/>
  <c r="K707" i="1"/>
  <c r="B707" i="1" s="1"/>
  <c r="A709" i="1"/>
  <c r="D708" i="1"/>
  <c r="E708" i="1" s="1"/>
  <c r="G708" i="1" s="1"/>
  <c r="H709" i="1" s="1"/>
  <c r="L708" i="1"/>
  <c r="P708" i="1"/>
  <c r="M707" i="1"/>
  <c r="N707" i="1" s="1"/>
  <c r="C708" i="1" s="1"/>
  <c r="Q708" i="1"/>
  <c r="I708" i="1"/>
  <c r="I709" i="1" l="1"/>
  <c r="J709" i="1" s="1"/>
  <c r="J708" i="1"/>
  <c r="K708" i="1" s="1"/>
  <c r="B708" i="1" s="1"/>
  <c r="L709" i="1"/>
  <c r="D709" i="1"/>
  <c r="E709" i="1" s="1"/>
  <c r="G709" i="1" s="1"/>
  <c r="H710" i="1" s="1"/>
  <c r="A710" i="1"/>
  <c r="O707" i="1"/>
  <c r="M708" i="1"/>
  <c r="N708" i="1" s="1"/>
  <c r="C709" i="1" s="1"/>
  <c r="Q709" i="1"/>
  <c r="P709" i="1"/>
  <c r="I710" i="1" l="1"/>
  <c r="J710" i="1" s="1"/>
  <c r="K709" i="1"/>
  <c r="B709" i="1" s="1"/>
  <c r="L710" i="1"/>
  <c r="D710" i="1"/>
  <c r="E710" i="1" s="1"/>
  <c r="G710" i="1" s="1"/>
  <c r="H711" i="1" s="1"/>
  <c r="A711" i="1"/>
  <c r="O708" i="1"/>
  <c r="Q710" i="1"/>
  <c r="P710" i="1"/>
  <c r="M709" i="1"/>
  <c r="N709" i="1" s="1"/>
  <c r="C710" i="1" s="1"/>
  <c r="I711" i="1" l="1"/>
  <c r="J711" i="1" s="1"/>
  <c r="K710" i="1"/>
  <c r="B710" i="1" s="1"/>
  <c r="M710" i="1"/>
  <c r="N710" i="1" s="1"/>
  <c r="C711" i="1" s="1"/>
  <c r="Q711" i="1"/>
  <c r="P711" i="1"/>
  <c r="L711" i="1"/>
  <c r="D711" i="1"/>
  <c r="E711" i="1" s="1"/>
  <c r="G711" i="1" s="1"/>
  <c r="H712" i="1" s="1"/>
  <c r="A712" i="1"/>
  <c r="O709" i="1"/>
  <c r="I712" i="1" l="1"/>
  <c r="J712" i="1" s="1"/>
  <c r="K711" i="1"/>
  <c r="B711" i="1" s="1"/>
  <c r="A713" i="1"/>
  <c r="L712" i="1"/>
  <c r="D712" i="1"/>
  <c r="E712" i="1" s="1"/>
  <c r="G712" i="1" s="1"/>
  <c r="H713" i="1" s="1"/>
  <c r="O710" i="1"/>
  <c r="P712" i="1"/>
  <c r="M711" i="1"/>
  <c r="N711" i="1" s="1"/>
  <c r="C712" i="1" s="1"/>
  <c r="Q712" i="1"/>
  <c r="K712" i="1" l="1"/>
  <c r="B712" i="1" s="1"/>
  <c r="A714" i="1"/>
  <c r="D713" i="1"/>
  <c r="E713" i="1" s="1"/>
  <c r="G713" i="1" s="1"/>
  <c r="H714" i="1" s="1"/>
  <c r="L713" i="1"/>
  <c r="O711" i="1"/>
  <c r="M712" i="1"/>
  <c r="N712" i="1" s="1"/>
  <c r="C713" i="1" s="1"/>
  <c r="P713" i="1"/>
  <c r="Q713" i="1"/>
  <c r="I713" i="1"/>
  <c r="I714" i="1" l="1"/>
  <c r="J714" i="1" s="1"/>
  <c r="J713" i="1"/>
  <c r="K713" i="1" s="1"/>
  <c r="B713" i="1" s="1"/>
  <c r="D714" i="1"/>
  <c r="E714" i="1" s="1"/>
  <c r="G714" i="1" s="1"/>
  <c r="H715" i="1" s="1"/>
  <c r="L714" i="1"/>
  <c r="A715" i="1"/>
  <c r="O712" i="1"/>
  <c r="Q714" i="1"/>
  <c r="P714" i="1"/>
  <c r="M713" i="1"/>
  <c r="N713" i="1" s="1"/>
  <c r="C714" i="1" s="1"/>
  <c r="I715" i="1" l="1"/>
  <c r="J715" i="1" s="1"/>
  <c r="O713" i="1"/>
  <c r="K714" i="1"/>
  <c r="B714" i="1" s="1"/>
  <c r="L715" i="1"/>
  <c r="D715" i="1"/>
  <c r="E715" i="1" s="1"/>
  <c r="G715" i="1" s="1"/>
  <c r="H716" i="1" s="1"/>
  <c r="A716" i="1"/>
  <c r="P715" i="1"/>
  <c r="M714" i="1"/>
  <c r="N714" i="1" s="1"/>
  <c r="C715" i="1" s="1"/>
  <c r="Q715" i="1"/>
  <c r="I716" i="1" l="1"/>
  <c r="J716" i="1" s="1"/>
  <c r="K715" i="1"/>
  <c r="B715" i="1" s="1"/>
  <c r="M715" i="1"/>
  <c r="N715" i="1" s="1"/>
  <c r="C716" i="1" s="1"/>
  <c r="Q716" i="1"/>
  <c r="P716" i="1"/>
  <c r="O714" i="1"/>
  <c r="A717" i="1"/>
  <c r="L716" i="1"/>
  <c r="D716" i="1"/>
  <c r="E716" i="1" s="1"/>
  <c r="G716" i="1" s="1"/>
  <c r="H717" i="1" s="1"/>
  <c r="K716" i="1" l="1"/>
  <c r="B716" i="1" s="1"/>
  <c r="M716" i="1"/>
  <c r="N716" i="1" s="1"/>
  <c r="C717" i="1" s="1"/>
  <c r="P717" i="1"/>
  <c r="Q717" i="1"/>
  <c r="A718" i="1"/>
  <c r="L717" i="1"/>
  <c r="D717" i="1"/>
  <c r="E717" i="1" s="1"/>
  <c r="G717" i="1" s="1"/>
  <c r="H718" i="1" s="1"/>
  <c r="O715" i="1"/>
  <c r="I717" i="1"/>
  <c r="I718" i="1" l="1"/>
  <c r="J718" i="1" s="1"/>
  <c r="L718" i="1"/>
  <c r="D718" i="1"/>
  <c r="E718" i="1" s="1"/>
  <c r="G718" i="1" s="1"/>
  <c r="H719" i="1" s="1"/>
  <c r="A719" i="1"/>
  <c r="O716" i="1"/>
  <c r="J717" i="1"/>
  <c r="K717" i="1" s="1"/>
  <c r="B717" i="1" s="1"/>
  <c r="M717" i="1"/>
  <c r="N717" i="1" s="1"/>
  <c r="C718" i="1" s="1"/>
  <c r="Q718" i="1"/>
  <c r="P718" i="1"/>
  <c r="I719" i="1" l="1"/>
  <c r="J719" i="1" s="1"/>
  <c r="O717" i="1"/>
  <c r="K718" i="1"/>
  <c r="B718" i="1" s="1"/>
  <c r="D719" i="1"/>
  <c r="E719" i="1" s="1"/>
  <c r="G719" i="1" s="1"/>
  <c r="H720" i="1" s="1"/>
  <c r="L719" i="1"/>
  <c r="A720" i="1"/>
  <c r="P719" i="1"/>
  <c r="M718" i="1"/>
  <c r="N718" i="1" s="1"/>
  <c r="C719" i="1" s="1"/>
  <c r="Q719" i="1"/>
  <c r="K719" i="1" l="1"/>
  <c r="B719" i="1" s="1"/>
  <c r="L720" i="1"/>
  <c r="D720" i="1"/>
  <c r="E720" i="1" s="1"/>
  <c r="G720" i="1" s="1"/>
  <c r="H721" i="1" s="1"/>
  <c r="A721" i="1"/>
  <c r="O718" i="1"/>
  <c r="P720" i="1"/>
  <c r="M719" i="1"/>
  <c r="N719" i="1" s="1"/>
  <c r="C720" i="1" s="1"/>
  <c r="Q720" i="1"/>
  <c r="I720" i="1"/>
  <c r="J720" i="1" s="1"/>
  <c r="K720" i="1" l="1"/>
  <c r="B720" i="1" s="1"/>
  <c r="A722" i="1"/>
  <c r="L721" i="1"/>
  <c r="D721" i="1"/>
  <c r="E721" i="1" s="1"/>
  <c r="G721" i="1" s="1"/>
  <c r="H722" i="1" s="1"/>
  <c r="M720" i="1"/>
  <c r="N720" i="1" s="1"/>
  <c r="C721" i="1" s="1"/>
  <c r="Q721" i="1"/>
  <c r="P721" i="1"/>
  <c r="O719" i="1"/>
  <c r="I721" i="1"/>
  <c r="I722" i="1" l="1"/>
  <c r="J722" i="1" s="1"/>
  <c r="D722" i="1"/>
  <c r="E722" i="1" s="1"/>
  <c r="G722" i="1" s="1"/>
  <c r="H723" i="1" s="1"/>
  <c r="L722" i="1"/>
  <c r="A723" i="1"/>
  <c r="O720" i="1"/>
  <c r="J721" i="1"/>
  <c r="K721" i="1" s="1"/>
  <c r="B721" i="1" s="1"/>
  <c r="M721" i="1"/>
  <c r="N721" i="1" s="1"/>
  <c r="C722" i="1" s="1"/>
  <c r="Q722" i="1"/>
  <c r="P722" i="1"/>
  <c r="O721" i="1" l="1"/>
  <c r="K722" i="1"/>
  <c r="B722" i="1" s="1"/>
  <c r="P723" i="1"/>
  <c r="M722" i="1"/>
  <c r="N722" i="1" s="1"/>
  <c r="C723" i="1" s="1"/>
  <c r="Q723" i="1"/>
  <c r="L723" i="1"/>
  <c r="D723" i="1"/>
  <c r="E723" i="1" s="1"/>
  <c r="G723" i="1" s="1"/>
  <c r="H724" i="1" s="1"/>
  <c r="A724" i="1"/>
  <c r="I723" i="1"/>
  <c r="J723" i="1" s="1"/>
  <c r="K723" i="1" l="1"/>
  <c r="B723" i="1" s="1"/>
  <c r="L724" i="1"/>
  <c r="A725" i="1"/>
  <c r="D724" i="1"/>
  <c r="E724" i="1" s="1"/>
  <c r="G724" i="1" s="1"/>
  <c r="H725" i="1" s="1"/>
  <c r="P724" i="1"/>
  <c r="M723" i="1"/>
  <c r="N723" i="1" s="1"/>
  <c r="C724" i="1" s="1"/>
  <c r="Q724" i="1"/>
  <c r="O722" i="1"/>
  <c r="I724" i="1"/>
  <c r="I725" i="1" l="1"/>
  <c r="J725" i="1" s="1"/>
  <c r="M724" i="1"/>
  <c r="N724" i="1" s="1"/>
  <c r="C725" i="1" s="1"/>
  <c r="Q725" i="1"/>
  <c r="P725" i="1"/>
  <c r="O723" i="1"/>
  <c r="J724" i="1"/>
  <c r="K724" i="1" s="1"/>
  <c r="B724" i="1" s="1"/>
  <c r="A726" i="1"/>
  <c r="L725" i="1"/>
  <c r="D725" i="1"/>
  <c r="E725" i="1" s="1"/>
  <c r="G725" i="1" s="1"/>
  <c r="H726" i="1" s="1"/>
  <c r="I726" i="1" l="1"/>
  <c r="J726" i="1" s="1"/>
  <c r="O724" i="1"/>
  <c r="K725" i="1"/>
  <c r="B725" i="1" s="1"/>
  <c r="A727" i="1"/>
  <c r="L726" i="1"/>
  <c r="D726" i="1"/>
  <c r="E726" i="1" s="1"/>
  <c r="G726" i="1" s="1"/>
  <c r="H727" i="1" s="1"/>
  <c r="M725" i="1"/>
  <c r="N725" i="1" s="1"/>
  <c r="C726" i="1" s="1"/>
  <c r="Q726" i="1"/>
  <c r="P726" i="1"/>
  <c r="I727" i="1" l="1"/>
  <c r="J727" i="1" s="1"/>
  <c r="K726" i="1"/>
  <c r="B726" i="1" s="1"/>
  <c r="P727" i="1"/>
  <c r="M726" i="1"/>
  <c r="N726" i="1" s="1"/>
  <c r="C727" i="1" s="1"/>
  <c r="Q727" i="1"/>
  <c r="D727" i="1"/>
  <c r="E727" i="1" s="1"/>
  <c r="G727" i="1" s="1"/>
  <c r="H728" i="1" s="1"/>
  <c r="L727" i="1"/>
  <c r="A728" i="1"/>
  <c r="O725" i="1"/>
  <c r="O726" i="1" l="1"/>
  <c r="K727" i="1"/>
  <c r="B727" i="1" s="1"/>
  <c r="L728" i="1"/>
  <c r="A729" i="1"/>
  <c r="D728" i="1"/>
  <c r="E728" i="1" s="1"/>
  <c r="G728" i="1" s="1"/>
  <c r="H729" i="1" s="1"/>
  <c r="M727" i="1"/>
  <c r="N727" i="1" s="1"/>
  <c r="C728" i="1" s="1"/>
  <c r="Q728" i="1"/>
  <c r="P728" i="1"/>
  <c r="I728" i="1"/>
  <c r="I729" i="1" l="1"/>
  <c r="J729" i="1" s="1"/>
  <c r="D729" i="1"/>
  <c r="E729" i="1" s="1"/>
  <c r="G729" i="1" s="1"/>
  <c r="H730" i="1" s="1"/>
  <c r="L729" i="1"/>
  <c r="A730" i="1"/>
  <c r="J728" i="1"/>
  <c r="K728" i="1" s="1"/>
  <c r="B728" i="1" s="1"/>
  <c r="O727" i="1"/>
  <c r="M728" i="1"/>
  <c r="N728" i="1" s="1"/>
  <c r="C729" i="1" s="1"/>
  <c r="Q729" i="1"/>
  <c r="P729" i="1"/>
  <c r="I730" i="1" l="1"/>
  <c r="J730" i="1" s="1"/>
  <c r="O728" i="1"/>
  <c r="K729" i="1"/>
  <c r="B729" i="1" s="1"/>
  <c r="A731" i="1"/>
  <c r="L730" i="1"/>
  <c r="D730" i="1"/>
  <c r="E730" i="1" s="1"/>
  <c r="G730" i="1" s="1"/>
  <c r="H731" i="1" s="1"/>
  <c r="M729" i="1"/>
  <c r="N729" i="1" s="1"/>
  <c r="C730" i="1" s="1"/>
  <c r="Q730" i="1"/>
  <c r="P730" i="1"/>
  <c r="I731" i="1" l="1"/>
  <c r="J731" i="1" s="1"/>
  <c r="K730" i="1"/>
  <c r="B730" i="1" s="1"/>
  <c r="L731" i="1"/>
  <c r="D731" i="1"/>
  <c r="E731" i="1" s="1"/>
  <c r="G731" i="1" s="1"/>
  <c r="H732" i="1" s="1"/>
  <c r="A732" i="1"/>
  <c r="O729" i="1"/>
  <c r="Q731" i="1"/>
  <c r="P731" i="1"/>
  <c r="M730" i="1"/>
  <c r="N730" i="1" s="1"/>
  <c r="C731" i="1" s="1"/>
  <c r="I732" i="1" l="1"/>
  <c r="J732" i="1" s="1"/>
  <c r="K731" i="1"/>
  <c r="B731" i="1" s="1"/>
  <c r="L732" i="1"/>
  <c r="D732" i="1"/>
  <c r="E732" i="1" s="1"/>
  <c r="G732" i="1" s="1"/>
  <c r="H733" i="1" s="1"/>
  <c r="A733" i="1"/>
  <c r="O730" i="1"/>
  <c r="Q732" i="1"/>
  <c r="M731" i="1"/>
  <c r="N731" i="1" s="1"/>
  <c r="C732" i="1" s="1"/>
  <c r="P732" i="1"/>
  <c r="I733" i="1" l="1"/>
  <c r="J733" i="1" s="1"/>
  <c r="K732" i="1"/>
  <c r="B732" i="1" s="1"/>
  <c r="A734" i="1"/>
  <c r="L733" i="1"/>
  <c r="D733" i="1"/>
  <c r="E733" i="1" s="1"/>
  <c r="G733" i="1" s="1"/>
  <c r="H734" i="1" s="1"/>
  <c r="P733" i="1"/>
  <c r="M732" i="1"/>
  <c r="N732" i="1" s="1"/>
  <c r="C733" i="1" s="1"/>
  <c r="Q733" i="1"/>
  <c r="O731" i="1"/>
  <c r="K733" i="1" l="1"/>
  <c r="B733" i="1" s="1"/>
  <c r="A735" i="1"/>
  <c r="L734" i="1"/>
  <c r="D734" i="1"/>
  <c r="E734" i="1" s="1"/>
  <c r="G734" i="1" s="1"/>
  <c r="H735" i="1" s="1"/>
  <c r="O732" i="1"/>
  <c r="M733" i="1"/>
  <c r="N733" i="1" s="1"/>
  <c r="C734" i="1" s="1"/>
  <c r="Q734" i="1"/>
  <c r="P734" i="1"/>
  <c r="I734" i="1"/>
  <c r="Q735" i="1" l="1"/>
  <c r="M734" i="1"/>
  <c r="N734" i="1" s="1"/>
  <c r="C735" i="1" s="1"/>
  <c r="P735" i="1"/>
  <c r="I735" i="1"/>
  <c r="J735" i="1" s="1"/>
  <c r="O733" i="1"/>
  <c r="J734" i="1"/>
  <c r="K734" i="1" s="1"/>
  <c r="L735" i="1"/>
  <c r="D735" i="1"/>
  <c r="E735" i="1" s="1"/>
  <c r="G735" i="1" s="1"/>
  <c r="H736" i="1" s="1"/>
  <c r="A736" i="1"/>
  <c r="O734" i="1" l="1"/>
  <c r="B734" i="1"/>
  <c r="K735" i="1"/>
  <c r="B735" i="1" s="1"/>
  <c r="L736" i="1"/>
  <c r="D736" i="1"/>
  <c r="E736" i="1" s="1"/>
  <c r="G736" i="1" s="1"/>
  <c r="H737" i="1" s="1"/>
  <c r="A737" i="1"/>
  <c r="Q736" i="1"/>
  <c r="P736" i="1"/>
  <c r="M735" i="1"/>
  <c r="N735" i="1" s="1"/>
  <c r="C736" i="1" s="1"/>
  <c r="I736" i="1"/>
  <c r="I737" i="1" l="1"/>
  <c r="J737" i="1" s="1"/>
  <c r="D737" i="1"/>
  <c r="E737" i="1" s="1"/>
  <c r="G737" i="1" s="1"/>
  <c r="H738" i="1" s="1"/>
  <c r="L737" i="1"/>
  <c r="A738" i="1"/>
  <c r="O735" i="1"/>
  <c r="J736" i="1"/>
  <c r="K736" i="1" s="1"/>
  <c r="B736" i="1" s="1"/>
  <c r="Q737" i="1"/>
  <c r="M736" i="1"/>
  <c r="N736" i="1" s="1"/>
  <c r="C737" i="1" s="1"/>
  <c r="P737" i="1"/>
  <c r="I738" i="1" l="1"/>
  <c r="J738" i="1" s="1"/>
  <c r="O736" i="1"/>
  <c r="K737" i="1"/>
  <c r="B737" i="1" s="1"/>
  <c r="M737" i="1"/>
  <c r="N737" i="1" s="1"/>
  <c r="C738" i="1" s="1"/>
  <c r="Q738" i="1"/>
  <c r="P738" i="1"/>
  <c r="A739" i="1"/>
  <c r="L738" i="1"/>
  <c r="D738" i="1"/>
  <c r="E738" i="1" s="1"/>
  <c r="G738" i="1" s="1"/>
  <c r="H739" i="1" s="1"/>
  <c r="I739" i="1" l="1"/>
  <c r="J739" i="1" s="1"/>
  <c r="K738" i="1"/>
  <c r="B738" i="1" s="1"/>
  <c r="D739" i="1"/>
  <c r="E739" i="1" s="1"/>
  <c r="G739" i="1" s="1"/>
  <c r="H740" i="1" s="1"/>
  <c r="L739" i="1"/>
  <c r="A740" i="1"/>
  <c r="O737" i="1"/>
  <c r="Q739" i="1"/>
  <c r="M738" i="1"/>
  <c r="N738" i="1" s="1"/>
  <c r="C739" i="1" s="1"/>
  <c r="P739" i="1"/>
  <c r="K739" i="1" l="1"/>
  <c r="B739" i="1" s="1"/>
  <c r="Q740" i="1"/>
  <c r="M739" i="1"/>
  <c r="N739" i="1" s="1"/>
  <c r="C740" i="1" s="1"/>
  <c r="P740" i="1"/>
  <c r="O738" i="1"/>
  <c r="L740" i="1"/>
  <c r="D740" i="1"/>
  <c r="E740" i="1" s="1"/>
  <c r="G740" i="1" s="1"/>
  <c r="H741" i="1" s="1"/>
  <c r="A741" i="1"/>
  <c r="I740" i="1"/>
  <c r="J740" i="1" s="1"/>
  <c r="K740" i="1" l="1"/>
  <c r="A742" i="1"/>
  <c r="L741" i="1"/>
  <c r="D741" i="1"/>
  <c r="E741" i="1" s="1"/>
  <c r="G741" i="1" s="1"/>
  <c r="H742" i="1" s="1"/>
  <c r="O739" i="1"/>
  <c r="Q741" i="1"/>
  <c r="M740" i="1"/>
  <c r="N740" i="1" s="1"/>
  <c r="C741" i="1" s="1"/>
  <c r="P741" i="1"/>
  <c r="I741" i="1"/>
  <c r="B740" i="1" l="1"/>
  <c r="I742" i="1"/>
  <c r="J742" i="1" s="1"/>
  <c r="L742" i="1"/>
  <c r="D742" i="1"/>
  <c r="E742" i="1" s="1"/>
  <c r="G742" i="1" s="1"/>
  <c r="H743" i="1" s="1"/>
  <c r="A743" i="1"/>
  <c r="O740" i="1"/>
  <c r="J741" i="1"/>
  <c r="K741" i="1" s="1"/>
  <c r="B741" i="1" s="1"/>
  <c r="Q742" i="1"/>
  <c r="P742" i="1"/>
  <c r="M741" i="1"/>
  <c r="N741" i="1" s="1"/>
  <c r="C742" i="1" s="1"/>
  <c r="O741" i="1" l="1"/>
  <c r="K742" i="1"/>
  <c r="B742" i="1" s="1"/>
  <c r="Q743" i="1"/>
  <c r="P743" i="1"/>
  <c r="M742" i="1"/>
  <c r="N742" i="1" s="1"/>
  <c r="C743" i="1" s="1"/>
  <c r="I743" i="1"/>
  <c r="J743" i="1" s="1"/>
  <c r="L743" i="1"/>
  <c r="D743" i="1"/>
  <c r="E743" i="1" s="1"/>
  <c r="G743" i="1" s="1"/>
  <c r="H744" i="1" s="1"/>
  <c r="A744" i="1"/>
  <c r="K743" i="1" l="1"/>
  <c r="B743" i="1" s="1"/>
  <c r="L744" i="1"/>
  <c r="D744" i="1"/>
  <c r="E744" i="1" s="1"/>
  <c r="G744" i="1" s="1"/>
  <c r="H745" i="1" s="1"/>
  <c r="A745" i="1"/>
  <c r="M743" i="1"/>
  <c r="N743" i="1" s="1"/>
  <c r="C744" i="1" s="1"/>
  <c r="Q744" i="1"/>
  <c r="P744" i="1"/>
  <c r="O742" i="1"/>
  <c r="I744" i="1"/>
  <c r="I745" i="1" l="1"/>
  <c r="J745" i="1" s="1"/>
  <c r="J744" i="1"/>
  <c r="K744" i="1" s="1"/>
  <c r="B744" i="1" s="1"/>
  <c r="M744" i="1"/>
  <c r="N744" i="1" s="1"/>
  <c r="C745" i="1" s="1"/>
  <c r="Q745" i="1"/>
  <c r="P745" i="1"/>
  <c r="A746" i="1"/>
  <c r="D745" i="1"/>
  <c r="E745" i="1" s="1"/>
  <c r="G745" i="1" s="1"/>
  <c r="H746" i="1" s="1"/>
  <c r="L745" i="1"/>
  <c r="O743" i="1"/>
  <c r="I746" i="1" l="1"/>
  <c r="J746" i="1" s="1"/>
  <c r="K745" i="1"/>
  <c r="B745" i="1" s="1"/>
  <c r="O744" i="1"/>
  <c r="P746" i="1"/>
  <c r="M745" i="1"/>
  <c r="N745" i="1" s="1"/>
  <c r="C746" i="1" s="1"/>
  <c r="Q746" i="1"/>
  <c r="D746" i="1"/>
  <c r="E746" i="1" s="1"/>
  <c r="G746" i="1" s="1"/>
  <c r="H747" i="1" s="1"/>
  <c r="L746" i="1"/>
  <c r="A747" i="1"/>
  <c r="I747" i="1" l="1"/>
  <c r="J747" i="1" s="1"/>
  <c r="K746" i="1"/>
  <c r="B746" i="1" s="1"/>
  <c r="L747" i="1"/>
  <c r="D747" i="1"/>
  <c r="E747" i="1" s="1"/>
  <c r="G747" i="1" s="1"/>
  <c r="H748" i="1" s="1"/>
  <c r="A748" i="1"/>
  <c r="O745" i="1"/>
  <c r="Q747" i="1"/>
  <c r="M746" i="1"/>
  <c r="N746" i="1" s="1"/>
  <c r="C747" i="1" s="1"/>
  <c r="P747" i="1"/>
  <c r="I748" i="1" l="1"/>
  <c r="J748" i="1" s="1"/>
  <c r="K747" i="1"/>
  <c r="B747" i="1" s="1"/>
  <c r="A749" i="1"/>
  <c r="L748" i="1"/>
  <c r="D748" i="1"/>
  <c r="E748" i="1" s="1"/>
  <c r="G748" i="1" s="1"/>
  <c r="H749" i="1" s="1"/>
  <c r="O746" i="1"/>
  <c r="P748" i="1"/>
  <c r="M747" i="1"/>
  <c r="N747" i="1" s="1"/>
  <c r="C748" i="1" s="1"/>
  <c r="Q748" i="1"/>
  <c r="K748" i="1" l="1"/>
  <c r="B748" i="1" s="1"/>
  <c r="A750" i="1"/>
  <c r="L749" i="1"/>
  <c r="D749" i="1"/>
  <c r="E749" i="1" s="1"/>
  <c r="G749" i="1" s="1"/>
  <c r="H750" i="1" s="1"/>
  <c r="O747" i="1"/>
  <c r="M748" i="1"/>
  <c r="N748" i="1" s="1"/>
  <c r="C749" i="1" s="1"/>
  <c r="Q749" i="1"/>
  <c r="P749" i="1"/>
  <c r="I749" i="1"/>
  <c r="I750" i="1" l="1"/>
  <c r="J750" i="1" s="1"/>
  <c r="J749" i="1"/>
  <c r="K749" i="1" s="1"/>
  <c r="B749" i="1" s="1"/>
  <c r="D750" i="1"/>
  <c r="E750" i="1" s="1"/>
  <c r="G750" i="1" s="1"/>
  <c r="H751" i="1" s="1"/>
  <c r="L750" i="1"/>
  <c r="A751" i="1"/>
  <c r="O748" i="1"/>
  <c r="P750" i="1"/>
  <c r="M749" i="1"/>
  <c r="N749" i="1" s="1"/>
  <c r="C750" i="1" s="1"/>
  <c r="Q750" i="1"/>
  <c r="I751" i="1" l="1"/>
  <c r="J751" i="1" s="1"/>
  <c r="O749" i="1"/>
  <c r="K750" i="1"/>
  <c r="B750" i="1" s="1"/>
  <c r="L751" i="1"/>
  <c r="A752" i="1"/>
  <c r="D751" i="1"/>
  <c r="E751" i="1" s="1"/>
  <c r="G751" i="1" s="1"/>
  <c r="H752" i="1" s="1"/>
  <c r="M750" i="1"/>
  <c r="N750" i="1" s="1"/>
  <c r="C751" i="1" s="1"/>
  <c r="Q751" i="1"/>
  <c r="P751" i="1"/>
  <c r="I752" i="1" l="1"/>
  <c r="J752" i="1" s="1"/>
  <c r="K751" i="1"/>
  <c r="B751" i="1" s="1"/>
  <c r="M751" i="1"/>
  <c r="N751" i="1" s="1"/>
  <c r="C752" i="1" s="1"/>
  <c r="P752" i="1"/>
  <c r="Q752" i="1"/>
  <c r="A753" i="1"/>
  <c r="L752" i="1"/>
  <c r="D752" i="1"/>
  <c r="E752" i="1" s="1"/>
  <c r="G752" i="1" s="1"/>
  <c r="H753" i="1" s="1"/>
  <c r="O750" i="1"/>
  <c r="I753" i="1" l="1"/>
  <c r="J753" i="1" s="1"/>
  <c r="K752" i="1"/>
  <c r="B752" i="1" s="1"/>
  <c r="M752" i="1"/>
  <c r="N752" i="1" s="1"/>
  <c r="C753" i="1" s="1"/>
  <c r="Q753" i="1"/>
  <c r="P753" i="1"/>
  <c r="O751" i="1"/>
  <c r="A754" i="1"/>
  <c r="D753" i="1"/>
  <c r="E753" i="1" s="1"/>
  <c r="G753" i="1" s="1"/>
  <c r="H754" i="1" s="1"/>
  <c r="L753" i="1"/>
  <c r="I754" i="1" l="1"/>
  <c r="J754" i="1" s="1"/>
  <c r="K753" i="1"/>
  <c r="B753" i="1" s="1"/>
  <c r="A755" i="1"/>
  <c r="D754" i="1"/>
  <c r="E754" i="1" s="1"/>
  <c r="G754" i="1" s="1"/>
  <c r="H755" i="1" s="1"/>
  <c r="L754" i="1"/>
  <c r="O752" i="1"/>
  <c r="M753" i="1"/>
  <c r="N753" i="1" s="1"/>
  <c r="C754" i="1" s="1"/>
  <c r="Q754" i="1"/>
  <c r="P754" i="1"/>
  <c r="K754" i="1" l="1"/>
  <c r="B754" i="1" s="1"/>
  <c r="P755" i="1"/>
  <c r="M754" i="1"/>
  <c r="N754" i="1" s="1"/>
  <c r="C755" i="1" s="1"/>
  <c r="Q755" i="1"/>
  <c r="O753" i="1"/>
  <c r="D755" i="1"/>
  <c r="E755" i="1" s="1"/>
  <c r="G755" i="1" s="1"/>
  <c r="H756" i="1" s="1"/>
  <c r="L755" i="1"/>
  <c r="A756" i="1"/>
  <c r="I755" i="1"/>
  <c r="J755" i="1" s="1"/>
  <c r="K755" i="1" l="1"/>
  <c r="B755" i="1" s="1"/>
  <c r="Q756" i="1"/>
  <c r="M755" i="1"/>
  <c r="N755" i="1" s="1"/>
  <c r="C756" i="1" s="1"/>
  <c r="P756" i="1"/>
  <c r="I756" i="1"/>
  <c r="O754" i="1"/>
  <c r="L756" i="1"/>
  <c r="A757" i="1"/>
  <c r="D756" i="1"/>
  <c r="E756" i="1" s="1"/>
  <c r="G756" i="1" s="1"/>
  <c r="H757" i="1" s="1"/>
  <c r="I757" i="1" l="1"/>
  <c r="J757" i="1" s="1"/>
  <c r="J756" i="1"/>
  <c r="K756" i="1" s="1"/>
  <c r="B756" i="1" s="1"/>
  <c r="O755" i="1"/>
  <c r="P757" i="1"/>
  <c r="M756" i="1"/>
  <c r="N756" i="1" s="1"/>
  <c r="C757" i="1" s="1"/>
  <c r="Q757" i="1"/>
  <c r="A758" i="1"/>
  <c r="L757" i="1"/>
  <c r="D757" i="1"/>
  <c r="E757" i="1" s="1"/>
  <c r="G757" i="1" s="1"/>
  <c r="H758" i="1" s="1"/>
  <c r="O756" i="1" l="1"/>
  <c r="K757" i="1"/>
  <c r="B757" i="1" s="1"/>
  <c r="I758" i="1"/>
  <c r="J758" i="1" s="1"/>
  <c r="A759" i="1"/>
  <c r="L758" i="1"/>
  <c r="D758" i="1"/>
  <c r="E758" i="1" s="1"/>
  <c r="G758" i="1" s="1"/>
  <c r="H759" i="1" s="1"/>
  <c r="M757" i="1"/>
  <c r="N757" i="1" s="1"/>
  <c r="C758" i="1" s="1"/>
  <c r="Q758" i="1"/>
  <c r="P758" i="1"/>
  <c r="K758" i="1" l="1"/>
  <c r="B758" i="1" s="1"/>
  <c r="L759" i="1"/>
  <c r="D759" i="1"/>
  <c r="E759" i="1" s="1"/>
  <c r="G759" i="1" s="1"/>
  <c r="H760" i="1" s="1"/>
  <c r="A760" i="1"/>
  <c r="I759" i="1"/>
  <c r="P759" i="1"/>
  <c r="Q759" i="1"/>
  <c r="M758" i="1"/>
  <c r="N758" i="1" s="1"/>
  <c r="C759" i="1" s="1"/>
  <c r="O757" i="1"/>
  <c r="I760" i="1" l="1"/>
  <c r="J760" i="1" s="1"/>
  <c r="L760" i="1"/>
  <c r="A761" i="1"/>
  <c r="D760" i="1"/>
  <c r="E760" i="1" s="1"/>
  <c r="G760" i="1" s="1"/>
  <c r="H761" i="1" s="1"/>
  <c r="P760" i="1"/>
  <c r="Q760" i="1"/>
  <c r="M759" i="1"/>
  <c r="N759" i="1" s="1"/>
  <c r="C760" i="1" s="1"/>
  <c r="O758" i="1"/>
  <c r="J759" i="1"/>
  <c r="K759" i="1" s="1"/>
  <c r="B759" i="1" s="1"/>
  <c r="I761" i="1" l="1"/>
  <c r="J761" i="1" s="1"/>
  <c r="O759" i="1"/>
  <c r="K760" i="1"/>
  <c r="B760" i="1" s="1"/>
  <c r="Q761" i="1"/>
  <c r="M760" i="1"/>
  <c r="N760" i="1" s="1"/>
  <c r="C761" i="1" s="1"/>
  <c r="P761" i="1"/>
  <c r="A762" i="1"/>
  <c r="L761" i="1"/>
  <c r="D761" i="1"/>
  <c r="E761" i="1" s="1"/>
  <c r="G761" i="1" s="1"/>
  <c r="H762" i="1" s="1"/>
  <c r="I762" i="1" l="1"/>
  <c r="J762" i="1" s="1"/>
  <c r="K761" i="1"/>
  <c r="B761" i="1" s="1"/>
  <c r="O760" i="1"/>
  <c r="M761" i="1"/>
  <c r="N761" i="1" s="1"/>
  <c r="C762" i="1" s="1"/>
  <c r="P762" i="1"/>
  <c r="Q762" i="1"/>
  <c r="A763" i="1"/>
  <c r="L762" i="1"/>
  <c r="D762" i="1"/>
  <c r="E762" i="1" s="1"/>
  <c r="G762" i="1" s="1"/>
  <c r="H763" i="1" s="1"/>
  <c r="K762" i="1" l="1"/>
  <c r="B762" i="1" s="1"/>
  <c r="L763" i="1"/>
  <c r="D763" i="1"/>
  <c r="E763" i="1" s="1"/>
  <c r="G763" i="1" s="1"/>
  <c r="H764" i="1" s="1"/>
  <c r="A764" i="1"/>
  <c r="O761" i="1"/>
  <c r="Q763" i="1"/>
  <c r="P763" i="1"/>
  <c r="M762" i="1"/>
  <c r="N762" i="1" s="1"/>
  <c r="C763" i="1" s="1"/>
  <c r="I763" i="1"/>
  <c r="I764" i="1" l="1"/>
  <c r="J764" i="1" s="1"/>
  <c r="J763" i="1"/>
  <c r="K763" i="1" s="1"/>
  <c r="B763" i="1" s="1"/>
  <c r="M763" i="1"/>
  <c r="N763" i="1" s="1"/>
  <c r="C764" i="1" s="1"/>
  <c r="P764" i="1"/>
  <c r="Q764" i="1"/>
  <c r="L764" i="1"/>
  <c r="D764" i="1"/>
  <c r="E764" i="1" s="1"/>
  <c r="G764" i="1" s="1"/>
  <c r="H765" i="1" s="1"/>
  <c r="A765" i="1"/>
  <c r="O762" i="1"/>
  <c r="I765" i="1" l="1"/>
  <c r="J765" i="1" s="1"/>
  <c r="O763" i="1"/>
  <c r="K764" i="1"/>
  <c r="B764" i="1" s="1"/>
  <c r="A766" i="1"/>
  <c r="L765" i="1"/>
  <c r="D765" i="1"/>
  <c r="E765" i="1" s="1"/>
  <c r="G765" i="1" s="1"/>
  <c r="H766" i="1" s="1"/>
  <c r="M764" i="1"/>
  <c r="N764" i="1" s="1"/>
  <c r="C765" i="1" s="1"/>
  <c r="Q765" i="1"/>
  <c r="P765" i="1"/>
  <c r="I766" i="1" l="1"/>
  <c r="J766" i="1" s="1"/>
  <c r="K765" i="1"/>
  <c r="B765" i="1" s="1"/>
  <c r="A767" i="1"/>
  <c r="D766" i="1"/>
  <c r="E766" i="1" s="1"/>
  <c r="G766" i="1" s="1"/>
  <c r="H767" i="1" s="1"/>
  <c r="L766" i="1"/>
  <c r="M765" i="1"/>
  <c r="N765" i="1" s="1"/>
  <c r="C766" i="1" s="1"/>
  <c r="P766" i="1"/>
  <c r="Q766" i="1"/>
  <c r="O764" i="1"/>
  <c r="K766" i="1" l="1"/>
  <c r="B766" i="1" s="1"/>
  <c r="D767" i="1"/>
  <c r="E767" i="1" s="1"/>
  <c r="G767" i="1" s="1"/>
  <c r="H768" i="1" s="1"/>
  <c r="L767" i="1"/>
  <c r="A768" i="1"/>
  <c r="O765" i="1"/>
  <c r="Q767" i="1"/>
  <c r="P767" i="1"/>
  <c r="M766" i="1"/>
  <c r="N766" i="1" s="1"/>
  <c r="C767" i="1" s="1"/>
  <c r="I767" i="1"/>
  <c r="I768" i="1" l="1"/>
  <c r="J768" i="1" s="1"/>
  <c r="J767" i="1"/>
  <c r="K767" i="1" s="1"/>
  <c r="B767" i="1" s="1"/>
  <c r="L768" i="1"/>
  <c r="A769" i="1"/>
  <c r="D768" i="1"/>
  <c r="E768" i="1" s="1"/>
  <c r="G768" i="1" s="1"/>
  <c r="H769" i="1" s="1"/>
  <c r="Q768" i="1"/>
  <c r="M767" i="1"/>
  <c r="N767" i="1" s="1"/>
  <c r="C768" i="1" s="1"/>
  <c r="P768" i="1"/>
  <c r="O766" i="1"/>
  <c r="I769" i="1" l="1"/>
  <c r="J769" i="1" s="1"/>
  <c r="O767" i="1"/>
  <c r="K768" i="1"/>
  <c r="B768" i="1" s="1"/>
  <c r="A770" i="1"/>
  <c r="L769" i="1"/>
  <c r="D769" i="1"/>
  <c r="E769" i="1" s="1"/>
  <c r="G769" i="1" s="1"/>
  <c r="H770" i="1" s="1"/>
  <c r="P769" i="1"/>
  <c r="M768" i="1"/>
  <c r="N768" i="1" s="1"/>
  <c r="C769" i="1" s="1"/>
  <c r="Q769" i="1"/>
  <c r="K769" i="1" l="1"/>
  <c r="B769" i="1" s="1"/>
  <c r="M769" i="1"/>
  <c r="N769" i="1" s="1"/>
  <c r="C770" i="1" s="1"/>
  <c r="P770" i="1"/>
  <c r="Q770" i="1"/>
  <c r="O768" i="1"/>
  <c r="A771" i="1"/>
  <c r="L770" i="1"/>
  <c r="D770" i="1"/>
  <c r="E770" i="1" s="1"/>
  <c r="G770" i="1" s="1"/>
  <c r="H771" i="1" s="1"/>
  <c r="I770" i="1"/>
  <c r="J770" i="1" s="1"/>
  <c r="K770" i="1" l="1"/>
  <c r="B770" i="1" s="1"/>
  <c r="Q771" i="1"/>
  <c r="P771" i="1"/>
  <c r="M770" i="1"/>
  <c r="N770" i="1" s="1"/>
  <c r="C771" i="1" s="1"/>
  <c r="I771" i="1"/>
  <c r="J771" i="1" s="1"/>
  <c r="L771" i="1"/>
  <c r="D771" i="1"/>
  <c r="E771" i="1" s="1"/>
  <c r="G771" i="1" s="1"/>
  <c r="H772" i="1" s="1"/>
  <c r="A772" i="1"/>
  <c r="O769" i="1"/>
  <c r="K771" i="1" l="1"/>
  <c r="B771" i="1" s="1"/>
  <c r="L772" i="1"/>
  <c r="A773" i="1"/>
  <c r="D772" i="1"/>
  <c r="E772" i="1" s="1"/>
  <c r="G772" i="1" s="1"/>
  <c r="H773" i="1" s="1"/>
  <c r="I772" i="1"/>
  <c r="M771" i="1"/>
  <c r="N771" i="1" s="1"/>
  <c r="C772" i="1" s="1"/>
  <c r="P772" i="1"/>
  <c r="Q772" i="1"/>
  <c r="O770" i="1"/>
  <c r="I773" i="1" l="1"/>
  <c r="J773" i="1" s="1"/>
  <c r="M772" i="1"/>
  <c r="N772" i="1" s="1"/>
  <c r="C773" i="1" s="1"/>
  <c r="Q773" i="1"/>
  <c r="P773" i="1"/>
  <c r="O771" i="1"/>
  <c r="J772" i="1"/>
  <c r="K772" i="1" s="1"/>
  <c r="A774" i="1"/>
  <c r="D773" i="1"/>
  <c r="E773" i="1" s="1"/>
  <c r="G773" i="1" s="1"/>
  <c r="H774" i="1" s="1"/>
  <c r="L773" i="1"/>
  <c r="O772" i="1" l="1"/>
  <c r="B772" i="1"/>
  <c r="I774" i="1"/>
  <c r="J774" i="1" s="1"/>
  <c r="K773" i="1"/>
  <c r="B773" i="1" s="1"/>
  <c r="A775" i="1"/>
  <c r="L774" i="1"/>
  <c r="D774" i="1"/>
  <c r="E774" i="1" s="1"/>
  <c r="G774" i="1" s="1"/>
  <c r="H775" i="1" s="1"/>
  <c r="M773" i="1"/>
  <c r="N773" i="1" s="1"/>
  <c r="C774" i="1" s="1"/>
  <c r="P774" i="1"/>
  <c r="Q774" i="1"/>
  <c r="K774" i="1" l="1"/>
  <c r="B774" i="1" s="1"/>
  <c r="Q775" i="1"/>
  <c r="M774" i="1"/>
  <c r="N774" i="1" s="1"/>
  <c r="C775" i="1" s="1"/>
  <c r="P775" i="1"/>
  <c r="O773" i="1"/>
  <c r="L775" i="1"/>
  <c r="D775" i="1"/>
  <c r="E775" i="1" s="1"/>
  <c r="G775" i="1" s="1"/>
  <c r="H776" i="1" s="1"/>
  <c r="A776" i="1"/>
  <c r="I775" i="1"/>
  <c r="J775" i="1" s="1"/>
  <c r="O774" i="1" l="1"/>
  <c r="K775" i="1"/>
  <c r="B775" i="1" s="1"/>
  <c r="P776" i="1"/>
  <c r="M775" i="1"/>
  <c r="N775" i="1" s="1"/>
  <c r="C776" i="1" s="1"/>
  <c r="Q776" i="1"/>
  <c r="I776" i="1"/>
  <c r="L776" i="1"/>
  <c r="D776" i="1"/>
  <c r="E776" i="1" s="1"/>
  <c r="G776" i="1" s="1"/>
  <c r="H777" i="1" s="1"/>
  <c r="A777" i="1"/>
  <c r="O775" i="1" l="1"/>
  <c r="A778" i="1"/>
  <c r="L777" i="1"/>
  <c r="D777" i="1"/>
  <c r="E777" i="1" s="1"/>
  <c r="G777" i="1" s="1"/>
  <c r="H778" i="1" s="1"/>
  <c r="I777" i="1"/>
  <c r="J776" i="1"/>
  <c r="K776" i="1" s="1"/>
  <c r="B776" i="1" s="1"/>
  <c r="M776" i="1"/>
  <c r="N776" i="1" s="1"/>
  <c r="C777" i="1" s="1"/>
  <c r="Q777" i="1"/>
  <c r="P777" i="1"/>
  <c r="O776" i="1" l="1"/>
  <c r="I778" i="1"/>
  <c r="J778" i="1" s="1"/>
  <c r="D778" i="1"/>
  <c r="E778" i="1" s="1"/>
  <c r="G778" i="1" s="1"/>
  <c r="H779" i="1" s="1"/>
  <c r="L778" i="1"/>
  <c r="A779" i="1"/>
  <c r="J777" i="1"/>
  <c r="K777" i="1" s="1"/>
  <c r="B777" i="1" s="1"/>
  <c r="M777" i="1"/>
  <c r="N777" i="1" s="1"/>
  <c r="C778" i="1" s="1"/>
  <c r="P778" i="1"/>
  <c r="Q778" i="1"/>
  <c r="I779" i="1" l="1"/>
  <c r="J779" i="1" s="1"/>
  <c r="O777" i="1"/>
  <c r="K778" i="1"/>
  <c r="B778" i="1" s="1"/>
  <c r="M778" i="1"/>
  <c r="N778" i="1" s="1"/>
  <c r="C779" i="1" s="1"/>
  <c r="P779" i="1"/>
  <c r="Q779" i="1"/>
  <c r="A780" i="1"/>
  <c r="D779" i="1"/>
  <c r="E779" i="1" s="1"/>
  <c r="G779" i="1" s="1"/>
  <c r="H780" i="1" s="1"/>
  <c r="L779" i="1"/>
  <c r="I780" i="1" l="1"/>
  <c r="J780" i="1" s="1"/>
  <c r="K779" i="1"/>
  <c r="B779" i="1" s="1"/>
  <c r="L780" i="1"/>
  <c r="D780" i="1"/>
  <c r="E780" i="1" s="1"/>
  <c r="G780" i="1" s="1"/>
  <c r="H781" i="1" s="1"/>
  <c r="A781" i="1"/>
  <c r="P780" i="1"/>
  <c r="Q780" i="1"/>
  <c r="M779" i="1"/>
  <c r="N779" i="1" s="1"/>
  <c r="C780" i="1" s="1"/>
  <c r="O778" i="1"/>
  <c r="I781" i="1" l="1"/>
  <c r="J781" i="1" s="1"/>
  <c r="K780" i="1"/>
  <c r="B780" i="1" s="1"/>
  <c r="L781" i="1"/>
  <c r="D781" i="1"/>
  <c r="E781" i="1" s="1"/>
  <c r="G781" i="1" s="1"/>
  <c r="H782" i="1" s="1"/>
  <c r="A782" i="1"/>
  <c r="O779" i="1"/>
  <c r="Q781" i="1"/>
  <c r="M780" i="1"/>
  <c r="N780" i="1" s="1"/>
  <c r="C781" i="1" s="1"/>
  <c r="P781" i="1"/>
  <c r="I782" i="1" l="1"/>
  <c r="J782" i="1" s="1"/>
  <c r="K781" i="1"/>
  <c r="B781" i="1" s="1"/>
  <c r="M781" i="1"/>
  <c r="N781" i="1" s="1"/>
  <c r="C782" i="1" s="1"/>
  <c r="Q782" i="1"/>
  <c r="P782" i="1"/>
  <c r="O780" i="1"/>
  <c r="L782" i="1"/>
  <c r="A783" i="1"/>
  <c r="D782" i="1"/>
  <c r="E782" i="1" s="1"/>
  <c r="G782" i="1" s="1"/>
  <c r="H783" i="1" s="1"/>
  <c r="O781" i="1" l="1"/>
  <c r="A784" i="1"/>
  <c r="L783" i="1"/>
  <c r="D783" i="1"/>
  <c r="E783" i="1" s="1"/>
  <c r="G783" i="1" s="1"/>
  <c r="H784" i="1" s="1"/>
  <c r="P783" i="1"/>
  <c r="M782" i="1"/>
  <c r="N782" i="1" s="1"/>
  <c r="C783" i="1" s="1"/>
  <c r="Q783" i="1"/>
  <c r="K782" i="1"/>
  <c r="B782" i="1" s="1"/>
  <c r="I783" i="1"/>
  <c r="I784" i="1" l="1"/>
  <c r="J784" i="1" s="1"/>
  <c r="J783" i="1"/>
  <c r="K783" i="1" s="1"/>
  <c r="B783" i="1" s="1"/>
  <c r="M783" i="1"/>
  <c r="N783" i="1" s="1"/>
  <c r="C784" i="1" s="1"/>
  <c r="Q784" i="1"/>
  <c r="P784" i="1"/>
  <c r="O782" i="1"/>
  <c r="D784" i="1"/>
  <c r="E784" i="1" s="1"/>
  <c r="G784" i="1" s="1"/>
  <c r="H785" i="1" s="1"/>
  <c r="L784" i="1"/>
  <c r="A785" i="1"/>
  <c r="K784" i="1" l="1"/>
  <c r="B784" i="1" s="1"/>
  <c r="O783" i="1"/>
  <c r="Q785" i="1"/>
  <c r="M784" i="1"/>
  <c r="N784" i="1" s="1"/>
  <c r="C785" i="1" s="1"/>
  <c r="P785" i="1"/>
  <c r="D785" i="1"/>
  <c r="E785" i="1" s="1"/>
  <c r="G785" i="1" s="1"/>
  <c r="H786" i="1" s="1"/>
  <c r="L785" i="1"/>
  <c r="A786" i="1"/>
  <c r="I785" i="1"/>
  <c r="M785" i="1" l="1"/>
  <c r="N785" i="1" s="1"/>
  <c r="C786" i="1" s="1"/>
  <c r="Q786" i="1"/>
  <c r="P786" i="1"/>
  <c r="O784" i="1"/>
  <c r="I786" i="1"/>
  <c r="J786" i="1" s="1"/>
  <c r="L786" i="1"/>
  <c r="A787" i="1"/>
  <c r="D786" i="1"/>
  <c r="E786" i="1" s="1"/>
  <c r="G786" i="1" s="1"/>
  <c r="H787" i="1" s="1"/>
  <c r="J785" i="1"/>
  <c r="K785" i="1" s="1"/>
  <c r="O785" i="1" l="1"/>
  <c r="B785" i="1"/>
  <c r="K786" i="1"/>
  <c r="B786" i="1" s="1"/>
  <c r="M786" i="1"/>
  <c r="N786" i="1" s="1"/>
  <c r="C787" i="1" s="1"/>
  <c r="Q787" i="1"/>
  <c r="P787" i="1"/>
  <c r="I787" i="1"/>
  <c r="A788" i="1"/>
  <c r="D787" i="1"/>
  <c r="E787" i="1" s="1"/>
  <c r="G787" i="1" s="1"/>
  <c r="H788" i="1" s="1"/>
  <c r="L787" i="1"/>
  <c r="M787" i="1" l="1"/>
  <c r="N787" i="1" s="1"/>
  <c r="C788" i="1" s="1"/>
  <c r="Q788" i="1"/>
  <c r="P788" i="1"/>
  <c r="O786" i="1"/>
  <c r="A789" i="1"/>
  <c r="L788" i="1"/>
  <c r="D788" i="1"/>
  <c r="E788" i="1" s="1"/>
  <c r="G788" i="1" s="1"/>
  <c r="H789" i="1" s="1"/>
  <c r="I788" i="1"/>
  <c r="J787" i="1"/>
  <c r="K787" i="1" s="1"/>
  <c r="O787" i="1" l="1"/>
  <c r="B787" i="1"/>
  <c r="P789" i="1"/>
  <c r="M788" i="1"/>
  <c r="N788" i="1" s="1"/>
  <c r="C789" i="1" s="1"/>
  <c r="Q789" i="1"/>
  <c r="I789" i="1"/>
  <c r="J789" i="1" s="1"/>
  <c r="L789" i="1"/>
  <c r="D789" i="1"/>
  <c r="E789" i="1" s="1"/>
  <c r="G789" i="1" s="1"/>
  <c r="H790" i="1" s="1"/>
  <c r="A790" i="1"/>
  <c r="J788" i="1"/>
  <c r="K788" i="1" s="1"/>
  <c r="O788" i="1" l="1"/>
  <c r="B788" i="1"/>
  <c r="I790" i="1"/>
  <c r="J790" i="1" s="1"/>
  <c r="K789" i="1"/>
  <c r="B789" i="1" s="1"/>
  <c r="L790" i="1"/>
  <c r="D790" i="1"/>
  <c r="E790" i="1" s="1"/>
  <c r="G790" i="1" s="1"/>
  <c r="H791" i="1" s="1"/>
  <c r="A791" i="1"/>
  <c r="Q790" i="1"/>
  <c r="P790" i="1"/>
  <c r="M789" i="1"/>
  <c r="N789" i="1" s="1"/>
  <c r="C790" i="1" s="1"/>
  <c r="K790" i="1" l="1"/>
  <c r="B790" i="1" s="1"/>
  <c r="M790" i="1"/>
  <c r="N790" i="1" s="1"/>
  <c r="C791" i="1" s="1"/>
  <c r="Q791" i="1"/>
  <c r="P791" i="1"/>
  <c r="I791" i="1"/>
  <c r="J791" i="1" s="1"/>
  <c r="L791" i="1"/>
  <c r="D791" i="1"/>
  <c r="E791" i="1" s="1"/>
  <c r="G791" i="1" s="1"/>
  <c r="H792" i="1" s="1"/>
  <c r="A792" i="1"/>
  <c r="O789" i="1"/>
  <c r="K791" i="1" l="1"/>
  <c r="B791" i="1" s="1"/>
  <c r="L792" i="1"/>
  <c r="D792" i="1"/>
  <c r="E792" i="1" s="1"/>
  <c r="G792" i="1" s="1"/>
  <c r="H793" i="1" s="1"/>
  <c r="A793" i="1"/>
  <c r="I792" i="1"/>
  <c r="J792" i="1" s="1"/>
  <c r="M791" i="1"/>
  <c r="N791" i="1" s="1"/>
  <c r="C792" i="1" s="1"/>
  <c r="Q792" i="1"/>
  <c r="P792" i="1"/>
  <c r="O790" i="1"/>
  <c r="K792" i="1" l="1"/>
  <c r="B792" i="1" s="1"/>
  <c r="Q793" i="1"/>
  <c r="P793" i="1"/>
  <c r="M792" i="1"/>
  <c r="N792" i="1" s="1"/>
  <c r="C793" i="1" s="1"/>
  <c r="I793" i="1"/>
  <c r="L793" i="1"/>
  <c r="D793" i="1"/>
  <c r="E793" i="1" s="1"/>
  <c r="G793" i="1" s="1"/>
  <c r="H794" i="1" s="1"/>
  <c r="A794" i="1"/>
  <c r="O791" i="1"/>
  <c r="I794" i="1" l="1"/>
  <c r="J794" i="1" s="1"/>
  <c r="P794" i="1"/>
  <c r="Q794" i="1"/>
  <c r="M793" i="1"/>
  <c r="N793" i="1" s="1"/>
  <c r="C794" i="1" s="1"/>
  <c r="O792" i="1"/>
  <c r="L794" i="1"/>
  <c r="A795" i="1"/>
  <c r="D794" i="1"/>
  <c r="E794" i="1" s="1"/>
  <c r="G794" i="1" s="1"/>
  <c r="H795" i="1" s="1"/>
  <c r="J793" i="1"/>
  <c r="K793" i="1" s="1"/>
  <c r="O793" i="1" l="1"/>
  <c r="B793" i="1"/>
  <c r="K794" i="1"/>
  <c r="B794" i="1" s="1"/>
  <c r="M794" i="1"/>
  <c r="N794" i="1" s="1"/>
  <c r="C795" i="1" s="1"/>
  <c r="Q795" i="1"/>
  <c r="P795" i="1"/>
  <c r="I795" i="1"/>
  <c r="J795" i="1" s="1"/>
  <c r="L795" i="1"/>
  <c r="D795" i="1"/>
  <c r="E795" i="1" s="1"/>
  <c r="G795" i="1" s="1"/>
  <c r="H796" i="1" s="1"/>
  <c r="A796" i="1"/>
  <c r="K795" i="1" l="1"/>
  <c r="B795" i="1" s="1"/>
  <c r="A797" i="1"/>
  <c r="D796" i="1"/>
  <c r="E796" i="1" s="1"/>
  <c r="G796" i="1" s="1"/>
  <c r="H797" i="1" s="1"/>
  <c r="L796" i="1"/>
  <c r="I796" i="1"/>
  <c r="M795" i="1"/>
  <c r="N795" i="1" s="1"/>
  <c r="C796" i="1" s="1"/>
  <c r="Q796" i="1"/>
  <c r="P796" i="1"/>
  <c r="O794" i="1"/>
  <c r="I797" i="1" l="1"/>
  <c r="J797" i="1" s="1"/>
  <c r="J796" i="1"/>
  <c r="K796" i="1" s="1"/>
  <c r="B796" i="1" s="1"/>
  <c r="D797" i="1"/>
  <c r="E797" i="1" s="1"/>
  <c r="G797" i="1" s="1"/>
  <c r="H798" i="1" s="1"/>
  <c r="L797" i="1"/>
  <c r="A798" i="1"/>
  <c r="O795" i="1"/>
  <c r="Q797" i="1"/>
  <c r="P797" i="1"/>
  <c r="M796" i="1"/>
  <c r="N796" i="1" s="1"/>
  <c r="C797" i="1" s="1"/>
  <c r="I798" i="1" l="1"/>
  <c r="J798" i="1" s="1"/>
  <c r="O796" i="1"/>
  <c r="K797" i="1"/>
  <c r="B797" i="1" s="1"/>
  <c r="L798" i="1"/>
  <c r="A799" i="1"/>
  <c r="D798" i="1"/>
  <c r="E798" i="1" s="1"/>
  <c r="G798" i="1" s="1"/>
  <c r="H799" i="1" s="1"/>
  <c r="Q798" i="1"/>
  <c r="P798" i="1"/>
  <c r="M797" i="1"/>
  <c r="N797" i="1" s="1"/>
  <c r="C798" i="1" s="1"/>
  <c r="I799" i="1" l="1"/>
  <c r="J799" i="1" s="1"/>
  <c r="K798" i="1"/>
  <c r="B798" i="1" s="1"/>
  <c r="M798" i="1"/>
  <c r="N798" i="1" s="1"/>
  <c r="C799" i="1" s="1"/>
  <c r="Q799" i="1"/>
  <c r="P799" i="1"/>
  <c r="O797" i="1"/>
  <c r="D799" i="1"/>
  <c r="E799" i="1" s="1"/>
  <c r="G799" i="1" s="1"/>
  <c r="H800" i="1" s="1"/>
  <c r="L799" i="1"/>
  <c r="A800" i="1"/>
  <c r="K799" i="1" l="1"/>
  <c r="B799" i="1" s="1"/>
  <c r="M799" i="1"/>
  <c r="N799" i="1" s="1"/>
  <c r="C800" i="1" s="1"/>
  <c r="Q800" i="1"/>
  <c r="P800" i="1"/>
  <c r="O798" i="1"/>
  <c r="L800" i="1"/>
  <c r="D800" i="1"/>
  <c r="E800" i="1" s="1"/>
  <c r="G800" i="1" s="1"/>
  <c r="H801" i="1" s="1"/>
  <c r="A801" i="1"/>
  <c r="I800" i="1"/>
  <c r="O799" i="1" l="1"/>
  <c r="P801" i="1"/>
  <c r="M800" i="1"/>
  <c r="N800" i="1" s="1"/>
  <c r="C801" i="1" s="1"/>
  <c r="Q801" i="1"/>
  <c r="I801" i="1"/>
  <c r="J801" i="1" s="1"/>
  <c r="L801" i="1"/>
  <c r="D801" i="1"/>
  <c r="E801" i="1" s="1"/>
  <c r="G801" i="1" s="1"/>
  <c r="H802" i="1" s="1"/>
  <c r="A802" i="1"/>
  <c r="J800" i="1"/>
  <c r="K800" i="1" s="1"/>
  <c r="O800" i="1" l="1"/>
  <c r="B800" i="1"/>
  <c r="K801" i="1"/>
  <c r="B801" i="1" s="1"/>
  <c r="P802" i="1"/>
  <c r="M801" i="1"/>
  <c r="N801" i="1" s="1"/>
  <c r="C802" i="1" s="1"/>
  <c r="Q802" i="1"/>
  <c r="L802" i="1"/>
  <c r="D802" i="1"/>
  <c r="E802" i="1" s="1"/>
  <c r="G802" i="1" s="1"/>
  <c r="H803" i="1" s="1"/>
  <c r="A803" i="1"/>
  <c r="I802" i="1"/>
  <c r="I803" i="1" l="1"/>
  <c r="J803" i="1" s="1"/>
  <c r="J802" i="1"/>
  <c r="K802" i="1" s="1"/>
  <c r="B802" i="1" s="1"/>
  <c r="P803" i="1"/>
  <c r="M802" i="1"/>
  <c r="N802" i="1" s="1"/>
  <c r="C803" i="1" s="1"/>
  <c r="Q803" i="1"/>
  <c r="O801" i="1"/>
  <c r="A804" i="1"/>
  <c r="D803" i="1"/>
  <c r="E803" i="1" s="1"/>
  <c r="G803" i="1" s="1"/>
  <c r="H804" i="1" s="1"/>
  <c r="L803" i="1"/>
  <c r="O802" i="1" l="1"/>
  <c r="K803" i="1"/>
  <c r="B803" i="1" s="1"/>
  <c r="M803" i="1"/>
  <c r="N803" i="1" s="1"/>
  <c r="C804" i="1" s="1"/>
  <c r="Q804" i="1"/>
  <c r="P804" i="1"/>
  <c r="I804" i="1"/>
  <c r="A805" i="1"/>
  <c r="D804" i="1"/>
  <c r="E804" i="1" s="1"/>
  <c r="G804" i="1" s="1"/>
  <c r="H805" i="1" s="1"/>
  <c r="L804" i="1"/>
  <c r="D805" i="1" l="1"/>
  <c r="E805" i="1" s="1"/>
  <c r="G805" i="1" s="1"/>
  <c r="H806" i="1" s="1"/>
  <c r="L805" i="1"/>
  <c r="A806" i="1"/>
  <c r="I805" i="1"/>
  <c r="Q805" i="1"/>
  <c r="M804" i="1"/>
  <c r="N804" i="1" s="1"/>
  <c r="C805" i="1" s="1"/>
  <c r="P805" i="1"/>
  <c r="J804" i="1"/>
  <c r="K804" i="1" s="1"/>
  <c r="O803" i="1"/>
  <c r="O804" i="1" l="1"/>
  <c r="B804" i="1"/>
  <c r="I806" i="1"/>
  <c r="J806" i="1" s="1"/>
  <c r="J805" i="1"/>
  <c r="K805" i="1" s="1"/>
  <c r="B805" i="1" s="1"/>
  <c r="L806" i="1"/>
  <c r="D806" i="1"/>
  <c r="E806" i="1" s="1"/>
  <c r="G806" i="1" s="1"/>
  <c r="H807" i="1" s="1"/>
  <c r="A807" i="1"/>
  <c r="Q806" i="1"/>
  <c r="P806" i="1"/>
  <c r="M805" i="1"/>
  <c r="N805" i="1" s="1"/>
  <c r="C806" i="1" s="1"/>
  <c r="I807" i="1" l="1"/>
  <c r="J807" i="1" s="1"/>
  <c r="O805" i="1"/>
  <c r="K806" i="1"/>
  <c r="B806" i="1" s="1"/>
  <c r="A808" i="1"/>
  <c r="D807" i="1"/>
  <c r="E807" i="1" s="1"/>
  <c r="G807" i="1" s="1"/>
  <c r="H808" i="1" s="1"/>
  <c r="L807" i="1"/>
  <c r="M806" i="1"/>
  <c r="N806" i="1" s="1"/>
  <c r="C807" i="1" s="1"/>
  <c r="Q807" i="1"/>
  <c r="P807" i="1"/>
  <c r="I808" i="1" l="1"/>
  <c r="J808" i="1" s="1"/>
  <c r="K807" i="1"/>
  <c r="B807" i="1" s="1"/>
  <c r="A809" i="1"/>
  <c r="L808" i="1"/>
  <c r="D808" i="1"/>
  <c r="E808" i="1" s="1"/>
  <c r="G808" i="1" s="1"/>
  <c r="H809" i="1" s="1"/>
  <c r="O806" i="1"/>
  <c r="M807" i="1"/>
  <c r="N807" i="1" s="1"/>
  <c r="C808" i="1" s="1"/>
  <c r="P808" i="1"/>
  <c r="Q808" i="1"/>
  <c r="I809" i="1" l="1"/>
  <c r="J809" i="1" s="1"/>
  <c r="K808" i="1"/>
  <c r="B808" i="1" s="1"/>
  <c r="L809" i="1"/>
  <c r="D809" i="1"/>
  <c r="E809" i="1" s="1"/>
  <c r="G809" i="1" s="1"/>
  <c r="H810" i="1" s="1"/>
  <c r="A810" i="1"/>
  <c r="O807" i="1"/>
  <c r="Q809" i="1"/>
  <c r="P809" i="1"/>
  <c r="M808" i="1"/>
  <c r="N808" i="1" s="1"/>
  <c r="C809" i="1" s="1"/>
  <c r="K809" i="1" l="1"/>
  <c r="B809" i="1" s="1"/>
  <c r="L810" i="1"/>
  <c r="A811" i="1"/>
  <c r="D810" i="1"/>
  <c r="E810" i="1" s="1"/>
  <c r="G810" i="1" s="1"/>
  <c r="H811" i="1" s="1"/>
  <c r="O808" i="1"/>
  <c r="M809" i="1"/>
  <c r="N809" i="1" s="1"/>
  <c r="C810" i="1" s="1"/>
  <c r="Q810" i="1"/>
  <c r="P810" i="1"/>
  <c r="I810" i="1"/>
  <c r="J810" i="1" s="1"/>
  <c r="K810" i="1" l="1"/>
  <c r="B810" i="1" s="1"/>
  <c r="Q811" i="1"/>
  <c r="M810" i="1"/>
  <c r="N810" i="1" s="1"/>
  <c r="C811" i="1" s="1"/>
  <c r="P811" i="1"/>
  <c r="I811" i="1"/>
  <c r="A812" i="1"/>
  <c r="L811" i="1"/>
  <c r="D811" i="1"/>
  <c r="E811" i="1" s="1"/>
  <c r="G811" i="1" s="1"/>
  <c r="H812" i="1" s="1"/>
  <c r="O809" i="1"/>
  <c r="I812" i="1" l="1"/>
  <c r="M811" i="1"/>
  <c r="N811" i="1" s="1"/>
  <c r="C812" i="1" s="1"/>
  <c r="Q812" i="1"/>
  <c r="P812" i="1"/>
  <c r="A813" i="1"/>
  <c r="L812" i="1"/>
  <c r="D812" i="1"/>
  <c r="E812" i="1" s="1"/>
  <c r="G812" i="1" s="1"/>
  <c r="H813" i="1" s="1"/>
  <c r="J811" i="1"/>
  <c r="K811" i="1" s="1"/>
  <c r="O810" i="1"/>
  <c r="O811" i="1" l="1"/>
  <c r="B811" i="1"/>
  <c r="I813" i="1"/>
  <c r="J813" i="1" s="1"/>
  <c r="M812" i="1"/>
  <c r="N812" i="1" s="1"/>
  <c r="C813" i="1" s="1"/>
  <c r="Q813" i="1"/>
  <c r="P813" i="1"/>
  <c r="A814" i="1"/>
  <c r="D813" i="1"/>
  <c r="E813" i="1" s="1"/>
  <c r="G813" i="1" s="1"/>
  <c r="H814" i="1" s="1"/>
  <c r="L813" i="1"/>
  <c r="J812" i="1"/>
  <c r="K812" i="1" s="1"/>
  <c r="O812" i="1" l="1"/>
  <c r="B812" i="1"/>
  <c r="K813" i="1"/>
  <c r="B813" i="1" s="1"/>
  <c r="A815" i="1"/>
  <c r="L814" i="1"/>
  <c r="D814" i="1"/>
  <c r="E814" i="1" s="1"/>
  <c r="G814" i="1" s="1"/>
  <c r="H815" i="1" s="1"/>
  <c r="I814" i="1"/>
  <c r="J814" i="1" s="1"/>
  <c r="M813" i="1"/>
  <c r="N813" i="1" s="1"/>
  <c r="C814" i="1" s="1"/>
  <c r="P814" i="1"/>
  <c r="Q814" i="1"/>
  <c r="K814" i="1" l="1"/>
  <c r="B814" i="1" s="1"/>
  <c r="Q815" i="1"/>
  <c r="P815" i="1"/>
  <c r="M814" i="1"/>
  <c r="N814" i="1" s="1"/>
  <c r="C815" i="1" s="1"/>
  <c r="L815" i="1"/>
  <c r="D815" i="1"/>
  <c r="E815" i="1" s="1"/>
  <c r="G815" i="1" s="1"/>
  <c r="H816" i="1" s="1"/>
  <c r="A816" i="1"/>
  <c r="I815" i="1"/>
  <c r="O813" i="1"/>
  <c r="I816" i="1" l="1"/>
  <c r="J816" i="1" s="1"/>
  <c r="J815" i="1"/>
  <c r="K815" i="1" s="1"/>
  <c r="B815" i="1" s="1"/>
  <c r="D816" i="1"/>
  <c r="E816" i="1" s="1"/>
  <c r="G816" i="1" s="1"/>
  <c r="H817" i="1" s="1"/>
  <c r="L816" i="1"/>
  <c r="A817" i="1"/>
  <c r="O814" i="1"/>
  <c r="Q816" i="1"/>
  <c r="P816" i="1"/>
  <c r="M815" i="1"/>
  <c r="N815" i="1" s="1"/>
  <c r="C816" i="1" s="1"/>
  <c r="K816" i="1" l="1"/>
  <c r="B816" i="1" s="1"/>
  <c r="M816" i="1"/>
  <c r="N816" i="1" s="1"/>
  <c r="C817" i="1" s="1"/>
  <c r="Q817" i="1"/>
  <c r="P817" i="1"/>
  <c r="O815" i="1"/>
  <c r="L817" i="1"/>
  <c r="A818" i="1"/>
  <c r="D817" i="1"/>
  <c r="E817" i="1" s="1"/>
  <c r="G817" i="1" s="1"/>
  <c r="H818" i="1" s="1"/>
  <c r="I817" i="1"/>
  <c r="I818" i="1" l="1"/>
  <c r="J818" i="1" s="1"/>
  <c r="A819" i="1"/>
  <c r="D818" i="1"/>
  <c r="E818" i="1" s="1"/>
  <c r="G818" i="1" s="1"/>
  <c r="H819" i="1" s="1"/>
  <c r="L818" i="1"/>
  <c r="M817" i="1"/>
  <c r="N817" i="1" s="1"/>
  <c r="C818" i="1" s="1"/>
  <c r="Q818" i="1"/>
  <c r="P818" i="1"/>
  <c r="O816" i="1"/>
  <c r="J817" i="1"/>
  <c r="K817" i="1" s="1"/>
  <c r="B817" i="1" s="1"/>
  <c r="I819" i="1" l="1"/>
  <c r="J819" i="1" s="1"/>
  <c r="O817" i="1"/>
  <c r="K818" i="1"/>
  <c r="B818" i="1" s="1"/>
  <c r="L819" i="1"/>
  <c r="D819" i="1"/>
  <c r="E819" i="1" s="1"/>
  <c r="G819" i="1" s="1"/>
  <c r="H820" i="1" s="1"/>
  <c r="A820" i="1"/>
  <c r="M818" i="1"/>
  <c r="N818" i="1" s="1"/>
  <c r="C819" i="1" s="1"/>
  <c r="Q819" i="1"/>
  <c r="P819" i="1"/>
  <c r="I820" i="1" l="1"/>
  <c r="J820" i="1" s="1"/>
  <c r="K819" i="1"/>
  <c r="B819" i="1" s="1"/>
  <c r="L820" i="1"/>
  <c r="D820" i="1"/>
  <c r="E820" i="1" s="1"/>
  <c r="G820" i="1" s="1"/>
  <c r="H821" i="1" s="1"/>
  <c r="A821" i="1"/>
  <c r="O818" i="1"/>
  <c r="Q820" i="1"/>
  <c r="P820" i="1"/>
  <c r="M819" i="1"/>
  <c r="N819" i="1" s="1"/>
  <c r="C820" i="1" s="1"/>
  <c r="K820" i="1" l="1"/>
  <c r="B820" i="1" s="1"/>
  <c r="P821" i="1"/>
  <c r="Q821" i="1"/>
  <c r="M820" i="1"/>
  <c r="N820" i="1" s="1"/>
  <c r="C821" i="1" s="1"/>
  <c r="I821" i="1"/>
  <c r="O819" i="1"/>
  <c r="A822" i="1"/>
  <c r="L821" i="1"/>
  <c r="D821" i="1"/>
  <c r="E821" i="1" s="1"/>
  <c r="G821" i="1" s="1"/>
  <c r="H822" i="1" s="1"/>
  <c r="P822" i="1" l="1"/>
  <c r="M821" i="1"/>
  <c r="N821" i="1" s="1"/>
  <c r="C822" i="1" s="1"/>
  <c r="Q822" i="1"/>
  <c r="I822" i="1"/>
  <c r="J821" i="1"/>
  <c r="K821" i="1" s="1"/>
  <c r="O820" i="1"/>
  <c r="L822" i="1"/>
  <c r="D822" i="1"/>
  <c r="E822" i="1" s="1"/>
  <c r="G822" i="1" s="1"/>
  <c r="H823" i="1" s="1"/>
  <c r="A823" i="1"/>
  <c r="O821" i="1" l="1"/>
  <c r="B821" i="1"/>
  <c r="L823" i="1"/>
  <c r="A824" i="1"/>
  <c r="D823" i="1"/>
  <c r="E823" i="1" s="1"/>
  <c r="G823" i="1" s="1"/>
  <c r="H824" i="1" s="1"/>
  <c r="I823" i="1"/>
  <c r="J822" i="1"/>
  <c r="K822" i="1" s="1"/>
  <c r="B822" i="1" s="1"/>
  <c r="P823" i="1"/>
  <c r="M822" i="1"/>
  <c r="N822" i="1" s="1"/>
  <c r="C823" i="1" s="1"/>
  <c r="Q823" i="1"/>
  <c r="O822" i="1" l="1"/>
  <c r="I824" i="1"/>
  <c r="J824" i="1" s="1"/>
  <c r="M823" i="1"/>
  <c r="N823" i="1" s="1"/>
  <c r="C824" i="1" s="1"/>
  <c r="P824" i="1"/>
  <c r="Q824" i="1"/>
  <c r="J823" i="1"/>
  <c r="K823" i="1" s="1"/>
  <c r="B823" i="1" s="1"/>
  <c r="A825" i="1"/>
  <c r="L824" i="1"/>
  <c r="D824" i="1"/>
  <c r="E824" i="1" s="1"/>
  <c r="G824" i="1" s="1"/>
  <c r="H825" i="1" s="1"/>
  <c r="O823" i="1" l="1"/>
  <c r="K824" i="1"/>
  <c r="B824" i="1" s="1"/>
  <c r="M824" i="1"/>
  <c r="N824" i="1" s="1"/>
  <c r="C825" i="1" s="1"/>
  <c r="P825" i="1"/>
  <c r="Q825" i="1"/>
  <c r="A826" i="1"/>
  <c r="L825" i="1"/>
  <c r="D825" i="1"/>
  <c r="E825" i="1" s="1"/>
  <c r="G825" i="1" s="1"/>
  <c r="H826" i="1" s="1"/>
  <c r="I825" i="1"/>
  <c r="J825" i="1" s="1"/>
  <c r="K825" i="1" l="1"/>
  <c r="B825" i="1" s="1"/>
  <c r="O824" i="1"/>
  <c r="P826" i="1"/>
  <c r="Q826" i="1"/>
  <c r="M825" i="1"/>
  <c r="N825" i="1" s="1"/>
  <c r="C826" i="1" s="1"/>
  <c r="I826" i="1"/>
  <c r="J826" i="1" s="1"/>
  <c r="L826" i="1"/>
  <c r="D826" i="1"/>
  <c r="E826" i="1" s="1"/>
  <c r="G826" i="1" s="1"/>
  <c r="H827" i="1" s="1"/>
  <c r="A827" i="1"/>
  <c r="K826" i="1" l="1"/>
  <c r="B826" i="1" s="1"/>
  <c r="Q827" i="1"/>
  <c r="P827" i="1"/>
  <c r="M826" i="1"/>
  <c r="N826" i="1" s="1"/>
  <c r="C827" i="1" s="1"/>
  <c r="L827" i="1"/>
  <c r="D827" i="1"/>
  <c r="E827" i="1" s="1"/>
  <c r="G827" i="1" s="1"/>
  <c r="H828" i="1" s="1"/>
  <c r="A828" i="1"/>
  <c r="I827" i="1"/>
  <c r="O825" i="1"/>
  <c r="I828" i="1" l="1"/>
  <c r="J828" i="1" s="1"/>
  <c r="O826" i="1"/>
  <c r="D828" i="1"/>
  <c r="E828" i="1" s="1"/>
  <c r="G828" i="1" s="1"/>
  <c r="H829" i="1" s="1"/>
  <c r="L828" i="1"/>
  <c r="A829" i="1"/>
  <c r="J827" i="1"/>
  <c r="K827" i="1" s="1"/>
  <c r="B827" i="1" s="1"/>
  <c r="Q828" i="1"/>
  <c r="M827" i="1"/>
  <c r="N827" i="1" s="1"/>
  <c r="C828" i="1" s="1"/>
  <c r="P828" i="1"/>
  <c r="I829" i="1" l="1"/>
  <c r="J829" i="1" s="1"/>
  <c r="O827" i="1"/>
  <c r="K828" i="1"/>
  <c r="B828" i="1" s="1"/>
  <c r="M828" i="1"/>
  <c r="N828" i="1" s="1"/>
  <c r="C829" i="1" s="1"/>
  <c r="Q829" i="1"/>
  <c r="P829" i="1"/>
  <c r="L829" i="1"/>
  <c r="A830" i="1"/>
  <c r="D829" i="1"/>
  <c r="E829" i="1" s="1"/>
  <c r="G829" i="1" s="1"/>
  <c r="H830" i="1" s="1"/>
  <c r="I830" i="1" l="1"/>
  <c r="J830" i="1" s="1"/>
  <c r="K829" i="1"/>
  <c r="B829" i="1" s="1"/>
  <c r="P830" i="1"/>
  <c r="M829" i="1"/>
  <c r="N829" i="1" s="1"/>
  <c r="C830" i="1" s="1"/>
  <c r="Q830" i="1"/>
  <c r="A831" i="1"/>
  <c r="D830" i="1"/>
  <c r="E830" i="1" s="1"/>
  <c r="G830" i="1" s="1"/>
  <c r="H831" i="1" s="1"/>
  <c r="L830" i="1"/>
  <c r="O828" i="1"/>
  <c r="O829" i="1" l="1"/>
  <c r="A832" i="1"/>
  <c r="L831" i="1"/>
  <c r="D831" i="1"/>
  <c r="E831" i="1" s="1"/>
  <c r="G831" i="1" s="1"/>
  <c r="H832" i="1" s="1"/>
  <c r="M830" i="1"/>
  <c r="N830" i="1" s="1"/>
  <c r="C831" i="1" s="1"/>
  <c r="P831" i="1"/>
  <c r="Q831" i="1"/>
  <c r="K830" i="1"/>
  <c r="B830" i="1" s="1"/>
  <c r="I831" i="1"/>
  <c r="J831" i="1" s="1"/>
  <c r="O830" i="1" l="1"/>
  <c r="P832" i="1"/>
  <c r="Q832" i="1"/>
  <c r="M831" i="1"/>
  <c r="N831" i="1" s="1"/>
  <c r="C832" i="1" s="1"/>
  <c r="A833" i="1"/>
  <c r="D832" i="1"/>
  <c r="E832" i="1" s="1"/>
  <c r="G832" i="1" s="1"/>
  <c r="H833" i="1" s="1"/>
  <c r="L832" i="1"/>
  <c r="I832" i="1"/>
  <c r="J832" i="1" s="1"/>
  <c r="K831" i="1"/>
  <c r="B831" i="1" s="1"/>
  <c r="O831" i="1" l="1"/>
  <c r="K832" i="1"/>
  <c r="B832" i="1" s="1"/>
  <c r="I833" i="1"/>
  <c r="J833" i="1" s="1"/>
  <c r="L833" i="1"/>
  <c r="D833" i="1"/>
  <c r="E833" i="1" s="1"/>
  <c r="G833" i="1" s="1"/>
  <c r="H834" i="1" s="1"/>
  <c r="A834" i="1"/>
  <c r="Q833" i="1"/>
  <c r="M832" i="1"/>
  <c r="N832" i="1" s="1"/>
  <c r="C833" i="1" s="1"/>
  <c r="P833" i="1"/>
  <c r="K833" i="1" l="1"/>
  <c r="B833" i="1" s="1"/>
  <c r="L834" i="1"/>
  <c r="D834" i="1"/>
  <c r="E834" i="1" s="1"/>
  <c r="G834" i="1" s="1"/>
  <c r="H835" i="1" s="1"/>
  <c r="A835" i="1"/>
  <c r="I834" i="1"/>
  <c r="J834" i="1" s="1"/>
  <c r="P834" i="1"/>
  <c r="Q834" i="1"/>
  <c r="M833" i="1"/>
  <c r="N833" i="1" s="1"/>
  <c r="C834" i="1" s="1"/>
  <c r="O832" i="1"/>
  <c r="I835" i="1" l="1"/>
  <c r="J835" i="1" s="1"/>
  <c r="K834" i="1"/>
  <c r="B834" i="1" s="1"/>
  <c r="Q835" i="1"/>
  <c r="M834" i="1"/>
  <c r="N834" i="1" s="1"/>
  <c r="C835" i="1" s="1"/>
  <c r="P835" i="1"/>
  <c r="O833" i="1"/>
  <c r="A836" i="1"/>
  <c r="L835" i="1"/>
  <c r="D835" i="1"/>
  <c r="E835" i="1" s="1"/>
  <c r="G835" i="1" s="1"/>
  <c r="H836" i="1" s="1"/>
  <c r="O834" i="1" l="1"/>
  <c r="K835" i="1"/>
  <c r="B835" i="1" s="1"/>
  <c r="M835" i="1"/>
  <c r="N835" i="1" s="1"/>
  <c r="C836" i="1" s="1"/>
  <c r="P836" i="1"/>
  <c r="Q836" i="1"/>
  <c r="I836" i="1"/>
  <c r="J836" i="1" s="1"/>
  <c r="A837" i="1"/>
  <c r="D836" i="1"/>
  <c r="E836" i="1" s="1"/>
  <c r="G836" i="1" s="1"/>
  <c r="H837" i="1" s="1"/>
  <c r="L836" i="1"/>
  <c r="K836" i="1" l="1"/>
  <c r="B836" i="1" s="1"/>
  <c r="D837" i="1"/>
  <c r="E837" i="1" s="1"/>
  <c r="G837" i="1" s="1"/>
  <c r="H838" i="1" s="1"/>
  <c r="L837" i="1"/>
  <c r="A838" i="1"/>
  <c r="I837" i="1"/>
  <c r="O835" i="1"/>
  <c r="Q837" i="1"/>
  <c r="M836" i="1"/>
  <c r="N836" i="1" s="1"/>
  <c r="C837" i="1" s="1"/>
  <c r="P837" i="1"/>
  <c r="I838" i="1" l="1"/>
  <c r="J838" i="1" s="1"/>
  <c r="L838" i="1"/>
  <c r="D838" i="1"/>
  <c r="E838" i="1" s="1"/>
  <c r="G838" i="1" s="1"/>
  <c r="H839" i="1" s="1"/>
  <c r="A839" i="1"/>
  <c r="J837" i="1"/>
  <c r="K837" i="1" s="1"/>
  <c r="B837" i="1" s="1"/>
  <c r="Q838" i="1"/>
  <c r="M837" i="1"/>
  <c r="N837" i="1" s="1"/>
  <c r="C838" i="1" s="1"/>
  <c r="P838" i="1"/>
  <c r="O836" i="1"/>
  <c r="I839" i="1" l="1"/>
  <c r="J839" i="1" s="1"/>
  <c r="O837" i="1"/>
  <c r="K838" i="1"/>
  <c r="B838" i="1" s="1"/>
  <c r="P839" i="1"/>
  <c r="M838" i="1"/>
  <c r="N838" i="1" s="1"/>
  <c r="C839" i="1" s="1"/>
  <c r="Q839" i="1"/>
  <c r="A840" i="1"/>
  <c r="L839" i="1"/>
  <c r="D839" i="1"/>
  <c r="E839" i="1" s="1"/>
  <c r="G839" i="1" s="1"/>
  <c r="H840" i="1" s="1"/>
  <c r="I840" i="1" l="1"/>
  <c r="J840" i="1" s="1"/>
  <c r="K839" i="1"/>
  <c r="B839" i="1" s="1"/>
  <c r="M839" i="1"/>
  <c r="N839" i="1" s="1"/>
  <c r="C840" i="1" s="1"/>
  <c r="P840" i="1"/>
  <c r="Q840" i="1"/>
  <c r="O838" i="1"/>
  <c r="L840" i="1"/>
  <c r="D840" i="1"/>
  <c r="E840" i="1" s="1"/>
  <c r="G840" i="1" s="1"/>
  <c r="H841" i="1" s="1"/>
  <c r="A841" i="1"/>
  <c r="K840" i="1" l="1"/>
  <c r="B840" i="1" s="1"/>
  <c r="Q841" i="1"/>
  <c r="P841" i="1"/>
  <c r="M840" i="1"/>
  <c r="N840" i="1" s="1"/>
  <c r="C841" i="1" s="1"/>
  <c r="O839" i="1"/>
  <c r="L841" i="1"/>
  <c r="D841" i="1"/>
  <c r="E841" i="1" s="1"/>
  <c r="G841" i="1" s="1"/>
  <c r="H842" i="1" s="1"/>
  <c r="A842" i="1"/>
  <c r="I841" i="1"/>
  <c r="J841" i="1" s="1"/>
  <c r="I842" i="1" l="1"/>
  <c r="J842" i="1" s="1"/>
  <c r="O840" i="1"/>
  <c r="K841" i="1"/>
  <c r="B841" i="1" s="1"/>
  <c r="M841" i="1"/>
  <c r="N841" i="1" s="1"/>
  <c r="C842" i="1" s="1"/>
  <c r="P842" i="1"/>
  <c r="Q842" i="1"/>
  <c r="L842" i="1"/>
  <c r="A843" i="1"/>
  <c r="D842" i="1"/>
  <c r="E842" i="1" s="1"/>
  <c r="G842" i="1" s="1"/>
  <c r="H843" i="1" s="1"/>
  <c r="I843" i="1" l="1"/>
  <c r="J843" i="1" s="1"/>
  <c r="K842" i="1"/>
  <c r="B842" i="1" s="1"/>
  <c r="A844" i="1"/>
  <c r="D843" i="1"/>
  <c r="L843" i="1"/>
  <c r="O841" i="1"/>
  <c r="P843" i="1"/>
  <c r="M842" i="1"/>
  <c r="N842" i="1" s="1"/>
  <c r="C843" i="1" s="1"/>
  <c r="Q843" i="1"/>
  <c r="K843" i="1" l="1"/>
  <c r="B843" i="1" s="1"/>
  <c r="M843" i="1"/>
  <c r="N843" i="1" s="1"/>
  <c r="C844" i="1" s="1"/>
  <c r="P844" i="1"/>
  <c r="Q844" i="1"/>
  <c r="I844" i="1"/>
  <c r="E843" i="1"/>
  <c r="G843" i="1" s="1"/>
  <c r="H844" i="1" s="1"/>
  <c r="J844" i="1" s="1"/>
  <c r="O842" i="1"/>
  <c r="A845" i="1"/>
  <c r="L844" i="1"/>
  <c r="D844" i="1"/>
  <c r="E844" i="1" s="1"/>
  <c r="G844" i="1" s="1"/>
  <c r="H845" i="1" l="1"/>
  <c r="K844" i="1"/>
  <c r="B844" i="1" s="1"/>
  <c r="D845" i="1"/>
  <c r="E845" i="1" s="1"/>
  <c r="G845" i="1" s="1"/>
  <c r="H846" i="1" s="1"/>
  <c r="A846" i="1"/>
  <c r="L845" i="1"/>
  <c r="I845" i="1"/>
  <c r="O843" i="1"/>
  <c r="Q845" i="1"/>
  <c r="M844" i="1"/>
  <c r="N844" i="1" s="1"/>
  <c r="C845" i="1" s="1"/>
  <c r="P845" i="1"/>
  <c r="I846" i="1" l="1"/>
  <c r="J846" i="1" s="1"/>
  <c r="J845" i="1"/>
  <c r="K845" i="1" s="1"/>
  <c r="B845" i="1" s="1"/>
  <c r="D846" i="1"/>
  <c r="E846" i="1" s="1"/>
  <c r="G846" i="1" s="1"/>
  <c r="H847" i="1" s="1"/>
  <c r="L846" i="1"/>
  <c r="A847" i="1"/>
  <c r="O844" i="1"/>
  <c r="P846" i="1"/>
  <c r="Q846" i="1"/>
  <c r="M845" i="1"/>
  <c r="N845" i="1" s="1"/>
  <c r="C846" i="1" s="1"/>
  <c r="I847" i="1" l="1"/>
  <c r="J847" i="1" s="1"/>
  <c r="O845" i="1"/>
  <c r="K846" i="1"/>
  <c r="B846" i="1" s="1"/>
  <c r="L847" i="1"/>
  <c r="D847" i="1"/>
  <c r="E847" i="1" s="1"/>
  <c r="G847" i="1" s="1"/>
  <c r="H848" i="1" s="1"/>
  <c r="A848" i="1"/>
  <c r="Q847" i="1"/>
  <c r="P847" i="1"/>
  <c r="M846" i="1"/>
  <c r="N846" i="1" s="1"/>
  <c r="C847" i="1" s="1"/>
  <c r="K847" i="1" l="1"/>
  <c r="B847" i="1" s="1"/>
  <c r="M847" i="1"/>
  <c r="N847" i="1" s="1"/>
  <c r="C848" i="1" s="1"/>
  <c r="P848" i="1"/>
  <c r="Q848" i="1"/>
  <c r="O846" i="1"/>
  <c r="A849" i="1"/>
  <c r="D848" i="1"/>
  <c r="E848" i="1" s="1"/>
  <c r="G848" i="1" s="1"/>
  <c r="H849" i="1" s="1"/>
  <c r="L848" i="1"/>
  <c r="I848" i="1"/>
  <c r="M848" i="1" l="1"/>
  <c r="N848" i="1" s="1"/>
  <c r="C849" i="1" s="1"/>
  <c r="Q849" i="1"/>
  <c r="P849" i="1"/>
  <c r="O847" i="1"/>
  <c r="I849" i="1"/>
  <c r="J849" i="1" s="1"/>
  <c r="J848" i="1"/>
  <c r="K848" i="1" s="1"/>
  <c r="A850" i="1"/>
  <c r="D849" i="1"/>
  <c r="E849" i="1" s="1"/>
  <c r="G849" i="1" s="1"/>
  <c r="H850" i="1" s="1"/>
  <c r="L849" i="1"/>
  <c r="O848" i="1" l="1"/>
  <c r="B848" i="1"/>
  <c r="K849" i="1"/>
  <c r="B849" i="1" s="1"/>
  <c r="D850" i="1"/>
  <c r="E850" i="1" s="1"/>
  <c r="G850" i="1" s="1"/>
  <c r="H851" i="1" s="1"/>
  <c r="L850" i="1"/>
  <c r="A851" i="1"/>
  <c r="Q850" i="1"/>
  <c r="M849" i="1"/>
  <c r="N849" i="1" s="1"/>
  <c r="C850" i="1" s="1"/>
  <c r="P850" i="1"/>
  <c r="I850" i="1"/>
  <c r="I851" i="1" l="1"/>
  <c r="J851" i="1" s="1"/>
  <c r="Q851" i="1"/>
  <c r="M850" i="1"/>
  <c r="N850" i="1" s="1"/>
  <c r="C851" i="1" s="1"/>
  <c r="P851" i="1"/>
  <c r="L851" i="1"/>
  <c r="D851" i="1"/>
  <c r="E851" i="1" s="1"/>
  <c r="G851" i="1" s="1"/>
  <c r="H852" i="1" s="1"/>
  <c r="A852" i="1"/>
  <c r="O849" i="1"/>
  <c r="J850" i="1"/>
  <c r="K850" i="1" s="1"/>
  <c r="O850" i="1" l="1"/>
  <c r="B850" i="1"/>
  <c r="K851" i="1"/>
  <c r="B851" i="1" s="1"/>
  <c r="Q852" i="1"/>
  <c r="M851" i="1"/>
  <c r="N851" i="1" s="1"/>
  <c r="C852" i="1" s="1"/>
  <c r="P852" i="1"/>
  <c r="L852" i="1"/>
  <c r="D852" i="1"/>
  <c r="E852" i="1" s="1"/>
  <c r="G852" i="1" s="1"/>
  <c r="H853" i="1" s="1"/>
  <c r="A853" i="1"/>
  <c r="I852" i="1"/>
  <c r="I853" i="1" l="1"/>
  <c r="J853" i="1" s="1"/>
  <c r="O851" i="1"/>
  <c r="L853" i="1"/>
  <c r="D853" i="1"/>
  <c r="E853" i="1" s="1"/>
  <c r="G853" i="1" s="1"/>
  <c r="H854" i="1" s="1"/>
  <c r="A854" i="1"/>
  <c r="J852" i="1"/>
  <c r="K852" i="1" s="1"/>
  <c r="B852" i="1" s="1"/>
  <c r="M852" i="1"/>
  <c r="N852" i="1" s="1"/>
  <c r="C853" i="1" s="1"/>
  <c r="Q853" i="1"/>
  <c r="P853" i="1"/>
  <c r="I854" i="1" l="1"/>
  <c r="J854" i="1" s="1"/>
  <c r="O852" i="1"/>
  <c r="K853" i="1"/>
  <c r="B853" i="1" s="1"/>
  <c r="P854" i="1"/>
  <c r="M853" i="1"/>
  <c r="N853" i="1" s="1"/>
  <c r="C854" i="1" s="1"/>
  <c r="Q854" i="1"/>
  <c r="A855" i="1"/>
  <c r="L854" i="1"/>
  <c r="D854" i="1"/>
  <c r="E854" i="1" s="1"/>
  <c r="G854" i="1" s="1"/>
  <c r="H855" i="1" s="1"/>
  <c r="I855" i="1" l="1"/>
  <c r="J855" i="1" s="1"/>
  <c r="K854" i="1"/>
  <c r="B854" i="1" s="1"/>
  <c r="M854" i="1"/>
  <c r="N854" i="1" s="1"/>
  <c r="C855" i="1" s="1"/>
  <c r="P855" i="1"/>
  <c r="Q855" i="1"/>
  <c r="O853" i="1"/>
  <c r="A856" i="1"/>
  <c r="L855" i="1"/>
  <c r="D855" i="1"/>
  <c r="E855" i="1" s="1"/>
  <c r="G855" i="1" s="1"/>
  <c r="H856" i="1" s="1"/>
  <c r="K855" i="1" l="1"/>
  <c r="B855" i="1" s="1"/>
  <c r="L856" i="1"/>
  <c r="D856" i="1"/>
  <c r="E856" i="1" s="1"/>
  <c r="G856" i="1" s="1"/>
  <c r="H857" i="1" s="1"/>
  <c r="A857" i="1"/>
  <c r="O854" i="1"/>
  <c r="P856" i="1"/>
  <c r="M855" i="1"/>
  <c r="N855" i="1" s="1"/>
  <c r="C856" i="1" s="1"/>
  <c r="Q856" i="1"/>
  <c r="I856" i="1"/>
  <c r="I857" i="1" l="1"/>
  <c r="J857" i="1" s="1"/>
  <c r="J856" i="1"/>
  <c r="K856" i="1" s="1"/>
  <c r="B856" i="1" s="1"/>
  <c r="Q857" i="1"/>
  <c r="M856" i="1"/>
  <c r="N856" i="1" s="1"/>
  <c r="C857" i="1" s="1"/>
  <c r="P857" i="1"/>
  <c r="L857" i="1"/>
  <c r="D857" i="1"/>
  <c r="E857" i="1" s="1"/>
  <c r="G857" i="1" s="1"/>
  <c r="H858" i="1" s="1"/>
  <c r="A858" i="1"/>
  <c r="O855" i="1"/>
  <c r="O856" i="1" l="1"/>
  <c r="K857" i="1"/>
  <c r="B857" i="1" s="1"/>
  <c r="A859" i="1"/>
  <c r="D858" i="1"/>
  <c r="E858" i="1" s="1"/>
  <c r="G858" i="1" s="1"/>
  <c r="H859" i="1" s="1"/>
  <c r="L858" i="1"/>
  <c r="P858" i="1"/>
  <c r="M857" i="1"/>
  <c r="N857" i="1" s="1"/>
  <c r="C858" i="1" s="1"/>
  <c r="Q858" i="1"/>
  <c r="I858" i="1"/>
  <c r="I859" i="1" l="1"/>
  <c r="J859" i="1" s="1"/>
  <c r="A860" i="1"/>
  <c r="L859" i="1"/>
  <c r="D859" i="1"/>
  <c r="E859" i="1" s="1"/>
  <c r="G859" i="1" s="1"/>
  <c r="H860" i="1" s="1"/>
  <c r="O857" i="1"/>
  <c r="J858" i="1"/>
  <c r="K858" i="1" s="1"/>
  <c r="B858" i="1" s="1"/>
  <c r="M858" i="1"/>
  <c r="N858" i="1" s="1"/>
  <c r="C859" i="1" s="1"/>
  <c r="Q859" i="1"/>
  <c r="P859" i="1"/>
  <c r="O858" i="1" l="1"/>
  <c r="K859" i="1"/>
  <c r="B859" i="1" s="1"/>
  <c r="Q860" i="1"/>
  <c r="M859" i="1"/>
  <c r="N859" i="1" s="1"/>
  <c r="C860" i="1" s="1"/>
  <c r="P860" i="1"/>
  <c r="I860" i="1"/>
  <c r="J860" i="1" s="1"/>
  <c r="D860" i="1"/>
  <c r="E860" i="1" s="1"/>
  <c r="G860" i="1" s="1"/>
  <c r="H861" i="1" s="1"/>
  <c r="L860" i="1"/>
  <c r="A861" i="1"/>
  <c r="O859" i="1" l="1"/>
  <c r="K860" i="1"/>
  <c r="B860" i="1" s="1"/>
  <c r="Q861" i="1"/>
  <c r="M860" i="1"/>
  <c r="N860" i="1" s="1"/>
  <c r="C861" i="1" s="1"/>
  <c r="P861" i="1"/>
  <c r="L861" i="1"/>
  <c r="A862" i="1"/>
  <c r="D861" i="1"/>
  <c r="E861" i="1" s="1"/>
  <c r="G861" i="1" s="1"/>
  <c r="H862" i="1" s="1"/>
  <c r="I861" i="1"/>
  <c r="I862" i="1" l="1"/>
  <c r="J862" i="1" s="1"/>
  <c r="J861" i="1"/>
  <c r="K861" i="1" s="1"/>
  <c r="B861" i="1" s="1"/>
  <c r="A863" i="1"/>
  <c r="L862" i="1"/>
  <c r="D862" i="1"/>
  <c r="E862" i="1" s="1"/>
  <c r="G862" i="1" s="1"/>
  <c r="H863" i="1" s="1"/>
  <c r="O860" i="1"/>
  <c r="P862" i="1"/>
  <c r="M861" i="1"/>
  <c r="N861" i="1" s="1"/>
  <c r="C862" i="1" s="1"/>
  <c r="Q862" i="1"/>
  <c r="I863" i="1" l="1"/>
  <c r="J863" i="1" s="1"/>
  <c r="O861" i="1"/>
  <c r="K862" i="1"/>
  <c r="B862" i="1" s="1"/>
  <c r="M862" i="1"/>
  <c r="N862" i="1" s="1"/>
  <c r="C863" i="1" s="1"/>
  <c r="Q863" i="1"/>
  <c r="P863" i="1"/>
  <c r="A864" i="1"/>
  <c r="D863" i="1"/>
  <c r="E863" i="1" s="1"/>
  <c r="G863" i="1" s="1"/>
  <c r="H864" i="1" s="1"/>
  <c r="L863" i="1"/>
  <c r="I864" i="1" l="1"/>
  <c r="J864" i="1" s="1"/>
  <c r="O862" i="1"/>
  <c r="K863" i="1"/>
  <c r="B863" i="1" s="1"/>
  <c r="A865" i="1"/>
  <c r="L864" i="1"/>
  <c r="D864" i="1"/>
  <c r="E864" i="1" s="1"/>
  <c r="G864" i="1" s="1"/>
  <c r="H865" i="1" s="1"/>
  <c r="M863" i="1"/>
  <c r="N863" i="1" s="1"/>
  <c r="C864" i="1" s="1"/>
  <c r="P864" i="1"/>
  <c r="Q864" i="1"/>
  <c r="K864" i="1" l="1"/>
  <c r="B864" i="1" s="1"/>
  <c r="O863" i="1"/>
  <c r="Q865" i="1"/>
  <c r="P865" i="1"/>
  <c r="M864" i="1"/>
  <c r="N864" i="1" s="1"/>
  <c r="C865" i="1" s="1"/>
  <c r="L865" i="1"/>
  <c r="D865" i="1"/>
  <c r="E865" i="1" s="1"/>
  <c r="G865" i="1" s="1"/>
  <c r="H866" i="1" s="1"/>
  <c r="A866" i="1"/>
  <c r="I865" i="1"/>
  <c r="I866" i="1" l="1"/>
  <c r="J866" i="1" s="1"/>
  <c r="A867" i="1"/>
  <c r="L866" i="1"/>
  <c r="D866" i="1"/>
  <c r="E866" i="1" s="1"/>
  <c r="G866" i="1" s="1"/>
  <c r="H867" i="1" s="1"/>
  <c r="J865" i="1"/>
  <c r="K865" i="1" s="1"/>
  <c r="B865" i="1" s="1"/>
  <c r="O864" i="1"/>
  <c r="Q866" i="1"/>
  <c r="P866" i="1"/>
  <c r="M865" i="1"/>
  <c r="N865" i="1" s="1"/>
  <c r="C866" i="1" s="1"/>
  <c r="O865" i="1" l="1"/>
  <c r="K866" i="1"/>
  <c r="B866" i="1" s="1"/>
  <c r="P867" i="1"/>
  <c r="M866" i="1"/>
  <c r="N866" i="1" s="1"/>
  <c r="C867" i="1" s="1"/>
  <c r="Q867" i="1"/>
  <c r="I867" i="1"/>
  <c r="J867" i="1" s="1"/>
  <c r="A868" i="1"/>
  <c r="L867" i="1"/>
  <c r="D867" i="1"/>
  <c r="E867" i="1" s="1"/>
  <c r="G867" i="1" s="1"/>
  <c r="H868" i="1" s="1"/>
  <c r="K867" i="1" l="1"/>
  <c r="B867" i="1" s="1"/>
  <c r="Q868" i="1"/>
  <c r="P868" i="1"/>
  <c r="M867" i="1"/>
  <c r="N867" i="1" s="1"/>
  <c r="C868" i="1" s="1"/>
  <c r="D868" i="1"/>
  <c r="E868" i="1" s="1"/>
  <c r="G868" i="1" s="1"/>
  <c r="H869" i="1" s="1"/>
  <c r="L868" i="1"/>
  <c r="A869" i="1"/>
  <c r="O866" i="1"/>
  <c r="I868" i="1"/>
  <c r="I869" i="1" l="1"/>
  <c r="J869" i="1" s="1"/>
  <c r="L869" i="1"/>
  <c r="A870" i="1"/>
  <c r="D869" i="1"/>
  <c r="E869" i="1" s="1"/>
  <c r="G869" i="1" s="1"/>
  <c r="H870" i="1" s="1"/>
  <c r="O867" i="1"/>
  <c r="J868" i="1"/>
  <c r="K868" i="1" s="1"/>
  <c r="B868" i="1" s="1"/>
  <c r="Q869" i="1"/>
  <c r="M868" i="1"/>
  <c r="N868" i="1" s="1"/>
  <c r="C869" i="1" s="1"/>
  <c r="P869" i="1"/>
  <c r="O868" i="1" l="1"/>
  <c r="K869" i="1"/>
  <c r="B869" i="1" s="1"/>
  <c r="P870" i="1"/>
  <c r="M869" i="1"/>
  <c r="N869" i="1" s="1"/>
  <c r="C870" i="1" s="1"/>
  <c r="Q870" i="1"/>
  <c r="A871" i="1"/>
  <c r="L870" i="1"/>
  <c r="D870" i="1"/>
  <c r="E870" i="1" s="1"/>
  <c r="G870" i="1" s="1"/>
  <c r="H871" i="1" s="1"/>
  <c r="I870" i="1"/>
  <c r="J870" i="1" s="1"/>
  <c r="K870" i="1" l="1"/>
  <c r="B870" i="1" s="1"/>
  <c r="O869" i="1"/>
  <c r="M870" i="1"/>
  <c r="N870" i="1" s="1"/>
  <c r="C871" i="1" s="1"/>
  <c r="Q871" i="1"/>
  <c r="P871" i="1"/>
  <c r="I871" i="1"/>
  <c r="J871" i="1" s="1"/>
  <c r="A872" i="1"/>
  <c r="L871" i="1"/>
  <c r="D871" i="1"/>
  <c r="E871" i="1" s="1"/>
  <c r="G871" i="1" s="1"/>
  <c r="H872" i="1" s="1"/>
  <c r="K871" i="1" l="1"/>
  <c r="B871" i="1" s="1"/>
  <c r="L872" i="1"/>
  <c r="D872" i="1"/>
  <c r="E872" i="1" s="1"/>
  <c r="G872" i="1" s="1"/>
  <c r="H873" i="1" s="1"/>
  <c r="A873" i="1"/>
  <c r="I872" i="1"/>
  <c r="O870" i="1"/>
  <c r="P872" i="1"/>
  <c r="Q872" i="1"/>
  <c r="M871" i="1"/>
  <c r="N871" i="1" s="1"/>
  <c r="C872" i="1" s="1"/>
  <c r="L873" i="1" l="1"/>
  <c r="D873" i="1"/>
  <c r="E873" i="1" s="1"/>
  <c r="G873" i="1" s="1"/>
  <c r="H874" i="1" s="1"/>
  <c r="A874" i="1"/>
  <c r="P873" i="1"/>
  <c r="M872" i="1"/>
  <c r="N872" i="1" s="1"/>
  <c r="C873" i="1" s="1"/>
  <c r="Q873" i="1"/>
  <c r="O871" i="1"/>
  <c r="I873" i="1"/>
  <c r="J872" i="1"/>
  <c r="K872" i="1" s="1"/>
  <c r="B872" i="1" s="1"/>
  <c r="I874" i="1" l="1"/>
  <c r="J874" i="1" s="1"/>
  <c r="O872" i="1"/>
  <c r="M873" i="1"/>
  <c r="N873" i="1" s="1"/>
  <c r="C874" i="1" s="1"/>
  <c r="Q874" i="1"/>
  <c r="P874" i="1"/>
  <c r="L874" i="1"/>
  <c r="I875" i="1" s="1"/>
  <c r="A875" i="1"/>
  <c r="D874" i="1"/>
  <c r="E874" i="1" s="1"/>
  <c r="G874" i="1" s="1"/>
  <c r="H875" i="1" s="1"/>
  <c r="J873" i="1"/>
  <c r="K873" i="1" s="1"/>
  <c r="B873" i="1" s="1"/>
  <c r="O873" i="1" l="1"/>
  <c r="K874" i="1"/>
  <c r="B874" i="1" s="1"/>
  <c r="J875" i="1"/>
  <c r="A876" i="1"/>
  <c r="L875" i="1"/>
  <c r="I876" i="1" s="1"/>
  <c r="D875" i="1"/>
  <c r="E875" i="1" s="1"/>
  <c r="G875" i="1" s="1"/>
  <c r="H876" i="1" s="1"/>
  <c r="M874" i="1"/>
  <c r="N874" i="1" s="1"/>
  <c r="C875" i="1" s="1"/>
  <c r="Q875" i="1"/>
  <c r="P875" i="1"/>
  <c r="K875" i="1" l="1"/>
  <c r="B875" i="1" s="1"/>
  <c r="A877" i="1"/>
  <c r="L876" i="1"/>
  <c r="D876" i="1"/>
  <c r="E876" i="1" s="1"/>
  <c r="G876" i="1" s="1"/>
  <c r="H877" i="1" s="1"/>
  <c r="J876" i="1"/>
  <c r="O874" i="1"/>
  <c r="M875" i="1"/>
  <c r="N875" i="1" s="1"/>
  <c r="C876" i="1" s="1"/>
  <c r="Q876" i="1"/>
  <c r="P876" i="1"/>
  <c r="K876" i="1" l="1"/>
  <c r="B876" i="1" s="1"/>
  <c r="Q877" i="1"/>
  <c r="M876" i="1"/>
  <c r="N876" i="1" s="1"/>
  <c r="C877" i="1" s="1"/>
  <c r="P877" i="1"/>
  <c r="O875" i="1"/>
  <c r="L877" i="1"/>
  <c r="D877" i="1"/>
  <c r="E877" i="1" s="1"/>
  <c r="G877" i="1" s="1"/>
  <c r="H878" i="1" s="1"/>
  <c r="A878" i="1"/>
  <c r="I877" i="1"/>
  <c r="I878" i="1" l="1"/>
  <c r="J878" i="1" s="1"/>
  <c r="J877" i="1"/>
  <c r="K877" i="1" s="1"/>
  <c r="B877" i="1" s="1"/>
  <c r="L878" i="1"/>
  <c r="D878" i="1"/>
  <c r="E878" i="1" s="1"/>
  <c r="G878" i="1" s="1"/>
  <c r="H879" i="1" s="1"/>
  <c r="A879" i="1"/>
  <c r="Q878" i="1"/>
  <c r="P878" i="1"/>
  <c r="M877" i="1"/>
  <c r="N877" i="1" s="1"/>
  <c r="C878" i="1" s="1"/>
  <c r="O876" i="1"/>
  <c r="I879" i="1" l="1"/>
  <c r="J879" i="1" s="1"/>
  <c r="O877" i="1"/>
  <c r="K878" i="1"/>
  <c r="B878" i="1" s="1"/>
  <c r="A880" i="1"/>
  <c r="L879" i="1"/>
  <c r="D879" i="1"/>
  <c r="E879" i="1" s="1"/>
  <c r="G879" i="1" s="1"/>
  <c r="H880" i="1" s="1"/>
  <c r="M878" i="1"/>
  <c r="N878" i="1" s="1"/>
  <c r="C879" i="1" s="1"/>
  <c r="Q879" i="1"/>
  <c r="P879" i="1"/>
  <c r="K879" i="1" l="1"/>
  <c r="B879" i="1" s="1"/>
  <c r="M879" i="1"/>
  <c r="N879" i="1" s="1"/>
  <c r="C880" i="1" s="1"/>
  <c r="P880" i="1"/>
  <c r="Q880" i="1"/>
  <c r="O878" i="1"/>
  <c r="A881" i="1"/>
  <c r="D880" i="1"/>
  <c r="E880" i="1" s="1"/>
  <c r="G880" i="1" s="1"/>
  <c r="H881" i="1" s="1"/>
  <c r="L880" i="1"/>
  <c r="I880" i="1"/>
  <c r="Q881" i="1" l="1"/>
  <c r="P881" i="1"/>
  <c r="M880" i="1"/>
  <c r="N880" i="1" s="1"/>
  <c r="C881" i="1" s="1"/>
  <c r="I881" i="1"/>
  <c r="J881" i="1" s="1"/>
  <c r="O879" i="1"/>
  <c r="J880" i="1"/>
  <c r="K880" i="1" s="1"/>
  <c r="B880" i="1" s="1"/>
  <c r="D881" i="1"/>
  <c r="E881" i="1" s="1"/>
  <c r="G881" i="1" s="1"/>
  <c r="H882" i="1" s="1"/>
  <c r="L881" i="1"/>
  <c r="A882" i="1"/>
  <c r="O880" i="1" l="1"/>
  <c r="K881" i="1"/>
  <c r="B881" i="1" s="1"/>
  <c r="L882" i="1"/>
  <c r="A883" i="1"/>
  <c r="D882" i="1"/>
  <c r="E882" i="1" s="1"/>
  <c r="G882" i="1" s="1"/>
  <c r="H883" i="1" s="1"/>
  <c r="I882" i="1"/>
  <c r="Q882" i="1"/>
  <c r="P882" i="1"/>
  <c r="M881" i="1"/>
  <c r="N881" i="1" s="1"/>
  <c r="C882" i="1" s="1"/>
  <c r="I883" i="1" l="1"/>
  <c r="J883" i="1" s="1"/>
  <c r="M882" i="1"/>
  <c r="N882" i="1" s="1"/>
  <c r="C883" i="1" s="1"/>
  <c r="Q883" i="1"/>
  <c r="P883" i="1"/>
  <c r="J882" i="1"/>
  <c r="K882" i="1" s="1"/>
  <c r="B882" i="1" s="1"/>
  <c r="D883" i="1"/>
  <c r="E883" i="1" s="1"/>
  <c r="G883" i="1" s="1"/>
  <c r="H884" i="1" s="1"/>
  <c r="L883" i="1"/>
  <c r="A884" i="1"/>
  <c r="O881" i="1"/>
  <c r="O882" i="1" l="1"/>
  <c r="K883" i="1"/>
  <c r="B883" i="1" s="1"/>
  <c r="M883" i="1"/>
  <c r="N883" i="1" s="1"/>
  <c r="C884" i="1" s="1"/>
  <c r="Q884" i="1"/>
  <c r="P884" i="1"/>
  <c r="A885" i="1"/>
  <c r="L884" i="1"/>
  <c r="D884" i="1"/>
  <c r="E884" i="1" s="1"/>
  <c r="G884" i="1" s="1"/>
  <c r="H885" i="1" s="1"/>
  <c r="I884" i="1"/>
  <c r="J884" i="1" s="1"/>
  <c r="K884" i="1" l="1"/>
  <c r="B884" i="1" s="1"/>
  <c r="Q885" i="1"/>
  <c r="P885" i="1"/>
  <c r="M884" i="1"/>
  <c r="N884" i="1" s="1"/>
  <c r="C885" i="1" s="1"/>
  <c r="O883" i="1"/>
  <c r="I885" i="1"/>
  <c r="J885" i="1" s="1"/>
  <c r="L885" i="1"/>
  <c r="D885" i="1"/>
  <c r="E885" i="1" s="1"/>
  <c r="G885" i="1" s="1"/>
  <c r="H886" i="1" s="1"/>
  <c r="A886" i="1"/>
  <c r="K885" i="1" l="1"/>
  <c r="B885" i="1" s="1"/>
  <c r="M885" i="1"/>
  <c r="N885" i="1" s="1"/>
  <c r="C886" i="1" s="1"/>
  <c r="Q886" i="1"/>
  <c r="P886" i="1"/>
  <c r="L886" i="1"/>
  <c r="D886" i="1"/>
  <c r="E886" i="1" s="1"/>
  <c r="G886" i="1" s="1"/>
  <c r="H887" i="1" s="1"/>
  <c r="A887" i="1"/>
  <c r="I886" i="1"/>
  <c r="O884" i="1"/>
  <c r="M886" i="1" l="1"/>
  <c r="N886" i="1" s="1"/>
  <c r="C887" i="1" s="1"/>
  <c r="Q887" i="1"/>
  <c r="P887" i="1"/>
  <c r="I887" i="1"/>
  <c r="J886" i="1"/>
  <c r="K886" i="1" s="1"/>
  <c r="A888" i="1"/>
  <c r="D887" i="1"/>
  <c r="E887" i="1" s="1"/>
  <c r="G887" i="1" s="1"/>
  <c r="H888" i="1" s="1"/>
  <c r="L887" i="1"/>
  <c r="O885" i="1"/>
  <c r="O886" i="1" l="1"/>
  <c r="B886" i="1"/>
  <c r="M887" i="1"/>
  <c r="N887" i="1" s="1"/>
  <c r="C888" i="1" s="1"/>
  <c r="P888" i="1"/>
  <c r="Q888" i="1"/>
  <c r="I888" i="1"/>
  <c r="J888" i="1" s="1"/>
  <c r="J887" i="1"/>
  <c r="K887" i="1" s="1"/>
  <c r="A889" i="1"/>
  <c r="L888" i="1"/>
  <c r="D888" i="1"/>
  <c r="E888" i="1" s="1"/>
  <c r="G888" i="1" s="1"/>
  <c r="H889" i="1" s="1"/>
  <c r="O887" i="1" l="1"/>
  <c r="B887" i="1"/>
  <c r="K888" i="1"/>
  <c r="B888" i="1" s="1"/>
  <c r="Q889" i="1"/>
  <c r="P889" i="1"/>
  <c r="M888" i="1"/>
  <c r="N888" i="1" s="1"/>
  <c r="C889" i="1" s="1"/>
  <c r="I889" i="1"/>
  <c r="L889" i="1"/>
  <c r="D889" i="1"/>
  <c r="E889" i="1" s="1"/>
  <c r="G889" i="1" s="1"/>
  <c r="H890" i="1" s="1"/>
  <c r="A890" i="1"/>
  <c r="I890" i="1" l="1"/>
  <c r="J890" i="1" s="1"/>
  <c r="J889" i="1"/>
  <c r="K889" i="1" s="1"/>
  <c r="B889" i="1" s="1"/>
  <c r="Q890" i="1"/>
  <c r="P890" i="1"/>
  <c r="M889" i="1"/>
  <c r="N889" i="1" s="1"/>
  <c r="C890" i="1" s="1"/>
  <c r="O888" i="1"/>
  <c r="L890" i="1"/>
  <c r="A891" i="1"/>
  <c r="D890" i="1"/>
  <c r="E890" i="1" s="1"/>
  <c r="G890" i="1" s="1"/>
  <c r="H891" i="1" s="1"/>
  <c r="O889" i="1" l="1"/>
  <c r="K890" i="1"/>
  <c r="B890" i="1" s="1"/>
  <c r="M890" i="1"/>
  <c r="N890" i="1" s="1"/>
  <c r="C891" i="1" s="1"/>
  <c r="Q891" i="1"/>
  <c r="P891" i="1"/>
  <c r="D891" i="1"/>
  <c r="E891" i="1" s="1"/>
  <c r="G891" i="1" s="1"/>
  <c r="H892" i="1" s="1"/>
  <c r="L891" i="1"/>
  <c r="A892" i="1"/>
  <c r="I891" i="1"/>
  <c r="I892" i="1" l="1"/>
  <c r="J892" i="1" s="1"/>
  <c r="D892" i="1"/>
  <c r="E892" i="1" s="1"/>
  <c r="G892" i="1" s="1"/>
  <c r="H893" i="1" s="1"/>
  <c r="L892" i="1"/>
  <c r="A893" i="1"/>
  <c r="M891" i="1"/>
  <c r="N891" i="1" s="1"/>
  <c r="C892" i="1" s="1"/>
  <c r="P892" i="1"/>
  <c r="Q892" i="1"/>
  <c r="J891" i="1"/>
  <c r="K891" i="1" s="1"/>
  <c r="B891" i="1" s="1"/>
  <c r="O890" i="1"/>
  <c r="I893" i="1" l="1"/>
  <c r="J893" i="1" s="1"/>
  <c r="O891" i="1"/>
  <c r="K892" i="1"/>
  <c r="B892" i="1" s="1"/>
  <c r="D893" i="1"/>
  <c r="E893" i="1" s="1"/>
  <c r="G893" i="1" s="1"/>
  <c r="H894" i="1" s="1"/>
  <c r="L893" i="1"/>
  <c r="A894" i="1"/>
  <c r="Q893" i="1"/>
  <c r="M892" i="1"/>
  <c r="N892" i="1" s="1"/>
  <c r="C893" i="1" s="1"/>
  <c r="P893" i="1"/>
  <c r="K893" i="1" l="1"/>
  <c r="B893" i="1" s="1"/>
  <c r="M893" i="1"/>
  <c r="N893" i="1" s="1"/>
  <c r="C894" i="1" s="1"/>
  <c r="Q894" i="1"/>
  <c r="P894" i="1"/>
  <c r="I894" i="1"/>
  <c r="L894" i="1"/>
  <c r="D894" i="1"/>
  <c r="E894" i="1" s="1"/>
  <c r="G894" i="1" s="1"/>
  <c r="H895" i="1" s="1"/>
  <c r="A895" i="1"/>
  <c r="O892" i="1"/>
  <c r="P895" i="1" l="1"/>
  <c r="M894" i="1"/>
  <c r="N894" i="1" s="1"/>
  <c r="C895" i="1" s="1"/>
  <c r="Q895" i="1"/>
  <c r="I895" i="1"/>
  <c r="A896" i="1"/>
  <c r="L895" i="1"/>
  <c r="D895" i="1"/>
  <c r="E895" i="1" s="1"/>
  <c r="G895" i="1" s="1"/>
  <c r="H896" i="1" s="1"/>
  <c r="J894" i="1"/>
  <c r="K894" i="1" s="1"/>
  <c r="O893" i="1"/>
  <c r="O894" i="1" l="1"/>
  <c r="B894" i="1"/>
  <c r="I896" i="1"/>
  <c r="J895" i="1"/>
  <c r="K895" i="1" s="1"/>
  <c r="B895" i="1" s="1"/>
  <c r="M895" i="1"/>
  <c r="N895" i="1" s="1"/>
  <c r="C896" i="1" s="1"/>
  <c r="Q896" i="1"/>
  <c r="P896" i="1"/>
  <c r="A897" i="1"/>
  <c r="D896" i="1"/>
  <c r="E896" i="1" s="1"/>
  <c r="G896" i="1" s="1"/>
  <c r="H897" i="1" s="1"/>
  <c r="L896" i="1"/>
  <c r="O895" i="1" l="1"/>
  <c r="I897" i="1"/>
  <c r="J897" i="1" s="1"/>
  <c r="M896" i="1"/>
  <c r="N896" i="1" s="1"/>
  <c r="C897" i="1" s="1"/>
  <c r="Q897" i="1"/>
  <c r="P897" i="1"/>
  <c r="J896" i="1"/>
  <c r="K896" i="1" s="1"/>
  <c r="L897" i="1"/>
  <c r="D897" i="1"/>
  <c r="E897" i="1" s="1"/>
  <c r="G897" i="1" s="1"/>
  <c r="H898" i="1" s="1"/>
  <c r="A898" i="1"/>
  <c r="O896" i="1" l="1"/>
  <c r="B896" i="1"/>
  <c r="K897" i="1"/>
  <c r="B897" i="1" s="1"/>
  <c r="P898" i="1"/>
  <c r="M897" i="1"/>
  <c r="N897" i="1" s="1"/>
  <c r="C898" i="1" s="1"/>
  <c r="Q898" i="1"/>
  <c r="I898" i="1"/>
  <c r="J898" i="1" s="1"/>
  <c r="A899" i="1"/>
  <c r="L898" i="1"/>
  <c r="D898" i="1"/>
  <c r="E898" i="1" s="1"/>
  <c r="G898" i="1" s="1"/>
  <c r="H899" i="1" s="1"/>
  <c r="K898" i="1" l="1"/>
  <c r="B898" i="1" s="1"/>
  <c r="L899" i="1"/>
  <c r="D899" i="1"/>
  <c r="E899" i="1" s="1"/>
  <c r="G899" i="1" s="1"/>
  <c r="H900" i="1" s="1"/>
  <c r="A900" i="1"/>
  <c r="I899" i="1"/>
  <c r="O897" i="1"/>
  <c r="P899" i="1"/>
  <c r="Q899" i="1"/>
  <c r="M898" i="1"/>
  <c r="N898" i="1" s="1"/>
  <c r="C899" i="1" s="1"/>
  <c r="D900" i="1" l="1"/>
  <c r="E900" i="1" s="1"/>
  <c r="G900" i="1" s="1"/>
  <c r="H901" i="1" s="1"/>
  <c r="L900" i="1"/>
  <c r="A901" i="1"/>
  <c r="Q900" i="1"/>
  <c r="P900" i="1"/>
  <c r="M899" i="1"/>
  <c r="N899" i="1" s="1"/>
  <c r="C900" i="1" s="1"/>
  <c r="O898" i="1"/>
  <c r="I900" i="1"/>
  <c r="J899" i="1"/>
  <c r="K899" i="1" s="1"/>
  <c r="B899" i="1" s="1"/>
  <c r="I901" i="1" l="1"/>
  <c r="J901" i="1" s="1"/>
  <c r="O899" i="1"/>
  <c r="J900" i="1"/>
  <c r="K900" i="1" s="1"/>
  <c r="B900" i="1" s="1"/>
  <c r="P901" i="1"/>
  <c r="M900" i="1"/>
  <c r="N900" i="1" s="1"/>
  <c r="C901" i="1" s="1"/>
  <c r="Q901" i="1"/>
  <c r="D901" i="1"/>
  <c r="E901" i="1" s="1"/>
  <c r="G901" i="1" s="1"/>
  <c r="H902" i="1" s="1"/>
  <c r="L901" i="1"/>
  <c r="A902" i="1"/>
  <c r="K901" i="1" l="1"/>
  <c r="B901" i="1" s="1"/>
  <c r="Q902" i="1"/>
  <c r="P902" i="1"/>
  <c r="M901" i="1"/>
  <c r="N901" i="1" s="1"/>
  <c r="C902" i="1" s="1"/>
  <c r="L902" i="1"/>
  <c r="D902" i="1"/>
  <c r="E902" i="1" s="1"/>
  <c r="G902" i="1" s="1"/>
  <c r="H903" i="1" s="1"/>
  <c r="A903" i="1"/>
  <c r="I902" i="1"/>
  <c r="O900" i="1"/>
  <c r="I903" i="1" l="1"/>
  <c r="J903" i="1" s="1"/>
  <c r="O901" i="1"/>
  <c r="J902" i="1"/>
  <c r="K902" i="1" s="1"/>
  <c r="B902" i="1" s="1"/>
  <c r="A904" i="1"/>
  <c r="L903" i="1"/>
  <c r="D903" i="1"/>
  <c r="E903" i="1" s="1"/>
  <c r="G903" i="1" s="1"/>
  <c r="H904" i="1" s="1"/>
  <c r="Q903" i="1"/>
  <c r="M902" i="1"/>
  <c r="N902" i="1" s="1"/>
  <c r="C903" i="1" s="1"/>
  <c r="P903" i="1"/>
  <c r="I904" i="1" l="1"/>
  <c r="J904" i="1" s="1"/>
  <c r="O902" i="1"/>
  <c r="K903" i="1"/>
  <c r="B903" i="1" s="1"/>
  <c r="M903" i="1"/>
  <c r="N903" i="1" s="1"/>
  <c r="C904" i="1" s="1"/>
  <c r="Q904" i="1"/>
  <c r="P904" i="1"/>
  <c r="A905" i="1"/>
  <c r="L904" i="1"/>
  <c r="D904" i="1"/>
  <c r="E904" i="1" s="1"/>
  <c r="G904" i="1" s="1"/>
  <c r="H905" i="1" s="1"/>
  <c r="I905" i="1" l="1"/>
  <c r="J905" i="1" s="1"/>
  <c r="K904" i="1"/>
  <c r="B904" i="1" s="1"/>
  <c r="M904" i="1"/>
  <c r="N904" i="1" s="1"/>
  <c r="C905" i="1" s="1"/>
  <c r="P905" i="1"/>
  <c r="Q905" i="1"/>
  <c r="L905" i="1"/>
  <c r="D905" i="1"/>
  <c r="E905" i="1" s="1"/>
  <c r="G905" i="1" s="1"/>
  <c r="H906" i="1" s="1"/>
  <c r="A906" i="1"/>
  <c r="O903" i="1"/>
  <c r="O904" i="1" l="1"/>
  <c r="K905" i="1"/>
  <c r="B905" i="1" s="1"/>
  <c r="M905" i="1"/>
  <c r="N905" i="1" s="1"/>
  <c r="C906" i="1" s="1"/>
  <c r="Q906" i="1"/>
  <c r="P906" i="1"/>
  <c r="I906" i="1"/>
  <c r="A907" i="1"/>
  <c r="D906" i="1"/>
  <c r="E906" i="1" s="1"/>
  <c r="G906" i="1" s="1"/>
  <c r="H907" i="1" s="1"/>
  <c r="L906" i="1"/>
  <c r="I907" i="1" l="1"/>
  <c r="J907" i="1" s="1"/>
  <c r="P907" i="1"/>
  <c r="Q907" i="1"/>
  <c r="M906" i="1"/>
  <c r="N906" i="1" s="1"/>
  <c r="C907" i="1" s="1"/>
  <c r="D907" i="1"/>
  <c r="E907" i="1" s="1"/>
  <c r="G907" i="1" s="1"/>
  <c r="H908" i="1" s="1"/>
  <c r="L907" i="1"/>
  <c r="A908" i="1"/>
  <c r="O905" i="1"/>
  <c r="J906" i="1"/>
  <c r="K906" i="1" s="1"/>
  <c r="O906" i="1" l="1"/>
  <c r="B906" i="1"/>
  <c r="K907" i="1"/>
  <c r="B907" i="1" s="1"/>
  <c r="I908" i="1"/>
  <c r="J908" i="1" s="1"/>
  <c r="Q908" i="1"/>
  <c r="P908" i="1"/>
  <c r="M907" i="1"/>
  <c r="N907" i="1" s="1"/>
  <c r="C908" i="1" s="1"/>
  <c r="L908" i="1"/>
  <c r="D908" i="1"/>
  <c r="E908" i="1" s="1"/>
  <c r="G908" i="1" s="1"/>
  <c r="H909" i="1" s="1"/>
  <c r="A909" i="1"/>
  <c r="K908" i="1" l="1"/>
  <c r="B908" i="1" s="1"/>
  <c r="M908" i="1"/>
  <c r="N908" i="1" s="1"/>
  <c r="C909" i="1" s="1"/>
  <c r="P909" i="1"/>
  <c r="Q909" i="1"/>
  <c r="O907" i="1"/>
  <c r="A910" i="1"/>
  <c r="D909" i="1"/>
  <c r="E909" i="1" s="1"/>
  <c r="G909" i="1" s="1"/>
  <c r="H910" i="1" s="1"/>
  <c r="L909" i="1"/>
  <c r="I909" i="1"/>
  <c r="J909" i="1" s="1"/>
  <c r="K909" i="1" l="1"/>
  <c r="B909" i="1" s="1"/>
  <c r="M909" i="1"/>
  <c r="N909" i="1" s="1"/>
  <c r="C910" i="1" s="1"/>
  <c r="P910" i="1"/>
  <c r="Q910" i="1"/>
  <c r="I910" i="1"/>
  <c r="J910" i="1" s="1"/>
  <c r="A911" i="1"/>
  <c r="L910" i="1"/>
  <c r="D910" i="1"/>
  <c r="E910" i="1" s="1"/>
  <c r="G910" i="1" s="1"/>
  <c r="H911" i="1" s="1"/>
  <c r="O908" i="1"/>
  <c r="K910" i="1" l="1"/>
  <c r="B910" i="1" s="1"/>
  <c r="L911" i="1"/>
  <c r="D911" i="1"/>
  <c r="E911" i="1" s="1"/>
  <c r="G911" i="1" s="1"/>
  <c r="H912" i="1" s="1"/>
  <c r="A912" i="1"/>
  <c r="I911" i="1"/>
  <c r="O909" i="1"/>
  <c r="Q911" i="1"/>
  <c r="M910" i="1"/>
  <c r="N910" i="1" s="1"/>
  <c r="C911" i="1" s="1"/>
  <c r="P911" i="1"/>
  <c r="I912" i="1" l="1"/>
  <c r="J912" i="1" s="1"/>
  <c r="Q912" i="1"/>
  <c r="M911" i="1"/>
  <c r="N911" i="1" s="1"/>
  <c r="C912" i="1" s="1"/>
  <c r="P912" i="1"/>
  <c r="J911" i="1"/>
  <c r="K911" i="1" s="1"/>
  <c r="L912" i="1"/>
  <c r="A913" i="1"/>
  <c r="D912" i="1"/>
  <c r="E912" i="1" s="1"/>
  <c r="G912" i="1" s="1"/>
  <c r="H913" i="1" s="1"/>
  <c r="O910" i="1"/>
  <c r="O911" i="1" l="1"/>
  <c r="B911" i="1"/>
  <c r="I913" i="1"/>
  <c r="J913" i="1" s="1"/>
  <c r="K912" i="1"/>
  <c r="B912" i="1" s="1"/>
  <c r="A914" i="1"/>
  <c r="D913" i="1"/>
  <c r="E913" i="1" s="1"/>
  <c r="G913" i="1" s="1"/>
  <c r="H914" i="1" s="1"/>
  <c r="L913" i="1"/>
  <c r="Q913" i="1"/>
  <c r="M912" i="1"/>
  <c r="N912" i="1" s="1"/>
  <c r="C913" i="1" s="1"/>
  <c r="P913" i="1"/>
  <c r="K913" i="1" l="1"/>
  <c r="B913" i="1" s="1"/>
  <c r="A915" i="1"/>
  <c r="D914" i="1"/>
  <c r="E914" i="1" s="1"/>
  <c r="G914" i="1" s="1"/>
  <c r="H915" i="1" s="1"/>
  <c r="L914" i="1"/>
  <c r="O912" i="1"/>
  <c r="M913" i="1"/>
  <c r="N913" i="1" s="1"/>
  <c r="C914" i="1" s="1"/>
  <c r="P914" i="1"/>
  <c r="Q914" i="1"/>
  <c r="I914" i="1"/>
  <c r="P915" i="1" l="1"/>
  <c r="Q915" i="1"/>
  <c r="M914" i="1"/>
  <c r="N914" i="1" s="1"/>
  <c r="C915" i="1" s="1"/>
  <c r="I915" i="1"/>
  <c r="O913" i="1"/>
  <c r="J914" i="1"/>
  <c r="K914" i="1" s="1"/>
  <c r="B914" i="1" s="1"/>
  <c r="D915" i="1"/>
  <c r="E915" i="1" s="1"/>
  <c r="G915" i="1" s="1"/>
  <c r="H916" i="1" s="1"/>
  <c r="L915" i="1"/>
  <c r="A916" i="1"/>
  <c r="O914" i="1" l="1"/>
  <c r="I916" i="1"/>
  <c r="J916" i="1" s="1"/>
  <c r="L916" i="1"/>
  <c r="D916" i="1"/>
  <c r="E916" i="1" s="1"/>
  <c r="G916" i="1" s="1"/>
  <c r="H917" i="1" s="1"/>
  <c r="A917" i="1"/>
  <c r="J915" i="1"/>
  <c r="K915" i="1" s="1"/>
  <c r="B915" i="1" s="1"/>
  <c r="M915" i="1"/>
  <c r="N915" i="1" s="1"/>
  <c r="C916" i="1" s="1"/>
  <c r="Q916" i="1"/>
  <c r="P916" i="1"/>
  <c r="O915" i="1" l="1"/>
  <c r="K916" i="1"/>
  <c r="B916" i="1" s="1"/>
  <c r="M916" i="1"/>
  <c r="N916" i="1" s="1"/>
  <c r="C917" i="1" s="1"/>
  <c r="P917" i="1"/>
  <c r="Q917" i="1"/>
  <c r="I917" i="1"/>
  <c r="L917" i="1"/>
  <c r="D917" i="1"/>
  <c r="E917" i="1" s="1"/>
  <c r="G917" i="1" s="1"/>
  <c r="H918" i="1" s="1"/>
  <c r="A918" i="1"/>
  <c r="I918" i="1" l="1"/>
  <c r="J918" i="1" s="1"/>
  <c r="M917" i="1"/>
  <c r="N917" i="1" s="1"/>
  <c r="C918" i="1" s="1"/>
  <c r="P918" i="1"/>
  <c r="Q918" i="1"/>
  <c r="O916" i="1"/>
  <c r="L918" i="1"/>
  <c r="D918" i="1"/>
  <c r="E918" i="1" s="1"/>
  <c r="G918" i="1" s="1"/>
  <c r="H919" i="1" s="1"/>
  <c r="A919" i="1"/>
  <c r="J917" i="1"/>
  <c r="K917" i="1" s="1"/>
  <c r="O917" i="1" l="1"/>
  <c r="B917" i="1"/>
  <c r="K918" i="1"/>
  <c r="B918" i="1" s="1"/>
  <c r="Q919" i="1"/>
  <c r="M918" i="1"/>
  <c r="N918" i="1" s="1"/>
  <c r="C919" i="1" s="1"/>
  <c r="P919" i="1"/>
  <c r="I919" i="1"/>
  <c r="J919" i="1" s="1"/>
  <c r="L919" i="1"/>
  <c r="D919" i="1"/>
  <c r="E919" i="1" s="1"/>
  <c r="G919" i="1" s="1"/>
  <c r="H920" i="1" s="1"/>
  <c r="A920" i="1"/>
  <c r="K919" i="1" l="1"/>
  <c r="B919" i="1" s="1"/>
  <c r="M919" i="1"/>
  <c r="N919" i="1" s="1"/>
  <c r="C920" i="1" s="1"/>
  <c r="P920" i="1"/>
  <c r="Q920" i="1"/>
  <c r="L920" i="1"/>
  <c r="D920" i="1"/>
  <c r="E920" i="1" s="1"/>
  <c r="G920" i="1" s="1"/>
  <c r="H921" i="1" s="1"/>
  <c r="A921" i="1"/>
  <c r="I920" i="1"/>
  <c r="O918" i="1"/>
  <c r="M920" i="1" l="1"/>
  <c r="N920" i="1" s="1"/>
  <c r="C921" i="1" s="1"/>
  <c r="P921" i="1"/>
  <c r="Q921" i="1"/>
  <c r="I921" i="1"/>
  <c r="J921" i="1" s="1"/>
  <c r="J920" i="1"/>
  <c r="K920" i="1" s="1"/>
  <c r="A922" i="1"/>
  <c r="L921" i="1"/>
  <c r="D921" i="1"/>
  <c r="E921" i="1" s="1"/>
  <c r="G921" i="1" s="1"/>
  <c r="H922" i="1" s="1"/>
  <c r="O919" i="1"/>
  <c r="O920" i="1" l="1"/>
  <c r="B920" i="1"/>
  <c r="K921" i="1"/>
  <c r="B921" i="1" s="1"/>
  <c r="M921" i="1"/>
  <c r="N921" i="1" s="1"/>
  <c r="C922" i="1" s="1"/>
  <c r="Q922" i="1"/>
  <c r="P922" i="1"/>
  <c r="A923" i="1"/>
  <c r="D922" i="1"/>
  <c r="E922" i="1" s="1"/>
  <c r="G922" i="1" s="1"/>
  <c r="H923" i="1" s="1"/>
  <c r="L922" i="1"/>
  <c r="I922" i="1"/>
  <c r="J922" i="1" s="1"/>
  <c r="K922" i="1" l="1"/>
  <c r="B922" i="1" s="1"/>
  <c r="I923" i="1"/>
  <c r="J923" i="1" s="1"/>
  <c r="L923" i="1"/>
  <c r="D923" i="1"/>
  <c r="E923" i="1" s="1"/>
  <c r="G923" i="1" s="1"/>
  <c r="H924" i="1" s="1"/>
  <c r="A924" i="1"/>
  <c r="P923" i="1"/>
  <c r="M922" i="1"/>
  <c r="N922" i="1" s="1"/>
  <c r="C923" i="1" s="1"/>
  <c r="Q923" i="1"/>
  <c r="O921" i="1"/>
  <c r="K923" i="1" l="1"/>
  <c r="B923" i="1" s="1"/>
  <c r="L924" i="1"/>
  <c r="D924" i="1"/>
  <c r="E924" i="1" s="1"/>
  <c r="G924" i="1" s="1"/>
  <c r="H925" i="1" s="1"/>
  <c r="A925" i="1"/>
  <c r="I924" i="1"/>
  <c r="J924" i="1" s="1"/>
  <c r="O922" i="1"/>
  <c r="Q924" i="1"/>
  <c r="M923" i="1"/>
  <c r="N923" i="1" s="1"/>
  <c r="C924" i="1" s="1"/>
  <c r="P924" i="1"/>
  <c r="K924" i="1" l="1"/>
  <c r="B924" i="1" s="1"/>
  <c r="D925" i="1"/>
  <c r="E925" i="1" s="1"/>
  <c r="G925" i="1" s="1"/>
  <c r="H926" i="1" s="1"/>
  <c r="L925" i="1"/>
  <c r="A926" i="1"/>
  <c r="O923" i="1"/>
  <c r="Q925" i="1"/>
  <c r="M924" i="1"/>
  <c r="N924" i="1" s="1"/>
  <c r="C925" i="1" s="1"/>
  <c r="P925" i="1"/>
  <c r="I925" i="1"/>
  <c r="I926" i="1" l="1"/>
  <c r="J926" i="1" s="1"/>
  <c r="Q926" i="1"/>
  <c r="M925" i="1"/>
  <c r="N925" i="1" s="1"/>
  <c r="C926" i="1" s="1"/>
  <c r="P926" i="1"/>
  <c r="L926" i="1"/>
  <c r="D926" i="1"/>
  <c r="E926" i="1" s="1"/>
  <c r="G926" i="1" s="1"/>
  <c r="H927" i="1" s="1"/>
  <c r="A927" i="1"/>
  <c r="O924" i="1"/>
  <c r="J925" i="1"/>
  <c r="K925" i="1" s="1"/>
  <c r="O925" i="1" l="1"/>
  <c r="B925" i="1"/>
  <c r="I927" i="1"/>
  <c r="J927" i="1" s="1"/>
  <c r="K926" i="1"/>
  <c r="B926" i="1" s="1"/>
  <c r="L927" i="1"/>
  <c r="A928" i="1"/>
  <c r="D927" i="1"/>
  <c r="E927" i="1" s="1"/>
  <c r="G927" i="1" s="1"/>
  <c r="H928" i="1" s="1"/>
  <c r="P927" i="1"/>
  <c r="Q927" i="1"/>
  <c r="M926" i="1"/>
  <c r="N926" i="1" s="1"/>
  <c r="C927" i="1" s="1"/>
  <c r="K927" i="1" l="1"/>
  <c r="B927" i="1" s="1"/>
  <c r="P928" i="1"/>
  <c r="M927" i="1"/>
  <c r="N927" i="1" s="1"/>
  <c r="C928" i="1" s="1"/>
  <c r="Q928" i="1"/>
  <c r="I928" i="1"/>
  <c r="J928" i="1" s="1"/>
  <c r="A929" i="1"/>
  <c r="L928" i="1"/>
  <c r="D928" i="1"/>
  <c r="E928" i="1" s="1"/>
  <c r="G928" i="1" s="1"/>
  <c r="H929" i="1" s="1"/>
  <c r="O926" i="1"/>
  <c r="K928" i="1" l="1"/>
  <c r="B928" i="1" s="1"/>
  <c r="M928" i="1"/>
  <c r="N928" i="1" s="1"/>
  <c r="C929" i="1" s="1"/>
  <c r="Q929" i="1"/>
  <c r="P929" i="1"/>
  <c r="A930" i="1"/>
  <c r="L929" i="1"/>
  <c r="D929" i="1"/>
  <c r="E929" i="1" s="1"/>
  <c r="G929" i="1" s="1"/>
  <c r="H930" i="1" s="1"/>
  <c r="O927" i="1"/>
  <c r="I929" i="1"/>
  <c r="I930" i="1" l="1"/>
  <c r="J930" i="1" s="1"/>
  <c r="A931" i="1"/>
  <c r="L930" i="1"/>
  <c r="D930" i="1"/>
  <c r="E930" i="1" s="1"/>
  <c r="G930" i="1" s="1"/>
  <c r="H931" i="1" s="1"/>
  <c r="O928" i="1"/>
  <c r="J929" i="1"/>
  <c r="K929" i="1" s="1"/>
  <c r="B929" i="1" s="1"/>
  <c r="M929" i="1"/>
  <c r="N929" i="1" s="1"/>
  <c r="C930" i="1" s="1"/>
  <c r="P930" i="1"/>
  <c r="Q930" i="1"/>
  <c r="O929" i="1" l="1"/>
  <c r="K930" i="1"/>
  <c r="B930" i="1" s="1"/>
  <c r="P931" i="1"/>
  <c r="M930" i="1"/>
  <c r="N930" i="1" s="1"/>
  <c r="C931" i="1" s="1"/>
  <c r="Q931" i="1"/>
  <c r="I931" i="1"/>
  <c r="L931" i="1"/>
  <c r="D931" i="1"/>
  <c r="E931" i="1" s="1"/>
  <c r="G931" i="1" s="1"/>
  <c r="H932" i="1" s="1"/>
  <c r="A932" i="1"/>
  <c r="O930" i="1" l="1"/>
  <c r="L932" i="1"/>
  <c r="A933" i="1"/>
  <c r="D932" i="1"/>
  <c r="E932" i="1" s="1"/>
  <c r="G932" i="1" s="1"/>
  <c r="H933" i="1" s="1"/>
  <c r="I932" i="1"/>
  <c r="J931" i="1"/>
  <c r="K931" i="1" s="1"/>
  <c r="B931" i="1" s="1"/>
  <c r="P932" i="1"/>
  <c r="M931" i="1"/>
  <c r="N931" i="1" s="1"/>
  <c r="C932" i="1" s="1"/>
  <c r="Q932" i="1"/>
  <c r="I933" i="1" l="1"/>
  <c r="J933" i="1" s="1"/>
  <c r="O931" i="1"/>
  <c r="J932" i="1"/>
  <c r="K932" i="1" s="1"/>
  <c r="B932" i="1" s="1"/>
  <c r="M932" i="1"/>
  <c r="N932" i="1" s="1"/>
  <c r="C933" i="1" s="1"/>
  <c r="Q933" i="1"/>
  <c r="P933" i="1"/>
  <c r="D933" i="1"/>
  <c r="E933" i="1" s="1"/>
  <c r="G933" i="1" s="1"/>
  <c r="H934" i="1" s="1"/>
  <c r="L933" i="1"/>
  <c r="A934" i="1"/>
  <c r="I934" i="1" l="1"/>
  <c r="J934" i="1" s="1"/>
  <c r="O932" i="1"/>
  <c r="K933" i="1"/>
  <c r="B933" i="1" s="1"/>
  <c r="M933" i="1"/>
  <c r="N933" i="1" s="1"/>
  <c r="C934" i="1" s="1"/>
  <c r="Q934" i="1"/>
  <c r="P934" i="1"/>
  <c r="A935" i="1"/>
  <c r="L934" i="1"/>
  <c r="D934" i="1"/>
  <c r="E934" i="1" s="1"/>
  <c r="G934" i="1" s="1"/>
  <c r="H935" i="1" s="1"/>
  <c r="K934" i="1" l="1"/>
  <c r="B934" i="1" s="1"/>
  <c r="P935" i="1"/>
  <c r="M934" i="1"/>
  <c r="N934" i="1" s="1"/>
  <c r="C935" i="1" s="1"/>
  <c r="Q935" i="1"/>
  <c r="I935" i="1"/>
  <c r="J935" i="1" s="1"/>
  <c r="D935" i="1"/>
  <c r="E935" i="1" s="1"/>
  <c r="G935" i="1" s="1"/>
  <c r="H936" i="1" s="1"/>
  <c r="L935" i="1"/>
  <c r="A936" i="1"/>
  <c r="O933" i="1"/>
  <c r="K935" i="1" l="1"/>
  <c r="B935" i="1" s="1"/>
  <c r="Q936" i="1"/>
  <c r="P936" i="1"/>
  <c r="M935" i="1"/>
  <c r="N935" i="1" s="1"/>
  <c r="C936" i="1" s="1"/>
  <c r="L936" i="1"/>
  <c r="D936" i="1"/>
  <c r="E936" i="1" s="1"/>
  <c r="G936" i="1" s="1"/>
  <c r="H937" i="1" s="1"/>
  <c r="A937" i="1"/>
  <c r="I936" i="1"/>
  <c r="O934" i="1"/>
  <c r="I937" i="1" l="1"/>
  <c r="J937" i="1" s="1"/>
  <c r="O935" i="1"/>
  <c r="M936" i="1"/>
  <c r="N936" i="1" s="1"/>
  <c r="C937" i="1" s="1"/>
  <c r="Q937" i="1"/>
  <c r="P937" i="1"/>
  <c r="L937" i="1"/>
  <c r="D937" i="1"/>
  <c r="E937" i="1" s="1"/>
  <c r="G937" i="1" s="1"/>
  <c r="H938" i="1" s="1"/>
  <c r="A938" i="1"/>
  <c r="J936" i="1"/>
  <c r="K936" i="1" s="1"/>
  <c r="O936" i="1" l="1"/>
  <c r="B936" i="1"/>
  <c r="I938" i="1"/>
  <c r="J938" i="1" s="1"/>
  <c r="K937" i="1"/>
  <c r="B937" i="1" s="1"/>
  <c r="D938" i="1"/>
  <c r="E938" i="1" s="1"/>
  <c r="G938" i="1" s="1"/>
  <c r="H939" i="1" s="1"/>
  <c r="L938" i="1"/>
  <c r="A939" i="1"/>
  <c r="M937" i="1"/>
  <c r="N937" i="1" s="1"/>
  <c r="C938" i="1" s="1"/>
  <c r="Q938" i="1"/>
  <c r="P938" i="1"/>
  <c r="K938" i="1" l="1"/>
  <c r="B938" i="1" s="1"/>
  <c r="A940" i="1"/>
  <c r="L939" i="1"/>
  <c r="D939" i="1"/>
  <c r="E939" i="1" s="1"/>
  <c r="G939" i="1" s="1"/>
  <c r="H940" i="1" s="1"/>
  <c r="O937" i="1"/>
  <c r="M938" i="1"/>
  <c r="N938" i="1" s="1"/>
  <c r="C939" i="1" s="1"/>
  <c r="P939" i="1"/>
  <c r="Q939" i="1"/>
  <c r="I939" i="1"/>
  <c r="J939" i="1" s="1"/>
  <c r="K939" i="1" l="1"/>
  <c r="B939" i="1" s="1"/>
  <c r="Q940" i="1"/>
  <c r="P940" i="1"/>
  <c r="M939" i="1"/>
  <c r="N939" i="1" s="1"/>
  <c r="C940" i="1" s="1"/>
  <c r="I940" i="1"/>
  <c r="J940" i="1" s="1"/>
  <c r="L940" i="1"/>
  <c r="D940" i="1"/>
  <c r="E940" i="1" s="1"/>
  <c r="G940" i="1" s="1"/>
  <c r="H941" i="1" s="1"/>
  <c r="A941" i="1"/>
  <c r="O938" i="1"/>
  <c r="O939" i="1" l="1"/>
  <c r="K940" i="1"/>
  <c r="B940" i="1" s="1"/>
  <c r="L941" i="1"/>
  <c r="A942" i="1"/>
  <c r="D941" i="1"/>
  <c r="E941" i="1" s="1"/>
  <c r="G941" i="1" s="1"/>
  <c r="H942" i="1" s="1"/>
  <c r="I941" i="1"/>
  <c r="J941" i="1" s="1"/>
  <c r="M940" i="1"/>
  <c r="N940" i="1" s="1"/>
  <c r="C941" i="1" s="1"/>
  <c r="Q941" i="1"/>
  <c r="P941" i="1"/>
  <c r="O940" i="1" l="1"/>
  <c r="I942" i="1"/>
  <c r="J942" i="1" s="1"/>
  <c r="K941" i="1"/>
  <c r="B941" i="1" s="1"/>
  <c r="M941" i="1"/>
  <c r="N941" i="1" s="1"/>
  <c r="C942" i="1" s="1"/>
  <c r="Q942" i="1"/>
  <c r="P942" i="1"/>
  <c r="A943" i="1"/>
  <c r="L942" i="1"/>
  <c r="D942" i="1"/>
  <c r="E942" i="1" s="1"/>
  <c r="G942" i="1" s="1"/>
  <c r="H943" i="1" s="1"/>
  <c r="I943" i="1" l="1"/>
  <c r="J943" i="1" s="1"/>
  <c r="O941" i="1"/>
  <c r="K942" i="1"/>
  <c r="B942" i="1" s="1"/>
  <c r="M942" i="1"/>
  <c r="N942" i="1" s="1"/>
  <c r="C943" i="1" s="1"/>
  <c r="Q943" i="1"/>
  <c r="P943" i="1"/>
  <c r="A944" i="1"/>
  <c r="L943" i="1"/>
  <c r="D943" i="1"/>
  <c r="K943" i="1" l="1"/>
  <c r="B943" i="1" s="1"/>
  <c r="Q944" i="1"/>
  <c r="P944" i="1"/>
  <c r="M943" i="1"/>
  <c r="N943" i="1" s="1"/>
  <c r="C944" i="1" s="1"/>
  <c r="I944" i="1"/>
  <c r="D944" i="1"/>
  <c r="E944" i="1" s="1"/>
  <c r="G944" i="1" s="1"/>
  <c r="L944" i="1"/>
  <c r="A945" i="1"/>
  <c r="O942" i="1"/>
  <c r="E943" i="1"/>
  <c r="G943" i="1" s="1"/>
  <c r="H944" i="1" s="1"/>
  <c r="J944" i="1" s="1"/>
  <c r="H945" i="1" l="1"/>
  <c r="O943" i="1"/>
  <c r="K944" i="1"/>
  <c r="M944" i="1"/>
  <c r="N944" i="1" s="1"/>
  <c r="C945" i="1" s="1"/>
  <c r="Q945" i="1"/>
  <c r="P945" i="1"/>
  <c r="L945" i="1"/>
  <c r="A946" i="1"/>
  <c r="D945" i="1"/>
  <c r="E945" i="1" s="1"/>
  <c r="G945" i="1" s="1"/>
  <c r="H946" i="1" s="1"/>
  <c r="I945" i="1"/>
  <c r="I946" i="1" l="1"/>
  <c r="B944" i="1"/>
  <c r="J946" i="1"/>
  <c r="A947" i="1"/>
  <c r="D946" i="1"/>
  <c r="L946" i="1"/>
  <c r="J945" i="1"/>
  <c r="O944" i="1"/>
  <c r="M945" i="1"/>
  <c r="Q946" i="1"/>
  <c r="P946" i="1"/>
  <c r="N945" i="1" l="1"/>
  <c r="K945" i="1"/>
  <c r="Q947" i="1"/>
  <c r="M946" i="1"/>
  <c r="N946" i="1" s="1"/>
  <c r="P947" i="1"/>
  <c r="I947" i="1"/>
  <c r="E946" i="1"/>
  <c r="D947" i="1"/>
  <c r="L947" i="1"/>
  <c r="A948" i="1"/>
  <c r="C946" i="1" l="1"/>
  <c r="K946" i="1" s="1"/>
  <c r="E947" i="1"/>
  <c r="O945" i="1"/>
  <c r="G946" i="1"/>
  <c r="H947" i="1" s="1"/>
  <c r="J947" i="1" s="1"/>
  <c r="B945" i="1"/>
  <c r="L948" i="1"/>
  <c r="D948" i="1"/>
  <c r="A949" i="1"/>
  <c r="Q948" i="1"/>
  <c r="M947" i="1"/>
  <c r="N947" i="1" s="1"/>
  <c r="P948" i="1"/>
  <c r="I948" i="1"/>
  <c r="B946" i="1" l="1"/>
  <c r="O946" i="1"/>
  <c r="C947" i="1"/>
  <c r="C948" i="1" s="1"/>
  <c r="E948" i="1"/>
  <c r="G947" i="1"/>
  <c r="H948" i="1" s="1"/>
  <c r="J948" i="1" s="1"/>
  <c r="L949" i="1"/>
  <c r="D949" i="1"/>
  <c r="A950" i="1"/>
  <c r="M948" i="1"/>
  <c r="N948" i="1" s="1"/>
  <c r="Q949" i="1"/>
  <c r="P949" i="1"/>
  <c r="I949" i="1"/>
  <c r="K947" i="1" l="1"/>
  <c r="B947" i="1" s="1"/>
  <c r="C949" i="1"/>
  <c r="K948" i="1"/>
  <c r="E949" i="1"/>
  <c r="G948" i="1"/>
  <c r="H949" i="1" s="1"/>
  <c r="J949" i="1" s="1"/>
  <c r="I950" i="1"/>
  <c r="L950" i="1"/>
  <c r="D950" i="1"/>
  <c r="A951" i="1"/>
  <c r="Q950" i="1"/>
  <c r="P950" i="1"/>
  <c r="M949" i="1"/>
  <c r="N949" i="1" s="1"/>
  <c r="O947" i="1" l="1"/>
  <c r="C950" i="1"/>
  <c r="O948" i="1"/>
  <c r="K949" i="1"/>
  <c r="G949" i="1"/>
  <c r="H950" i="1" s="1"/>
  <c r="J950" i="1" s="1"/>
  <c r="B948" i="1"/>
  <c r="I951" i="1"/>
  <c r="E950" i="1"/>
  <c r="Q951" i="1"/>
  <c r="M950" i="1"/>
  <c r="N950" i="1" s="1"/>
  <c r="P951" i="1"/>
  <c r="D951" i="1"/>
  <c r="L951" i="1"/>
  <c r="A952" i="1"/>
  <c r="C951" i="1" l="1"/>
  <c r="E951" i="1"/>
  <c r="G950" i="1"/>
  <c r="H951" i="1" s="1"/>
  <c r="J951" i="1" s="1"/>
  <c r="O949" i="1"/>
  <c r="K950" i="1"/>
  <c r="B949" i="1"/>
  <c r="I952" i="1"/>
  <c r="A953" i="1"/>
  <c r="L952" i="1"/>
  <c r="D952" i="1"/>
  <c r="Q952" i="1"/>
  <c r="P952" i="1"/>
  <c r="M951" i="1"/>
  <c r="N951" i="1" s="1"/>
  <c r="C952" i="1" s="1"/>
  <c r="B950" i="1" l="1"/>
  <c r="K951" i="1"/>
  <c r="O951" i="1" s="1"/>
  <c r="E952" i="1"/>
  <c r="G951" i="1"/>
  <c r="H952" i="1" s="1"/>
  <c r="J952" i="1" s="1"/>
  <c r="O950" i="1"/>
  <c r="Q953" i="1"/>
  <c r="M952" i="1"/>
  <c r="N952" i="1" s="1"/>
  <c r="C953" i="1" s="1"/>
  <c r="P953" i="1"/>
  <c r="A954" i="1"/>
  <c r="L953" i="1"/>
  <c r="D953" i="1"/>
  <c r="I953" i="1"/>
  <c r="K952" i="1" l="1"/>
  <c r="O952" i="1" s="1"/>
  <c r="G952" i="1"/>
  <c r="H953" i="1" s="1"/>
  <c r="J953" i="1" s="1"/>
  <c r="B951" i="1"/>
  <c r="E953" i="1"/>
  <c r="Q954" i="1"/>
  <c r="P954" i="1"/>
  <c r="M953" i="1"/>
  <c r="N953" i="1" s="1"/>
  <c r="C954" i="1" s="1"/>
  <c r="I954" i="1"/>
  <c r="L954" i="1"/>
  <c r="D954" i="1"/>
  <c r="A955" i="1"/>
  <c r="K953" i="1" l="1"/>
  <c r="O953" i="1" s="1"/>
  <c r="E954" i="1"/>
  <c r="G953" i="1"/>
  <c r="H954" i="1" s="1"/>
  <c r="J954" i="1" s="1"/>
  <c r="B952" i="1"/>
  <c r="P955" i="1"/>
  <c r="M954" i="1"/>
  <c r="N954" i="1" s="1"/>
  <c r="C955" i="1" s="1"/>
  <c r="Q955" i="1"/>
  <c r="A956" i="1"/>
  <c r="L955" i="1"/>
  <c r="D955" i="1"/>
  <c r="I955" i="1"/>
  <c r="K954" i="1" l="1"/>
  <c r="O954" i="1" s="1"/>
  <c r="E955" i="1"/>
  <c r="G954" i="1"/>
  <c r="H955" i="1" s="1"/>
  <c r="J955" i="1" s="1"/>
  <c r="B953" i="1"/>
  <c r="I956" i="1"/>
  <c r="A957" i="1"/>
  <c r="D956" i="1"/>
  <c r="L956" i="1"/>
  <c r="M955" i="1"/>
  <c r="N955" i="1" s="1"/>
  <c r="C956" i="1" s="1"/>
  <c r="Q956" i="1"/>
  <c r="P956" i="1"/>
  <c r="E956" i="1" l="1"/>
  <c r="K955" i="1"/>
  <c r="O955" i="1" s="1"/>
  <c r="G955" i="1"/>
  <c r="H956" i="1" s="1"/>
  <c r="J956" i="1" s="1"/>
  <c r="B954" i="1"/>
  <c r="I957" i="1"/>
  <c r="D957" i="1"/>
  <c r="E957" i="1" s="1"/>
  <c r="G957" i="1" s="1"/>
  <c r="L957" i="1"/>
  <c r="A958" i="1"/>
  <c r="P957" i="1"/>
  <c r="M956" i="1"/>
  <c r="N956" i="1" s="1"/>
  <c r="C957" i="1" s="1"/>
  <c r="Q957" i="1"/>
  <c r="H958" i="1" l="1"/>
  <c r="K956" i="1"/>
  <c r="O956" i="1" s="1"/>
  <c r="G956" i="1"/>
  <c r="H957" i="1" s="1"/>
  <c r="J957" i="1" s="1"/>
  <c r="K957" i="1" s="1"/>
  <c r="B957" i="1" s="1"/>
  <c r="B955" i="1"/>
  <c r="L958" i="1"/>
  <c r="A959" i="1"/>
  <c r="D958" i="1"/>
  <c r="E958" i="1" s="1"/>
  <c r="G958" i="1" s="1"/>
  <c r="H959" i="1" s="1"/>
  <c r="Q958" i="1"/>
  <c r="M957" i="1"/>
  <c r="N957" i="1" s="1"/>
  <c r="C958" i="1" s="1"/>
  <c r="P958" i="1"/>
  <c r="I958" i="1"/>
  <c r="B956" i="1" l="1"/>
  <c r="I959" i="1"/>
  <c r="J959" i="1" s="1"/>
  <c r="Q959" i="1"/>
  <c r="M958" i="1"/>
  <c r="N958" i="1" s="1"/>
  <c r="C959" i="1" s="1"/>
  <c r="P959" i="1"/>
  <c r="J958" i="1"/>
  <c r="K958" i="1" s="1"/>
  <c r="L959" i="1"/>
  <c r="D959" i="1"/>
  <c r="E959" i="1" s="1"/>
  <c r="A960" i="1"/>
  <c r="O957" i="1"/>
  <c r="O958" i="1" l="1"/>
  <c r="B958" i="1"/>
  <c r="K959" i="1"/>
  <c r="B959" i="1" s="1"/>
  <c r="G959" i="1"/>
  <c r="H960" i="1" s="1"/>
  <c r="J960" i="1" s="1"/>
  <c r="M959" i="1"/>
  <c r="N959" i="1" s="1"/>
  <c r="C960" i="1" s="1"/>
  <c r="P960" i="1"/>
  <c r="Q960" i="1"/>
  <c r="A961" i="1"/>
  <c r="D960" i="1"/>
  <c r="E960" i="1" s="1"/>
  <c r="G960" i="1" s="1"/>
  <c r="H961" i="1" s="1"/>
  <c r="L960" i="1"/>
  <c r="I960" i="1"/>
  <c r="O959" i="1" l="1"/>
  <c r="K960" i="1"/>
  <c r="B960" i="1" s="1"/>
  <c r="Q961" i="1"/>
  <c r="P961" i="1"/>
  <c r="M960" i="1"/>
  <c r="N960" i="1" s="1"/>
  <c r="C961" i="1" s="1"/>
  <c r="I961" i="1"/>
  <c r="J961" i="1" s="1"/>
  <c r="L961" i="1"/>
  <c r="D961" i="1"/>
  <c r="E961" i="1" s="1"/>
  <c r="G961" i="1" s="1"/>
  <c r="H962" i="1" s="1"/>
  <c r="A962" i="1"/>
  <c r="K961" i="1" l="1"/>
  <c r="B961" i="1" s="1"/>
  <c r="Q962" i="1"/>
  <c r="M961" i="1"/>
  <c r="N961" i="1" s="1"/>
  <c r="C962" i="1" s="1"/>
  <c r="P962" i="1"/>
  <c r="O960" i="1"/>
  <c r="L962" i="1"/>
  <c r="D962" i="1"/>
  <c r="A963" i="1"/>
  <c r="I962" i="1"/>
  <c r="E962" i="1" l="1"/>
  <c r="O961" i="1"/>
  <c r="I963" i="1"/>
  <c r="A964" i="1"/>
  <c r="D963" i="1"/>
  <c r="L963" i="1"/>
  <c r="J962" i="1"/>
  <c r="M962" i="1"/>
  <c r="N962" i="1" s="1"/>
  <c r="C963" i="1" s="1"/>
  <c r="Q963" i="1"/>
  <c r="P963" i="1"/>
  <c r="K962" i="1" l="1"/>
  <c r="O962" i="1" s="1"/>
  <c r="E963" i="1"/>
  <c r="G962" i="1"/>
  <c r="H963" i="1" s="1"/>
  <c r="J963" i="1" s="1"/>
  <c r="D964" i="1"/>
  <c r="E964" i="1" s="1"/>
  <c r="G964" i="1" s="1"/>
  <c r="A965" i="1"/>
  <c r="L964" i="1"/>
  <c r="M963" i="1"/>
  <c r="N963" i="1" s="1"/>
  <c r="C964" i="1" s="1"/>
  <c r="Q964" i="1"/>
  <c r="P964" i="1"/>
  <c r="I964" i="1"/>
  <c r="K963" i="1" l="1"/>
  <c r="O963" i="1" s="1"/>
  <c r="G963" i="1"/>
  <c r="H964" i="1" s="1"/>
  <c r="J964" i="1" s="1"/>
  <c r="K964" i="1" s="1"/>
  <c r="B964" i="1" s="1"/>
  <c r="H965" i="1"/>
  <c r="B962" i="1"/>
  <c r="I965" i="1"/>
  <c r="A966" i="1"/>
  <c r="D965" i="1"/>
  <c r="E965" i="1" s="1"/>
  <c r="G965" i="1" s="1"/>
  <c r="H966" i="1" s="1"/>
  <c r="L965" i="1"/>
  <c r="P965" i="1"/>
  <c r="Q965" i="1"/>
  <c r="M964" i="1"/>
  <c r="N964" i="1" s="1"/>
  <c r="C965" i="1" s="1"/>
  <c r="J965" i="1" l="1"/>
  <c r="K965" i="1" s="1"/>
  <c r="B965" i="1" s="1"/>
  <c r="B963" i="1"/>
  <c r="Q966" i="1"/>
  <c r="P966" i="1"/>
  <c r="M965" i="1"/>
  <c r="N965" i="1" s="1"/>
  <c r="C966" i="1" s="1"/>
  <c r="O964" i="1"/>
  <c r="I966" i="1"/>
  <c r="J966" i="1" s="1"/>
  <c r="L966" i="1"/>
  <c r="D966" i="1"/>
  <c r="A967" i="1"/>
  <c r="O965" i="1" l="1"/>
  <c r="K966" i="1"/>
  <c r="B966" i="1" s="1"/>
  <c r="E966" i="1"/>
  <c r="G966" i="1" s="1"/>
  <c r="H967" i="1" s="1"/>
  <c r="Q967" i="1"/>
  <c r="M966" i="1"/>
  <c r="N966" i="1" s="1"/>
  <c r="C967" i="1" s="1"/>
  <c r="P967" i="1"/>
  <c r="A968" i="1"/>
  <c r="L967" i="1"/>
  <c r="D967" i="1"/>
  <c r="E967" i="1" s="1"/>
  <c r="G967" i="1" s="1"/>
  <c r="H968" i="1" s="1"/>
  <c r="I967" i="1"/>
  <c r="J967" i="1" l="1"/>
  <c r="K967" i="1" s="1"/>
  <c r="B967" i="1" s="1"/>
  <c r="P968" i="1"/>
  <c r="M967" i="1"/>
  <c r="N967" i="1" s="1"/>
  <c r="C968" i="1" s="1"/>
  <c r="Q968" i="1"/>
  <c r="A969" i="1"/>
  <c r="L968" i="1"/>
  <c r="D968" i="1"/>
  <c r="E968" i="1" s="1"/>
  <c r="G968" i="1" s="1"/>
  <c r="H969" i="1" s="1"/>
  <c r="O966" i="1"/>
  <c r="I968" i="1"/>
  <c r="I969" i="1" l="1"/>
  <c r="J969" i="1" s="1"/>
  <c r="A970" i="1"/>
  <c r="L969" i="1"/>
  <c r="D969" i="1"/>
  <c r="E969" i="1" s="1"/>
  <c r="J968" i="1"/>
  <c r="K968" i="1" s="1"/>
  <c r="O967" i="1"/>
  <c r="M968" i="1"/>
  <c r="N968" i="1" s="1"/>
  <c r="C969" i="1" s="1"/>
  <c r="P969" i="1"/>
  <c r="Q969" i="1"/>
  <c r="O968" i="1" l="1"/>
  <c r="B968" i="1"/>
  <c r="I970" i="1"/>
  <c r="K969" i="1"/>
  <c r="B969" i="1" s="1"/>
  <c r="D970" i="1"/>
  <c r="L970" i="1"/>
  <c r="A971" i="1"/>
  <c r="G969" i="1"/>
  <c r="H970" i="1" s="1"/>
  <c r="J970" i="1" s="1"/>
  <c r="Q970" i="1"/>
  <c r="M969" i="1"/>
  <c r="N969" i="1" s="1"/>
  <c r="C970" i="1" s="1"/>
  <c r="P970" i="1"/>
  <c r="I971" i="1" l="1"/>
  <c r="K970" i="1"/>
  <c r="B970" i="1" s="1"/>
  <c r="P971" i="1"/>
  <c r="M970" i="1"/>
  <c r="N970" i="1" s="1"/>
  <c r="C971" i="1" s="1"/>
  <c r="Q971" i="1"/>
  <c r="E970" i="1"/>
  <c r="G970" i="1" s="1"/>
  <c r="H971" i="1" s="1"/>
  <c r="J971" i="1" s="1"/>
  <c r="L971" i="1"/>
  <c r="A972" i="1"/>
  <c r="D971" i="1"/>
  <c r="E971" i="1" s="1"/>
  <c r="G971" i="1" s="1"/>
  <c r="H972" i="1" s="1"/>
  <c r="O969" i="1"/>
  <c r="I972" i="1" l="1"/>
  <c r="J972" i="1" s="1"/>
  <c r="K971" i="1"/>
  <c r="B971" i="1" s="1"/>
  <c r="O970" i="1"/>
  <c r="A973" i="1"/>
  <c r="L972" i="1"/>
  <c r="D972" i="1"/>
  <c r="E972" i="1" s="1"/>
  <c r="G972" i="1" s="1"/>
  <c r="H973" i="1" s="1"/>
  <c r="M971" i="1"/>
  <c r="N971" i="1" s="1"/>
  <c r="C972" i="1" s="1"/>
  <c r="P972" i="1"/>
  <c r="Q972" i="1"/>
  <c r="K972" i="1" l="1"/>
  <c r="B972" i="1" s="1"/>
  <c r="A974" i="1"/>
  <c r="D973" i="1"/>
  <c r="E973" i="1" s="1"/>
  <c r="G973" i="1" s="1"/>
  <c r="H974" i="1" s="1"/>
  <c r="L973" i="1"/>
  <c r="O971" i="1"/>
  <c r="M972" i="1"/>
  <c r="N972" i="1" s="1"/>
  <c r="C973" i="1" s="1"/>
  <c r="Q973" i="1"/>
  <c r="P973" i="1"/>
  <c r="I973" i="1"/>
  <c r="I974" i="1" l="1"/>
  <c r="J974" i="1" s="1"/>
  <c r="J973" i="1"/>
  <c r="K973" i="1" s="1"/>
  <c r="B973" i="1" s="1"/>
  <c r="D974" i="1"/>
  <c r="E974" i="1" s="1"/>
  <c r="G974" i="1" s="1"/>
  <c r="H975" i="1" s="1"/>
  <c r="L974" i="1"/>
  <c r="A975" i="1"/>
  <c r="O972" i="1"/>
  <c r="M973" i="1"/>
  <c r="N973" i="1" s="1"/>
  <c r="C974" i="1" s="1"/>
  <c r="P974" i="1"/>
  <c r="Q974" i="1"/>
  <c r="I975" i="1" l="1"/>
  <c r="J975" i="1" s="1"/>
  <c r="O973" i="1"/>
  <c r="K974" i="1"/>
  <c r="B974" i="1" s="1"/>
  <c r="A976" i="1"/>
  <c r="L975" i="1"/>
  <c r="D975" i="1"/>
  <c r="E975" i="1" s="1"/>
  <c r="G975" i="1" s="1"/>
  <c r="H976" i="1" s="1"/>
  <c r="Q975" i="1"/>
  <c r="P975" i="1"/>
  <c r="M974" i="1"/>
  <c r="N974" i="1" s="1"/>
  <c r="C975" i="1" s="1"/>
  <c r="K975" i="1" l="1"/>
  <c r="B975" i="1" s="1"/>
  <c r="P976" i="1"/>
  <c r="Q976" i="1"/>
  <c r="M975" i="1"/>
  <c r="N975" i="1" s="1"/>
  <c r="C976" i="1" s="1"/>
  <c r="O974" i="1"/>
  <c r="I976" i="1"/>
  <c r="J976" i="1" s="1"/>
  <c r="D976" i="1"/>
  <c r="E976" i="1" s="1"/>
  <c r="G976" i="1" s="1"/>
  <c r="H977" i="1" s="1"/>
  <c r="L976" i="1"/>
  <c r="A977" i="1"/>
  <c r="K976" i="1" l="1"/>
  <c r="B976" i="1" s="1"/>
  <c r="Q977" i="1"/>
  <c r="P977" i="1"/>
  <c r="M976" i="1"/>
  <c r="N976" i="1" s="1"/>
  <c r="C977" i="1" s="1"/>
  <c r="L977" i="1"/>
  <c r="A978" i="1"/>
  <c r="D977" i="1"/>
  <c r="E977" i="1" s="1"/>
  <c r="G977" i="1" s="1"/>
  <c r="H978" i="1" s="1"/>
  <c r="I977" i="1"/>
  <c r="O975" i="1"/>
  <c r="O976" i="1" l="1"/>
  <c r="I978" i="1"/>
  <c r="J978" i="1" s="1"/>
  <c r="M977" i="1"/>
  <c r="N977" i="1" s="1"/>
  <c r="C978" i="1" s="1"/>
  <c r="P978" i="1"/>
  <c r="Q978" i="1"/>
  <c r="D978" i="1"/>
  <c r="E978" i="1" s="1"/>
  <c r="G978" i="1" s="1"/>
  <c r="H979" i="1" s="1"/>
  <c r="A979" i="1"/>
  <c r="L978" i="1"/>
  <c r="J977" i="1"/>
  <c r="K977" i="1" s="1"/>
  <c r="O977" i="1" l="1"/>
  <c r="B977" i="1"/>
  <c r="K978" i="1"/>
  <c r="B978" i="1" s="1"/>
  <c r="M978" i="1"/>
  <c r="N978" i="1" s="1"/>
  <c r="C979" i="1" s="1"/>
  <c r="P979" i="1"/>
  <c r="Q979" i="1"/>
  <c r="I979" i="1"/>
  <c r="J979" i="1" s="1"/>
  <c r="D979" i="1"/>
  <c r="E979" i="1" s="1"/>
  <c r="G979" i="1" s="1"/>
  <c r="H980" i="1" s="1"/>
  <c r="L979" i="1"/>
  <c r="A980" i="1"/>
  <c r="K979" i="1" l="1"/>
  <c r="B979" i="1" s="1"/>
  <c r="L980" i="1"/>
  <c r="D980" i="1"/>
  <c r="E980" i="1" s="1"/>
  <c r="G980" i="1" s="1"/>
  <c r="H981" i="1" s="1"/>
  <c r="A981" i="1"/>
  <c r="I980" i="1"/>
  <c r="O978" i="1"/>
  <c r="Q980" i="1"/>
  <c r="M979" i="1"/>
  <c r="N979" i="1" s="1"/>
  <c r="C980" i="1" s="1"/>
  <c r="P980" i="1"/>
  <c r="I981" i="1" l="1"/>
  <c r="J981" i="1" s="1"/>
  <c r="L981" i="1"/>
  <c r="D981" i="1"/>
  <c r="E981" i="1" s="1"/>
  <c r="G981" i="1" s="1"/>
  <c r="H982" i="1" s="1"/>
  <c r="A982" i="1"/>
  <c r="J980" i="1"/>
  <c r="K980" i="1" s="1"/>
  <c r="B980" i="1" s="1"/>
  <c r="P981" i="1"/>
  <c r="M980" i="1"/>
  <c r="N980" i="1" s="1"/>
  <c r="C981" i="1" s="1"/>
  <c r="Q981" i="1"/>
  <c r="O979" i="1"/>
  <c r="O980" i="1" l="1"/>
  <c r="K981" i="1"/>
  <c r="B981" i="1" s="1"/>
  <c r="M981" i="1"/>
  <c r="N981" i="1" s="1"/>
  <c r="C982" i="1" s="1"/>
  <c r="P982" i="1"/>
  <c r="Q982" i="1"/>
  <c r="I982" i="1"/>
  <c r="A983" i="1"/>
  <c r="L982" i="1"/>
  <c r="D982" i="1"/>
  <c r="E982" i="1" s="1"/>
  <c r="G982" i="1" s="1"/>
  <c r="H983" i="1" s="1"/>
  <c r="I983" i="1" l="1"/>
  <c r="J983" i="1" s="1"/>
  <c r="M982" i="1"/>
  <c r="N982" i="1" s="1"/>
  <c r="C983" i="1" s="1"/>
  <c r="Q983" i="1"/>
  <c r="P983" i="1"/>
  <c r="J982" i="1"/>
  <c r="K982" i="1" s="1"/>
  <c r="B982" i="1" s="1"/>
  <c r="A984" i="1"/>
  <c r="L983" i="1"/>
  <c r="D983" i="1"/>
  <c r="E983" i="1" s="1"/>
  <c r="G983" i="1" s="1"/>
  <c r="H984" i="1" s="1"/>
  <c r="O981" i="1"/>
  <c r="O982" i="1" l="1"/>
  <c r="K983" i="1"/>
  <c r="B983" i="1" s="1"/>
  <c r="Q984" i="1"/>
  <c r="P984" i="1"/>
  <c r="M983" i="1"/>
  <c r="N983" i="1" s="1"/>
  <c r="C984" i="1" s="1"/>
  <c r="I984" i="1"/>
  <c r="L984" i="1"/>
  <c r="D984" i="1"/>
  <c r="E984" i="1" s="1"/>
  <c r="G984" i="1" s="1"/>
  <c r="H985" i="1" s="1"/>
  <c r="A985" i="1"/>
  <c r="I985" i="1" l="1"/>
  <c r="J985" i="1" s="1"/>
  <c r="Q985" i="1"/>
  <c r="P985" i="1"/>
  <c r="M984" i="1"/>
  <c r="N984" i="1" s="1"/>
  <c r="C985" i="1" s="1"/>
  <c r="J984" i="1"/>
  <c r="K984" i="1" s="1"/>
  <c r="B984" i="1" s="1"/>
  <c r="O983" i="1"/>
  <c r="L985" i="1"/>
  <c r="D985" i="1"/>
  <c r="E985" i="1" s="1"/>
  <c r="G985" i="1" s="1"/>
  <c r="H986" i="1" s="1"/>
  <c r="A986" i="1"/>
  <c r="O984" i="1" l="1"/>
  <c r="K985" i="1"/>
  <c r="B985" i="1" s="1"/>
  <c r="M985" i="1"/>
  <c r="N985" i="1" s="1"/>
  <c r="C986" i="1" s="1"/>
  <c r="Q986" i="1"/>
  <c r="P986" i="1"/>
  <c r="I986" i="1"/>
  <c r="A987" i="1"/>
  <c r="D986" i="1"/>
  <c r="E986" i="1" s="1"/>
  <c r="G986" i="1" s="1"/>
  <c r="H987" i="1" s="1"/>
  <c r="L986" i="1"/>
  <c r="M986" i="1" l="1"/>
  <c r="N986" i="1" s="1"/>
  <c r="C987" i="1" s="1"/>
  <c r="Q987" i="1"/>
  <c r="P987" i="1"/>
  <c r="D987" i="1"/>
  <c r="E987" i="1" s="1"/>
  <c r="A988" i="1"/>
  <c r="L987" i="1"/>
  <c r="O985" i="1"/>
  <c r="I987" i="1"/>
  <c r="J986" i="1"/>
  <c r="K986" i="1" s="1"/>
  <c r="O986" i="1" l="1"/>
  <c r="B986" i="1"/>
  <c r="I988" i="1"/>
  <c r="G987" i="1"/>
  <c r="H988" i="1" s="1"/>
  <c r="J988" i="1" s="1"/>
  <c r="J987" i="1"/>
  <c r="K987" i="1" s="1"/>
  <c r="B987" i="1" s="1"/>
  <c r="M987" i="1"/>
  <c r="N987" i="1" s="1"/>
  <c r="C988" i="1" s="1"/>
  <c r="Q988" i="1"/>
  <c r="P988" i="1"/>
  <c r="A989" i="1"/>
  <c r="D988" i="1"/>
  <c r="E988" i="1" s="1"/>
  <c r="G988" i="1" s="1"/>
  <c r="H989" i="1" s="1"/>
  <c r="L988" i="1"/>
  <c r="I989" i="1" l="1"/>
  <c r="J989" i="1" s="1"/>
  <c r="O987" i="1"/>
  <c r="K988" i="1"/>
  <c r="B988" i="1" s="1"/>
  <c r="D989" i="1"/>
  <c r="E989" i="1" s="1"/>
  <c r="G989" i="1" s="1"/>
  <c r="H990" i="1" s="1"/>
  <c r="L989" i="1"/>
  <c r="A990" i="1"/>
  <c r="Q989" i="1"/>
  <c r="P989" i="1"/>
  <c r="M988" i="1"/>
  <c r="N988" i="1" s="1"/>
  <c r="C989" i="1" s="1"/>
  <c r="K989" i="1" l="1"/>
  <c r="B989" i="1" s="1"/>
  <c r="P990" i="1"/>
  <c r="M989" i="1"/>
  <c r="N989" i="1" s="1"/>
  <c r="C990" i="1" s="1"/>
  <c r="Q990" i="1"/>
  <c r="O988" i="1"/>
  <c r="L990" i="1"/>
  <c r="A991" i="1"/>
  <c r="D990" i="1"/>
  <c r="E990" i="1" s="1"/>
  <c r="I990" i="1"/>
  <c r="I991" i="1" l="1"/>
  <c r="O989" i="1"/>
  <c r="A992" i="1"/>
  <c r="D991" i="1"/>
  <c r="E991" i="1" s="1"/>
  <c r="G991" i="1" s="1"/>
  <c r="H992" i="1" s="1"/>
  <c r="L991" i="1"/>
  <c r="J990" i="1"/>
  <c r="K990" i="1" s="1"/>
  <c r="B990" i="1" s="1"/>
  <c r="Q991" i="1"/>
  <c r="M990" i="1"/>
  <c r="N990" i="1" s="1"/>
  <c r="C991" i="1" s="1"/>
  <c r="P991" i="1"/>
  <c r="G990" i="1"/>
  <c r="H991" i="1" s="1"/>
  <c r="J991" i="1" s="1"/>
  <c r="I992" i="1" l="1"/>
  <c r="J992" i="1" s="1"/>
  <c r="O990" i="1"/>
  <c r="K991" i="1"/>
  <c r="B991" i="1" s="1"/>
  <c r="A993" i="1"/>
  <c r="L992" i="1"/>
  <c r="D992" i="1"/>
  <c r="E992" i="1" s="1"/>
  <c r="G992" i="1" s="1"/>
  <c r="H993" i="1" s="1"/>
  <c r="M991" i="1"/>
  <c r="N991" i="1" s="1"/>
  <c r="C992" i="1" s="1"/>
  <c r="Q992" i="1"/>
  <c r="P992" i="1"/>
  <c r="I993" i="1" l="1"/>
  <c r="J993" i="1" s="1"/>
  <c r="K992" i="1"/>
  <c r="B992" i="1" s="1"/>
  <c r="O991" i="1"/>
  <c r="Q993" i="1"/>
  <c r="P993" i="1"/>
  <c r="M992" i="1"/>
  <c r="N992" i="1" s="1"/>
  <c r="C993" i="1" s="1"/>
  <c r="L993" i="1"/>
  <c r="D993" i="1"/>
  <c r="E993" i="1" s="1"/>
  <c r="A994" i="1"/>
  <c r="I994" i="1" l="1"/>
  <c r="K993" i="1"/>
  <c r="B993" i="1" s="1"/>
  <c r="O992" i="1"/>
  <c r="Q994" i="1"/>
  <c r="M993" i="1"/>
  <c r="N993" i="1" s="1"/>
  <c r="C994" i="1" s="1"/>
  <c r="P994" i="1"/>
  <c r="L994" i="1"/>
  <c r="D994" i="1"/>
  <c r="E994" i="1" s="1"/>
  <c r="G994" i="1" s="1"/>
  <c r="H995" i="1" s="1"/>
  <c r="A995" i="1"/>
  <c r="G993" i="1"/>
  <c r="H994" i="1" s="1"/>
  <c r="J994" i="1" s="1"/>
  <c r="K994" i="1" l="1"/>
  <c r="B994" i="1" s="1"/>
  <c r="P995" i="1"/>
  <c r="M994" i="1"/>
  <c r="N994" i="1" s="1"/>
  <c r="C995" i="1" s="1"/>
  <c r="Q995" i="1"/>
  <c r="I995" i="1"/>
  <c r="J995" i="1" s="1"/>
  <c r="A996" i="1"/>
  <c r="L995" i="1"/>
  <c r="D995" i="1"/>
  <c r="E995" i="1" s="1"/>
  <c r="G995" i="1" s="1"/>
  <c r="H996" i="1" s="1"/>
  <c r="O993" i="1"/>
  <c r="K995" i="1" l="1"/>
  <c r="B995" i="1" s="1"/>
  <c r="I996" i="1"/>
  <c r="M995" i="1"/>
  <c r="N995" i="1" s="1"/>
  <c r="C996" i="1" s="1"/>
  <c r="Q996" i="1"/>
  <c r="P996" i="1"/>
  <c r="O994" i="1"/>
  <c r="A997" i="1"/>
  <c r="D996" i="1"/>
  <c r="E996" i="1" s="1"/>
  <c r="G996" i="1" s="1"/>
  <c r="H997" i="1" s="1"/>
  <c r="L996" i="1"/>
  <c r="O995" i="1" l="1"/>
  <c r="I997" i="1"/>
  <c r="D997" i="1"/>
  <c r="E997" i="1" s="1"/>
  <c r="G997" i="1" s="1"/>
  <c r="H998" i="1" s="1"/>
  <c r="L997" i="1"/>
  <c r="A998" i="1"/>
  <c r="J996" i="1"/>
  <c r="K996" i="1" s="1"/>
  <c r="B996" i="1" s="1"/>
  <c r="Q997" i="1"/>
  <c r="P997" i="1"/>
  <c r="M996" i="1"/>
  <c r="N996" i="1" s="1"/>
  <c r="C997" i="1" s="1"/>
  <c r="O996" i="1" l="1"/>
  <c r="I998" i="1"/>
  <c r="J998" i="1" s="1"/>
  <c r="P998" i="1"/>
  <c r="M997" i="1"/>
  <c r="N997" i="1" s="1"/>
  <c r="C998" i="1" s="1"/>
  <c r="Q998" i="1"/>
  <c r="L998" i="1"/>
  <c r="D998" i="1"/>
  <c r="E998" i="1" s="1"/>
  <c r="G998" i="1" s="1"/>
  <c r="H999" i="1" s="1"/>
  <c r="A999" i="1"/>
  <c r="J997" i="1"/>
  <c r="K997" i="1" s="1"/>
  <c r="O997" i="1" l="1"/>
  <c r="B997" i="1"/>
  <c r="K998" i="1"/>
  <c r="B998" i="1" s="1"/>
  <c r="A1000" i="1"/>
  <c r="L999" i="1"/>
  <c r="D999" i="1"/>
  <c r="E999" i="1" s="1"/>
  <c r="G999" i="1" s="1"/>
  <c r="H1000" i="1" s="1"/>
  <c r="I999" i="1"/>
  <c r="Q999" i="1"/>
  <c r="M998" i="1"/>
  <c r="N998" i="1" s="1"/>
  <c r="C999" i="1" s="1"/>
  <c r="P999" i="1"/>
  <c r="I1000" i="1" l="1"/>
  <c r="J1000" i="1" s="1"/>
  <c r="J999" i="1"/>
  <c r="K999" i="1" s="1"/>
  <c r="B999" i="1" s="1"/>
  <c r="A1001" i="1"/>
  <c r="L1000" i="1"/>
  <c r="D1000" i="1"/>
  <c r="E1000" i="1" s="1"/>
  <c r="G1000" i="1" s="1"/>
  <c r="H1001" i="1" s="1"/>
  <c r="O998" i="1"/>
  <c r="M999" i="1"/>
  <c r="N999" i="1" s="1"/>
  <c r="C1000" i="1" s="1"/>
  <c r="Q1000" i="1"/>
  <c r="P1000" i="1"/>
  <c r="I1001" i="1" l="1"/>
  <c r="J1001" i="1" s="1"/>
  <c r="O999" i="1"/>
  <c r="K1000" i="1"/>
  <c r="B1000" i="1" s="1"/>
  <c r="L1001" i="1"/>
  <c r="D1001" i="1"/>
  <c r="E1001" i="1" s="1"/>
  <c r="G1001" i="1" s="1"/>
  <c r="H1002" i="1" s="1"/>
  <c r="A1002" i="1"/>
  <c r="Q1001" i="1"/>
  <c r="P1001" i="1"/>
  <c r="M1000" i="1"/>
  <c r="N1000" i="1" s="1"/>
  <c r="C1001" i="1" s="1"/>
  <c r="K1001" i="1" l="1"/>
  <c r="B1001" i="1" s="1"/>
  <c r="L1002" i="1"/>
  <c r="A1003" i="1"/>
  <c r="D1002" i="1"/>
  <c r="O1000" i="1"/>
  <c r="Q1002" i="1"/>
  <c r="P1002" i="1"/>
  <c r="M1001" i="1"/>
  <c r="N1001" i="1" s="1"/>
  <c r="C1002" i="1" s="1"/>
  <c r="I1002" i="1"/>
  <c r="I1003" i="1" l="1"/>
  <c r="E1002" i="1"/>
  <c r="G1002" i="1" s="1"/>
  <c r="H1003" i="1" s="1"/>
  <c r="J1003" i="1" s="1"/>
  <c r="A1004" i="1"/>
  <c r="D1003" i="1"/>
  <c r="E1003" i="1" s="1"/>
  <c r="G1003" i="1" s="1"/>
  <c r="L1003" i="1"/>
  <c r="O1001" i="1"/>
  <c r="J1002" i="1"/>
  <c r="K1002" i="1" s="1"/>
  <c r="B1002" i="1" s="1"/>
  <c r="M1002" i="1"/>
  <c r="N1002" i="1" s="1"/>
  <c r="C1003" i="1" s="1"/>
  <c r="Q1003" i="1"/>
  <c r="P1003" i="1"/>
  <c r="H1004" i="1" l="1"/>
  <c r="O1002" i="1"/>
  <c r="K1003" i="1"/>
  <c r="B1003" i="1" s="1"/>
  <c r="M1003" i="1"/>
  <c r="N1003" i="1" s="1"/>
  <c r="C1004" i="1" s="1"/>
  <c r="Q1004" i="1"/>
  <c r="P1004" i="1"/>
  <c r="I1004" i="1"/>
  <c r="A1005" i="1"/>
  <c r="L1004" i="1"/>
  <c r="D1004" i="1"/>
  <c r="E1004" i="1" s="1"/>
  <c r="G1004" i="1" s="1"/>
  <c r="H1005" i="1" s="1"/>
  <c r="J1004" i="1" l="1"/>
  <c r="K1004" i="1" s="1"/>
  <c r="B1004" i="1" s="1"/>
  <c r="M1004" i="1"/>
  <c r="N1004" i="1" s="1"/>
  <c r="C1005" i="1" s="1"/>
  <c r="Q1005" i="1"/>
  <c r="P1005" i="1"/>
  <c r="A1006" i="1"/>
  <c r="L1005" i="1"/>
  <c r="D1005" i="1"/>
  <c r="E1005" i="1" s="1"/>
  <c r="G1005" i="1" s="1"/>
  <c r="H1006" i="1" s="1"/>
  <c r="O1003" i="1"/>
  <c r="I1005" i="1"/>
  <c r="I1006" i="1" l="1"/>
  <c r="J1006" i="1" s="1"/>
  <c r="J1005" i="1"/>
  <c r="K1005" i="1" s="1"/>
  <c r="B1005" i="1" s="1"/>
  <c r="M1005" i="1"/>
  <c r="N1005" i="1" s="1"/>
  <c r="C1006" i="1" s="1"/>
  <c r="P1006" i="1"/>
  <c r="Q1006" i="1"/>
  <c r="A1007" i="1"/>
  <c r="L1006" i="1"/>
  <c r="D1006" i="1"/>
  <c r="E1006" i="1" s="1"/>
  <c r="G1006" i="1" s="1"/>
  <c r="H1007" i="1" s="1"/>
  <c r="O1004" i="1"/>
  <c r="O1005" i="1" l="1"/>
  <c r="I1007" i="1"/>
  <c r="J1007" i="1" s="1"/>
  <c r="K1006" i="1"/>
  <c r="B1006" i="1" s="1"/>
  <c r="M1006" i="1"/>
  <c r="N1006" i="1" s="1"/>
  <c r="C1007" i="1" s="1"/>
  <c r="Q1007" i="1"/>
  <c r="P1007" i="1"/>
  <c r="A1008" i="1"/>
  <c r="D1007" i="1"/>
  <c r="E1007" i="1" s="1"/>
  <c r="G1007" i="1" s="1"/>
  <c r="H1008" i="1" s="1"/>
  <c r="L1007" i="1"/>
  <c r="O1006" i="1" l="1"/>
  <c r="K1007" i="1"/>
  <c r="B1007" i="1" s="1"/>
  <c r="A1009" i="1"/>
  <c r="D1008" i="1"/>
  <c r="E1008" i="1" s="1"/>
  <c r="G1008" i="1" s="1"/>
  <c r="H1009" i="1" s="1"/>
  <c r="L1008" i="1"/>
  <c r="M1007" i="1"/>
  <c r="N1007" i="1" s="1"/>
  <c r="C1008" i="1" s="1"/>
  <c r="Q1008" i="1"/>
  <c r="P1008" i="1"/>
  <c r="I1008" i="1"/>
  <c r="I1009" i="1" l="1"/>
  <c r="J1009" i="1" s="1"/>
  <c r="J1008" i="1"/>
  <c r="K1008" i="1" s="1"/>
  <c r="B1008" i="1" s="1"/>
  <c r="A1010" i="1"/>
  <c r="D1009" i="1"/>
  <c r="E1009" i="1" s="1"/>
  <c r="G1009" i="1" s="1"/>
  <c r="H1010" i="1" s="1"/>
  <c r="L1009" i="1"/>
  <c r="O1007" i="1"/>
  <c r="M1008" i="1"/>
  <c r="N1008" i="1" s="1"/>
  <c r="C1009" i="1" s="1"/>
  <c r="Q1009" i="1"/>
  <c r="P1009" i="1"/>
  <c r="O1008" i="1" l="1"/>
  <c r="K1009" i="1"/>
  <c r="B1009" i="1" s="1"/>
  <c r="P1010" i="1"/>
  <c r="M1009" i="1"/>
  <c r="N1009" i="1" s="1"/>
  <c r="C1010" i="1" s="1"/>
  <c r="Q1010" i="1"/>
  <c r="I1010" i="1"/>
  <c r="D1010" i="1"/>
  <c r="E1010" i="1" s="1"/>
  <c r="G1010" i="1" s="1"/>
  <c r="H1011" i="1" s="1"/>
  <c r="L1010" i="1"/>
  <c r="A1011" i="1"/>
  <c r="I1011" i="1" l="1"/>
  <c r="J1011" i="1" s="1"/>
  <c r="L1011" i="1"/>
  <c r="A1012" i="1"/>
  <c r="D1011" i="1"/>
  <c r="E1011" i="1" s="1"/>
  <c r="G1011" i="1" s="1"/>
  <c r="H1012" i="1" s="1"/>
  <c r="Q1011" i="1"/>
  <c r="P1011" i="1"/>
  <c r="M1010" i="1"/>
  <c r="N1010" i="1" s="1"/>
  <c r="C1011" i="1" s="1"/>
  <c r="J1010" i="1"/>
  <c r="K1010" i="1" s="1"/>
  <c r="O1009" i="1"/>
  <c r="O1010" i="1" l="1"/>
  <c r="B1010" i="1"/>
  <c r="K1011" i="1"/>
  <c r="B1011" i="1" s="1"/>
  <c r="M1011" i="1"/>
  <c r="N1011" i="1" s="1"/>
  <c r="C1012" i="1" s="1"/>
  <c r="P1012" i="1"/>
  <c r="Q1012" i="1"/>
  <c r="I1012" i="1"/>
  <c r="J1012" i="1" s="1"/>
  <c r="A1013" i="1"/>
  <c r="L1012" i="1"/>
  <c r="D1012" i="1"/>
  <c r="E1012" i="1" s="1"/>
  <c r="G1012" i="1" s="1"/>
  <c r="H1013" i="1" s="1"/>
  <c r="K1012" i="1" l="1"/>
  <c r="B1012" i="1" s="1"/>
  <c r="M1012" i="1"/>
  <c r="N1012" i="1" s="1"/>
  <c r="C1013" i="1" s="1"/>
  <c r="Q1013" i="1"/>
  <c r="P1013" i="1"/>
  <c r="A1014" i="1"/>
  <c r="L1013" i="1"/>
  <c r="D1013" i="1"/>
  <c r="E1013" i="1" s="1"/>
  <c r="G1013" i="1" s="1"/>
  <c r="H1014" i="1" s="1"/>
  <c r="O1011" i="1"/>
  <c r="I1013" i="1"/>
  <c r="I1014" i="1" l="1"/>
  <c r="J1014" i="1" s="1"/>
  <c r="L1014" i="1"/>
  <c r="D1014" i="1"/>
  <c r="E1014" i="1" s="1"/>
  <c r="G1014" i="1" s="1"/>
  <c r="H1015" i="1" s="1"/>
  <c r="A1015" i="1"/>
  <c r="Q1014" i="1"/>
  <c r="M1013" i="1"/>
  <c r="N1013" i="1" s="1"/>
  <c r="C1014" i="1" s="1"/>
  <c r="P1014" i="1"/>
  <c r="O1012" i="1"/>
  <c r="J1013" i="1"/>
  <c r="K1013" i="1" s="1"/>
  <c r="B1013" i="1" s="1"/>
  <c r="O1013" i="1" l="1"/>
  <c r="I1015" i="1"/>
  <c r="J1015" i="1" s="1"/>
  <c r="K1014" i="1"/>
  <c r="B1014" i="1" s="1"/>
  <c r="P1015" i="1"/>
  <c r="M1014" i="1"/>
  <c r="N1014" i="1" s="1"/>
  <c r="C1015" i="1" s="1"/>
  <c r="Q1015" i="1"/>
  <c r="L1015" i="1"/>
  <c r="A1016" i="1"/>
  <c r="D1015" i="1"/>
  <c r="E1015" i="1" s="1"/>
  <c r="G1015" i="1" s="1"/>
  <c r="H1016" i="1" s="1"/>
  <c r="I1016" i="1" l="1"/>
  <c r="J1016" i="1" s="1"/>
  <c r="K1015" i="1"/>
  <c r="B1015" i="1" s="1"/>
  <c r="A1017" i="1"/>
  <c r="L1016" i="1"/>
  <c r="D1016" i="1"/>
  <c r="E1016" i="1" s="1"/>
  <c r="G1016" i="1" s="1"/>
  <c r="H1017" i="1" s="1"/>
  <c r="O1014" i="1"/>
  <c r="Q1016" i="1"/>
  <c r="M1015" i="1"/>
  <c r="N1015" i="1" s="1"/>
  <c r="C1016" i="1" s="1"/>
  <c r="P1016" i="1"/>
  <c r="K1016" i="1" l="1"/>
  <c r="B1016" i="1" s="1"/>
  <c r="M1016" i="1"/>
  <c r="N1016" i="1" s="1"/>
  <c r="C1017" i="1" s="1"/>
  <c r="P1017" i="1"/>
  <c r="Q1017" i="1"/>
  <c r="O1015" i="1"/>
  <c r="A1018" i="1"/>
  <c r="L1017" i="1"/>
  <c r="D1017" i="1"/>
  <c r="E1017" i="1" s="1"/>
  <c r="G1017" i="1" s="1"/>
  <c r="H1018" i="1" s="1"/>
  <c r="I1017" i="1"/>
  <c r="J1017" i="1" s="1"/>
  <c r="K1017" i="1" l="1"/>
  <c r="B1017" i="1" s="1"/>
  <c r="P1018" i="1"/>
  <c r="Q1018" i="1"/>
  <c r="M1017" i="1"/>
  <c r="N1017" i="1" s="1"/>
  <c r="C1018" i="1" s="1"/>
  <c r="I1018" i="1"/>
  <c r="J1018" i="1" s="1"/>
  <c r="L1018" i="1"/>
  <c r="D1018" i="1"/>
  <c r="E1018" i="1" s="1"/>
  <c r="G1018" i="1" s="1"/>
  <c r="H1019" i="1" s="1"/>
  <c r="A1019" i="1"/>
  <c r="O1016" i="1"/>
  <c r="O1017" i="1" l="1"/>
  <c r="K1018" i="1"/>
  <c r="B1018" i="1" s="1"/>
  <c r="M1018" i="1"/>
  <c r="N1018" i="1" s="1"/>
  <c r="C1019" i="1" s="1"/>
  <c r="Q1019" i="1"/>
  <c r="P1019" i="1"/>
  <c r="L1019" i="1"/>
  <c r="D1019" i="1"/>
  <c r="E1019" i="1" s="1"/>
  <c r="G1019" i="1" s="1"/>
  <c r="H1020" i="1" s="1"/>
  <c r="A1020" i="1"/>
  <c r="I1019" i="1"/>
  <c r="J1019" i="1" s="1"/>
  <c r="K1019" i="1" l="1"/>
  <c r="B1019" i="1" s="1"/>
  <c r="M1019" i="1"/>
  <c r="N1019" i="1" s="1"/>
  <c r="C1020" i="1" s="1"/>
  <c r="P1020" i="1"/>
  <c r="Q1020" i="1"/>
  <c r="I1020" i="1"/>
  <c r="J1020" i="1" s="1"/>
  <c r="A1021" i="1"/>
  <c r="D1020" i="1"/>
  <c r="E1020" i="1" s="1"/>
  <c r="G1020" i="1" s="1"/>
  <c r="H1021" i="1" s="1"/>
  <c r="L1020" i="1"/>
  <c r="O1018" i="1"/>
  <c r="K1020" i="1" l="1"/>
  <c r="B1020" i="1" s="1"/>
  <c r="D1021" i="1"/>
  <c r="E1021" i="1" s="1"/>
  <c r="G1021" i="1" s="1"/>
  <c r="H1022" i="1" s="1"/>
  <c r="L1021" i="1"/>
  <c r="A1022" i="1"/>
  <c r="M1020" i="1"/>
  <c r="N1020" i="1" s="1"/>
  <c r="C1021" i="1" s="1"/>
  <c r="Q1021" i="1"/>
  <c r="P1021" i="1"/>
  <c r="I1021" i="1"/>
  <c r="O1019" i="1"/>
  <c r="I1022" i="1" l="1"/>
  <c r="L1022" i="1"/>
  <c r="D1022" i="1"/>
  <c r="E1022" i="1" s="1"/>
  <c r="G1022" i="1" s="1"/>
  <c r="H1023" i="1" s="1"/>
  <c r="A1023" i="1"/>
  <c r="J1021" i="1"/>
  <c r="K1021" i="1" s="1"/>
  <c r="B1021" i="1" s="1"/>
  <c r="O1020" i="1"/>
  <c r="Q1022" i="1"/>
  <c r="P1022" i="1"/>
  <c r="M1021" i="1"/>
  <c r="N1021" i="1" s="1"/>
  <c r="C1022" i="1" s="1"/>
  <c r="O1021" i="1" l="1"/>
  <c r="A1024" i="1"/>
  <c r="L1023" i="1"/>
  <c r="D1023" i="1"/>
  <c r="E1023" i="1" s="1"/>
  <c r="G1023" i="1" s="1"/>
  <c r="H1024" i="1" s="1"/>
  <c r="I1023" i="1"/>
  <c r="J1022" i="1"/>
  <c r="K1022" i="1" s="1"/>
  <c r="B1022" i="1" s="1"/>
  <c r="P1023" i="1"/>
  <c r="M1022" i="1"/>
  <c r="N1022" i="1" s="1"/>
  <c r="C1023" i="1" s="1"/>
  <c r="Q1023" i="1"/>
  <c r="O1022" i="1" l="1"/>
  <c r="I1024" i="1"/>
  <c r="J1024" i="1" s="1"/>
  <c r="J1023" i="1"/>
  <c r="K1023" i="1" s="1"/>
  <c r="B1023" i="1" s="1"/>
  <c r="D1024" i="1"/>
  <c r="E1024" i="1" s="1"/>
  <c r="G1024" i="1" s="1"/>
  <c r="H1025" i="1" s="1"/>
  <c r="L1024" i="1"/>
  <c r="A1025" i="1"/>
  <c r="P1024" i="1"/>
  <c r="M1023" i="1"/>
  <c r="N1023" i="1" s="1"/>
  <c r="C1024" i="1" s="1"/>
  <c r="Q1024" i="1"/>
  <c r="I1025" i="1" l="1"/>
  <c r="J1025" i="1" s="1"/>
  <c r="O1023" i="1"/>
  <c r="K1024" i="1"/>
  <c r="B1024" i="1" s="1"/>
  <c r="L1025" i="1"/>
  <c r="D1025" i="1"/>
  <c r="E1025" i="1" s="1"/>
  <c r="G1025" i="1" s="1"/>
  <c r="H1026" i="1" s="1"/>
  <c r="A1026" i="1"/>
  <c r="M1024" i="1"/>
  <c r="N1024" i="1" s="1"/>
  <c r="C1025" i="1" s="1"/>
  <c r="Q1025" i="1"/>
  <c r="P1025" i="1"/>
  <c r="K1025" i="1" l="1"/>
  <c r="B1025" i="1" s="1"/>
  <c r="P1026" i="1"/>
  <c r="M1025" i="1"/>
  <c r="N1025" i="1" s="1"/>
  <c r="C1026" i="1" s="1"/>
  <c r="Q1026" i="1"/>
  <c r="I1026" i="1"/>
  <c r="J1026" i="1" s="1"/>
  <c r="A1027" i="1"/>
  <c r="L1026" i="1"/>
  <c r="D1026" i="1"/>
  <c r="E1026" i="1" s="1"/>
  <c r="G1026" i="1" s="1"/>
  <c r="H1027" i="1" s="1"/>
  <c r="O1024" i="1"/>
  <c r="K1026" i="1" l="1"/>
  <c r="B1026" i="1" s="1"/>
  <c r="I1027" i="1"/>
  <c r="J1027" i="1" s="1"/>
  <c r="O1025" i="1"/>
  <c r="M1026" i="1"/>
  <c r="N1026" i="1" s="1"/>
  <c r="C1027" i="1" s="1"/>
  <c r="Q1027" i="1"/>
  <c r="P1027" i="1"/>
  <c r="L1027" i="1"/>
  <c r="D1027" i="1"/>
  <c r="E1027" i="1" s="1"/>
  <c r="G1027" i="1" s="1"/>
  <c r="H1028" i="1" s="1"/>
  <c r="A1028" i="1"/>
  <c r="K1027" i="1" l="1"/>
  <c r="B1027" i="1" s="1"/>
  <c r="Q1028" i="1"/>
  <c r="P1028" i="1"/>
  <c r="M1027" i="1"/>
  <c r="N1027" i="1" s="1"/>
  <c r="C1028" i="1" s="1"/>
  <c r="D1028" i="1"/>
  <c r="E1028" i="1" s="1"/>
  <c r="G1028" i="1" s="1"/>
  <c r="H1029" i="1" s="1"/>
  <c r="L1028" i="1"/>
  <c r="A1029" i="1"/>
  <c r="I1028" i="1"/>
  <c r="O1026" i="1"/>
  <c r="I1029" i="1" l="1"/>
  <c r="J1029" i="1" s="1"/>
  <c r="O1027" i="1"/>
  <c r="J1028" i="1"/>
  <c r="K1028" i="1" s="1"/>
  <c r="B1028" i="1" s="1"/>
  <c r="M1028" i="1"/>
  <c r="N1028" i="1" s="1"/>
  <c r="C1029" i="1" s="1"/>
  <c r="Q1029" i="1"/>
  <c r="P1029" i="1"/>
  <c r="L1029" i="1"/>
  <c r="A1030" i="1"/>
  <c r="D1029" i="1"/>
  <c r="E1029" i="1" s="1"/>
  <c r="G1029" i="1" s="1"/>
  <c r="H1030" i="1" s="1"/>
  <c r="O1028" i="1" l="1"/>
  <c r="K1029" i="1"/>
  <c r="B1029" i="1" s="1"/>
  <c r="A1031" i="1"/>
  <c r="D1030" i="1"/>
  <c r="E1030" i="1" s="1"/>
  <c r="G1030" i="1" s="1"/>
  <c r="H1031" i="1" s="1"/>
  <c r="L1030" i="1"/>
  <c r="Q1030" i="1"/>
  <c r="M1029" i="1"/>
  <c r="N1029" i="1" s="1"/>
  <c r="C1030" i="1" s="1"/>
  <c r="P1030" i="1"/>
  <c r="I1030" i="1"/>
  <c r="I1031" i="1" l="1"/>
  <c r="J1031" i="1" s="1"/>
  <c r="J1030" i="1"/>
  <c r="K1030" i="1" s="1"/>
  <c r="B1030" i="1" s="1"/>
  <c r="A1032" i="1"/>
  <c r="L1031" i="1"/>
  <c r="D1031" i="1"/>
  <c r="E1031" i="1" s="1"/>
  <c r="G1031" i="1" s="1"/>
  <c r="H1032" i="1" s="1"/>
  <c r="M1030" i="1"/>
  <c r="N1030" i="1" s="1"/>
  <c r="C1031" i="1" s="1"/>
  <c r="P1031" i="1"/>
  <c r="Q1031" i="1"/>
  <c r="O1029" i="1"/>
  <c r="O1030" i="1" l="1"/>
  <c r="K1031" i="1"/>
  <c r="B1031" i="1" s="1"/>
  <c r="Q1032" i="1"/>
  <c r="P1032" i="1"/>
  <c r="M1031" i="1"/>
  <c r="N1031" i="1" s="1"/>
  <c r="C1032" i="1" s="1"/>
  <c r="I1032" i="1"/>
  <c r="L1032" i="1"/>
  <c r="D1032" i="1"/>
  <c r="E1032" i="1" s="1"/>
  <c r="G1032" i="1" s="1"/>
  <c r="H1033" i="1" s="1"/>
  <c r="A1033" i="1"/>
  <c r="I1033" i="1" l="1"/>
  <c r="J1033" i="1" s="1"/>
  <c r="L1033" i="1"/>
  <c r="D1033" i="1"/>
  <c r="E1033" i="1" s="1"/>
  <c r="G1033" i="1" s="1"/>
  <c r="H1034" i="1" s="1"/>
  <c r="A1034" i="1"/>
  <c r="P1033" i="1"/>
  <c r="M1032" i="1"/>
  <c r="N1032" i="1" s="1"/>
  <c r="C1033" i="1" s="1"/>
  <c r="Q1033" i="1"/>
  <c r="O1031" i="1"/>
  <c r="J1032" i="1"/>
  <c r="K1032" i="1" s="1"/>
  <c r="B1032" i="1" s="1"/>
  <c r="I1034" i="1" l="1"/>
  <c r="J1034" i="1" s="1"/>
  <c r="O1032" i="1"/>
  <c r="K1033" i="1"/>
  <c r="B1033" i="1" s="1"/>
  <c r="M1033" i="1"/>
  <c r="N1033" i="1" s="1"/>
  <c r="C1034" i="1" s="1"/>
  <c r="Q1034" i="1"/>
  <c r="P1034" i="1"/>
  <c r="D1034" i="1"/>
  <c r="E1034" i="1" s="1"/>
  <c r="G1034" i="1" s="1"/>
  <c r="H1035" i="1" s="1"/>
  <c r="A1035" i="1"/>
  <c r="L1034" i="1"/>
  <c r="K1034" i="1" l="1"/>
  <c r="B1034" i="1" s="1"/>
  <c r="M1034" i="1"/>
  <c r="N1034" i="1" s="1"/>
  <c r="C1035" i="1" s="1"/>
  <c r="Q1035" i="1"/>
  <c r="P1035" i="1"/>
  <c r="I1035" i="1"/>
  <c r="J1035" i="1" s="1"/>
  <c r="A1036" i="1"/>
  <c r="D1035" i="1"/>
  <c r="E1035" i="1" s="1"/>
  <c r="G1035" i="1" s="1"/>
  <c r="H1036" i="1" s="1"/>
  <c r="L1035" i="1"/>
  <c r="O1033" i="1"/>
  <c r="K1035" i="1" l="1"/>
  <c r="B1035" i="1" s="1"/>
  <c r="L1036" i="1"/>
  <c r="D1036" i="1"/>
  <c r="E1036" i="1" s="1"/>
  <c r="G1036" i="1" s="1"/>
  <c r="H1037" i="1" s="1"/>
  <c r="A1037" i="1"/>
  <c r="I1036" i="1"/>
  <c r="J1036" i="1" s="1"/>
  <c r="O1034" i="1"/>
  <c r="Q1036" i="1"/>
  <c r="P1036" i="1"/>
  <c r="M1035" i="1"/>
  <c r="N1035" i="1" s="1"/>
  <c r="C1036" i="1" s="1"/>
  <c r="K1036" i="1" l="1"/>
  <c r="B1036" i="1" s="1"/>
  <c r="Q1037" i="1"/>
  <c r="M1036" i="1"/>
  <c r="N1036" i="1" s="1"/>
  <c r="C1037" i="1" s="1"/>
  <c r="P1037" i="1"/>
  <c r="I1037" i="1"/>
  <c r="O1035" i="1"/>
  <c r="L1037" i="1"/>
  <c r="A1038" i="1"/>
  <c r="D1037" i="1"/>
  <c r="E1037" i="1" s="1"/>
  <c r="G1037" i="1" s="1"/>
  <c r="H1038" i="1" s="1"/>
  <c r="O1036" i="1" l="1"/>
  <c r="I1038" i="1"/>
  <c r="J1038" i="1" s="1"/>
  <c r="J1037" i="1"/>
  <c r="K1037" i="1" s="1"/>
  <c r="B1037" i="1" s="1"/>
  <c r="P1038" i="1"/>
  <c r="M1037" i="1"/>
  <c r="N1037" i="1" s="1"/>
  <c r="C1038" i="1" s="1"/>
  <c r="Q1038" i="1"/>
  <c r="L1038" i="1"/>
  <c r="A1039" i="1"/>
  <c r="D1038" i="1"/>
  <c r="E1038" i="1" s="1"/>
  <c r="G1038" i="1" s="1"/>
  <c r="H1039" i="1" s="1"/>
  <c r="O1037" i="1" l="1"/>
  <c r="K1038" i="1"/>
  <c r="B1038" i="1" s="1"/>
  <c r="M1038" i="1"/>
  <c r="N1038" i="1" s="1"/>
  <c r="C1039" i="1" s="1"/>
  <c r="P1039" i="1"/>
  <c r="Q1039" i="1"/>
  <c r="I1039" i="1"/>
  <c r="L1039" i="1"/>
  <c r="D1039" i="1"/>
  <c r="E1039" i="1" s="1"/>
  <c r="G1039" i="1" s="1"/>
  <c r="H1040" i="1" s="1"/>
  <c r="A1040" i="1"/>
  <c r="Q1040" i="1" l="1"/>
  <c r="M1039" i="1"/>
  <c r="N1039" i="1" s="1"/>
  <c r="C1040" i="1" s="1"/>
  <c r="P1040" i="1"/>
  <c r="A1041" i="1"/>
  <c r="D1040" i="1"/>
  <c r="E1040" i="1" s="1"/>
  <c r="G1040" i="1" s="1"/>
  <c r="H1041" i="1" s="1"/>
  <c r="L1040" i="1"/>
  <c r="I1040" i="1"/>
  <c r="J1040" i="1" s="1"/>
  <c r="O1038" i="1"/>
  <c r="J1039" i="1"/>
  <c r="K1039" i="1" s="1"/>
  <c r="O1039" i="1" l="1"/>
  <c r="B1039" i="1"/>
  <c r="K1040" i="1"/>
  <c r="B1040" i="1" s="1"/>
  <c r="I1041" i="1"/>
  <c r="A1042" i="1"/>
  <c r="D1041" i="1"/>
  <c r="E1041" i="1" s="1"/>
  <c r="G1041" i="1" s="1"/>
  <c r="H1042" i="1" s="1"/>
  <c r="L1041" i="1"/>
  <c r="M1040" i="1"/>
  <c r="N1040" i="1" s="1"/>
  <c r="C1041" i="1" s="1"/>
  <c r="Q1041" i="1"/>
  <c r="P1041" i="1"/>
  <c r="I1042" i="1" l="1"/>
  <c r="J1042" i="1" s="1"/>
  <c r="Q1042" i="1"/>
  <c r="M1041" i="1"/>
  <c r="N1041" i="1" s="1"/>
  <c r="C1042" i="1" s="1"/>
  <c r="P1042" i="1"/>
  <c r="J1041" i="1"/>
  <c r="K1041" i="1" s="1"/>
  <c r="O1040" i="1"/>
  <c r="D1042" i="1"/>
  <c r="E1042" i="1" s="1"/>
  <c r="G1042" i="1" s="1"/>
  <c r="H1043" i="1" s="1"/>
  <c r="L1042" i="1"/>
  <c r="A1043" i="1"/>
  <c r="O1041" i="1" l="1"/>
  <c r="B1041" i="1"/>
  <c r="K1042" i="1"/>
  <c r="B1042" i="1" s="1"/>
  <c r="L1043" i="1"/>
  <c r="A1044" i="1"/>
  <c r="D1043" i="1"/>
  <c r="E1043" i="1" s="1"/>
  <c r="G1043" i="1" s="1"/>
  <c r="H1044" i="1" s="1"/>
  <c r="I1043" i="1"/>
  <c r="M1042" i="1"/>
  <c r="N1042" i="1" s="1"/>
  <c r="C1043" i="1" s="1"/>
  <c r="P1043" i="1"/>
  <c r="Q1043" i="1"/>
  <c r="I1044" i="1" l="1"/>
  <c r="J1044" i="1" s="1"/>
  <c r="P1044" i="1"/>
  <c r="M1043" i="1"/>
  <c r="N1043" i="1" s="1"/>
  <c r="C1044" i="1" s="1"/>
  <c r="Q1044" i="1"/>
  <c r="J1043" i="1"/>
  <c r="K1043" i="1" s="1"/>
  <c r="B1043" i="1" s="1"/>
  <c r="A1045" i="1"/>
  <c r="D1044" i="1"/>
  <c r="E1044" i="1" s="1"/>
  <c r="G1044" i="1" s="1"/>
  <c r="H1045" i="1" s="1"/>
  <c r="L1044" i="1"/>
  <c r="O1042" i="1"/>
  <c r="O1043" i="1" l="1"/>
  <c r="I1045" i="1"/>
  <c r="J1045" i="1" s="1"/>
  <c r="K1044" i="1"/>
  <c r="B1044" i="1" s="1"/>
  <c r="L1045" i="1"/>
  <c r="D1045" i="1"/>
  <c r="E1045" i="1" s="1"/>
  <c r="G1045" i="1" s="1"/>
  <c r="H1046" i="1" s="1"/>
  <c r="A1046" i="1"/>
  <c r="M1044" i="1"/>
  <c r="N1044" i="1" s="1"/>
  <c r="C1045" i="1" s="1"/>
  <c r="P1045" i="1"/>
  <c r="Q1045" i="1"/>
  <c r="K1045" i="1" l="1"/>
  <c r="B1045" i="1" s="1"/>
  <c r="L1046" i="1"/>
  <c r="D1046" i="1"/>
  <c r="E1046" i="1" s="1"/>
  <c r="G1046" i="1" s="1"/>
  <c r="H1047" i="1" s="1"/>
  <c r="A1047" i="1"/>
  <c r="O1044" i="1"/>
  <c r="P1046" i="1"/>
  <c r="M1045" i="1"/>
  <c r="N1045" i="1" s="1"/>
  <c r="C1046" i="1" s="1"/>
  <c r="Q1046" i="1"/>
  <c r="I1046" i="1"/>
  <c r="I1047" i="1" l="1"/>
  <c r="J1047" i="1" s="1"/>
  <c r="L1047" i="1"/>
  <c r="D1047" i="1"/>
  <c r="E1047" i="1" s="1"/>
  <c r="G1047" i="1" s="1"/>
  <c r="H1048" i="1" s="1"/>
  <c r="A1048" i="1"/>
  <c r="M1046" i="1"/>
  <c r="N1046" i="1" s="1"/>
  <c r="C1047" i="1" s="1"/>
  <c r="Q1047" i="1"/>
  <c r="P1047" i="1"/>
  <c r="O1045" i="1"/>
  <c r="J1046" i="1"/>
  <c r="K1046" i="1" s="1"/>
  <c r="B1046" i="1" s="1"/>
  <c r="O1046" i="1" l="1"/>
  <c r="K1047" i="1"/>
  <c r="B1047" i="1" s="1"/>
  <c r="P1048" i="1"/>
  <c r="M1047" i="1"/>
  <c r="N1047" i="1" s="1"/>
  <c r="C1048" i="1" s="1"/>
  <c r="Q1048" i="1"/>
  <c r="I1048" i="1"/>
  <c r="A1049" i="1"/>
  <c r="L1048" i="1"/>
  <c r="D1048" i="1"/>
  <c r="E1048" i="1" s="1"/>
  <c r="G1048" i="1" s="1"/>
  <c r="H1049" i="1" s="1"/>
  <c r="O1047" i="1" l="1"/>
  <c r="I1049" i="1"/>
  <c r="J1049" i="1" s="1"/>
  <c r="J1048" i="1"/>
  <c r="K1048" i="1" s="1"/>
  <c r="B1048" i="1" s="1"/>
  <c r="M1048" i="1"/>
  <c r="N1048" i="1" s="1"/>
  <c r="C1049" i="1" s="1"/>
  <c r="Q1049" i="1"/>
  <c r="P1049" i="1"/>
  <c r="A1050" i="1"/>
  <c r="L1049" i="1"/>
  <c r="D1049" i="1"/>
  <c r="E1049" i="1" s="1"/>
  <c r="G1049" i="1" s="1"/>
  <c r="H1050" i="1" s="1"/>
  <c r="O1048" i="1" l="1"/>
  <c r="K1049" i="1"/>
  <c r="B1049" i="1" s="1"/>
  <c r="D1050" i="1"/>
  <c r="E1050" i="1" s="1"/>
  <c r="G1050" i="1" s="1"/>
  <c r="H1051" i="1" s="1"/>
  <c r="L1050" i="1"/>
  <c r="A1051" i="1"/>
  <c r="I1050" i="1"/>
  <c r="P1050" i="1"/>
  <c r="M1049" i="1"/>
  <c r="N1049" i="1" s="1"/>
  <c r="C1050" i="1" s="1"/>
  <c r="Q1050" i="1"/>
  <c r="I1051" i="1" l="1"/>
  <c r="J1051" i="1" s="1"/>
  <c r="J1050" i="1"/>
  <c r="K1050" i="1" s="1"/>
  <c r="B1050" i="1" s="1"/>
  <c r="Q1051" i="1"/>
  <c r="M1050" i="1"/>
  <c r="N1050" i="1" s="1"/>
  <c r="C1051" i="1" s="1"/>
  <c r="P1051" i="1"/>
  <c r="L1051" i="1"/>
  <c r="D1051" i="1"/>
  <c r="E1051" i="1" s="1"/>
  <c r="G1051" i="1" s="1"/>
  <c r="H1052" i="1" s="1"/>
  <c r="A1052" i="1"/>
  <c r="O1049" i="1"/>
  <c r="O1050" i="1" l="1"/>
  <c r="K1051" i="1"/>
  <c r="B1051" i="1" s="1"/>
  <c r="Q1052" i="1"/>
  <c r="M1051" i="1"/>
  <c r="N1051" i="1" s="1"/>
  <c r="C1052" i="1" s="1"/>
  <c r="P1052" i="1"/>
  <c r="I1052" i="1"/>
  <c r="A1053" i="1"/>
  <c r="D1052" i="1"/>
  <c r="E1052" i="1" s="1"/>
  <c r="G1052" i="1" s="1"/>
  <c r="H1053" i="1" s="1"/>
  <c r="L1052" i="1"/>
  <c r="O1051" i="1" l="1"/>
  <c r="M1052" i="1"/>
  <c r="N1052" i="1" s="1"/>
  <c r="C1053" i="1" s="1"/>
  <c r="Q1053" i="1"/>
  <c r="P1053" i="1"/>
  <c r="I1053" i="1"/>
  <c r="J1052" i="1"/>
  <c r="K1052" i="1" s="1"/>
  <c r="A1054" i="1"/>
  <c r="D1053" i="1"/>
  <c r="E1053" i="1" s="1"/>
  <c r="G1053" i="1" s="1"/>
  <c r="H1054" i="1" s="1"/>
  <c r="L1053" i="1"/>
  <c r="O1052" i="1" l="1"/>
  <c r="B1052" i="1"/>
  <c r="I1054" i="1"/>
  <c r="J1054" i="1" s="1"/>
  <c r="D1054" i="1"/>
  <c r="E1054" i="1" s="1"/>
  <c r="G1054" i="1" s="1"/>
  <c r="H1055" i="1" s="1"/>
  <c r="L1054" i="1"/>
  <c r="A1055" i="1"/>
  <c r="J1053" i="1"/>
  <c r="K1053" i="1" s="1"/>
  <c r="B1053" i="1" s="1"/>
  <c r="Q1054" i="1"/>
  <c r="P1054" i="1"/>
  <c r="M1053" i="1"/>
  <c r="N1053" i="1" s="1"/>
  <c r="C1054" i="1" s="1"/>
  <c r="O1053" i="1" l="1"/>
  <c r="I1055" i="1"/>
  <c r="J1055" i="1" s="1"/>
  <c r="K1054" i="1"/>
  <c r="B1054" i="1" s="1"/>
  <c r="L1055" i="1"/>
  <c r="A1056" i="1"/>
  <c r="D1055" i="1"/>
  <c r="E1055" i="1" s="1"/>
  <c r="G1055" i="1" s="1"/>
  <c r="H1056" i="1" s="1"/>
  <c r="M1054" i="1"/>
  <c r="N1054" i="1" s="1"/>
  <c r="C1055" i="1" s="1"/>
  <c r="Q1055" i="1"/>
  <c r="P1055" i="1"/>
  <c r="K1055" i="1" l="1"/>
  <c r="B1055" i="1" s="1"/>
  <c r="P1056" i="1"/>
  <c r="M1055" i="1"/>
  <c r="N1055" i="1" s="1"/>
  <c r="C1056" i="1" s="1"/>
  <c r="Q1056" i="1"/>
  <c r="I1056" i="1"/>
  <c r="J1056" i="1" s="1"/>
  <c r="O1054" i="1"/>
  <c r="A1057" i="1"/>
  <c r="D1056" i="1"/>
  <c r="E1056" i="1" s="1"/>
  <c r="G1056" i="1" s="1"/>
  <c r="H1057" i="1" s="1"/>
  <c r="L1056" i="1"/>
  <c r="K1056" i="1" l="1"/>
  <c r="B1056" i="1" s="1"/>
  <c r="M1056" i="1"/>
  <c r="N1056" i="1" s="1"/>
  <c r="C1057" i="1" s="1"/>
  <c r="Q1057" i="1"/>
  <c r="P1057" i="1"/>
  <c r="I1057" i="1"/>
  <c r="J1057" i="1" s="1"/>
  <c r="O1055" i="1"/>
  <c r="A1058" i="1"/>
  <c r="L1057" i="1"/>
  <c r="D1057" i="1"/>
  <c r="E1057" i="1" s="1"/>
  <c r="G1057" i="1" s="1"/>
  <c r="H1058" i="1" s="1"/>
  <c r="K1057" i="1" l="1"/>
  <c r="B1057" i="1" s="1"/>
  <c r="L1058" i="1"/>
  <c r="D1058" i="1"/>
  <c r="E1058" i="1" s="1"/>
  <c r="G1058" i="1" s="1"/>
  <c r="H1059" i="1" s="1"/>
  <c r="A1059" i="1"/>
  <c r="O1056" i="1"/>
  <c r="Q1058" i="1"/>
  <c r="M1057" i="1"/>
  <c r="N1057" i="1" s="1"/>
  <c r="C1058" i="1" s="1"/>
  <c r="P1058" i="1"/>
  <c r="I1058" i="1"/>
  <c r="J1058" i="1" s="1"/>
  <c r="I1059" i="1" l="1"/>
  <c r="J1059" i="1" s="1"/>
  <c r="K1058" i="1"/>
  <c r="B1058" i="1" s="1"/>
  <c r="M1058" i="1"/>
  <c r="N1058" i="1" s="1"/>
  <c r="C1059" i="1" s="1"/>
  <c r="Q1059" i="1"/>
  <c r="P1059" i="1"/>
  <c r="L1059" i="1"/>
  <c r="A1060" i="1"/>
  <c r="D1059" i="1"/>
  <c r="E1059" i="1" s="1"/>
  <c r="G1059" i="1" s="1"/>
  <c r="H1060" i="1" s="1"/>
  <c r="O1057" i="1"/>
  <c r="I1060" i="1" l="1"/>
  <c r="J1060" i="1" s="1"/>
  <c r="K1059" i="1"/>
  <c r="B1059" i="1" s="1"/>
  <c r="O1058" i="1"/>
  <c r="D1060" i="1"/>
  <c r="E1060" i="1" s="1"/>
  <c r="G1060" i="1" s="1"/>
  <c r="H1061" i="1" s="1"/>
  <c r="A1061" i="1"/>
  <c r="L1060" i="1"/>
  <c r="M1059" i="1"/>
  <c r="N1059" i="1" s="1"/>
  <c r="C1060" i="1" s="1"/>
  <c r="P1060" i="1"/>
  <c r="Q1060" i="1"/>
  <c r="K1060" i="1" l="1"/>
  <c r="B1060" i="1" s="1"/>
  <c r="M1060" i="1"/>
  <c r="N1060" i="1" s="1"/>
  <c r="C1061" i="1" s="1"/>
  <c r="Q1061" i="1"/>
  <c r="P1061" i="1"/>
  <c r="I1061" i="1"/>
  <c r="D1061" i="1"/>
  <c r="E1061" i="1" s="1"/>
  <c r="G1061" i="1" s="1"/>
  <c r="H1062" i="1" s="1"/>
  <c r="L1061" i="1"/>
  <c r="A1062" i="1"/>
  <c r="O1059" i="1"/>
  <c r="I1062" i="1" l="1"/>
  <c r="J1062" i="1" s="1"/>
  <c r="L1062" i="1"/>
  <c r="D1062" i="1"/>
  <c r="E1062" i="1" s="1"/>
  <c r="G1062" i="1" s="1"/>
  <c r="H1063" i="1" s="1"/>
  <c r="A1063" i="1"/>
  <c r="J1061" i="1"/>
  <c r="K1061" i="1" s="1"/>
  <c r="B1061" i="1" s="1"/>
  <c r="Q1062" i="1"/>
  <c r="M1061" i="1"/>
  <c r="N1061" i="1" s="1"/>
  <c r="C1062" i="1" s="1"/>
  <c r="P1062" i="1"/>
  <c r="O1060" i="1"/>
  <c r="I1063" i="1" l="1"/>
  <c r="J1063" i="1" s="1"/>
  <c r="O1061" i="1"/>
  <c r="K1062" i="1"/>
  <c r="B1062" i="1" s="1"/>
  <c r="L1063" i="1"/>
  <c r="A1064" i="1"/>
  <c r="D1063" i="1"/>
  <c r="E1063" i="1" s="1"/>
  <c r="G1063" i="1" s="1"/>
  <c r="H1064" i="1" s="1"/>
  <c r="M1062" i="1"/>
  <c r="N1062" i="1" s="1"/>
  <c r="C1063" i="1" s="1"/>
  <c r="Q1063" i="1"/>
  <c r="P1063" i="1"/>
  <c r="K1063" i="1" l="1"/>
  <c r="B1063" i="1" s="1"/>
  <c r="O1062" i="1"/>
  <c r="A1065" i="1"/>
  <c r="L1064" i="1"/>
  <c r="D1064" i="1"/>
  <c r="E1064" i="1" s="1"/>
  <c r="G1064" i="1" s="1"/>
  <c r="H1065" i="1" s="1"/>
  <c r="M1063" i="1"/>
  <c r="N1063" i="1" s="1"/>
  <c r="C1064" i="1" s="1"/>
  <c r="P1064" i="1"/>
  <c r="Q1064" i="1"/>
  <c r="I1064" i="1"/>
  <c r="I1065" i="1" l="1"/>
  <c r="J1065" i="1" s="1"/>
  <c r="L1065" i="1"/>
  <c r="D1065" i="1"/>
  <c r="E1065" i="1" s="1"/>
  <c r="G1065" i="1" s="1"/>
  <c r="H1066" i="1" s="1"/>
  <c r="A1066" i="1"/>
  <c r="M1064" i="1"/>
  <c r="N1064" i="1" s="1"/>
  <c r="C1065" i="1" s="1"/>
  <c r="Q1065" i="1"/>
  <c r="P1065" i="1"/>
  <c r="O1063" i="1"/>
  <c r="J1064" i="1"/>
  <c r="K1064" i="1" s="1"/>
  <c r="B1064" i="1" s="1"/>
  <c r="O1064" i="1" l="1"/>
  <c r="K1065" i="1"/>
  <c r="B1065" i="1" s="1"/>
  <c r="Q1066" i="1"/>
  <c r="M1065" i="1"/>
  <c r="N1065" i="1" s="1"/>
  <c r="C1066" i="1" s="1"/>
  <c r="P1066" i="1"/>
  <c r="I1066" i="1"/>
  <c r="J1066" i="1" s="1"/>
  <c r="D1066" i="1"/>
  <c r="E1066" i="1" s="1"/>
  <c r="G1066" i="1" s="1"/>
  <c r="H1067" i="1" s="1"/>
  <c r="L1066" i="1"/>
  <c r="A1067" i="1"/>
  <c r="K1066" i="1" l="1"/>
  <c r="B1066" i="1" s="1"/>
  <c r="L1067" i="1"/>
  <c r="D1067" i="1"/>
  <c r="E1067" i="1" s="1"/>
  <c r="G1067" i="1" s="1"/>
  <c r="H1068" i="1" s="1"/>
  <c r="A1068" i="1"/>
  <c r="P1067" i="1"/>
  <c r="M1066" i="1"/>
  <c r="N1066" i="1" s="1"/>
  <c r="C1067" i="1" s="1"/>
  <c r="Q1067" i="1"/>
  <c r="I1067" i="1"/>
  <c r="J1067" i="1" s="1"/>
  <c r="O1065" i="1"/>
  <c r="K1067" i="1" l="1"/>
  <c r="B1067" i="1" s="1"/>
  <c r="Q1068" i="1"/>
  <c r="M1067" i="1"/>
  <c r="N1067" i="1" s="1"/>
  <c r="C1068" i="1" s="1"/>
  <c r="P1068" i="1"/>
  <c r="I1068" i="1"/>
  <c r="J1068" i="1" s="1"/>
  <c r="O1066" i="1"/>
  <c r="A1069" i="1"/>
  <c r="L1068" i="1"/>
  <c r="D1068" i="1"/>
  <c r="E1068" i="1" s="1"/>
  <c r="G1068" i="1" s="1"/>
  <c r="H1069" i="1" s="1"/>
  <c r="K1068" i="1" l="1"/>
  <c r="B1068" i="1" s="1"/>
  <c r="D1069" i="1"/>
  <c r="E1069" i="1" s="1"/>
  <c r="G1069" i="1" s="1"/>
  <c r="H1070" i="1" s="1"/>
  <c r="L1069" i="1"/>
  <c r="A1070" i="1"/>
  <c r="O1067" i="1"/>
  <c r="M1068" i="1"/>
  <c r="N1068" i="1" s="1"/>
  <c r="C1069" i="1" s="1"/>
  <c r="Q1069" i="1"/>
  <c r="P1069" i="1"/>
  <c r="I1069" i="1"/>
  <c r="I1070" i="1" l="1"/>
  <c r="J1070" i="1" s="1"/>
  <c r="Q1070" i="1"/>
  <c r="P1070" i="1"/>
  <c r="M1069" i="1"/>
  <c r="N1069" i="1" s="1"/>
  <c r="C1070" i="1" s="1"/>
  <c r="D1070" i="1"/>
  <c r="E1070" i="1" s="1"/>
  <c r="G1070" i="1" s="1"/>
  <c r="H1071" i="1" s="1"/>
  <c r="L1070" i="1"/>
  <c r="A1071" i="1"/>
  <c r="O1068" i="1"/>
  <c r="J1069" i="1"/>
  <c r="K1069" i="1" s="1"/>
  <c r="B1069" i="1" s="1"/>
  <c r="O1069" i="1" l="1"/>
  <c r="K1070" i="1"/>
  <c r="B1070" i="1" s="1"/>
  <c r="Q1071" i="1"/>
  <c r="M1070" i="1"/>
  <c r="N1070" i="1" s="1"/>
  <c r="C1071" i="1" s="1"/>
  <c r="P1071" i="1"/>
  <c r="L1071" i="1"/>
  <c r="D1071" i="1"/>
  <c r="E1071" i="1" s="1"/>
  <c r="G1071" i="1" s="1"/>
  <c r="H1072" i="1" s="1"/>
  <c r="A1072" i="1"/>
  <c r="I1071" i="1"/>
  <c r="I1072" i="1" l="1"/>
  <c r="J1072" i="1" s="1"/>
  <c r="A1073" i="1"/>
  <c r="D1072" i="1"/>
  <c r="E1072" i="1" s="1"/>
  <c r="G1072" i="1" s="1"/>
  <c r="H1073" i="1" s="1"/>
  <c r="L1072" i="1"/>
  <c r="J1071" i="1"/>
  <c r="K1071" i="1" s="1"/>
  <c r="B1071" i="1" s="1"/>
  <c r="O1070" i="1"/>
  <c r="Q1072" i="1"/>
  <c r="M1071" i="1"/>
  <c r="N1071" i="1" s="1"/>
  <c r="C1072" i="1" s="1"/>
  <c r="P1072" i="1"/>
  <c r="O1071" i="1" l="1"/>
  <c r="K1072" i="1"/>
  <c r="B1072" i="1" s="1"/>
  <c r="A1074" i="1"/>
  <c r="D1073" i="1"/>
  <c r="E1073" i="1" s="1"/>
  <c r="G1073" i="1" s="1"/>
  <c r="H1074" i="1" s="1"/>
  <c r="L1073" i="1"/>
  <c r="M1072" i="1"/>
  <c r="N1072" i="1" s="1"/>
  <c r="C1073" i="1" s="1"/>
  <c r="Q1073" i="1"/>
  <c r="P1073" i="1"/>
  <c r="I1073" i="1"/>
  <c r="J1073" i="1" s="1"/>
  <c r="K1073" i="1" l="1"/>
  <c r="B1073" i="1" s="1"/>
  <c r="P1074" i="1"/>
  <c r="Q1074" i="1"/>
  <c r="M1073" i="1"/>
  <c r="N1073" i="1" s="1"/>
  <c r="C1074" i="1" s="1"/>
  <c r="D1074" i="1"/>
  <c r="E1074" i="1" s="1"/>
  <c r="G1074" i="1" s="1"/>
  <c r="H1075" i="1" s="1"/>
  <c r="L1074" i="1"/>
  <c r="A1075" i="1"/>
  <c r="O1072" i="1"/>
  <c r="I1074" i="1"/>
  <c r="I1075" i="1" l="1"/>
  <c r="J1075" i="1" s="1"/>
  <c r="O1073" i="1"/>
  <c r="M1074" i="1"/>
  <c r="N1074" i="1" s="1"/>
  <c r="C1075" i="1" s="1"/>
  <c r="Q1075" i="1"/>
  <c r="P1075" i="1"/>
  <c r="L1075" i="1"/>
  <c r="D1075" i="1"/>
  <c r="E1075" i="1" s="1"/>
  <c r="G1075" i="1" s="1"/>
  <c r="H1076" i="1" s="1"/>
  <c r="A1076" i="1"/>
  <c r="J1074" i="1"/>
  <c r="K1074" i="1" s="1"/>
  <c r="B1074" i="1" s="1"/>
  <c r="O1074" i="1" l="1"/>
  <c r="K1075" i="1"/>
  <c r="B1075" i="1" s="1"/>
  <c r="Q1076" i="1"/>
  <c r="M1075" i="1"/>
  <c r="N1075" i="1" s="1"/>
  <c r="C1076" i="1" s="1"/>
  <c r="P1076" i="1"/>
  <c r="I1076" i="1"/>
  <c r="A1077" i="1"/>
  <c r="L1076" i="1"/>
  <c r="D1076" i="1"/>
  <c r="E1076" i="1" s="1"/>
  <c r="G1076" i="1" s="1"/>
  <c r="H1077" i="1" s="1"/>
  <c r="O1075" i="1" l="1"/>
  <c r="I1077" i="1"/>
  <c r="J1077" i="1" s="1"/>
  <c r="J1076" i="1"/>
  <c r="K1076" i="1" s="1"/>
  <c r="B1076" i="1" s="1"/>
  <c r="M1076" i="1"/>
  <c r="N1076" i="1" s="1"/>
  <c r="C1077" i="1" s="1"/>
  <c r="P1077" i="1"/>
  <c r="Q1077" i="1"/>
  <c r="L1077" i="1"/>
  <c r="D1077" i="1"/>
  <c r="E1077" i="1" s="1"/>
  <c r="G1077" i="1" s="1"/>
  <c r="H1078" i="1" s="1"/>
  <c r="A1078" i="1"/>
  <c r="O1076" i="1" l="1"/>
  <c r="K1077" i="1"/>
  <c r="B1077" i="1" s="1"/>
  <c r="Q1078" i="1"/>
  <c r="P1078" i="1"/>
  <c r="M1077" i="1"/>
  <c r="N1077" i="1" s="1"/>
  <c r="C1078" i="1" s="1"/>
  <c r="L1078" i="1"/>
  <c r="D1078" i="1"/>
  <c r="E1078" i="1" s="1"/>
  <c r="G1078" i="1" s="1"/>
  <c r="H1079" i="1" s="1"/>
  <c r="A1079" i="1"/>
  <c r="I1078" i="1"/>
  <c r="M1078" i="1" l="1"/>
  <c r="N1078" i="1" s="1"/>
  <c r="C1079" i="1" s="1"/>
  <c r="Q1079" i="1"/>
  <c r="P1079" i="1"/>
  <c r="I1079" i="1"/>
  <c r="J1078" i="1"/>
  <c r="K1078" i="1" s="1"/>
  <c r="B1078" i="1" s="1"/>
  <c r="L1079" i="1"/>
  <c r="A1080" i="1"/>
  <c r="D1079" i="1"/>
  <c r="E1079" i="1" s="1"/>
  <c r="G1079" i="1" s="1"/>
  <c r="H1080" i="1" s="1"/>
  <c r="O1077" i="1"/>
  <c r="O1078" i="1" l="1"/>
  <c r="I1080" i="1"/>
  <c r="J1080" i="1" s="1"/>
  <c r="A1081" i="1"/>
  <c r="L1080" i="1"/>
  <c r="D1080" i="1"/>
  <c r="E1080" i="1" s="1"/>
  <c r="G1080" i="1" s="1"/>
  <c r="H1081" i="1" s="1"/>
  <c r="J1079" i="1"/>
  <c r="K1079" i="1" s="1"/>
  <c r="B1079" i="1" s="1"/>
  <c r="Q1080" i="1"/>
  <c r="M1079" i="1"/>
  <c r="N1079" i="1" s="1"/>
  <c r="C1080" i="1" s="1"/>
  <c r="P1080" i="1"/>
  <c r="I1081" i="1" l="1"/>
  <c r="J1081" i="1" s="1"/>
  <c r="O1079" i="1"/>
  <c r="K1080" i="1"/>
  <c r="B1080" i="1" s="1"/>
  <c r="L1081" i="1"/>
  <c r="D1081" i="1"/>
  <c r="E1081" i="1" s="1"/>
  <c r="G1081" i="1" s="1"/>
  <c r="H1082" i="1" s="1"/>
  <c r="A1082" i="1"/>
  <c r="M1080" i="1"/>
  <c r="N1080" i="1" s="1"/>
  <c r="C1081" i="1" s="1"/>
  <c r="P1081" i="1"/>
  <c r="Q1081" i="1"/>
  <c r="K1081" i="1" l="1"/>
  <c r="B1081" i="1" s="1"/>
  <c r="L1082" i="1"/>
  <c r="D1082" i="1"/>
  <c r="E1082" i="1" s="1"/>
  <c r="G1082" i="1" s="1"/>
  <c r="H1083" i="1" s="1"/>
  <c r="A1083" i="1"/>
  <c r="O1080" i="1"/>
  <c r="P1082" i="1"/>
  <c r="M1081" i="1"/>
  <c r="N1081" i="1" s="1"/>
  <c r="C1082" i="1" s="1"/>
  <c r="Q1082" i="1"/>
  <c r="I1082" i="1"/>
  <c r="J1082" i="1" s="1"/>
  <c r="K1082" i="1" l="1"/>
  <c r="B1082" i="1" s="1"/>
  <c r="L1083" i="1"/>
  <c r="D1083" i="1"/>
  <c r="E1083" i="1" s="1"/>
  <c r="G1083" i="1" s="1"/>
  <c r="H1084" i="1" s="1"/>
  <c r="A1084" i="1"/>
  <c r="Q1083" i="1"/>
  <c r="M1082" i="1"/>
  <c r="N1082" i="1" s="1"/>
  <c r="C1083" i="1" s="1"/>
  <c r="P1083" i="1"/>
  <c r="O1081" i="1"/>
  <c r="I1083" i="1"/>
  <c r="I1084" i="1" l="1"/>
  <c r="J1084" i="1" s="1"/>
  <c r="M1083" i="1"/>
  <c r="N1083" i="1" s="1"/>
  <c r="C1084" i="1" s="1"/>
  <c r="Q1084" i="1"/>
  <c r="P1084" i="1"/>
  <c r="O1082" i="1"/>
  <c r="J1083" i="1"/>
  <c r="K1083" i="1" s="1"/>
  <c r="D1084" i="1"/>
  <c r="E1084" i="1" s="1"/>
  <c r="G1084" i="1" s="1"/>
  <c r="H1085" i="1" s="1"/>
  <c r="L1084" i="1"/>
  <c r="A1085" i="1"/>
  <c r="O1083" i="1" l="1"/>
  <c r="B1083" i="1"/>
  <c r="K1084" i="1"/>
  <c r="B1084" i="1" s="1"/>
  <c r="M1084" i="1"/>
  <c r="N1084" i="1" s="1"/>
  <c r="C1085" i="1" s="1"/>
  <c r="P1085" i="1"/>
  <c r="Q1085" i="1"/>
  <c r="D1085" i="1"/>
  <c r="E1085" i="1" s="1"/>
  <c r="G1085" i="1" s="1"/>
  <c r="H1086" i="1" s="1"/>
  <c r="L1085" i="1"/>
  <c r="A1086" i="1"/>
  <c r="I1085" i="1"/>
  <c r="I1086" i="1" l="1"/>
  <c r="J1086" i="1" s="1"/>
  <c r="P1086" i="1"/>
  <c r="M1085" i="1"/>
  <c r="N1085" i="1" s="1"/>
  <c r="C1086" i="1" s="1"/>
  <c r="Q1086" i="1"/>
  <c r="J1085" i="1"/>
  <c r="K1085" i="1" s="1"/>
  <c r="B1085" i="1" s="1"/>
  <c r="D1086" i="1"/>
  <c r="E1086" i="1" s="1"/>
  <c r="G1086" i="1" s="1"/>
  <c r="H1087" i="1" s="1"/>
  <c r="L1086" i="1"/>
  <c r="A1087" i="1"/>
  <c r="O1084" i="1"/>
  <c r="I1087" i="1" l="1"/>
  <c r="J1087" i="1" s="1"/>
  <c r="O1085" i="1"/>
  <c r="K1086" i="1"/>
  <c r="B1086" i="1" s="1"/>
  <c r="L1087" i="1"/>
  <c r="D1087" i="1"/>
  <c r="E1087" i="1" s="1"/>
  <c r="G1087" i="1" s="1"/>
  <c r="H1088" i="1" s="1"/>
  <c r="A1088" i="1"/>
  <c r="P1087" i="1"/>
  <c r="M1086" i="1"/>
  <c r="N1086" i="1" s="1"/>
  <c r="C1087" i="1" s="1"/>
  <c r="Q1087" i="1"/>
  <c r="K1087" i="1" l="1"/>
  <c r="B1087" i="1" s="1"/>
  <c r="M1087" i="1"/>
  <c r="N1087" i="1" s="1"/>
  <c r="C1088" i="1" s="1"/>
  <c r="P1088" i="1"/>
  <c r="Q1088" i="1"/>
  <c r="O1086" i="1"/>
  <c r="D1088" i="1"/>
  <c r="E1088" i="1" s="1"/>
  <c r="G1088" i="1" s="1"/>
  <c r="H1089" i="1" s="1"/>
  <c r="L1088" i="1"/>
  <c r="A1089" i="1"/>
  <c r="I1088" i="1"/>
  <c r="I1089" i="1" l="1"/>
  <c r="J1089" i="1" s="1"/>
  <c r="J1088" i="1"/>
  <c r="K1088" i="1" s="1"/>
  <c r="B1088" i="1" s="1"/>
  <c r="A1090" i="1"/>
  <c r="L1089" i="1"/>
  <c r="D1089" i="1"/>
  <c r="E1089" i="1" s="1"/>
  <c r="G1089" i="1" s="1"/>
  <c r="H1090" i="1" s="1"/>
  <c r="M1088" i="1"/>
  <c r="N1088" i="1" s="1"/>
  <c r="C1089" i="1" s="1"/>
  <c r="P1089" i="1"/>
  <c r="Q1089" i="1"/>
  <c r="O1087" i="1"/>
  <c r="I1090" i="1" l="1"/>
  <c r="J1090" i="1" s="1"/>
  <c r="O1088" i="1"/>
  <c r="K1089" i="1"/>
  <c r="B1089" i="1" s="1"/>
  <c r="L1090" i="1"/>
  <c r="D1090" i="1"/>
  <c r="E1090" i="1" s="1"/>
  <c r="G1090" i="1" s="1"/>
  <c r="H1091" i="1" s="1"/>
  <c r="A1091" i="1"/>
  <c r="Q1090" i="1"/>
  <c r="P1090" i="1"/>
  <c r="M1089" i="1"/>
  <c r="N1089" i="1" s="1"/>
  <c r="C1090" i="1" s="1"/>
  <c r="I1091" i="1" l="1"/>
  <c r="J1091" i="1" s="1"/>
  <c r="K1090" i="1"/>
  <c r="B1090" i="1" s="1"/>
  <c r="P1091" i="1"/>
  <c r="M1090" i="1"/>
  <c r="N1090" i="1" s="1"/>
  <c r="C1091" i="1" s="1"/>
  <c r="Q1091" i="1"/>
  <c r="L1091" i="1"/>
  <c r="D1091" i="1"/>
  <c r="E1091" i="1" s="1"/>
  <c r="G1091" i="1" s="1"/>
  <c r="H1092" i="1" s="1"/>
  <c r="A1092" i="1"/>
  <c r="O1089" i="1"/>
  <c r="I1092" i="1" l="1"/>
  <c r="J1092" i="1" s="1"/>
  <c r="K1091" i="1"/>
  <c r="B1091" i="1" s="1"/>
  <c r="A1093" i="1"/>
  <c r="D1092" i="1"/>
  <c r="E1092" i="1" s="1"/>
  <c r="G1092" i="1" s="1"/>
  <c r="H1093" i="1" s="1"/>
  <c r="L1092" i="1"/>
  <c r="O1090" i="1"/>
  <c r="Q1092" i="1"/>
  <c r="M1091" i="1"/>
  <c r="N1091" i="1" s="1"/>
  <c r="C1092" i="1" s="1"/>
  <c r="P1092" i="1"/>
  <c r="I1093" i="1" l="1"/>
  <c r="J1093" i="1" s="1"/>
  <c r="K1092" i="1"/>
  <c r="B1092" i="1" s="1"/>
  <c r="A1094" i="1"/>
  <c r="D1093" i="1"/>
  <c r="E1093" i="1" s="1"/>
  <c r="G1093" i="1" s="1"/>
  <c r="H1094" i="1" s="1"/>
  <c r="L1093" i="1"/>
  <c r="O1091" i="1"/>
  <c r="M1092" i="1"/>
  <c r="N1092" i="1" s="1"/>
  <c r="C1093" i="1" s="1"/>
  <c r="Q1093" i="1"/>
  <c r="P1093" i="1"/>
  <c r="K1093" i="1" l="1"/>
  <c r="B1093" i="1" s="1"/>
  <c r="Q1094" i="1"/>
  <c r="M1093" i="1"/>
  <c r="N1093" i="1" s="1"/>
  <c r="C1094" i="1" s="1"/>
  <c r="P1094" i="1"/>
  <c r="O1092" i="1"/>
  <c r="L1094" i="1"/>
  <c r="D1094" i="1"/>
  <c r="E1094" i="1" s="1"/>
  <c r="G1094" i="1" s="1"/>
  <c r="H1095" i="1" s="1"/>
  <c r="A1095" i="1"/>
  <c r="I1094" i="1"/>
  <c r="J1094" i="1" s="1"/>
  <c r="K1094" i="1" l="1"/>
  <c r="B1094" i="1" s="1"/>
  <c r="M1094" i="1"/>
  <c r="N1094" i="1" s="1"/>
  <c r="C1095" i="1" s="1"/>
  <c r="Q1095" i="1"/>
  <c r="P1095" i="1"/>
  <c r="O1093" i="1"/>
  <c r="I1095" i="1"/>
  <c r="J1095" i="1" s="1"/>
  <c r="L1095" i="1"/>
  <c r="D1095" i="1"/>
  <c r="E1095" i="1" s="1"/>
  <c r="G1095" i="1" s="1"/>
  <c r="H1096" i="1" s="1"/>
  <c r="A1096" i="1"/>
  <c r="K1095" i="1" l="1"/>
  <c r="B1095" i="1" s="1"/>
  <c r="M1095" i="1"/>
  <c r="N1095" i="1" s="1"/>
  <c r="C1096" i="1" s="1"/>
  <c r="Q1096" i="1"/>
  <c r="P1096" i="1"/>
  <c r="I1096" i="1"/>
  <c r="J1096" i="1" s="1"/>
  <c r="O1094" i="1"/>
  <c r="A1097" i="1"/>
  <c r="L1096" i="1"/>
  <c r="D1096" i="1"/>
  <c r="E1096" i="1" s="1"/>
  <c r="G1096" i="1" s="1"/>
  <c r="H1097" i="1" s="1"/>
  <c r="K1096" i="1" l="1"/>
  <c r="B1096" i="1" s="1"/>
  <c r="L1097" i="1"/>
  <c r="D1097" i="1"/>
  <c r="E1097" i="1" s="1"/>
  <c r="G1097" i="1" s="1"/>
  <c r="H1098" i="1" s="1"/>
  <c r="A1098" i="1"/>
  <c r="O1095" i="1"/>
  <c r="M1096" i="1"/>
  <c r="N1096" i="1" s="1"/>
  <c r="C1097" i="1" s="1"/>
  <c r="P1097" i="1"/>
  <c r="Q1097" i="1"/>
  <c r="I1097" i="1"/>
  <c r="J1097" i="1" s="1"/>
  <c r="I1098" i="1" l="1"/>
  <c r="J1098" i="1" s="1"/>
  <c r="K1097" i="1"/>
  <c r="B1097" i="1" s="1"/>
  <c r="Q1098" i="1"/>
  <c r="M1097" i="1"/>
  <c r="N1097" i="1" s="1"/>
  <c r="C1098" i="1" s="1"/>
  <c r="P1098" i="1"/>
  <c r="D1098" i="1"/>
  <c r="E1098" i="1" s="1"/>
  <c r="G1098" i="1" s="1"/>
  <c r="H1099" i="1" s="1"/>
  <c r="L1098" i="1"/>
  <c r="A1099" i="1"/>
  <c r="O1096" i="1"/>
  <c r="K1098" i="1" l="1"/>
  <c r="B1098" i="1" s="1"/>
  <c r="L1099" i="1"/>
  <c r="A1100" i="1"/>
  <c r="D1099" i="1"/>
  <c r="E1099" i="1" s="1"/>
  <c r="G1099" i="1" s="1"/>
  <c r="H1100" i="1" s="1"/>
  <c r="Q1099" i="1"/>
  <c r="M1098" i="1"/>
  <c r="N1098" i="1" s="1"/>
  <c r="C1099" i="1" s="1"/>
  <c r="P1099" i="1"/>
  <c r="I1099" i="1"/>
  <c r="O1097" i="1"/>
  <c r="I1100" i="1" l="1"/>
  <c r="J1100" i="1" s="1"/>
  <c r="Q1100" i="1"/>
  <c r="M1099" i="1"/>
  <c r="N1099" i="1" s="1"/>
  <c r="C1100" i="1" s="1"/>
  <c r="P1100" i="1"/>
  <c r="O1098" i="1"/>
  <c r="J1099" i="1"/>
  <c r="K1099" i="1" s="1"/>
  <c r="B1099" i="1" s="1"/>
  <c r="A1101" i="1"/>
  <c r="L1100" i="1"/>
  <c r="D1100" i="1"/>
  <c r="E1100" i="1" s="1"/>
  <c r="G1100" i="1" s="1"/>
  <c r="H1101" i="1" s="1"/>
  <c r="I1101" i="1" l="1"/>
  <c r="J1101" i="1" s="1"/>
  <c r="K1100" i="1"/>
  <c r="O1099" i="1"/>
  <c r="D1101" i="1"/>
  <c r="E1101" i="1" s="1"/>
  <c r="G1101" i="1" s="1"/>
  <c r="H1102" i="1" s="1"/>
  <c r="A1102" i="1"/>
  <c r="L1101" i="1"/>
  <c r="M1100" i="1"/>
  <c r="N1100" i="1" s="1"/>
  <c r="C1101" i="1" s="1"/>
  <c r="Q1101" i="1"/>
  <c r="P1101" i="1"/>
  <c r="B1100" i="1" l="1"/>
  <c r="K1101" i="1"/>
  <c r="P1102" i="1"/>
  <c r="M1101" i="1"/>
  <c r="N1101" i="1" s="1"/>
  <c r="C1102" i="1" s="1"/>
  <c r="Q1102" i="1"/>
  <c r="L1102" i="1"/>
  <c r="D1102" i="1"/>
  <c r="A1103" i="1"/>
  <c r="I1102" i="1"/>
  <c r="O1100" i="1"/>
  <c r="E1102" i="1" l="1"/>
  <c r="B1101" i="1"/>
  <c r="M1102" i="1"/>
  <c r="N1102" i="1" s="1"/>
  <c r="C1103" i="1" s="1"/>
  <c r="P1103" i="1"/>
  <c r="Q1103" i="1"/>
  <c r="I1103" i="1"/>
  <c r="O1101" i="1"/>
  <c r="J1102" i="1"/>
  <c r="D1103" i="1"/>
  <c r="L1103" i="1"/>
  <c r="A1104" i="1"/>
  <c r="E1103" i="1" l="1"/>
  <c r="K1102" i="1"/>
  <c r="G1102" i="1"/>
  <c r="H1103" i="1" s="1"/>
  <c r="J1103" i="1" s="1"/>
  <c r="D1104" i="1"/>
  <c r="A1105" i="1"/>
  <c r="L1104" i="1"/>
  <c r="I1104" i="1"/>
  <c r="M1103" i="1"/>
  <c r="N1103" i="1" s="1"/>
  <c r="C1104" i="1" s="1"/>
  <c r="Q1104" i="1"/>
  <c r="P1104" i="1"/>
  <c r="B1102" i="1" l="1"/>
  <c r="E1104" i="1"/>
  <c r="O1102" i="1"/>
  <c r="K1103" i="1"/>
  <c r="G1103" i="1"/>
  <c r="H1104" i="1" s="1"/>
  <c r="J1104" i="1" s="1"/>
  <c r="I1105" i="1"/>
  <c r="Q1105" i="1"/>
  <c r="M1104" i="1"/>
  <c r="N1104" i="1" s="1"/>
  <c r="C1105" i="1" s="1"/>
  <c r="P1105" i="1"/>
  <c r="D1105" i="1"/>
  <c r="L1105" i="1"/>
  <c r="A1106" i="1"/>
  <c r="G1104" i="1" l="1"/>
  <c r="H1105" i="1" s="1"/>
  <c r="J1105" i="1" s="1"/>
  <c r="E1105" i="1"/>
  <c r="K1104" i="1"/>
  <c r="O1103" i="1"/>
  <c r="B1103" i="1"/>
  <c r="Q1106" i="1"/>
  <c r="P1106" i="1"/>
  <c r="M1105" i="1"/>
  <c r="N1105" i="1" s="1"/>
  <c r="C1106" i="1" s="1"/>
  <c r="L1106" i="1"/>
  <c r="D1106" i="1"/>
  <c r="I1106" i="1"/>
  <c r="M1106" i="1" l="1"/>
  <c r="O1104" i="1"/>
  <c r="E1106" i="1"/>
  <c r="B1104" i="1"/>
  <c r="G1105" i="1"/>
  <c r="H1106" i="1" s="1"/>
  <c r="J1106" i="1" s="1"/>
  <c r="K1105" i="1"/>
  <c r="N1106" i="1"/>
  <c r="K1106" i="1" l="1"/>
  <c r="G1106" i="1"/>
  <c r="B1105" i="1"/>
  <c r="O1105" i="1"/>
  <c r="O1106" i="1" l="1"/>
  <c r="B1106" i="1"/>
</calcChain>
</file>

<file path=xl/sharedStrings.xml><?xml version="1.0" encoding="utf-8"?>
<sst xmlns="http://schemas.openxmlformats.org/spreadsheetml/2006/main" count="477" uniqueCount="87">
  <si>
    <t>[FERIADOS]</t>
  </si>
  <si>
    <t>[TABELA DE PAGAMENTOS]</t>
  </si>
  <si>
    <t>ALIANÇA GERAÇÃO ENERGIA S.A.  - 1ª Emissão de Debêntures -  Série Única  - R$ 350.000.000,00 -  35.000 debêntures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</si>
  <si>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</si>
  <si>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</si>
  <si>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</si>
  <si>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</si>
  <si>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</si>
  <si>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</si>
  <si>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</si>
  <si>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</si>
  <si>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</si>
  <si>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</si>
  <si>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</si>
  <si>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</si>
  <si>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</si>
  <si>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</si>
  <si>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</si>
  <si>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INTEGRALIZAÇÃO</t>
  </si>
  <si>
    <t>ALIANÇA GER ENER</t>
  </si>
  <si>
    <t>VARIÁVEL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</si>
  <si>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</si>
  <si>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</si>
  <si>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</si>
  <si>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</si>
  <si>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</si>
  <si>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</si>
  <si>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</si>
  <si>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</si>
  <si>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</si>
  <si>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</si>
  <si>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</si>
  <si>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</si>
  <si>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</si>
  <si>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-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</si>
  <si>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</si>
  <si>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</si>
  <si>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</si>
  <si>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</si>
  <si>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</si>
  <si>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</si>
  <si>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</si>
  <si>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</si>
  <si>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</si>
  <si>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</si>
  <si>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</si>
  <si>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</si>
  <si>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</si>
  <si>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</si>
  <si>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</si>
  <si>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</si>
  <si>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</si>
  <si>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</si>
  <si>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</si>
  <si>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</si>
  <si>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</si>
  <si>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</si>
  <si>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</si>
  <si>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</si>
  <si>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</si>
  <si>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</si>
  <si>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</si>
  <si>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</si>
  <si>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</si>
  <si>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</si>
  <si>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</si>
  <si>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</si>
  <si>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</si>
  <si>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</si>
  <si>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</si>
  <si>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</si>
  <si>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</si>
  <si>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</si>
  <si>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</si>
  <si>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</si>
  <si>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</si>
  <si>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</si>
  <si>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</si>
  <si>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</si>
  <si>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</si>
  <si>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</si>
  <si>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</si>
  <si>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</si>
  <si>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</si>
  <si>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</si>
  <si>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AF2:AS1400</t>
  </si>
  <si>
    <t>ALIG11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</si>
</sst>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70" formatCode="#,##0.0000"/>
    <numFmt numFmtId="173" formatCode="0.000000%"/>
  </numFmts>
  <fonts count="15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b/>
      <sz val="9"/>
      <color indexed="12"/>
      <name val="Arial"/>
      <family val="2"/>
    </font>
    <font>
      <sz val="9"/>
      <color indexed="8"/>
      <name val="Arial"/>
      <family val="2"/>
    </font>
    <font>
      <b/>
      <sz val="11"/>
      <color rgb="FF0070C0"/>
      <name val="Verdana"/>
      <family val="2"/>
    </font>
    <font>
      <b/>
      <sz val="11"/>
      <color rgb="FF0070C0"/>
      <name val="Arial"/>
      <family val="2"/>
    </font>
    <font>
      <b/>
      <sz val="11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0">
    <xf numFmtId="0" fontId="0" fillId="0" borderId="0" xfId="0"/>
    <xf numFmtId="0" fontId="3" fillId="0" borderId="0" xfId="0" applyFont="1"/>
    <xf numFmtId="0" fontId="4" fillId="0" borderId="0" xfId="0" applyFont="1"/>
    <xf numFmtId="10" fontId="5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8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right"/>
    </xf>
    <xf numFmtId="164" fontId="7" fillId="0" borderId="0" xfId="0" applyNumberFormat="1" applyFont="1" applyAlignment="1">
      <alignment horizontal="center"/>
    </xf>
    <xf numFmtId="0" fontId="7" fillId="0" borderId="0" xfId="0" applyFont="1"/>
    <xf numFmtId="0" fontId="1" fillId="4" borderId="0" xfId="0" applyFont="1" applyFill="1" applyAlignment="1">
      <alignment horizontal="left"/>
    </xf>
    <xf numFmtId="10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right" vertical="center"/>
    </xf>
    <xf numFmtId="10" fontId="8" fillId="3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left"/>
    </xf>
    <xf numFmtId="3" fontId="7" fillId="4" borderId="0" xfId="0" applyNumberFormat="1" applyFont="1" applyFill="1" applyAlignment="1">
      <alignment horizontal="center"/>
    </xf>
    <xf numFmtId="166" fontId="7" fillId="4" borderId="0" xfId="0" applyNumberFormat="1" applyFont="1" applyFill="1" applyAlignment="1">
      <alignment horizontal="center"/>
    </xf>
    <xf numFmtId="164" fontId="5" fillId="4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65" fontId="7" fillId="4" borderId="0" xfId="0" applyNumberFormat="1" applyFont="1" applyFill="1" applyAlignment="1">
      <alignment horizontal="center"/>
    </xf>
    <xf numFmtId="3" fontId="7" fillId="4" borderId="0" xfId="0" applyNumberFormat="1" applyFont="1" applyFill="1" applyAlignment="1">
      <alignment horizontal="right"/>
    </xf>
    <xf numFmtId="164" fontId="7" fillId="4" borderId="0" xfId="0" applyNumberFormat="1" applyFont="1" applyFill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173" fontId="7" fillId="4" borderId="0" xfId="0" applyNumberFormat="1" applyFont="1" applyFill="1" applyAlignment="1">
      <alignment horizontal="center"/>
    </xf>
    <xf numFmtId="0" fontId="11" fillId="0" borderId="0" xfId="0" applyFont="1"/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166" fontId="7" fillId="4" borderId="0" xfId="0" applyNumberFormat="1" applyFont="1" applyFill="1" applyAlignment="1">
      <alignment horizontal="right"/>
    </xf>
    <xf numFmtId="4" fontId="7" fillId="0" borderId="0" xfId="0" applyNumberFormat="1" applyFont="1" applyAlignment="1">
      <alignment horizontal="center" vertical="center"/>
    </xf>
    <xf numFmtId="166" fontId="9" fillId="4" borderId="0" xfId="0" applyNumberFormat="1" applyFont="1" applyFill="1" applyAlignment="1">
      <alignment horizontal="right"/>
    </xf>
    <xf numFmtId="0" fontId="9" fillId="4" borderId="0" xfId="0" applyFont="1" applyFill="1" applyAlignment="1">
      <alignment horizontal="left"/>
    </xf>
    <xf numFmtId="166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/>
    <xf numFmtId="0" fontId="1" fillId="4" borderId="0" xfId="0" applyFont="1" applyFill="1"/>
    <xf numFmtId="166" fontId="9" fillId="4" borderId="0" xfId="0" applyNumberFormat="1" applyFont="1" applyFill="1"/>
    <xf numFmtId="0" fontId="9" fillId="4" borderId="0" xfId="0" applyFont="1" applyFill="1"/>
    <xf numFmtId="167" fontId="7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64" fontId="3" fillId="0" borderId="0" xfId="0" applyNumberFormat="1" applyFont="1"/>
    <xf numFmtId="14" fontId="2" fillId="5" borderId="0" xfId="0" applyNumberFormat="1" applyFont="1" applyFill="1" applyAlignment="1">
      <alignment horizontal="left"/>
    </xf>
    <xf numFmtId="14" fontId="1" fillId="5" borderId="0" xfId="0" applyNumberFormat="1" applyFont="1" applyFill="1"/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3" fillId="5" borderId="0" xfId="0" applyFont="1" applyFill="1"/>
    <xf numFmtId="0" fontId="4" fillId="5" borderId="0" xfId="0" applyFont="1" applyFill="1"/>
    <xf numFmtId="167" fontId="1" fillId="5" borderId="0" xfId="0" applyNumberFormat="1" applyFont="1" applyFill="1"/>
    <xf numFmtId="168" fontId="1" fillId="5" borderId="0" xfId="0" applyNumberFormat="1" applyFont="1" applyFill="1"/>
    <xf numFmtId="167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4" fontId="5" fillId="5" borderId="0" xfId="0" applyNumberFormat="1" applyFont="1" applyFill="1" applyAlignment="1">
      <alignment horizontal="left"/>
    </xf>
    <xf numFmtId="167" fontId="6" fillId="5" borderId="0" xfId="0" applyNumberFormat="1" applyFont="1" applyFill="1" applyAlignment="1">
      <alignment horizontal="fill"/>
    </xf>
    <xf numFmtId="0" fontId="5" fillId="5" borderId="0" xfId="0" applyFont="1" applyFill="1" applyAlignment="1">
      <alignment horizontal="center"/>
    </xf>
    <xf numFmtId="164" fontId="6" fillId="5" borderId="0" xfId="0" applyNumberFormat="1" applyFont="1" applyFill="1" applyAlignment="1">
      <alignment horizontal="fill"/>
    </xf>
    <xf numFmtId="170" fontId="6" fillId="5" borderId="0" xfId="0" applyNumberFormat="1" applyFont="1" applyFill="1" applyAlignment="1">
      <alignment horizontal="fill"/>
    </xf>
    <xf numFmtId="14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8" fontId="2" fillId="5" borderId="0" xfId="0" applyNumberFormat="1" applyFont="1" applyFill="1" applyAlignment="1">
      <alignment horizontal="centerContinuous" vertical="center"/>
    </xf>
    <xf numFmtId="0" fontId="2" fillId="5" borderId="0" xfId="0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/>
    </xf>
    <xf numFmtId="10" fontId="5" fillId="5" borderId="0" xfId="0" applyNumberFormat="1" applyFont="1" applyFill="1" applyAlignment="1">
      <alignment horizontal="center" vertical="center"/>
    </xf>
    <xf numFmtId="14" fontId="5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/>
    </xf>
    <xf numFmtId="14" fontId="7" fillId="5" borderId="0" xfId="0" applyNumberFormat="1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7" fillId="4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right" vertical="center"/>
    </xf>
    <xf numFmtId="16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10" fontId="12" fillId="0" borderId="0" xfId="0" applyNumberFormat="1" applyFont="1" applyAlignment="1">
      <alignment horizontal="center"/>
    </xf>
    <xf numFmtId="0" fontId="14" fillId="0" borderId="0" xfId="0" applyFont="1"/>
    <xf numFmtId="167" fontId="12" fillId="0" borderId="0" xfId="0" applyNumberFormat="1" applyFont="1" applyAlignment="1">
      <alignment horizontal="center"/>
    </xf>
    <xf numFmtId="166" fontId="12" fillId="4" borderId="0" xfId="0" applyNumberFormat="1" applyFont="1" applyFill="1"/>
    <xf numFmtId="0" fontId="12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104775</xdr:rowOff>
    </xdr:from>
    <xdr:to>
      <xdr:col>32</xdr:col>
      <xdr:colOff>650082</xdr:colOff>
      <xdr:row>1</xdr:row>
      <xdr:rowOff>323850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7135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38100</xdr:rowOff>
    </xdr:from>
    <xdr:to>
      <xdr:col>32</xdr:col>
      <xdr:colOff>24525</xdr:colOff>
      <xdr:row>1</xdr:row>
      <xdr:rowOff>333192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09875" y="19050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J144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" x14ac:dyDescent="0.2"/>
  <cols>
    <col min="1" max="1" width="24" style="111" customWidth="1"/>
    <col min="2" max="2" width="23.85546875" style="1" customWidth="1"/>
    <col min="3" max="3" width="24" style="1" customWidth="1"/>
    <col min="4" max="4" width="11.140625" style="1" customWidth="1"/>
    <col min="5" max="5" width="16.28515625" style="1" bestFit="1" customWidth="1"/>
    <col min="6" max="6" width="13.7109375" style="1" customWidth="1"/>
    <col min="7" max="7" width="27.7109375" style="1" bestFit="1" customWidth="1"/>
    <col min="8" max="8" width="16.28515625" style="67" bestFit="1" customWidth="1"/>
    <col min="9" max="9" width="21.42578125" style="67" customWidth="1"/>
    <col min="10" max="10" width="16.28515625" style="1" bestFit="1" customWidth="1"/>
    <col min="11" max="11" width="19.5703125" style="1" bestFit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28515625" style="1" bestFit="1" customWidth="1"/>
    <col min="22" max="22" width="24" style="1" customWidth="1"/>
    <col min="23" max="23" width="7.28515625" style="1" customWidth="1"/>
    <col min="24" max="24" width="15" style="1" customWidth="1"/>
    <col min="25" max="25" width="18.8554687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18" width="12.42578125" style="1" customWidth="1"/>
    <col min="219" max="219" width="24" style="2" customWidth="1"/>
    <col min="220" max="220" width="21.42578125" style="2" customWidth="1"/>
    <col min="221" max="221" width="24" style="2" customWidth="1"/>
    <col min="222" max="222" width="11.140625" style="2" customWidth="1"/>
    <col min="223" max="223" width="15" style="2" customWidth="1"/>
    <col min="224" max="224" width="13.7109375" style="2" customWidth="1"/>
    <col min="225" max="225" width="24" style="2" customWidth="1"/>
    <col min="226" max="226" width="15" style="2" customWidth="1"/>
    <col min="227" max="227" width="21.42578125" style="2" customWidth="1"/>
    <col min="228" max="228" width="15" style="2" customWidth="1"/>
    <col min="229" max="229" width="18.85546875" style="2" customWidth="1"/>
    <col min="230" max="230" width="12.42578125" style="2" customWidth="1"/>
    <col min="231" max="231" width="17.5703125" style="2" customWidth="1"/>
    <col min="232" max="232" width="25.28515625" style="2" customWidth="1"/>
    <col min="233" max="233" width="17.5703125" style="2" customWidth="1"/>
    <col min="234" max="234" width="12.42578125" style="2" customWidth="1"/>
    <col min="235" max="235" width="20.140625" style="2" customWidth="1"/>
    <col min="236" max="236" width="24" style="2" customWidth="1"/>
    <col min="237" max="237" width="20.140625" style="2" customWidth="1"/>
    <col min="238" max="238" width="22.7109375" style="2" customWidth="1"/>
    <col min="239" max="239" width="29.140625" style="2" customWidth="1"/>
    <col min="240" max="240" width="24" style="2" customWidth="1"/>
    <col min="241" max="241" width="7.28515625" style="2" customWidth="1"/>
    <col min="242" max="242" width="15" style="2" customWidth="1"/>
    <col min="243" max="243" width="18.85546875" style="2" customWidth="1"/>
    <col min="244" max="244" width="15" style="2" customWidth="1"/>
    <col min="245" max="245" width="16.28515625" style="2" customWidth="1"/>
    <col min="246" max="246" width="13.7109375" style="2" customWidth="1"/>
    <col min="247" max="247" width="11.140625" style="2" customWidth="1"/>
    <col min="248" max="248" width="15" style="2" customWidth="1"/>
    <col min="249" max="249" width="20.140625" style="2" customWidth="1"/>
    <col min="250" max="250" width="17.5703125" style="2" customWidth="1"/>
    <col min="251" max="251" width="27.85546875" style="2" customWidth="1"/>
    <col min="252" max="252" width="26.5703125" style="2" customWidth="1"/>
    <col min="253" max="253" width="15" style="2" customWidth="1"/>
    <col min="254" max="254" width="17.5703125" style="2" customWidth="1"/>
    <col min="255" max="257" width="16.28515625" style="2" customWidth="1"/>
    <col min="258" max="258" width="20.140625" style="2" customWidth="1"/>
    <col min="259" max="259" width="15" style="2" customWidth="1"/>
    <col min="260" max="261" width="20.140625" style="2" customWidth="1"/>
    <col min="262" max="262" width="17.5703125" style="2" customWidth="1"/>
    <col min="263" max="263" width="20.140625" style="2" customWidth="1"/>
    <col min="264" max="264" width="12.42578125" style="2" customWidth="1"/>
    <col min="265" max="265" width="26.5703125" style="2" customWidth="1"/>
    <col min="266" max="266" width="29.140625" style="2" customWidth="1"/>
    <col min="267" max="474" width="12.42578125" style="2" customWidth="1"/>
    <col min="475" max="475" width="24" style="2" customWidth="1"/>
    <col min="476" max="476" width="21.42578125" style="2" customWidth="1"/>
    <col min="477" max="477" width="24" style="2" customWidth="1"/>
    <col min="478" max="478" width="11.140625" style="2" customWidth="1"/>
    <col min="479" max="479" width="15" style="2" customWidth="1"/>
    <col min="480" max="480" width="13.7109375" style="2" customWidth="1"/>
    <col min="481" max="481" width="24" style="2" customWidth="1"/>
    <col min="482" max="482" width="15" style="2" customWidth="1"/>
    <col min="483" max="483" width="21.42578125" style="2" customWidth="1"/>
    <col min="484" max="484" width="15" style="2" customWidth="1"/>
    <col min="485" max="485" width="18.85546875" style="2" customWidth="1"/>
    <col min="486" max="486" width="12.42578125" style="2" customWidth="1"/>
    <col min="487" max="487" width="17.5703125" style="2" customWidth="1"/>
    <col min="488" max="488" width="25.28515625" style="2" customWidth="1"/>
    <col min="489" max="489" width="17.5703125" style="2" customWidth="1"/>
    <col min="490" max="490" width="12.42578125" style="2" customWidth="1"/>
    <col min="491" max="491" width="20.140625" style="2" customWidth="1"/>
    <col min="492" max="492" width="24" style="2" customWidth="1"/>
    <col min="493" max="493" width="20.140625" style="2" customWidth="1"/>
    <col min="494" max="494" width="22.7109375" style="2" customWidth="1"/>
    <col min="495" max="495" width="29.140625" style="2" customWidth="1"/>
    <col min="496" max="496" width="24" style="2" customWidth="1"/>
    <col min="497" max="497" width="7.28515625" style="2" customWidth="1"/>
    <col min="498" max="498" width="15" style="2" customWidth="1"/>
    <col min="499" max="499" width="18.85546875" style="2" customWidth="1"/>
    <col min="500" max="500" width="15" style="2" customWidth="1"/>
    <col min="501" max="501" width="16.28515625" style="2" customWidth="1"/>
    <col min="502" max="502" width="13.7109375" style="2" customWidth="1"/>
    <col min="503" max="503" width="11.140625" style="2" customWidth="1"/>
    <col min="504" max="504" width="15" style="2" customWidth="1"/>
    <col min="505" max="505" width="20.140625" style="2" customWidth="1"/>
    <col min="506" max="506" width="17.5703125" style="2" customWidth="1"/>
    <col min="507" max="507" width="27.85546875" style="2" customWidth="1"/>
    <col min="508" max="508" width="26.5703125" style="2" customWidth="1"/>
    <col min="509" max="509" width="15" style="2" customWidth="1"/>
    <col min="510" max="510" width="17.5703125" style="2" customWidth="1"/>
    <col min="511" max="513" width="16.28515625" style="2" customWidth="1"/>
    <col min="514" max="514" width="20.140625" style="2" customWidth="1"/>
    <col min="515" max="515" width="15" style="2" customWidth="1"/>
    <col min="516" max="517" width="20.140625" style="2" customWidth="1"/>
    <col min="518" max="518" width="17.5703125" style="2" customWidth="1"/>
    <col min="519" max="519" width="20.140625" style="2" customWidth="1"/>
    <col min="520" max="520" width="12.42578125" style="2" customWidth="1"/>
    <col min="521" max="521" width="26.5703125" style="2" customWidth="1"/>
    <col min="522" max="522" width="29.140625" style="2" customWidth="1"/>
    <col min="523" max="730" width="12.42578125" style="2" customWidth="1"/>
    <col min="731" max="731" width="24" style="2" customWidth="1"/>
    <col min="732" max="732" width="21.42578125" style="2" customWidth="1"/>
    <col min="733" max="733" width="24" style="2" customWidth="1"/>
    <col min="734" max="734" width="11.140625" style="2" customWidth="1"/>
    <col min="735" max="735" width="15" style="2" customWidth="1"/>
    <col min="736" max="736" width="13.7109375" style="2" customWidth="1"/>
    <col min="737" max="737" width="24" style="2" customWidth="1"/>
    <col min="738" max="738" width="15" style="2" customWidth="1"/>
    <col min="739" max="739" width="21.42578125" style="2" customWidth="1"/>
    <col min="740" max="740" width="15" style="2" customWidth="1"/>
    <col min="741" max="741" width="18.85546875" style="2" customWidth="1"/>
    <col min="742" max="742" width="12.42578125" style="2" customWidth="1"/>
    <col min="743" max="743" width="17.5703125" style="2" customWidth="1"/>
    <col min="744" max="744" width="25.28515625" style="2" customWidth="1"/>
    <col min="745" max="745" width="17.5703125" style="2" customWidth="1"/>
    <col min="746" max="746" width="12.42578125" style="2" customWidth="1"/>
    <col min="747" max="747" width="20.140625" style="2" customWidth="1"/>
    <col min="748" max="748" width="24" style="2" customWidth="1"/>
    <col min="749" max="749" width="20.140625" style="2" customWidth="1"/>
    <col min="750" max="750" width="22.7109375" style="2" customWidth="1"/>
    <col min="751" max="751" width="29.140625" style="2" customWidth="1"/>
    <col min="752" max="752" width="24" style="2" customWidth="1"/>
    <col min="753" max="753" width="7.28515625" style="2" customWidth="1"/>
    <col min="754" max="754" width="15" style="2" customWidth="1"/>
    <col min="755" max="755" width="18.85546875" style="2" customWidth="1"/>
    <col min="756" max="756" width="15" style="2" customWidth="1"/>
    <col min="757" max="757" width="16.28515625" style="2" customWidth="1"/>
    <col min="758" max="758" width="13.7109375" style="2" customWidth="1"/>
    <col min="759" max="759" width="11.140625" style="2" customWidth="1"/>
    <col min="760" max="760" width="15" style="2" customWidth="1"/>
    <col min="761" max="761" width="20.140625" style="2" customWidth="1"/>
    <col min="762" max="762" width="17.5703125" style="2" customWidth="1"/>
    <col min="763" max="763" width="27.85546875" style="2" customWidth="1"/>
    <col min="764" max="764" width="26.5703125" style="2" customWidth="1"/>
    <col min="765" max="765" width="15" style="2" customWidth="1"/>
    <col min="766" max="766" width="17.5703125" style="2" customWidth="1"/>
    <col min="767" max="769" width="16.28515625" style="2" customWidth="1"/>
    <col min="770" max="770" width="20.140625" style="2" customWidth="1"/>
    <col min="771" max="771" width="15" style="2" customWidth="1"/>
    <col min="772" max="773" width="20.140625" style="2" customWidth="1"/>
    <col min="774" max="774" width="17.5703125" style="2" customWidth="1"/>
    <col min="775" max="775" width="20.140625" style="2" customWidth="1"/>
    <col min="776" max="776" width="12.42578125" style="2" customWidth="1"/>
    <col min="777" max="777" width="26.5703125" style="2" customWidth="1"/>
    <col min="778" max="778" width="29.140625" style="2" customWidth="1"/>
    <col min="779" max="986" width="12.42578125" style="2" customWidth="1"/>
    <col min="987" max="987" width="24" style="2" customWidth="1"/>
    <col min="988" max="988" width="21.42578125" style="2" customWidth="1"/>
    <col min="989" max="989" width="24" style="2" customWidth="1"/>
    <col min="990" max="990" width="11.140625" style="2" customWidth="1"/>
    <col min="991" max="991" width="15" style="2" customWidth="1"/>
    <col min="992" max="992" width="13.7109375" style="2" customWidth="1"/>
    <col min="993" max="993" width="24" style="2" customWidth="1"/>
    <col min="994" max="994" width="15" style="2" customWidth="1"/>
    <col min="995" max="995" width="21.42578125" style="2" customWidth="1"/>
    <col min="996" max="996" width="15" style="2" customWidth="1"/>
    <col min="997" max="997" width="18.85546875" style="2" customWidth="1"/>
    <col min="998" max="998" width="12.42578125" style="2" customWidth="1"/>
    <col min="999" max="999" width="17.5703125" style="2" customWidth="1"/>
    <col min="1000" max="1000" width="25.28515625" style="2" customWidth="1"/>
    <col min="1001" max="1001" width="17.5703125" style="2" customWidth="1"/>
    <col min="1002" max="1002" width="12.42578125" style="2" customWidth="1"/>
    <col min="1003" max="1003" width="20.140625" style="2" customWidth="1"/>
    <col min="1004" max="1004" width="24" style="2" customWidth="1"/>
    <col min="1005" max="1005" width="20.140625" style="2" customWidth="1"/>
    <col min="1006" max="1006" width="22.7109375" style="2" customWidth="1"/>
    <col min="1007" max="1007" width="29.140625" style="2" customWidth="1"/>
    <col min="1008" max="1008" width="24" style="2" customWidth="1"/>
    <col min="1009" max="1009" width="7.28515625" style="2" customWidth="1"/>
    <col min="1010" max="1010" width="15" style="2" customWidth="1"/>
    <col min="1011" max="1011" width="18.85546875" style="2" customWidth="1"/>
    <col min="1012" max="1012" width="15" style="2" customWidth="1"/>
    <col min="1013" max="1013" width="16.28515625" style="2" customWidth="1"/>
    <col min="1014" max="1014" width="13.7109375" style="2" customWidth="1"/>
    <col min="1015" max="1015" width="11.140625" style="2" customWidth="1"/>
    <col min="1016" max="1016" width="15" style="2" customWidth="1"/>
    <col min="1017" max="1017" width="20.140625" style="2" customWidth="1"/>
    <col min="1018" max="1018" width="17.5703125" style="2" customWidth="1"/>
    <col min="1019" max="1019" width="27.85546875" style="2" customWidth="1"/>
    <col min="1020" max="1020" width="26.5703125" style="2" customWidth="1"/>
    <col min="1021" max="1021" width="15" style="2" customWidth="1"/>
    <col min="1022" max="1022" width="17.5703125" style="2" customWidth="1"/>
    <col min="1023" max="1025" width="16.28515625" style="2" customWidth="1"/>
    <col min="1026" max="1026" width="20.140625" style="2" customWidth="1"/>
    <col min="1027" max="1027" width="15" style="2" customWidth="1"/>
    <col min="1028" max="1029" width="20.140625" style="2" customWidth="1"/>
    <col min="1030" max="1030" width="17.5703125" style="2" customWidth="1"/>
    <col min="1031" max="1031" width="20.140625" style="2" customWidth="1"/>
    <col min="1032" max="1032" width="12.42578125" style="2" customWidth="1"/>
    <col min="1033" max="1033" width="26.5703125" style="2" customWidth="1"/>
    <col min="1034" max="1034" width="29.140625" style="2" customWidth="1"/>
    <col min="1035" max="1242" width="12.42578125" style="2" customWidth="1"/>
    <col min="1243" max="1243" width="24" style="2" customWidth="1"/>
    <col min="1244" max="1244" width="21.42578125" style="2" customWidth="1"/>
    <col min="1245" max="1245" width="24" style="2" customWidth="1"/>
    <col min="1246" max="1246" width="11.140625" style="2" customWidth="1"/>
    <col min="1247" max="1247" width="15" style="2" customWidth="1"/>
    <col min="1248" max="1248" width="13.7109375" style="2" customWidth="1"/>
    <col min="1249" max="1249" width="24" style="2" customWidth="1"/>
    <col min="1250" max="1250" width="15" style="2" customWidth="1"/>
    <col min="1251" max="1251" width="21.42578125" style="2" customWidth="1"/>
    <col min="1252" max="1252" width="15" style="2" customWidth="1"/>
    <col min="1253" max="1253" width="18.85546875" style="2" customWidth="1"/>
    <col min="1254" max="1254" width="12.42578125" style="2" customWidth="1"/>
    <col min="1255" max="1255" width="17.5703125" style="2" customWidth="1"/>
    <col min="1256" max="1256" width="25.28515625" style="2" customWidth="1"/>
    <col min="1257" max="1257" width="17.5703125" style="2" customWidth="1"/>
    <col min="1258" max="1258" width="12.42578125" style="2" customWidth="1"/>
    <col min="1259" max="1259" width="20.140625" style="2" customWidth="1"/>
    <col min="1260" max="1260" width="24" style="2" customWidth="1"/>
    <col min="1261" max="1261" width="20.140625" style="2" customWidth="1"/>
    <col min="1262" max="1262" width="22.7109375" style="2" customWidth="1"/>
    <col min="1263" max="1263" width="29.140625" style="2" customWidth="1"/>
    <col min="1264" max="1264" width="24" style="2" customWidth="1"/>
    <col min="1265" max="1265" width="7.28515625" style="2" customWidth="1"/>
    <col min="1266" max="1266" width="15" style="2" customWidth="1"/>
    <col min="1267" max="1267" width="18.85546875" style="2" customWidth="1"/>
    <col min="1268" max="1268" width="15" style="2" customWidth="1"/>
    <col min="1269" max="1269" width="16.28515625" style="2" customWidth="1"/>
    <col min="1270" max="1270" width="13.7109375" style="2" customWidth="1"/>
    <col min="1271" max="1271" width="11.140625" style="2" customWidth="1"/>
    <col min="1272" max="1272" width="15" style="2" customWidth="1"/>
    <col min="1273" max="1273" width="20.140625" style="2" customWidth="1"/>
    <col min="1274" max="1274" width="17.5703125" style="2" customWidth="1"/>
    <col min="1275" max="1275" width="27.85546875" style="2" customWidth="1"/>
    <col min="1276" max="1276" width="26.5703125" style="2" customWidth="1"/>
    <col min="1277" max="1277" width="15" style="2" customWidth="1"/>
    <col min="1278" max="1278" width="17.5703125" style="2" customWidth="1"/>
    <col min="1279" max="1281" width="16.28515625" style="2" customWidth="1"/>
    <col min="1282" max="1282" width="20.140625" style="2" customWidth="1"/>
    <col min="1283" max="1283" width="15" style="2" customWidth="1"/>
    <col min="1284" max="1285" width="20.140625" style="2" customWidth="1"/>
    <col min="1286" max="1286" width="17.5703125" style="2" customWidth="1"/>
    <col min="1287" max="1287" width="20.140625" style="2" customWidth="1"/>
    <col min="1288" max="1288" width="12.42578125" style="2" customWidth="1"/>
    <col min="1289" max="1289" width="26.5703125" style="2" customWidth="1"/>
    <col min="1290" max="1290" width="29.140625" style="2" customWidth="1"/>
    <col min="1291" max="1498" width="12.42578125" style="2" customWidth="1"/>
    <col min="1499" max="1499" width="24" style="2" customWidth="1"/>
    <col min="1500" max="1500" width="21.42578125" style="2" customWidth="1"/>
    <col min="1501" max="1501" width="24" style="2" customWidth="1"/>
    <col min="1502" max="1502" width="11.140625" style="2" customWidth="1"/>
    <col min="1503" max="1503" width="15" style="2" customWidth="1"/>
    <col min="1504" max="1504" width="13.7109375" style="2" customWidth="1"/>
    <col min="1505" max="1505" width="24" style="2" customWidth="1"/>
    <col min="1506" max="1506" width="15" style="2" customWidth="1"/>
    <col min="1507" max="1507" width="21.42578125" style="2" customWidth="1"/>
    <col min="1508" max="1508" width="15" style="2" customWidth="1"/>
    <col min="1509" max="1509" width="18.85546875" style="2" customWidth="1"/>
    <col min="1510" max="1510" width="12.42578125" style="2" customWidth="1"/>
    <col min="1511" max="1511" width="17.5703125" style="2" customWidth="1"/>
    <col min="1512" max="1512" width="25.28515625" style="2" customWidth="1"/>
    <col min="1513" max="1513" width="17.5703125" style="2" customWidth="1"/>
    <col min="1514" max="1514" width="12.42578125" style="2" customWidth="1"/>
    <col min="1515" max="1515" width="20.140625" style="2" customWidth="1"/>
    <col min="1516" max="1516" width="24" style="2" customWidth="1"/>
    <col min="1517" max="1517" width="20.140625" style="2" customWidth="1"/>
    <col min="1518" max="1518" width="22.7109375" style="2" customWidth="1"/>
    <col min="1519" max="1519" width="29.140625" style="2" customWidth="1"/>
    <col min="1520" max="1520" width="24" style="2" customWidth="1"/>
    <col min="1521" max="1521" width="7.28515625" style="2" customWidth="1"/>
    <col min="1522" max="1522" width="15" style="2" customWidth="1"/>
    <col min="1523" max="1523" width="18.85546875" style="2" customWidth="1"/>
    <col min="1524" max="1524" width="15" style="2" customWidth="1"/>
    <col min="1525" max="1525" width="16.28515625" style="2" customWidth="1"/>
    <col min="1526" max="1526" width="13.7109375" style="2" customWidth="1"/>
    <col min="1527" max="1527" width="11.140625" style="2" customWidth="1"/>
    <col min="1528" max="1528" width="15" style="2" customWidth="1"/>
    <col min="1529" max="1529" width="20.140625" style="2" customWidth="1"/>
    <col min="1530" max="1530" width="17.5703125" style="2" customWidth="1"/>
    <col min="1531" max="1531" width="27.85546875" style="2" customWidth="1"/>
    <col min="1532" max="1532" width="26.5703125" style="2" customWidth="1"/>
    <col min="1533" max="1533" width="15" style="2" customWidth="1"/>
    <col min="1534" max="1534" width="17.5703125" style="2" customWidth="1"/>
    <col min="1535" max="1537" width="16.28515625" style="2" customWidth="1"/>
    <col min="1538" max="1538" width="20.140625" style="2" customWidth="1"/>
    <col min="1539" max="1539" width="15" style="2" customWidth="1"/>
    <col min="1540" max="1541" width="20.140625" style="2" customWidth="1"/>
    <col min="1542" max="1542" width="17.5703125" style="2" customWidth="1"/>
    <col min="1543" max="1543" width="20.140625" style="2" customWidth="1"/>
    <col min="1544" max="1544" width="12.42578125" style="2" customWidth="1"/>
    <col min="1545" max="1545" width="26.5703125" style="2" customWidth="1"/>
    <col min="1546" max="1546" width="29.140625" style="2" customWidth="1"/>
    <col min="1547" max="1754" width="12.42578125" style="2" customWidth="1"/>
    <col min="1755" max="1755" width="24" style="2" customWidth="1"/>
    <col min="1756" max="1756" width="21.42578125" style="2" customWidth="1"/>
    <col min="1757" max="1757" width="24" style="2" customWidth="1"/>
    <col min="1758" max="1758" width="11.140625" style="2" customWidth="1"/>
    <col min="1759" max="1759" width="15" style="2" customWidth="1"/>
    <col min="1760" max="1760" width="13.7109375" style="2" customWidth="1"/>
    <col min="1761" max="1761" width="24" style="2" customWidth="1"/>
    <col min="1762" max="1762" width="15" style="2" customWidth="1"/>
    <col min="1763" max="1763" width="21.42578125" style="2" customWidth="1"/>
    <col min="1764" max="1764" width="15" style="2" customWidth="1"/>
    <col min="1765" max="1765" width="18.85546875" style="2" customWidth="1"/>
    <col min="1766" max="1766" width="12.42578125" style="2" customWidth="1"/>
    <col min="1767" max="1767" width="17.5703125" style="2" customWidth="1"/>
    <col min="1768" max="1768" width="25.28515625" style="2" customWidth="1"/>
    <col min="1769" max="1769" width="17.5703125" style="2" customWidth="1"/>
    <col min="1770" max="1770" width="12.42578125" style="2" customWidth="1"/>
    <col min="1771" max="1771" width="20.140625" style="2" customWidth="1"/>
    <col min="1772" max="1772" width="24" style="2" customWidth="1"/>
    <col min="1773" max="1773" width="20.140625" style="2" customWidth="1"/>
    <col min="1774" max="1774" width="22.7109375" style="2" customWidth="1"/>
    <col min="1775" max="1775" width="29.140625" style="2" customWidth="1"/>
    <col min="1776" max="1776" width="24" style="2" customWidth="1"/>
    <col min="1777" max="1777" width="7.28515625" style="2" customWidth="1"/>
    <col min="1778" max="1778" width="15" style="2" customWidth="1"/>
    <col min="1779" max="1779" width="18.85546875" style="2" customWidth="1"/>
    <col min="1780" max="1780" width="15" style="2" customWidth="1"/>
    <col min="1781" max="1781" width="16.28515625" style="2" customWidth="1"/>
    <col min="1782" max="1782" width="13.7109375" style="2" customWidth="1"/>
    <col min="1783" max="1783" width="11.140625" style="2" customWidth="1"/>
    <col min="1784" max="1784" width="15" style="2" customWidth="1"/>
    <col min="1785" max="1785" width="20.140625" style="2" customWidth="1"/>
    <col min="1786" max="1786" width="17.5703125" style="2" customWidth="1"/>
    <col min="1787" max="1787" width="27.85546875" style="2" customWidth="1"/>
    <col min="1788" max="1788" width="26.5703125" style="2" customWidth="1"/>
    <col min="1789" max="1789" width="15" style="2" customWidth="1"/>
    <col min="1790" max="1790" width="17.5703125" style="2" customWidth="1"/>
    <col min="1791" max="1793" width="16.28515625" style="2" customWidth="1"/>
    <col min="1794" max="1794" width="20.140625" style="2" customWidth="1"/>
    <col min="1795" max="1795" width="15" style="2" customWidth="1"/>
    <col min="1796" max="1797" width="20.140625" style="2" customWidth="1"/>
    <col min="1798" max="1798" width="17.5703125" style="2" customWidth="1"/>
    <col min="1799" max="1799" width="20.140625" style="2" customWidth="1"/>
    <col min="1800" max="1800" width="12.42578125" style="2" customWidth="1"/>
    <col min="1801" max="1801" width="26.5703125" style="2" customWidth="1"/>
    <col min="1802" max="1802" width="29.140625" style="2" customWidth="1"/>
    <col min="1803" max="2010" width="12.42578125" style="2" customWidth="1"/>
    <col min="2011" max="2011" width="24" style="2" customWidth="1"/>
    <col min="2012" max="2012" width="21.42578125" style="2" customWidth="1"/>
    <col min="2013" max="2013" width="24" style="2" customWidth="1"/>
    <col min="2014" max="2014" width="11.140625" style="2" customWidth="1"/>
    <col min="2015" max="2015" width="15" style="2" customWidth="1"/>
    <col min="2016" max="2016" width="13.7109375" style="2" customWidth="1"/>
    <col min="2017" max="2017" width="24" style="2" customWidth="1"/>
    <col min="2018" max="2018" width="15" style="2" customWidth="1"/>
    <col min="2019" max="2019" width="21.42578125" style="2" customWidth="1"/>
    <col min="2020" max="2020" width="15" style="2" customWidth="1"/>
    <col min="2021" max="2021" width="18.85546875" style="2" customWidth="1"/>
    <col min="2022" max="2022" width="12.42578125" style="2" customWidth="1"/>
    <col min="2023" max="2023" width="17.5703125" style="2" customWidth="1"/>
    <col min="2024" max="2024" width="25.28515625" style="2" customWidth="1"/>
    <col min="2025" max="2025" width="17.5703125" style="2" customWidth="1"/>
    <col min="2026" max="2026" width="12.42578125" style="2" customWidth="1"/>
    <col min="2027" max="2027" width="20.140625" style="2" customWidth="1"/>
    <col min="2028" max="2028" width="24" style="2" customWidth="1"/>
    <col min="2029" max="2029" width="20.140625" style="2" customWidth="1"/>
    <col min="2030" max="2030" width="22.7109375" style="2" customWidth="1"/>
    <col min="2031" max="2031" width="29.140625" style="2" customWidth="1"/>
    <col min="2032" max="2032" width="24" style="2" customWidth="1"/>
    <col min="2033" max="2033" width="7.28515625" style="2" customWidth="1"/>
    <col min="2034" max="2034" width="15" style="2" customWidth="1"/>
    <col min="2035" max="2035" width="18.85546875" style="2" customWidth="1"/>
    <col min="2036" max="2036" width="15" style="2" customWidth="1"/>
    <col min="2037" max="2037" width="16.28515625" style="2" customWidth="1"/>
    <col min="2038" max="2038" width="13.7109375" style="2" customWidth="1"/>
    <col min="2039" max="2039" width="11.140625" style="2" customWidth="1"/>
    <col min="2040" max="2040" width="15" style="2" customWidth="1"/>
    <col min="2041" max="2041" width="20.140625" style="2" customWidth="1"/>
    <col min="2042" max="2042" width="17.5703125" style="2" customWidth="1"/>
    <col min="2043" max="2043" width="27.85546875" style="2" customWidth="1"/>
    <col min="2044" max="2044" width="26.5703125" style="2" customWidth="1"/>
    <col min="2045" max="2045" width="15" style="2" customWidth="1"/>
    <col min="2046" max="2046" width="17.5703125" style="2" customWidth="1"/>
    <col min="2047" max="2049" width="16.28515625" style="2" customWidth="1"/>
    <col min="2050" max="2050" width="20.140625" style="2" customWidth="1"/>
    <col min="2051" max="2051" width="15" style="2" customWidth="1"/>
    <col min="2052" max="2053" width="20.140625" style="2" customWidth="1"/>
    <col min="2054" max="2054" width="17.5703125" style="2" customWidth="1"/>
    <col min="2055" max="2055" width="20.140625" style="2" customWidth="1"/>
    <col min="2056" max="2056" width="12.42578125" style="2" customWidth="1"/>
    <col min="2057" max="2057" width="26.5703125" style="2" customWidth="1"/>
    <col min="2058" max="2058" width="29.140625" style="2" customWidth="1"/>
    <col min="2059" max="2266" width="12.42578125" style="2" customWidth="1"/>
    <col min="2267" max="2267" width="24" style="2" customWidth="1"/>
    <col min="2268" max="2268" width="21.42578125" style="2" customWidth="1"/>
    <col min="2269" max="2269" width="24" style="2" customWidth="1"/>
    <col min="2270" max="2270" width="11.140625" style="2" customWidth="1"/>
    <col min="2271" max="2271" width="15" style="2" customWidth="1"/>
    <col min="2272" max="2272" width="13.7109375" style="2" customWidth="1"/>
    <col min="2273" max="2273" width="24" style="2" customWidth="1"/>
    <col min="2274" max="2274" width="15" style="2" customWidth="1"/>
    <col min="2275" max="2275" width="21.42578125" style="2" customWidth="1"/>
    <col min="2276" max="2276" width="15" style="2" customWidth="1"/>
    <col min="2277" max="2277" width="18.85546875" style="2" customWidth="1"/>
    <col min="2278" max="2278" width="12.42578125" style="2" customWidth="1"/>
    <col min="2279" max="2279" width="17.5703125" style="2" customWidth="1"/>
    <col min="2280" max="2280" width="25.28515625" style="2" customWidth="1"/>
    <col min="2281" max="2281" width="17.5703125" style="2" customWidth="1"/>
    <col min="2282" max="2282" width="12.42578125" style="2" customWidth="1"/>
    <col min="2283" max="2283" width="20.140625" style="2" customWidth="1"/>
    <col min="2284" max="2284" width="24" style="2" customWidth="1"/>
    <col min="2285" max="2285" width="20.140625" style="2" customWidth="1"/>
    <col min="2286" max="2286" width="22.7109375" style="2" customWidth="1"/>
    <col min="2287" max="2287" width="29.140625" style="2" customWidth="1"/>
    <col min="2288" max="2288" width="24" style="2" customWidth="1"/>
    <col min="2289" max="2289" width="7.28515625" style="2" customWidth="1"/>
    <col min="2290" max="2290" width="15" style="2" customWidth="1"/>
    <col min="2291" max="2291" width="18.85546875" style="2" customWidth="1"/>
    <col min="2292" max="2292" width="15" style="2" customWidth="1"/>
    <col min="2293" max="2293" width="16.28515625" style="2" customWidth="1"/>
    <col min="2294" max="2294" width="13.7109375" style="2" customWidth="1"/>
    <col min="2295" max="2295" width="11.140625" style="2" customWidth="1"/>
    <col min="2296" max="2296" width="15" style="2" customWidth="1"/>
    <col min="2297" max="2297" width="20.140625" style="2" customWidth="1"/>
    <col min="2298" max="2298" width="17.5703125" style="2" customWidth="1"/>
    <col min="2299" max="2299" width="27.85546875" style="2" customWidth="1"/>
    <col min="2300" max="2300" width="26.5703125" style="2" customWidth="1"/>
    <col min="2301" max="2301" width="15" style="2" customWidth="1"/>
    <col min="2302" max="2302" width="17.5703125" style="2" customWidth="1"/>
    <col min="2303" max="2305" width="16.28515625" style="2" customWidth="1"/>
    <col min="2306" max="2306" width="20.140625" style="2" customWidth="1"/>
    <col min="2307" max="2307" width="15" style="2" customWidth="1"/>
    <col min="2308" max="2309" width="20.140625" style="2" customWidth="1"/>
    <col min="2310" max="2310" width="17.5703125" style="2" customWidth="1"/>
    <col min="2311" max="2311" width="20.140625" style="2" customWidth="1"/>
    <col min="2312" max="2312" width="12.42578125" style="2" customWidth="1"/>
    <col min="2313" max="2313" width="26.5703125" style="2" customWidth="1"/>
    <col min="2314" max="2314" width="29.140625" style="2" customWidth="1"/>
    <col min="2315" max="2522" width="12.42578125" style="2" customWidth="1"/>
    <col min="2523" max="2523" width="24" style="2" customWidth="1"/>
    <col min="2524" max="2524" width="21.42578125" style="2" customWidth="1"/>
    <col min="2525" max="2525" width="24" style="2" customWidth="1"/>
    <col min="2526" max="2526" width="11.140625" style="2" customWidth="1"/>
    <col min="2527" max="2527" width="15" style="2" customWidth="1"/>
    <col min="2528" max="2528" width="13.7109375" style="2" customWidth="1"/>
    <col min="2529" max="2529" width="24" style="2" customWidth="1"/>
    <col min="2530" max="2530" width="15" style="2" customWidth="1"/>
    <col min="2531" max="2531" width="21.42578125" style="2" customWidth="1"/>
    <col min="2532" max="2532" width="15" style="2" customWidth="1"/>
    <col min="2533" max="2533" width="18.85546875" style="2" customWidth="1"/>
    <col min="2534" max="2534" width="12.42578125" style="2" customWidth="1"/>
    <col min="2535" max="2535" width="17.5703125" style="2" customWidth="1"/>
    <col min="2536" max="2536" width="25.28515625" style="2" customWidth="1"/>
    <col min="2537" max="2537" width="17.5703125" style="2" customWidth="1"/>
    <col min="2538" max="2538" width="12.42578125" style="2" customWidth="1"/>
    <col min="2539" max="2539" width="20.140625" style="2" customWidth="1"/>
    <col min="2540" max="2540" width="24" style="2" customWidth="1"/>
    <col min="2541" max="2541" width="20.140625" style="2" customWidth="1"/>
    <col min="2542" max="2542" width="22.7109375" style="2" customWidth="1"/>
    <col min="2543" max="2543" width="29.140625" style="2" customWidth="1"/>
    <col min="2544" max="2544" width="24" style="2" customWidth="1"/>
    <col min="2545" max="2545" width="7.28515625" style="2" customWidth="1"/>
    <col min="2546" max="2546" width="15" style="2" customWidth="1"/>
    <col min="2547" max="2547" width="18.85546875" style="2" customWidth="1"/>
    <col min="2548" max="2548" width="15" style="2" customWidth="1"/>
    <col min="2549" max="2549" width="16.28515625" style="2" customWidth="1"/>
    <col min="2550" max="2550" width="13.7109375" style="2" customWidth="1"/>
    <col min="2551" max="2551" width="11.140625" style="2" customWidth="1"/>
    <col min="2552" max="2552" width="15" style="2" customWidth="1"/>
    <col min="2553" max="2553" width="20.140625" style="2" customWidth="1"/>
    <col min="2554" max="2554" width="17.5703125" style="2" customWidth="1"/>
    <col min="2555" max="2555" width="27.85546875" style="2" customWidth="1"/>
    <col min="2556" max="2556" width="26.5703125" style="2" customWidth="1"/>
    <col min="2557" max="2557" width="15" style="2" customWidth="1"/>
    <col min="2558" max="2558" width="17.5703125" style="2" customWidth="1"/>
    <col min="2559" max="2561" width="16.28515625" style="2" customWidth="1"/>
    <col min="2562" max="2562" width="20.140625" style="2" customWidth="1"/>
    <col min="2563" max="2563" width="15" style="2" customWidth="1"/>
    <col min="2564" max="2565" width="20.140625" style="2" customWidth="1"/>
    <col min="2566" max="2566" width="17.5703125" style="2" customWidth="1"/>
    <col min="2567" max="2567" width="20.140625" style="2" customWidth="1"/>
    <col min="2568" max="2568" width="12.42578125" style="2" customWidth="1"/>
    <col min="2569" max="2569" width="26.5703125" style="2" customWidth="1"/>
    <col min="2570" max="2570" width="29.140625" style="2" customWidth="1"/>
    <col min="2571" max="2778" width="12.42578125" style="2" customWidth="1"/>
    <col min="2779" max="2779" width="24" style="2" customWidth="1"/>
    <col min="2780" max="2780" width="21.42578125" style="2" customWidth="1"/>
    <col min="2781" max="2781" width="24" style="2" customWidth="1"/>
    <col min="2782" max="2782" width="11.140625" style="2" customWidth="1"/>
    <col min="2783" max="2783" width="15" style="2" customWidth="1"/>
    <col min="2784" max="2784" width="13.7109375" style="2" customWidth="1"/>
    <col min="2785" max="2785" width="24" style="2" customWidth="1"/>
    <col min="2786" max="2786" width="15" style="2" customWidth="1"/>
    <col min="2787" max="2787" width="21.42578125" style="2" customWidth="1"/>
    <col min="2788" max="2788" width="15" style="2" customWidth="1"/>
    <col min="2789" max="2789" width="18.85546875" style="2" customWidth="1"/>
    <col min="2790" max="2790" width="12.42578125" style="2" customWidth="1"/>
    <col min="2791" max="2791" width="17.5703125" style="2" customWidth="1"/>
    <col min="2792" max="2792" width="25.28515625" style="2" customWidth="1"/>
    <col min="2793" max="2793" width="17.5703125" style="2" customWidth="1"/>
    <col min="2794" max="2794" width="12.42578125" style="2" customWidth="1"/>
    <col min="2795" max="2795" width="20.140625" style="2" customWidth="1"/>
    <col min="2796" max="2796" width="24" style="2" customWidth="1"/>
    <col min="2797" max="2797" width="20.140625" style="2" customWidth="1"/>
    <col min="2798" max="2798" width="22.7109375" style="2" customWidth="1"/>
    <col min="2799" max="2799" width="29.140625" style="2" customWidth="1"/>
    <col min="2800" max="2800" width="24" style="2" customWidth="1"/>
    <col min="2801" max="2801" width="7.28515625" style="2" customWidth="1"/>
    <col min="2802" max="2802" width="15" style="2" customWidth="1"/>
    <col min="2803" max="2803" width="18.85546875" style="2" customWidth="1"/>
    <col min="2804" max="2804" width="15" style="2" customWidth="1"/>
    <col min="2805" max="2805" width="16.28515625" style="2" customWidth="1"/>
    <col min="2806" max="2806" width="13.7109375" style="2" customWidth="1"/>
    <col min="2807" max="2807" width="11.140625" style="2" customWidth="1"/>
    <col min="2808" max="2808" width="15" style="2" customWidth="1"/>
    <col min="2809" max="2809" width="20.140625" style="2" customWidth="1"/>
    <col min="2810" max="2810" width="17.5703125" style="2" customWidth="1"/>
    <col min="2811" max="2811" width="27.85546875" style="2" customWidth="1"/>
    <col min="2812" max="2812" width="26.5703125" style="2" customWidth="1"/>
    <col min="2813" max="2813" width="15" style="2" customWidth="1"/>
    <col min="2814" max="2814" width="17.5703125" style="2" customWidth="1"/>
    <col min="2815" max="2817" width="16.28515625" style="2" customWidth="1"/>
    <col min="2818" max="2818" width="20.140625" style="2" customWidth="1"/>
    <col min="2819" max="2819" width="15" style="2" customWidth="1"/>
    <col min="2820" max="2821" width="20.140625" style="2" customWidth="1"/>
    <col min="2822" max="2822" width="17.5703125" style="2" customWidth="1"/>
    <col min="2823" max="2823" width="20.140625" style="2" customWidth="1"/>
    <col min="2824" max="2824" width="12.42578125" style="2" customWidth="1"/>
    <col min="2825" max="2825" width="26.5703125" style="2" customWidth="1"/>
    <col min="2826" max="2826" width="29.140625" style="2" customWidth="1"/>
    <col min="2827" max="3034" width="12.42578125" style="2" customWidth="1"/>
    <col min="3035" max="3035" width="24" style="2" customWidth="1"/>
    <col min="3036" max="3036" width="21.42578125" style="2" customWidth="1"/>
    <col min="3037" max="3037" width="24" style="2" customWidth="1"/>
    <col min="3038" max="3038" width="11.140625" style="2" customWidth="1"/>
    <col min="3039" max="3039" width="15" style="2" customWidth="1"/>
    <col min="3040" max="3040" width="13.7109375" style="2" customWidth="1"/>
    <col min="3041" max="3041" width="24" style="2" customWidth="1"/>
    <col min="3042" max="3042" width="15" style="2" customWidth="1"/>
    <col min="3043" max="3043" width="21.42578125" style="2" customWidth="1"/>
    <col min="3044" max="3044" width="15" style="2" customWidth="1"/>
    <col min="3045" max="3045" width="18.85546875" style="2" customWidth="1"/>
    <col min="3046" max="3046" width="12.42578125" style="2" customWidth="1"/>
    <col min="3047" max="3047" width="17.5703125" style="2" customWidth="1"/>
    <col min="3048" max="3048" width="25.28515625" style="2" customWidth="1"/>
    <col min="3049" max="3049" width="17.5703125" style="2" customWidth="1"/>
    <col min="3050" max="3050" width="12.42578125" style="2" customWidth="1"/>
    <col min="3051" max="3051" width="20.140625" style="2" customWidth="1"/>
    <col min="3052" max="3052" width="24" style="2" customWidth="1"/>
    <col min="3053" max="3053" width="20.140625" style="2" customWidth="1"/>
    <col min="3054" max="3054" width="22.7109375" style="2" customWidth="1"/>
    <col min="3055" max="3055" width="29.140625" style="2" customWidth="1"/>
    <col min="3056" max="3056" width="24" style="2" customWidth="1"/>
    <col min="3057" max="3057" width="7.28515625" style="2" customWidth="1"/>
    <col min="3058" max="3058" width="15" style="2" customWidth="1"/>
    <col min="3059" max="3059" width="18.85546875" style="2" customWidth="1"/>
    <col min="3060" max="3060" width="15" style="2" customWidth="1"/>
    <col min="3061" max="3061" width="16.28515625" style="2" customWidth="1"/>
    <col min="3062" max="3062" width="13.7109375" style="2" customWidth="1"/>
    <col min="3063" max="3063" width="11.140625" style="2" customWidth="1"/>
    <col min="3064" max="3064" width="15" style="2" customWidth="1"/>
    <col min="3065" max="3065" width="20.140625" style="2" customWidth="1"/>
    <col min="3066" max="3066" width="17.5703125" style="2" customWidth="1"/>
    <col min="3067" max="3067" width="27.85546875" style="2" customWidth="1"/>
    <col min="3068" max="3068" width="26.5703125" style="2" customWidth="1"/>
    <col min="3069" max="3069" width="15" style="2" customWidth="1"/>
    <col min="3070" max="3070" width="17.5703125" style="2" customWidth="1"/>
    <col min="3071" max="3073" width="16.28515625" style="2" customWidth="1"/>
    <col min="3074" max="3074" width="20.140625" style="2" customWidth="1"/>
    <col min="3075" max="3075" width="15" style="2" customWidth="1"/>
    <col min="3076" max="3077" width="20.140625" style="2" customWidth="1"/>
    <col min="3078" max="3078" width="17.5703125" style="2" customWidth="1"/>
    <col min="3079" max="3079" width="20.140625" style="2" customWidth="1"/>
    <col min="3080" max="3080" width="12.42578125" style="2" customWidth="1"/>
    <col min="3081" max="3081" width="26.5703125" style="2" customWidth="1"/>
    <col min="3082" max="3082" width="29.140625" style="2" customWidth="1"/>
    <col min="3083" max="3290" width="12.42578125" style="2" customWidth="1"/>
    <col min="3291" max="3291" width="24" style="2" customWidth="1"/>
    <col min="3292" max="3292" width="21.42578125" style="2" customWidth="1"/>
    <col min="3293" max="3293" width="24" style="2" customWidth="1"/>
    <col min="3294" max="3294" width="11.140625" style="2" customWidth="1"/>
    <col min="3295" max="3295" width="15" style="2" customWidth="1"/>
    <col min="3296" max="3296" width="13.7109375" style="2" customWidth="1"/>
    <col min="3297" max="3297" width="24" style="2" customWidth="1"/>
    <col min="3298" max="3298" width="15" style="2" customWidth="1"/>
    <col min="3299" max="3299" width="21.42578125" style="2" customWidth="1"/>
    <col min="3300" max="3300" width="15" style="2" customWidth="1"/>
    <col min="3301" max="3301" width="18.85546875" style="2" customWidth="1"/>
    <col min="3302" max="3302" width="12.42578125" style="2" customWidth="1"/>
    <col min="3303" max="3303" width="17.5703125" style="2" customWidth="1"/>
    <col min="3304" max="3304" width="25.28515625" style="2" customWidth="1"/>
    <col min="3305" max="3305" width="17.5703125" style="2" customWidth="1"/>
    <col min="3306" max="3306" width="12.42578125" style="2" customWidth="1"/>
    <col min="3307" max="3307" width="20.140625" style="2" customWidth="1"/>
    <col min="3308" max="3308" width="24" style="2" customWidth="1"/>
    <col min="3309" max="3309" width="20.140625" style="2" customWidth="1"/>
    <col min="3310" max="3310" width="22.7109375" style="2" customWidth="1"/>
    <col min="3311" max="3311" width="29.140625" style="2" customWidth="1"/>
    <col min="3312" max="3312" width="24" style="2" customWidth="1"/>
    <col min="3313" max="3313" width="7.28515625" style="2" customWidth="1"/>
    <col min="3314" max="3314" width="15" style="2" customWidth="1"/>
    <col min="3315" max="3315" width="18.85546875" style="2" customWidth="1"/>
    <col min="3316" max="3316" width="15" style="2" customWidth="1"/>
    <col min="3317" max="3317" width="16.28515625" style="2" customWidth="1"/>
    <col min="3318" max="3318" width="13.7109375" style="2" customWidth="1"/>
    <col min="3319" max="3319" width="11.140625" style="2" customWidth="1"/>
    <col min="3320" max="3320" width="15" style="2" customWidth="1"/>
    <col min="3321" max="3321" width="20.140625" style="2" customWidth="1"/>
    <col min="3322" max="3322" width="17.5703125" style="2" customWidth="1"/>
    <col min="3323" max="3323" width="27.85546875" style="2" customWidth="1"/>
    <col min="3324" max="3324" width="26.5703125" style="2" customWidth="1"/>
    <col min="3325" max="3325" width="15" style="2" customWidth="1"/>
    <col min="3326" max="3326" width="17.5703125" style="2" customWidth="1"/>
    <col min="3327" max="3329" width="16.28515625" style="2" customWidth="1"/>
    <col min="3330" max="3330" width="20.140625" style="2" customWidth="1"/>
    <col min="3331" max="3331" width="15" style="2" customWidth="1"/>
    <col min="3332" max="3333" width="20.140625" style="2" customWidth="1"/>
    <col min="3334" max="3334" width="17.5703125" style="2" customWidth="1"/>
    <col min="3335" max="3335" width="20.140625" style="2" customWidth="1"/>
    <col min="3336" max="3336" width="12.42578125" style="2" customWidth="1"/>
    <col min="3337" max="3337" width="26.5703125" style="2" customWidth="1"/>
    <col min="3338" max="3338" width="29.140625" style="2" customWidth="1"/>
    <col min="3339" max="3546" width="12.42578125" style="2" customWidth="1"/>
    <col min="3547" max="3547" width="24" style="2" customWidth="1"/>
    <col min="3548" max="3548" width="21.42578125" style="2" customWidth="1"/>
    <col min="3549" max="3549" width="24" style="2" customWidth="1"/>
    <col min="3550" max="3550" width="11.140625" style="2" customWidth="1"/>
    <col min="3551" max="3551" width="15" style="2" customWidth="1"/>
    <col min="3552" max="3552" width="13.7109375" style="2" customWidth="1"/>
    <col min="3553" max="3553" width="24" style="2" customWidth="1"/>
    <col min="3554" max="3554" width="15" style="2" customWidth="1"/>
    <col min="3555" max="3555" width="21.42578125" style="2" customWidth="1"/>
    <col min="3556" max="3556" width="15" style="2" customWidth="1"/>
    <col min="3557" max="3557" width="18.85546875" style="2" customWidth="1"/>
    <col min="3558" max="3558" width="12.42578125" style="2" customWidth="1"/>
    <col min="3559" max="3559" width="17.5703125" style="2" customWidth="1"/>
    <col min="3560" max="3560" width="25.28515625" style="2" customWidth="1"/>
    <col min="3561" max="3561" width="17.5703125" style="2" customWidth="1"/>
    <col min="3562" max="3562" width="12.42578125" style="2" customWidth="1"/>
    <col min="3563" max="3563" width="20.140625" style="2" customWidth="1"/>
    <col min="3564" max="3564" width="24" style="2" customWidth="1"/>
    <col min="3565" max="3565" width="20.140625" style="2" customWidth="1"/>
    <col min="3566" max="3566" width="22.7109375" style="2" customWidth="1"/>
    <col min="3567" max="3567" width="29.140625" style="2" customWidth="1"/>
    <col min="3568" max="3568" width="24" style="2" customWidth="1"/>
    <col min="3569" max="3569" width="7.28515625" style="2" customWidth="1"/>
    <col min="3570" max="3570" width="15" style="2" customWidth="1"/>
    <col min="3571" max="3571" width="18.85546875" style="2" customWidth="1"/>
    <col min="3572" max="3572" width="15" style="2" customWidth="1"/>
    <col min="3573" max="3573" width="16.28515625" style="2" customWidth="1"/>
    <col min="3574" max="3574" width="13.7109375" style="2" customWidth="1"/>
    <col min="3575" max="3575" width="11.140625" style="2" customWidth="1"/>
    <col min="3576" max="3576" width="15" style="2" customWidth="1"/>
    <col min="3577" max="3577" width="20.140625" style="2" customWidth="1"/>
    <col min="3578" max="3578" width="17.5703125" style="2" customWidth="1"/>
    <col min="3579" max="3579" width="27.85546875" style="2" customWidth="1"/>
    <col min="3580" max="3580" width="26.5703125" style="2" customWidth="1"/>
    <col min="3581" max="3581" width="15" style="2" customWidth="1"/>
    <col min="3582" max="3582" width="17.5703125" style="2" customWidth="1"/>
    <col min="3583" max="3585" width="16.28515625" style="2" customWidth="1"/>
    <col min="3586" max="3586" width="20.140625" style="2" customWidth="1"/>
    <col min="3587" max="3587" width="15" style="2" customWidth="1"/>
    <col min="3588" max="3589" width="20.140625" style="2" customWidth="1"/>
    <col min="3590" max="3590" width="17.5703125" style="2" customWidth="1"/>
    <col min="3591" max="3591" width="20.140625" style="2" customWidth="1"/>
    <col min="3592" max="3592" width="12.42578125" style="2" customWidth="1"/>
    <col min="3593" max="3593" width="26.5703125" style="2" customWidth="1"/>
    <col min="3594" max="3594" width="29.140625" style="2" customWidth="1"/>
    <col min="3595" max="3802" width="12.42578125" style="2" customWidth="1"/>
    <col min="3803" max="3803" width="24" style="2" customWidth="1"/>
    <col min="3804" max="3804" width="21.42578125" style="2" customWidth="1"/>
    <col min="3805" max="3805" width="24" style="2" customWidth="1"/>
    <col min="3806" max="3806" width="11.140625" style="2" customWidth="1"/>
    <col min="3807" max="3807" width="15" style="2" customWidth="1"/>
    <col min="3808" max="3808" width="13.7109375" style="2" customWidth="1"/>
    <col min="3809" max="3809" width="24" style="2" customWidth="1"/>
    <col min="3810" max="3810" width="15" style="2" customWidth="1"/>
    <col min="3811" max="3811" width="21.42578125" style="2" customWidth="1"/>
    <col min="3812" max="3812" width="15" style="2" customWidth="1"/>
    <col min="3813" max="3813" width="18.85546875" style="2" customWidth="1"/>
    <col min="3814" max="3814" width="12.42578125" style="2" customWidth="1"/>
    <col min="3815" max="3815" width="17.5703125" style="2" customWidth="1"/>
    <col min="3816" max="3816" width="25.28515625" style="2" customWidth="1"/>
    <col min="3817" max="3817" width="17.5703125" style="2" customWidth="1"/>
    <col min="3818" max="3818" width="12.42578125" style="2" customWidth="1"/>
    <col min="3819" max="3819" width="20.140625" style="2" customWidth="1"/>
    <col min="3820" max="3820" width="24" style="2" customWidth="1"/>
    <col min="3821" max="3821" width="20.140625" style="2" customWidth="1"/>
    <col min="3822" max="3822" width="22.7109375" style="2" customWidth="1"/>
    <col min="3823" max="3823" width="29.140625" style="2" customWidth="1"/>
    <col min="3824" max="3824" width="24" style="2" customWidth="1"/>
    <col min="3825" max="3825" width="7.28515625" style="2" customWidth="1"/>
    <col min="3826" max="3826" width="15" style="2" customWidth="1"/>
    <col min="3827" max="3827" width="18.85546875" style="2" customWidth="1"/>
    <col min="3828" max="3828" width="15" style="2" customWidth="1"/>
    <col min="3829" max="3829" width="16.28515625" style="2" customWidth="1"/>
    <col min="3830" max="3830" width="13.7109375" style="2" customWidth="1"/>
    <col min="3831" max="3831" width="11.140625" style="2" customWidth="1"/>
    <col min="3832" max="3832" width="15" style="2" customWidth="1"/>
    <col min="3833" max="3833" width="20.140625" style="2" customWidth="1"/>
    <col min="3834" max="3834" width="17.5703125" style="2" customWidth="1"/>
    <col min="3835" max="3835" width="27.85546875" style="2" customWidth="1"/>
    <col min="3836" max="3836" width="26.5703125" style="2" customWidth="1"/>
    <col min="3837" max="3837" width="15" style="2" customWidth="1"/>
    <col min="3838" max="3838" width="17.5703125" style="2" customWidth="1"/>
    <col min="3839" max="3841" width="16.28515625" style="2" customWidth="1"/>
    <col min="3842" max="3842" width="20.140625" style="2" customWidth="1"/>
    <col min="3843" max="3843" width="15" style="2" customWidth="1"/>
    <col min="3844" max="3845" width="20.140625" style="2" customWidth="1"/>
    <col min="3846" max="3846" width="17.5703125" style="2" customWidth="1"/>
    <col min="3847" max="3847" width="20.140625" style="2" customWidth="1"/>
    <col min="3848" max="3848" width="12.42578125" style="2" customWidth="1"/>
    <col min="3849" max="3849" width="26.5703125" style="2" customWidth="1"/>
    <col min="3850" max="3850" width="29.140625" style="2" customWidth="1"/>
    <col min="3851" max="4058" width="12.42578125" style="2" customWidth="1"/>
    <col min="4059" max="4059" width="24" style="2" customWidth="1"/>
    <col min="4060" max="4060" width="21.42578125" style="2" customWidth="1"/>
    <col min="4061" max="4061" width="24" style="2" customWidth="1"/>
    <col min="4062" max="4062" width="11.140625" style="2" customWidth="1"/>
    <col min="4063" max="4063" width="15" style="2" customWidth="1"/>
    <col min="4064" max="4064" width="13.7109375" style="2" customWidth="1"/>
    <col min="4065" max="4065" width="24" style="2" customWidth="1"/>
    <col min="4066" max="4066" width="15" style="2" customWidth="1"/>
    <col min="4067" max="4067" width="21.42578125" style="2" customWidth="1"/>
    <col min="4068" max="4068" width="15" style="2" customWidth="1"/>
    <col min="4069" max="4069" width="18.85546875" style="2" customWidth="1"/>
    <col min="4070" max="4070" width="12.42578125" style="2" customWidth="1"/>
    <col min="4071" max="4071" width="17.5703125" style="2" customWidth="1"/>
    <col min="4072" max="4072" width="25.28515625" style="2" customWidth="1"/>
    <col min="4073" max="4073" width="17.5703125" style="2" customWidth="1"/>
    <col min="4074" max="4074" width="12.42578125" style="2" customWidth="1"/>
    <col min="4075" max="4075" width="20.140625" style="2" customWidth="1"/>
    <col min="4076" max="4076" width="24" style="2" customWidth="1"/>
    <col min="4077" max="4077" width="20.140625" style="2" customWidth="1"/>
    <col min="4078" max="4078" width="22.7109375" style="2" customWidth="1"/>
    <col min="4079" max="4079" width="29.140625" style="2" customWidth="1"/>
    <col min="4080" max="4080" width="24" style="2" customWidth="1"/>
    <col min="4081" max="4081" width="7.28515625" style="2" customWidth="1"/>
    <col min="4082" max="4082" width="15" style="2" customWidth="1"/>
    <col min="4083" max="4083" width="18.85546875" style="2" customWidth="1"/>
    <col min="4084" max="4084" width="15" style="2" customWidth="1"/>
    <col min="4085" max="4085" width="16.28515625" style="2" customWidth="1"/>
    <col min="4086" max="4086" width="13.7109375" style="2" customWidth="1"/>
    <col min="4087" max="4087" width="11.140625" style="2" customWidth="1"/>
    <col min="4088" max="4088" width="15" style="2" customWidth="1"/>
    <col min="4089" max="4089" width="20.140625" style="2" customWidth="1"/>
    <col min="4090" max="4090" width="17.5703125" style="2" customWidth="1"/>
    <col min="4091" max="4091" width="27.85546875" style="2" customWidth="1"/>
    <col min="4092" max="4092" width="26.5703125" style="2" customWidth="1"/>
    <col min="4093" max="4093" width="15" style="2" customWidth="1"/>
    <col min="4094" max="4094" width="17.5703125" style="2" customWidth="1"/>
    <col min="4095" max="4097" width="16.28515625" style="2" customWidth="1"/>
    <col min="4098" max="4098" width="20.140625" style="2" customWidth="1"/>
    <col min="4099" max="4099" width="15" style="2" customWidth="1"/>
    <col min="4100" max="4101" width="20.140625" style="2" customWidth="1"/>
    <col min="4102" max="4102" width="17.5703125" style="2" customWidth="1"/>
    <col min="4103" max="4103" width="20.140625" style="2" customWidth="1"/>
    <col min="4104" max="4104" width="12.42578125" style="2" customWidth="1"/>
    <col min="4105" max="4105" width="26.5703125" style="2" customWidth="1"/>
    <col min="4106" max="4106" width="29.140625" style="2" customWidth="1"/>
    <col min="4107" max="4314" width="12.42578125" style="2" customWidth="1"/>
    <col min="4315" max="4315" width="24" style="2" customWidth="1"/>
    <col min="4316" max="4316" width="21.42578125" style="2" customWidth="1"/>
    <col min="4317" max="4317" width="24" style="2" customWidth="1"/>
    <col min="4318" max="4318" width="11.140625" style="2" customWidth="1"/>
    <col min="4319" max="4319" width="15" style="2" customWidth="1"/>
    <col min="4320" max="4320" width="13.7109375" style="2" customWidth="1"/>
    <col min="4321" max="4321" width="24" style="2" customWidth="1"/>
    <col min="4322" max="4322" width="15" style="2" customWidth="1"/>
    <col min="4323" max="4323" width="21.42578125" style="2" customWidth="1"/>
    <col min="4324" max="4324" width="15" style="2" customWidth="1"/>
    <col min="4325" max="4325" width="18.85546875" style="2" customWidth="1"/>
    <col min="4326" max="4326" width="12.42578125" style="2" customWidth="1"/>
    <col min="4327" max="4327" width="17.5703125" style="2" customWidth="1"/>
    <col min="4328" max="4328" width="25.28515625" style="2" customWidth="1"/>
    <col min="4329" max="4329" width="17.5703125" style="2" customWidth="1"/>
    <col min="4330" max="4330" width="12.42578125" style="2" customWidth="1"/>
    <col min="4331" max="4331" width="20.140625" style="2" customWidth="1"/>
    <col min="4332" max="4332" width="24" style="2" customWidth="1"/>
    <col min="4333" max="4333" width="20.140625" style="2" customWidth="1"/>
    <col min="4334" max="4334" width="22.7109375" style="2" customWidth="1"/>
    <col min="4335" max="4335" width="29.140625" style="2" customWidth="1"/>
    <col min="4336" max="4336" width="24" style="2" customWidth="1"/>
    <col min="4337" max="4337" width="7.28515625" style="2" customWidth="1"/>
    <col min="4338" max="4338" width="15" style="2" customWidth="1"/>
    <col min="4339" max="4339" width="18.85546875" style="2" customWidth="1"/>
    <col min="4340" max="4340" width="15" style="2" customWidth="1"/>
    <col min="4341" max="4341" width="16.28515625" style="2" customWidth="1"/>
    <col min="4342" max="4342" width="13.7109375" style="2" customWidth="1"/>
    <col min="4343" max="4343" width="11.140625" style="2" customWidth="1"/>
    <col min="4344" max="4344" width="15" style="2" customWidth="1"/>
    <col min="4345" max="4345" width="20.140625" style="2" customWidth="1"/>
    <col min="4346" max="4346" width="17.5703125" style="2" customWidth="1"/>
    <col min="4347" max="4347" width="27.85546875" style="2" customWidth="1"/>
    <col min="4348" max="4348" width="26.5703125" style="2" customWidth="1"/>
    <col min="4349" max="4349" width="15" style="2" customWidth="1"/>
    <col min="4350" max="4350" width="17.5703125" style="2" customWidth="1"/>
    <col min="4351" max="4353" width="16.28515625" style="2" customWidth="1"/>
    <col min="4354" max="4354" width="20.140625" style="2" customWidth="1"/>
    <col min="4355" max="4355" width="15" style="2" customWidth="1"/>
    <col min="4356" max="4357" width="20.140625" style="2" customWidth="1"/>
    <col min="4358" max="4358" width="17.5703125" style="2" customWidth="1"/>
    <col min="4359" max="4359" width="20.140625" style="2" customWidth="1"/>
    <col min="4360" max="4360" width="12.42578125" style="2" customWidth="1"/>
    <col min="4361" max="4361" width="26.5703125" style="2" customWidth="1"/>
    <col min="4362" max="4362" width="29.140625" style="2" customWidth="1"/>
    <col min="4363" max="4570" width="12.42578125" style="2" customWidth="1"/>
    <col min="4571" max="4571" width="24" style="2" customWidth="1"/>
    <col min="4572" max="4572" width="21.42578125" style="2" customWidth="1"/>
    <col min="4573" max="4573" width="24" style="2" customWidth="1"/>
    <col min="4574" max="4574" width="11.140625" style="2" customWidth="1"/>
    <col min="4575" max="4575" width="15" style="2" customWidth="1"/>
    <col min="4576" max="4576" width="13.7109375" style="2" customWidth="1"/>
    <col min="4577" max="4577" width="24" style="2" customWidth="1"/>
    <col min="4578" max="4578" width="15" style="2" customWidth="1"/>
    <col min="4579" max="4579" width="21.42578125" style="2" customWidth="1"/>
    <col min="4580" max="4580" width="15" style="2" customWidth="1"/>
    <col min="4581" max="4581" width="18.85546875" style="2" customWidth="1"/>
    <col min="4582" max="4582" width="12.42578125" style="2" customWidth="1"/>
    <col min="4583" max="4583" width="17.5703125" style="2" customWidth="1"/>
    <col min="4584" max="4584" width="25.28515625" style="2" customWidth="1"/>
    <col min="4585" max="4585" width="17.5703125" style="2" customWidth="1"/>
    <col min="4586" max="4586" width="12.42578125" style="2" customWidth="1"/>
    <col min="4587" max="4587" width="20.140625" style="2" customWidth="1"/>
    <col min="4588" max="4588" width="24" style="2" customWidth="1"/>
    <col min="4589" max="4589" width="20.140625" style="2" customWidth="1"/>
    <col min="4590" max="4590" width="22.7109375" style="2" customWidth="1"/>
    <col min="4591" max="4591" width="29.140625" style="2" customWidth="1"/>
    <col min="4592" max="4592" width="24" style="2" customWidth="1"/>
    <col min="4593" max="4593" width="7.28515625" style="2" customWidth="1"/>
    <col min="4594" max="4594" width="15" style="2" customWidth="1"/>
    <col min="4595" max="4595" width="18.85546875" style="2" customWidth="1"/>
    <col min="4596" max="4596" width="15" style="2" customWidth="1"/>
    <col min="4597" max="4597" width="16.28515625" style="2" customWidth="1"/>
    <col min="4598" max="4598" width="13.7109375" style="2" customWidth="1"/>
    <col min="4599" max="4599" width="11.140625" style="2" customWidth="1"/>
    <col min="4600" max="4600" width="15" style="2" customWidth="1"/>
    <col min="4601" max="4601" width="20.140625" style="2" customWidth="1"/>
    <col min="4602" max="4602" width="17.5703125" style="2" customWidth="1"/>
    <col min="4603" max="4603" width="27.85546875" style="2" customWidth="1"/>
    <col min="4604" max="4604" width="26.5703125" style="2" customWidth="1"/>
    <col min="4605" max="4605" width="15" style="2" customWidth="1"/>
    <col min="4606" max="4606" width="17.5703125" style="2" customWidth="1"/>
    <col min="4607" max="4609" width="16.28515625" style="2" customWidth="1"/>
    <col min="4610" max="4610" width="20.140625" style="2" customWidth="1"/>
    <col min="4611" max="4611" width="15" style="2" customWidth="1"/>
    <col min="4612" max="4613" width="20.140625" style="2" customWidth="1"/>
    <col min="4614" max="4614" width="17.5703125" style="2" customWidth="1"/>
    <col min="4615" max="4615" width="20.140625" style="2" customWidth="1"/>
    <col min="4616" max="4616" width="12.42578125" style="2" customWidth="1"/>
    <col min="4617" max="4617" width="26.5703125" style="2" customWidth="1"/>
    <col min="4618" max="4618" width="29.140625" style="2" customWidth="1"/>
    <col min="4619" max="4826" width="12.42578125" style="2" customWidth="1"/>
    <col min="4827" max="4827" width="24" style="2" customWidth="1"/>
    <col min="4828" max="4828" width="21.42578125" style="2" customWidth="1"/>
    <col min="4829" max="4829" width="24" style="2" customWidth="1"/>
    <col min="4830" max="4830" width="11.140625" style="2" customWidth="1"/>
    <col min="4831" max="4831" width="15" style="2" customWidth="1"/>
    <col min="4832" max="4832" width="13.7109375" style="2" customWidth="1"/>
    <col min="4833" max="4833" width="24" style="2" customWidth="1"/>
    <col min="4834" max="4834" width="15" style="2" customWidth="1"/>
    <col min="4835" max="4835" width="21.42578125" style="2" customWidth="1"/>
    <col min="4836" max="4836" width="15" style="2" customWidth="1"/>
    <col min="4837" max="4837" width="18.85546875" style="2" customWidth="1"/>
    <col min="4838" max="4838" width="12.42578125" style="2" customWidth="1"/>
    <col min="4839" max="4839" width="17.5703125" style="2" customWidth="1"/>
    <col min="4840" max="4840" width="25.28515625" style="2" customWidth="1"/>
    <col min="4841" max="4841" width="17.5703125" style="2" customWidth="1"/>
    <col min="4842" max="4842" width="12.42578125" style="2" customWidth="1"/>
    <col min="4843" max="4843" width="20.140625" style="2" customWidth="1"/>
    <col min="4844" max="4844" width="24" style="2" customWidth="1"/>
    <col min="4845" max="4845" width="20.140625" style="2" customWidth="1"/>
    <col min="4846" max="4846" width="22.7109375" style="2" customWidth="1"/>
    <col min="4847" max="4847" width="29.140625" style="2" customWidth="1"/>
    <col min="4848" max="4848" width="24" style="2" customWidth="1"/>
    <col min="4849" max="4849" width="7.28515625" style="2" customWidth="1"/>
    <col min="4850" max="4850" width="15" style="2" customWidth="1"/>
    <col min="4851" max="4851" width="18.85546875" style="2" customWidth="1"/>
    <col min="4852" max="4852" width="15" style="2" customWidth="1"/>
    <col min="4853" max="4853" width="16.28515625" style="2" customWidth="1"/>
    <col min="4854" max="4854" width="13.7109375" style="2" customWidth="1"/>
    <col min="4855" max="4855" width="11.140625" style="2" customWidth="1"/>
    <col min="4856" max="4856" width="15" style="2" customWidth="1"/>
    <col min="4857" max="4857" width="20.140625" style="2" customWidth="1"/>
    <col min="4858" max="4858" width="17.5703125" style="2" customWidth="1"/>
    <col min="4859" max="4859" width="27.85546875" style="2" customWidth="1"/>
    <col min="4860" max="4860" width="26.5703125" style="2" customWidth="1"/>
    <col min="4861" max="4861" width="15" style="2" customWidth="1"/>
    <col min="4862" max="4862" width="17.5703125" style="2" customWidth="1"/>
    <col min="4863" max="4865" width="16.28515625" style="2" customWidth="1"/>
    <col min="4866" max="4866" width="20.140625" style="2" customWidth="1"/>
    <col min="4867" max="4867" width="15" style="2" customWidth="1"/>
    <col min="4868" max="4869" width="20.140625" style="2" customWidth="1"/>
    <col min="4870" max="4870" width="17.5703125" style="2" customWidth="1"/>
    <col min="4871" max="4871" width="20.140625" style="2" customWidth="1"/>
    <col min="4872" max="4872" width="12.42578125" style="2" customWidth="1"/>
    <col min="4873" max="4873" width="26.5703125" style="2" customWidth="1"/>
    <col min="4874" max="4874" width="29.140625" style="2" customWidth="1"/>
    <col min="4875" max="5082" width="12.42578125" style="2" customWidth="1"/>
    <col min="5083" max="5083" width="24" style="2" customWidth="1"/>
    <col min="5084" max="5084" width="21.42578125" style="2" customWidth="1"/>
    <col min="5085" max="5085" width="24" style="2" customWidth="1"/>
    <col min="5086" max="5086" width="11.140625" style="2" customWidth="1"/>
    <col min="5087" max="5087" width="15" style="2" customWidth="1"/>
    <col min="5088" max="5088" width="13.7109375" style="2" customWidth="1"/>
    <col min="5089" max="5089" width="24" style="2" customWidth="1"/>
    <col min="5090" max="5090" width="15" style="2" customWidth="1"/>
    <col min="5091" max="5091" width="21.42578125" style="2" customWidth="1"/>
    <col min="5092" max="5092" width="15" style="2" customWidth="1"/>
    <col min="5093" max="5093" width="18.85546875" style="2" customWidth="1"/>
    <col min="5094" max="5094" width="12.42578125" style="2" customWidth="1"/>
    <col min="5095" max="5095" width="17.5703125" style="2" customWidth="1"/>
    <col min="5096" max="5096" width="25.28515625" style="2" customWidth="1"/>
    <col min="5097" max="5097" width="17.5703125" style="2" customWidth="1"/>
    <col min="5098" max="5098" width="12.42578125" style="2" customWidth="1"/>
    <col min="5099" max="5099" width="20.140625" style="2" customWidth="1"/>
    <col min="5100" max="5100" width="24" style="2" customWidth="1"/>
    <col min="5101" max="5101" width="20.140625" style="2" customWidth="1"/>
    <col min="5102" max="5102" width="22.7109375" style="2" customWidth="1"/>
    <col min="5103" max="5103" width="29.140625" style="2" customWidth="1"/>
    <col min="5104" max="5104" width="24" style="2" customWidth="1"/>
    <col min="5105" max="5105" width="7.28515625" style="2" customWidth="1"/>
    <col min="5106" max="5106" width="15" style="2" customWidth="1"/>
    <col min="5107" max="5107" width="18.85546875" style="2" customWidth="1"/>
    <col min="5108" max="5108" width="15" style="2" customWidth="1"/>
    <col min="5109" max="5109" width="16.28515625" style="2" customWidth="1"/>
    <col min="5110" max="5110" width="13.7109375" style="2" customWidth="1"/>
    <col min="5111" max="5111" width="11.140625" style="2" customWidth="1"/>
    <col min="5112" max="5112" width="15" style="2" customWidth="1"/>
    <col min="5113" max="5113" width="20.140625" style="2" customWidth="1"/>
    <col min="5114" max="5114" width="17.5703125" style="2" customWidth="1"/>
    <col min="5115" max="5115" width="27.85546875" style="2" customWidth="1"/>
    <col min="5116" max="5116" width="26.5703125" style="2" customWidth="1"/>
    <col min="5117" max="5117" width="15" style="2" customWidth="1"/>
    <col min="5118" max="5118" width="17.5703125" style="2" customWidth="1"/>
    <col min="5119" max="5121" width="16.28515625" style="2" customWidth="1"/>
    <col min="5122" max="5122" width="20.140625" style="2" customWidth="1"/>
    <col min="5123" max="5123" width="15" style="2" customWidth="1"/>
    <col min="5124" max="5125" width="20.140625" style="2" customWidth="1"/>
    <col min="5126" max="5126" width="17.5703125" style="2" customWidth="1"/>
    <col min="5127" max="5127" width="20.140625" style="2" customWidth="1"/>
    <col min="5128" max="5128" width="12.42578125" style="2" customWidth="1"/>
    <col min="5129" max="5129" width="26.5703125" style="2" customWidth="1"/>
    <col min="5130" max="5130" width="29.140625" style="2" customWidth="1"/>
    <col min="5131" max="5338" width="12.42578125" style="2" customWidth="1"/>
    <col min="5339" max="5339" width="24" style="2" customWidth="1"/>
    <col min="5340" max="5340" width="21.42578125" style="2" customWidth="1"/>
    <col min="5341" max="5341" width="24" style="2" customWidth="1"/>
    <col min="5342" max="5342" width="11.140625" style="2" customWidth="1"/>
    <col min="5343" max="5343" width="15" style="2" customWidth="1"/>
    <col min="5344" max="5344" width="13.7109375" style="2" customWidth="1"/>
    <col min="5345" max="5345" width="24" style="2" customWidth="1"/>
    <col min="5346" max="5346" width="15" style="2" customWidth="1"/>
    <col min="5347" max="5347" width="21.42578125" style="2" customWidth="1"/>
    <col min="5348" max="5348" width="15" style="2" customWidth="1"/>
    <col min="5349" max="5349" width="18.85546875" style="2" customWidth="1"/>
    <col min="5350" max="5350" width="12.42578125" style="2" customWidth="1"/>
    <col min="5351" max="5351" width="17.5703125" style="2" customWidth="1"/>
    <col min="5352" max="5352" width="25.28515625" style="2" customWidth="1"/>
    <col min="5353" max="5353" width="17.5703125" style="2" customWidth="1"/>
    <col min="5354" max="5354" width="12.42578125" style="2" customWidth="1"/>
    <col min="5355" max="5355" width="20.140625" style="2" customWidth="1"/>
    <col min="5356" max="5356" width="24" style="2" customWidth="1"/>
    <col min="5357" max="5357" width="20.140625" style="2" customWidth="1"/>
    <col min="5358" max="5358" width="22.7109375" style="2" customWidth="1"/>
    <col min="5359" max="5359" width="29.140625" style="2" customWidth="1"/>
    <col min="5360" max="5360" width="24" style="2" customWidth="1"/>
    <col min="5361" max="5361" width="7.28515625" style="2" customWidth="1"/>
    <col min="5362" max="5362" width="15" style="2" customWidth="1"/>
    <col min="5363" max="5363" width="18.85546875" style="2" customWidth="1"/>
    <col min="5364" max="5364" width="15" style="2" customWidth="1"/>
    <col min="5365" max="5365" width="16.28515625" style="2" customWidth="1"/>
    <col min="5366" max="5366" width="13.7109375" style="2" customWidth="1"/>
    <col min="5367" max="5367" width="11.140625" style="2" customWidth="1"/>
    <col min="5368" max="5368" width="15" style="2" customWidth="1"/>
    <col min="5369" max="5369" width="20.140625" style="2" customWidth="1"/>
    <col min="5370" max="5370" width="17.5703125" style="2" customWidth="1"/>
    <col min="5371" max="5371" width="27.85546875" style="2" customWidth="1"/>
    <col min="5372" max="5372" width="26.5703125" style="2" customWidth="1"/>
    <col min="5373" max="5373" width="15" style="2" customWidth="1"/>
    <col min="5374" max="5374" width="17.5703125" style="2" customWidth="1"/>
    <col min="5375" max="5377" width="16.28515625" style="2" customWidth="1"/>
    <col min="5378" max="5378" width="20.140625" style="2" customWidth="1"/>
    <col min="5379" max="5379" width="15" style="2" customWidth="1"/>
    <col min="5380" max="5381" width="20.140625" style="2" customWidth="1"/>
    <col min="5382" max="5382" width="17.5703125" style="2" customWidth="1"/>
    <col min="5383" max="5383" width="20.140625" style="2" customWidth="1"/>
    <col min="5384" max="5384" width="12.42578125" style="2" customWidth="1"/>
    <col min="5385" max="5385" width="26.5703125" style="2" customWidth="1"/>
    <col min="5386" max="5386" width="29.140625" style="2" customWidth="1"/>
    <col min="5387" max="5594" width="12.42578125" style="2" customWidth="1"/>
    <col min="5595" max="5595" width="24" style="2" customWidth="1"/>
    <col min="5596" max="5596" width="21.42578125" style="2" customWidth="1"/>
    <col min="5597" max="5597" width="24" style="2" customWidth="1"/>
    <col min="5598" max="5598" width="11.140625" style="2" customWidth="1"/>
    <col min="5599" max="5599" width="15" style="2" customWidth="1"/>
    <col min="5600" max="5600" width="13.7109375" style="2" customWidth="1"/>
    <col min="5601" max="5601" width="24" style="2" customWidth="1"/>
    <col min="5602" max="5602" width="15" style="2" customWidth="1"/>
    <col min="5603" max="5603" width="21.42578125" style="2" customWidth="1"/>
    <col min="5604" max="5604" width="15" style="2" customWidth="1"/>
    <col min="5605" max="5605" width="18.85546875" style="2" customWidth="1"/>
    <col min="5606" max="5606" width="12.42578125" style="2" customWidth="1"/>
    <col min="5607" max="5607" width="17.5703125" style="2" customWidth="1"/>
    <col min="5608" max="5608" width="25.28515625" style="2" customWidth="1"/>
    <col min="5609" max="5609" width="17.5703125" style="2" customWidth="1"/>
    <col min="5610" max="5610" width="12.42578125" style="2" customWidth="1"/>
    <col min="5611" max="5611" width="20.140625" style="2" customWidth="1"/>
    <col min="5612" max="5612" width="24" style="2" customWidth="1"/>
    <col min="5613" max="5613" width="20.140625" style="2" customWidth="1"/>
    <col min="5614" max="5614" width="22.7109375" style="2" customWidth="1"/>
    <col min="5615" max="5615" width="29.140625" style="2" customWidth="1"/>
    <col min="5616" max="5616" width="24" style="2" customWidth="1"/>
    <col min="5617" max="5617" width="7.28515625" style="2" customWidth="1"/>
    <col min="5618" max="5618" width="15" style="2" customWidth="1"/>
    <col min="5619" max="5619" width="18.85546875" style="2" customWidth="1"/>
    <col min="5620" max="5620" width="15" style="2" customWidth="1"/>
    <col min="5621" max="5621" width="16.28515625" style="2" customWidth="1"/>
    <col min="5622" max="5622" width="13.7109375" style="2" customWidth="1"/>
    <col min="5623" max="5623" width="11.140625" style="2" customWidth="1"/>
    <col min="5624" max="5624" width="15" style="2" customWidth="1"/>
    <col min="5625" max="5625" width="20.140625" style="2" customWidth="1"/>
    <col min="5626" max="5626" width="17.5703125" style="2" customWidth="1"/>
    <col min="5627" max="5627" width="27.85546875" style="2" customWidth="1"/>
    <col min="5628" max="5628" width="26.5703125" style="2" customWidth="1"/>
    <col min="5629" max="5629" width="15" style="2" customWidth="1"/>
    <col min="5630" max="5630" width="17.5703125" style="2" customWidth="1"/>
    <col min="5631" max="5633" width="16.28515625" style="2" customWidth="1"/>
    <col min="5634" max="5634" width="20.140625" style="2" customWidth="1"/>
    <col min="5635" max="5635" width="15" style="2" customWidth="1"/>
    <col min="5636" max="5637" width="20.140625" style="2" customWidth="1"/>
    <col min="5638" max="5638" width="17.5703125" style="2" customWidth="1"/>
    <col min="5639" max="5639" width="20.140625" style="2" customWidth="1"/>
    <col min="5640" max="5640" width="12.42578125" style="2" customWidth="1"/>
    <col min="5641" max="5641" width="26.5703125" style="2" customWidth="1"/>
    <col min="5642" max="5642" width="29.140625" style="2" customWidth="1"/>
    <col min="5643" max="5850" width="12.42578125" style="2" customWidth="1"/>
    <col min="5851" max="5851" width="24" style="2" customWidth="1"/>
    <col min="5852" max="5852" width="21.42578125" style="2" customWidth="1"/>
    <col min="5853" max="5853" width="24" style="2" customWidth="1"/>
    <col min="5854" max="5854" width="11.140625" style="2" customWidth="1"/>
    <col min="5855" max="5855" width="15" style="2" customWidth="1"/>
    <col min="5856" max="5856" width="13.7109375" style="2" customWidth="1"/>
    <col min="5857" max="5857" width="24" style="2" customWidth="1"/>
    <col min="5858" max="5858" width="15" style="2" customWidth="1"/>
    <col min="5859" max="5859" width="21.42578125" style="2" customWidth="1"/>
    <col min="5860" max="5860" width="15" style="2" customWidth="1"/>
    <col min="5861" max="5861" width="18.85546875" style="2" customWidth="1"/>
    <col min="5862" max="5862" width="12.42578125" style="2" customWidth="1"/>
    <col min="5863" max="5863" width="17.5703125" style="2" customWidth="1"/>
    <col min="5864" max="5864" width="25.28515625" style="2" customWidth="1"/>
    <col min="5865" max="5865" width="17.5703125" style="2" customWidth="1"/>
    <col min="5866" max="5866" width="12.42578125" style="2" customWidth="1"/>
    <col min="5867" max="5867" width="20.140625" style="2" customWidth="1"/>
    <col min="5868" max="5868" width="24" style="2" customWidth="1"/>
    <col min="5869" max="5869" width="20.140625" style="2" customWidth="1"/>
    <col min="5870" max="5870" width="22.7109375" style="2" customWidth="1"/>
    <col min="5871" max="5871" width="29.140625" style="2" customWidth="1"/>
    <col min="5872" max="5872" width="24" style="2" customWidth="1"/>
    <col min="5873" max="5873" width="7.28515625" style="2" customWidth="1"/>
    <col min="5874" max="5874" width="15" style="2" customWidth="1"/>
    <col min="5875" max="5875" width="18.85546875" style="2" customWidth="1"/>
    <col min="5876" max="5876" width="15" style="2" customWidth="1"/>
    <col min="5877" max="5877" width="16.28515625" style="2" customWidth="1"/>
    <col min="5878" max="5878" width="13.7109375" style="2" customWidth="1"/>
    <col min="5879" max="5879" width="11.140625" style="2" customWidth="1"/>
    <col min="5880" max="5880" width="15" style="2" customWidth="1"/>
    <col min="5881" max="5881" width="20.140625" style="2" customWidth="1"/>
    <col min="5882" max="5882" width="17.5703125" style="2" customWidth="1"/>
    <col min="5883" max="5883" width="27.85546875" style="2" customWidth="1"/>
    <col min="5884" max="5884" width="26.5703125" style="2" customWidth="1"/>
    <col min="5885" max="5885" width="15" style="2" customWidth="1"/>
    <col min="5886" max="5886" width="17.5703125" style="2" customWidth="1"/>
    <col min="5887" max="5889" width="16.28515625" style="2" customWidth="1"/>
    <col min="5890" max="5890" width="20.140625" style="2" customWidth="1"/>
    <col min="5891" max="5891" width="15" style="2" customWidth="1"/>
    <col min="5892" max="5893" width="20.140625" style="2" customWidth="1"/>
    <col min="5894" max="5894" width="17.5703125" style="2" customWidth="1"/>
    <col min="5895" max="5895" width="20.140625" style="2" customWidth="1"/>
    <col min="5896" max="5896" width="12.42578125" style="2" customWidth="1"/>
    <col min="5897" max="5897" width="26.5703125" style="2" customWidth="1"/>
    <col min="5898" max="5898" width="29.140625" style="2" customWidth="1"/>
    <col min="5899" max="6106" width="12.42578125" style="2" customWidth="1"/>
    <col min="6107" max="6107" width="24" style="2" customWidth="1"/>
    <col min="6108" max="6108" width="21.42578125" style="2" customWidth="1"/>
    <col min="6109" max="6109" width="24" style="2" customWidth="1"/>
    <col min="6110" max="6110" width="11.140625" style="2" customWidth="1"/>
    <col min="6111" max="6111" width="15" style="2" customWidth="1"/>
    <col min="6112" max="6112" width="13.7109375" style="2" customWidth="1"/>
    <col min="6113" max="6113" width="24" style="2" customWidth="1"/>
    <col min="6114" max="6114" width="15" style="2" customWidth="1"/>
    <col min="6115" max="6115" width="21.42578125" style="2" customWidth="1"/>
    <col min="6116" max="6116" width="15" style="2" customWidth="1"/>
    <col min="6117" max="6117" width="18.85546875" style="2" customWidth="1"/>
    <col min="6118" max="6118" width="12.42578125" style="2" customWidth="1"/>
    <col min="6119" max="6119" width="17.5703125" style="2" customWidth="1"/>
    <col min="6120" max="6120" width="25.28515625" style="2" customWidth="1"/>
    <col min="6121" max="6121" width="17.5703125" style="2" customWidth="1"/>
    <col min="6122" max="6122" width="12.42578125" style="2" customWidth="1"/>
    <col min="6123" max="6123" width="20.140625" style="2" customWidth="1"/>
    <col min="6124" max="6124" width="24" style="2" customWidth="1"/>
    <col min="6125" max="6125" width="20.140625" style="2" customWidth="1"/>
    <col min="6126" max="6126" width="22.7109375" style="2" customWidth="1"/>
    <col min="6127" max="6127" width="29.140625" style="2" customWidth="1"/>
    <col min="6128" max="6128" width="24" style="2" customWidth="1"/>
    <col min="6129" max="6129" width="7.28515625" style="2" customWidth="1"/>
    <col min="6130" max="6130" width="15" style="2" customWidth="1"/>
    <col min="6131" max="6131" width="18.85546875" style="2" customWidth="1"/>
    <col min="6132" max="6132" width="15" style="2" customWidth="1"/>
    <col min="6133" max="6133" width="16.28515625" style="2" customWidth="1"/>
    <col min="6134" max="6134" width="13.7109375" style="2" customWidth="1"/>
    <col min="6135" max="6135" width="11.140625" style="2" customWidth="1"/>
    <col min="6136" max="6136" width="15" style="2" customWidth="1"/>
    <col min="6137" max="6137" width="20.140625" style="2" customWidth="1"/>
    <col min="6138" max="6138" width="17.5703125" style="2" customWidth="1"/>
    <col min="6139" max="6139" width="27.85546875" style="2" customWidth="1"/>
    <col min="6140" max="6140" width="26.5703125" style="2" customWidth="1"/>
    <col min="6141" max="6141" width="15" style="2" customWidth="1"/>
    <col min="6142" max="6142" width="17.5703125" style="2" customWidth="1"/>
    <col min="6143" max="6145" width="16.28515625" style="2" customWidth="1"/>
    <col min="6146" max="6146" width="20.140625" style="2" customWidth="1"/>
    <col min="6147" max="6147" width="15" style="2" customWidth="1"/>
    <col min="6148" max="6149" width="20.140625" style="2" customWidth="1"/>
    <col min="6150" max="6150" width="17.5703125" style="2" customWidth="1"/>
    <col min="6151" max="6151" width="20.140625" style="2" customWidth="1"/>
    <col min="6152" max="6152" width="12.42578125" style="2" customWidth="1"/>
    <col min="6153" max="6153" width="26.5703125" style="2" customWidth="1"/>
    <col min="6154" max="6154" width="29.140625" style="2" customWidth="1"/>
    <col min="6155" max="6362" width="12.42578125" style="2" customWidth="1"/>
    <col min="6363" max="6363" width="24" style="2" customWidth="1"/>
    <col min="6364" max="6364" width="21.42578125" style="2" customWidth="1"/>
    <col min="6365" max="6365" width="24" style="2" customWidth="1"/>
    <col min="6366" max="6366" width="11.140625" style="2" customWidth="1"/>
    <col min="6367" max="6367" width="15" style="2" customWidth="1"/>
    <col min="6368" max="6368" width="13.7109375" style="2" customWidth="1"/>
    <col min="6369" max="6369" width="24" style="2" customWidth="1"/>
    <col min="6370" max="6370" width="15" style="2" customWidth="1"/>
    <col min="6371" max="6371" width="21.42578125" style="2" customWidth="1"/>
    <col min="6372" max="6372" width="15" style="2" customWidth="1"/>
    <col min="6373" max="6373" width="18.85546875" style="2" customWidth="1"/>
    <col min="6374" max="6374" width="12.42578125" style="2" customWidth="1"/>
    <col min="6375" max="6375" width="17.5703125" style="2" customWidth="1"/>
    <col min="6376" max="6376" width="25.28515625" style="2" customWidth="1"/>
    <col min="6377" max="6377" width="17.5703125" style="2" customWidth="1"/>
    <col min="6378" max="6378" width="12.42578125" style="2" customWidth="1"/>
    <col min="6379" max="6379" width="20.140625" style="2" customWidth="1"/>
    <col min="6380" max="6380" width="24" style="2" customWidth="1"/>
    <col min="6381" max="6381" width="20.140625" style="2" customWidth="1"/>
    <col min="6382" max="6382" width="22.7109375" style="2" customWidth="1"/>
    <col min="6383" max="6383" width="29.140625" style="2" customWidth="1"/>
    <col min="6384" max="6384" width="24" style="2" customWidth="1"/>
    <col min="6385" max="6385" width="7.28515625" style="2" customWidth="1"/>
    <col min="6386" max="6386" width="15" style="2" customWidth="1"/>
    <col min="6387" max="6387" width="18.85546875" style="2" customWidth="1"/>
    <col min="6388" max="6388" width="15" style="2" customWidth="1"/>
    <col min="6389" max="6389" width="16.28515625" style="2" customWidth="1"/>
    <col min="6390" max="6390" width="13.7109375" style="2" customWidth="1"/>
    <col min="6391" max="6391" width="11.140625" style="2" customWidth="1"/>
    <col min="6392" max="6392" width="15" style="2" customWidth="1"/>
    <col min="6393" max="6393" width="20.140625" style="2" customWidth="1"/>
    <col min="6394" max="6394" width="17.5703125" style="2" customWidth="1"/>
    <col min="6395" max="6395" width="27.85546875" style="2" customWidth="1"/>
    <col min="6396" max="6396" width="26.5703125" style="2" customWidth="1"/>
    <col min="6397" max="6397" width="15" style="2" customWidth="1"/>
    <col min="6398" max="6398" width="17.5703125" style="2" customWidth="1"/>
    <col min="6399" max="6401" width="16.28515625" style="2" customWidth="1"/>
    <col min="6402" max="6402" width="20.140625" style="2" customWidth="1"/>
    <col min="6403" max="6403" width="15" style="2" customWidth="1"/>
    <col min="6404" max="6405" width="20.140625" style="2" customWidth="1"/>
    <col min="6406" max="6406" width="17.5703125" style="2" customWidth="1"/>
    <col min="6407" max="6407" width="20.140625" style="2" customWidth="1"/>
    <col min="6408" max="6408" width="12.42578125" style="2" customWidth="1"/>
    <col min="6409" max="6409" width="26.5703125" style="2" customWidth="1"/>
    <col min="6410" max="6410" width="29.140625" style="2" customWidth="1"/>
    <col min="6411" max="6618" width="12.42578125" style="2" customWidth="1"/>
    <col min="6619" max="6619" width="24" style="2" customWidth="1"/>
    <col min="6620" max="6620" width="21.42578125" style="2" customWidth="1"/>
    <col min="6621" max="6621" width="24" style="2" customWidth="1"/>
    <col min="6622" max="6622" width="11.140625" style="2" customWidth="1"/>
    <col min="6623" max="6623" width="15" style="2" customWidth="1"/>
    <col min="6624" max="6624" width="13.7109375" style="2" customWidth="1"/>
    <col min="6625" max="6625" width="24" style="2" customWidth="1"/>
    <col min="6626" max="6626" width="15" style="2" customWidth="1"/>
    <col min="6627" max="6627" width="21.42578125" style="2" customWidth="1"/>
    <col min="6628" max="6628" width="15" style="2" customWidth="1"/>
    <col min="6629" max="6629" width="18.85546875" style="2" customWidth="1"/>
    <col min="6630" max="6630" width="12.42578125" style="2" customWidth="1"/>
    <col min="6631" max="6631" width="17.5703125" style="2" customWidth="1"/>
    <col min="6632" max="6632" width="25.28515625" style="2" customWidth="1"/>
    <col min="6633" max="6633" width="17.5703125" style="2" customWidth="1"/>
    <col min="6634" max="6634" width="12.42578125" style="2" customWidth="1"/>
    <col min="6635" max="6635" width="20.140625" style="2" customWidth="1"/>
    <col min="6636" max="6636" width="24" style="2" customWidth="1"/>
    <col min="6637" max="6637" width="20.140625" style="2" customWidth="1"/>
    <col min="6638" max="6638" width="22.7109375" style="2" customWidth="1"/>
    <col min="6639" max="6639" width="29.140625" style="2" customWidth="1"/>
    <col min="6640" max="6640" width="24" style="2" customWidth="1"/>
    <col min="6641" max="6641" width="7.28515625" style="2" customWidth="1"/>
    <col min="6642" max="6642" width="15" style="2" customWidth="1"/>
    <col min="6643" max="6643" width="18.85546875" style="2" customWidth="1"/>
    <col min="6644" max="6644" width="15" style="2" customWidth="1"/>
    <col min="6645" max="6645" width="16.28515625" style="2" customWidth="1"/>
    <col min="6646" max="6646" width="13.7109375" style="2" customWidth="1"/>
    <col min="6647" max="6647" width="11.140625" style="2" customWidth="1"/>
    <col min="6648" max="6648" width="15" style="2" customWidth="1"/>
    <col min="6649" max="6649" width="20.140625" style="2" customWidth="1"/>
    <col min="6650" max="6650" width="17.5703125" style="2" customWidth="1"/>
    <col min="6651" max="6651" width="27.85546875" style="2" customWidth="1"/>
    <col min="6652" max="6652" width="26.5703125" style="2" customWidth="1"/>
    <col min="6653" max="6653" width="15" style="2" customWidth="1"/>
    <col min="6654" max="6654" width="17.5703125" style="2" customWidth="1"/>
    <col min="6655" max="6657" width="16.28515625" style="2" customWidth="1"/>
    <col min="6658" max="6658" width="20.140625" style="2" customWidth="1"/>
    <col min="6659" max="6659" width="15" style="2" customWidth="1"/>
    <col min="6660" max="6661" width="20.140625" style="2" customWidth="1"/>
    <col min="6662" max="6662" width="17.5703125" style="2" customWidth="1"/>
    <col min="6663" max="6663" width="20.140625" style="2" customWidth="1"/>
    <col min="6664" max="6664" width="12.42578125" style="2" customWidth="1"/>
    <col min="6665" max="6665" width="26.5703125" style="2" customWidth="1"/>
    <col min="6666" max="6666" width="29.140625" style="2" customWidth="1"/>
    <col min="6667" max="6874" width="12.42578125" style="2" customWidth="1"/>
    <col min="6875" max="6875" width="24" style="2" customWidth="1"/>
    <col min="6876" max="6876" width="21.42578125" style="2" customWidth="1"/>
    <col min="6877" max="6877" width="24" style="2" customWidth="1"/>
    <col min="6878" max="6878" width="11.140625" style="2" customWidth="1"/>
    <col min="6879" max="6879" width="15" style="2" customWidth="1"/>
    <col min="6880" max="6880" width="13.7109375" style="2" customWidth="1"/>
    <col min="6881" max="6881" width="24" style="2" customWidth="1"/>
    <col min="6882" max="6882" width="15" style="2" customWidth="1"/>
    <col min="6883" max="6883" width="21.42578125" style="2" customWidth="1"/>
    <col min="6884" max="6884" width="15" style="2" customWidth="1"/>
    <col min="6885" max="6885" width="18.85546875" style="2" customWidth="1"/>
    <col min="6886" max="6886" width="12.42578125" style="2" customWidth="1"/>
    <col min="6887" max="6887" width="17.5703125" style="2" customWidth="1"/>
    <col min="6888" max="6888" width="25.28515625" style="2" customWidth="1"/>
    <col min="6889" max="6889" width="17.5703125" style="2" customWidth="1"/>
    <col min="6890" max="6890" width="12.42578125" style="2" customWidth="1"/>
    <col min="6891" max="6891" width="20.140625" style="2" customWidth="1"/>
    <col min="6892" max="6892" width="24" style="2" customWidth="1"/>
    <col min="6893" max="6893" width="20.140625" style="2" customWidth="1"/>
    <col min="6894" max="6894" width="22.7109375" style="2" customWidth="1"/>
    <col min="6895" max="6895" width="29.140625" style="2" customWidth="1"/>
    <col min="6896" max="6896" width="24" style="2" customWidth="1"/>
    <col min="6897" max="6897" width="7.28515625" style="2" customWidth="1"/>
    <col min="6898" max="6898" width="15" style="2" customWidth="1"/>
    <col min="6899" max="6899" width="18.85546875" style="2" customWidth="1"/>
    <col min="6900" max="6900" width="15" style="2" customWidth="1"/>
    <col min="6901" max="6901" width="16.28515625" style="2" customWidth="1"/>
    <col min="6902" max="6902" width="13.7109375" style="2" customWidth="1"/>
    <col min="6903" max="6903" width="11.140625" style="2" customWidth="1"/>
    <col min="6904" max="6904" width="15" style="2" customWidth="1"/>
    <col min="6905" max="6905" width="20.140625" style="2" customWidth="1"/>
    <col min="6906" max="6906" width="17.5703125" style="2" customWidth="1"/>
    <col min="6907" max="6907" width="27.85546875" style="2" customWidth="1"/>
    <col min="6908" max="6908" width="26.5703125" style="2" customWidth="1"/>
    <col min="6909" max="6909" width="15" style="2" customWidth="1"/>
    <col min="6910" max="6910" width="17.5703125" style="2" customWidth="1"/>
    <col min="6911" max="6913" width="16.28515625" style="2" customWidth="1"/>
    <col min="6914" max="6914" width="20.140625" style="2" customWidth="1"/>
    <col min="6915" max="6915" width="15" style="2" customWidth="1"/>
    <col min="6916" max="6917" width="20.140625" style="2" customWidth="1"/>
    <col min="6918" max="6918" width="17.5703125" style="2" customWidth="1"/>
    <col min="6919" max="6919" width="20.140625" style="2" customWidth="1"/>
    <col min="6920" max="6920" width="12.42578125" style="2" customWidth="1"/>
    <col min="6921" max="6921" width="26.5703125" style="2" customWidth="1"/>
    <col min="6922" max="6922" width="29.140625" style="2" customWidth="1"/>
    <col min="6923" max="7130" width="12.42578125" style="2" customWidth="1"/>
    <col min="7131" max="7131" width="24" style="2" customWidth="1"/>
    <col min="7132" max="7132" width="21.42578125" style="2" customWidth="1"/>
    <col min="7133" max="7133" width="24" style="2" customWidth="1"/>
    <col min="7134" max="7134" width="11.140625" style="2" customWidth="1"/>
    <col min="7135" max="7135" width="15" style="2" customWidth="1"/>
    <col min="7136" max="7136" width="13.7109375" style="2" customWidth="1"/>
    <col min="7137" max="7137" width="24" style="2" customWidth="1"/>
    <col min="7138" max="7138" width="15" style="2" customWidth="1"/>
    <col min="7139" max="7139" width="21.42578125" style="2" customWidth="1"/>
    <col min="7140" max="7140" width="15" style="2" customWidth="1"/>
    <col min="7141" max="7141" width="18.85546875" style="2" customWidth="1"/>
    <col min="7142" max="7142" width="12.42578125" style="2" customWidth="1"/>
    <col min="7143" max="7143" width="17.5703125" style="2" customWidth="1"/>
    <col min="7144" max="7144" width="25.28515625" style="2" customWidth="1"/>
    <col min="7145" max="7145" width="17.5703125" style="2" customWidth="1"/>
    <col min="7146" max="7146" width="12.42578125" style="2" customWidth="1"/>
    <col min="7147" max="7147" width="20.140625" style="2" customWidth="1"/>
    <col min="7148" max="7148" width="24" style="2" customWidth="1"/>
    <col min="7149" max="7149" width="20.140625" style="2" customWidth="1"/>
    <col min="7150" max="7150" width="22.7109375" style="2" customWidth="1"/>
    <col min="7151" max="7151" width="29.140625" style="2" customWidth="1"/>
    <col min="7152" max="7152" width="24" style="2" customWidth="1"/>
    <col min="7153" max="7153" width="7.28515625" style="2" customWidth="1"/>
    <col min="7154" max="7154" width="15" style="2" customWidth="1"/>
    <col min="7155" max="7155" width="18.85546875" style="2" customWidth="1"/>
    <col min="7156" max="7156" width="15" style="2" customWidth="1"/>
    <col min="7157" max="7157" width="16.28515625" style="2" customWidth="1"/>
    <col min="7158" max="7158" width="13.7109375" style="2" customWidth="1"/>
    <col min="7159" max="7159" width="11.140625" style="2" customWidth="1"/>
    <col min="7160" max="7160" width="15" style="2" customWidth="1"/>
    <col min="7161" max="7161" width="20.140625" style="2" customWidth="1"/>
    <col min="7162" max="7162" width="17.5703125" style="2" customWidth="1"/>
    <col min="7163" max="7163" width="27.85546875" style="2" customWidth="1"/>
    <col min="7164" max="7164" width="26.5703125" style="2" customWidth="1"/>
    <col min="7165" max="7165" width="15" style="2" customWidth="1"/>
    <col min="7166" max="7166" width="17.5703125" style="2" customWidth="1"/>
    <col min="7167" max="7169" width="16.28515625" style="2" customWidth="1"/>
    <col min="7170" max="7170" width="20.140625" style="2" customWidth="1"/>
    <col min="7171" max="7171" width="15" style="2" customWidth="1"/>
    <col min="7172" max="7173" width="20.140625" style="2" customWidth="1"/>
    <col min="7174" max="7174" width="17.5703125" style="2" customWidth="1"/>
    <col min="7175" max="7175" width="20.140625" style="2" customWidth="1"/>
    <col min="7176" max="7176" width="12.42578125" style="2" customWidth="1"/>
    <col min="7177" max="7177" width="26.5703125" style="2" customWidth="1"/>
    <col min="7178" max="7178" width="29.140625" style="2" customWidth="1"/>
    <col min="7179" max="7386" width="12.42578125" style="2" customWidth="1"/>
    <col min="7387" max="7387" width="24" style="2" customWidth="1"/>
    <col min="7388" max="7388" width="21.42578125" style="2" customWidth="1"/>
    <col min="7389" max="7389" width="24" style="2" customWidth="1"/>
    <col min="7390" max="7390" width="11.140625" style="2" customWidth="1"/>
    <col min="7391" max="7391" width="15" style="2" customWidth="1"/>
    <col min="7392" max="7392" width="13.7109375" style="2" customWidth="1"/>
    <col min="7393" max="7393" width="24" style="2" customWidth="1"/>
    <col min="7394" max="7394" width="15" style="2" customWidth="1"/>
    <col min="7395" max="7395" width="21.42578125" style="2" customWidth="1"/>
    <col min="7396" max="7396" width="15" style="2" customWidth="1"/>
    <col min="7397" max="7397" width="18.85546875" style="2" customWidth="1"/>
    <col min="7398" max="7398" width="12.42578125" style="2" customWidth="1"/>
    <col min="7399" max="7399" width="17.5703125" style="2" customWidth="1"/>
    <col min="7400" max="7400" width="25.28515625" style="2" customWidth="1"/>
    <col min="7401" max="7401" width="17.5703125" style="2" customWidth="1"/>
    <col min="7402" max="7402" width="12.42578125" style="2" customWidth="1"/>
    <col min="7403" max="7403" width="20.140625" style="2" customWidth="1"/>
    <col min="7404" max="7404" width="24" style="2" customWidth="1"/>
    <col min="7405" max="7405" width="20.140625" style="2" customWidth="1"/>
    <col min="7406" max="7406" width="22.7109375" style="2" customWidth="1"/>
    <col min="7407" max="7407" width="29.140625" style="2" customWidth="1"/>
    <col min="7408" max="7408" width="24" style="2" customWidth="1"/>
    <col min="7409" max="7409" width="7.28515625" style="2" customWidth="1"/>
    <col min="7410" max="7410" width="15" style="2" customWidth="1"/>
    <col min="7411" max="7411" width="18.85546875" style="2" customWidth="1"/>
    <col min="7412" max="7412" width="15" style="2" customWidth="1"/>
    <col min="7413" max="7413" width="16.28515625" style="2" customWidth="1"/>
    <col min="7414" max="7414" width="13.7109375" style="2" customWidth="1"/>
    <col min="7415" max="7415" width="11.140625" style="2" customWidth="1"/>
    <col min="7416" max="7416" width="15" style="2" customWidth="1"/>
    <col min="7417" max="7417" width="20.140625" style="2" customWidth="1"/>
    <col min="7418" max="7418" width="17.5703125" style="2" customWidth="1"/>
    <col min="7419" max="7419" width="27.85546875" style="2" customWidth="1"/>
    <col min="7420" max="7420" width="26.5703125" style="2" customWidth="1"/>
    <col min="7421" max="7421" width="15" style="2" customWidth="1"/>
    <col min="7422" max="7422" width="17.5703125" style="2" customWidth="1"/>
    <col min="7423" max="7425" width="16.28515625" style="2" customWidth="1"/>
    <col min="7426" max="7426" width="20.140625" style="2" customWidth="1"/>
    <col min="7427" max="7427" width="15" style="2" customWidth="1"/>
    <col min="7428" max="7429" width="20.140625" style="2" customWidth="1"/>
    <col min="7430" max="7430" width="17.5703125" style="2" customWidth="1"/>
    <col min="7431" max="7431" width="20.140625" style="2" customWidth="1"/>
    <col min="7432" max="7432" width="12.42578125" style="2" customWidth="1"/>
    <col min="7433" max="7433" width="26.5703125" style="2" customWidth="1"/>
    <col min="7434" max="7434" width="29.140625" style="2" customWidth="1"/>
    <col min="7435" max="7642" width="12.42578125" style="2" customWidth="1"/>
    <col min="7643" max="7643" width="24" style="2" customWidth="1"/>
    <col min="7644" max="7644" width="21.42578125" style="2" customWidth="1"/>
    <col min="7645" max="7645" width="24" style="2" customWidth="1"/>
    <col min="7646" max="7646" width="11.140625" style="2" customWidth="1"/>
    <col min="7647" max="7647" width="15" style="2" customWidth="1"/>
    <col min="7648" max="7648" width="13.7109375" style="2" customWidth="1"/>
    <col min="7649" max="7649" width="24" style="2" customWidth="1"/>
    <col min="7650" max="7650" width="15" style="2" customWidth="1"/>
    <col min="7651" max="7651" width="21.42578125" style="2" customWidth="1"/>
    <col min="7652" max="7652" width="15" style="2" customWidth="1"/>
    <col min="7653" max="7653" width="18.85546875" style="2" customWidth="1"/>
    <col min="7654" max="7654" width="12.42578125" style="2" customWidth="1"/>
    <col min="7655" max="7655" width="17.5703125" style="2" customWidth="1"/>
    <col min="7656" max="7656" width="25.28515625" style="2" customWidth="1"/>
    <col min="7657" max="7657" width="17.5703125" style="2" customWidth="1"/>
    <col min="7658" max="7658" width="12.42578125" style="2" customWidth="1"/>
    <col min="7659" max="7659" width="20.140625" style="2" customWidth="1"/>
    <col min="7660" max="7660" width="24" style="2" customWidth="1"/>
    <col min="7661" max="7661" width="20.140625" style="2" customWidth="1"/>
    <col min="7662" max="7662" width="22.7109375" style="2" customWidth="1"/>
    <col min="7663" max="7663" width="29.140625" style="2" customWidth="1"/>
    <col min="7664" max="7664" width="24" style="2" customWidth="1"/>
    <col min="7665" max="7665" width="7.28515625" style="2" customWidth="1"/>
    <col min="7666" max="7666" width="15" style="2" customWidth="1"/>
    <col min="7667" max="7667" width="18.85546875" style="2" customWidth="1"/>
    <col min="7668" max="7668" width="15" style="2" customWidth="1"/>
    <col min="7669" max="7669" width="16.28515625" style="2" customWidth="1"/>
    <col min="7670" max="7670" width="13.7109375" style="2" customWidth="1"/>
    <col min="7671" max="7671" width="11.140625" style="2" customWidth="1"/>
    <col min="7672" max="7672" width="15" style="2" customWidth="1"/>
    <col min="7673" max="7673" width="20.140625" style="2" customWidth="1"/>
    <col min="7674" max="7674" width="17.5703125" style="2" customWidth="1"/>
    <col min="7675" max="7675" width="27.85546875" style="2" customWidth="1"/>
    <col min="7676" max="7676" width="26.5703125" style="2" customWidth="1"/>
    <col min="7677" max="7677" width="15" style="2" customWidth="1"/>
    <col min="7678" max="7678" width="17.5703125" style="2" customWidth="1"/>
    <col min="7679" max="7681" width="16.28515625" style="2" customWidth="1"/>
    <col min="7682" max="7682" width="20.140625" style="2" customWidth="1"/>
    <col min="7683" max="7683" width="15" style="2" customWidth="1"/>
    <col min="7684" max="7685" width="20.140625" style="2" customWidth="1"/>
    <col min="7686" max="7686" width="17.5703125" style="2" customWidth="1"/>
    <col min="7687" max="7687" width="20.140625" style="2" customWidth="1"/>
    <col min="7688" max="7688" width="12.42578125" style="2" customWidth="1"/>
    <col min="7689" max="7689" width="26.5703125" style="2" customWidth="1"/>
    <col min="7690" max="7690" width="29.140625" style="2" customWidth="1"/>
    <col min="7691" max="7898" width="12.42578125" style="2" customWidth="1"/>
    <col min="7899" max="7899" width="24" style="2" customWidth="1"/>
    <col min="7900" max="7900" width="21.42578125" style="2" customWidth="1"/>
    <col min="7901" max="7901" width="24" style="2" customWidth="1"/>
    <col min="7902" max="7902" width="11.140625" style="2" customWidth="1"/>
    <col min="7903" max="7903" width="15" style="2" customWidth="1"/>
    <col min="7904" max="7904" width="13.7109375" style="2" customWidth="1"/>
    <col min="7905" max="7905" width="24" style="2" customWidth="1"/>
    <col min="7906" max="7906" width="15" style="2" customWidth="1"/>
    <col min="7907" max="7907" width="21.42578125" style="2" customWidth="1"/>
    <col min="7908" max="7908" width="15" style="2" customWidth="1"/>
    <col min="7909" max="7909" width="18.85546875" style="2" customWidth="1"/>
    <col min="7910" max="7910" width="12.42578125" style="2" customWidth="1"/>
    <col min="7911" max="7911" width="17.5703125" style="2" customWidth="1"/>
    <col min="7912" max="7912" width="25.28515625" style="2" customWidth="1"/>
    <col min="7913" max="7913" width="17.5703125" style="2" customWidth="1"/>
    <col min="7914" max="7914" width="12.42578125" style="2" customWidth="1"/>
    <col min="7915" max="7915" width="20.140625" style="2" customWidth="1"/>
    <col min="7916" max="7916" width="24" style="2" customWidth="1"/>
    <col min="7917" max="7917" width="20.140625" style="2" customWidth="1"/>
    <col min="7918" max="7918" width="22.7109375" style="2" customWidth="1"/>
    <col min="7919" max="7919" width="29.140625" style="2" customWidth="1"/>
    <col min="7920" max="7920" width="24" style="2" customWidth="1"/>
    <col min="7921" max="7921" width="7.28515625" style="2" customWidth="1"/>
    <col min="7922" max="7922" width="15" style="2" customWidth="1"/>
    <col min="7923" max="7923" width="18.85546875" style="2" customWidth="1"/>
    <col min="7924" max="7924" width="15" style="2" customWidth="1"/>
    <col min="7925" max="7925" width="16.28515625" style="2" customWidth="1"/>
    <col min="7926" max="7926" width="13.7109375" style="2" customWidth="1"/>
    <col min="7927" max="7927" width="11.140625" style="2" customWidth="1"/>
    <col min="7928" max="7928" width="15" style="2" customWidth="1"/>
    <col min="7929" max="7929" width="20.140625" style="2" customWidth="1"/>
    <col min="7930" max="7930" width="17.5703125" style="2" customWidth="1"/>
    <col min="7931" max="7931" width="27.85546875" style="2" customWidth="1"/>
    <col min="7932" max="7932" width="26.5703125" style="2" customWidth="1"/>
    <col min="7933" max="7933" width="15" style="2" customWidth="1"/>
    <col min="7934" max="7934" width="17.5703125" style="2" customWidth="1"/>
    <col min="7935" max="7937" width="16.28515625" style="2" customWidth="1"/>
    <col min="7938" max="7938" width="20.140625" style="2" customWidth="1"/>
    <col min="7939" max="7939" width="15" style="2" customWidth="1"/>
    <col min="7940" max="7941" width="20.140625" style="2" customWidth="1"/>
    <col min="7942" max="7942" width="17.5703125" style="2" customWidth="1"/>
    <col min="7943" max="7943" width="20.140625" style="2" customWidth="1"/>
    <col min="7944" max="7944" width="12.42578125" style="2" customWidth="1"/>
    <col min="7945" max="7945" width="26.5703125" style="2" customWidth="1"/>
    <col min="7946" max="7946" width="29.140625" style="2" customWidth="1"/>
    <col min="7947" max="8154" width="12.42578125" style="2" customWidth="1"/>
    <col min="8155" max="8155" width="24" style="2" customWidth="1"/>
    <col min="8156" max="8156" width="21.42578125" style="2" customWidth="1"/>
    <col min="8157" max="8157" width="24" style="2" customWidth="1"/>
    <col min="8158" max="8158" width="11.140625" style="2" customWidth="1"/>
    <col min="8159" max="8159" width="15" style="2" customWidth="1"/>
    <col min="8160" max="8160" width="13.7109375" style="2" customWidth="1"/>
    <col min="8161" max="8161" width="24" style="2" customWidth="1"/>
    <col min="8162" max="8162" width="15" style="2" customWidth="1"/>
    <col min="8163" max="8163" width="21.42578125" style="2" customWidth="1"/>
    <col min="8164" max="8164" width="15" style="2" customWidth="1"/>
    <col min="8165" max="8165" width="18.85546875" style="2" customWidth="1"/>
    <col min="8166" max="8166" width="12.42578125" style="2" customWidth="1"/>
    <col min="8167" max="8167" width="17.5703125" style="2" customWidth="1"/>
    <col min="8168" max="8168" width="25.28515625" style="2" customWidth="1"/>
    <col min="8169" max="8169" width="17.5703125" style="2" customWidth="1"/>
    <col min="8170" max="8170" width="12.42578125" style="2" customWidth="1"/>
    <col min="8171" max="8171" width="20.140625" style="2" customWidth="1"/>
    <col min="8172" max="8172" width="24" style="2" customWidth="1"/>
    <col min="8173" max="8173" width="20.140625" style="2" customWidth="1"/>
    <col min="8174" max="8174" width="22.7109375" style="2" customWidth="1"/>
    <col min="8175" max="8175" width="29.140625" style="2" customWidth="1"/>
    <col min="8176" max="8176" width="24" style="2" customWidth="1"/>
    <col min="8177" max="8177" width="7.28515625" style="2" customWidth="1"/>
    <col min="8178" max="8178" width="15" style="2" customWidth="1"/>
    <col min="8179" max="8179" width="18.85546875" style="2" customWidth="1"/>
    <col min="8180" max="8180" width="15" style="2" customWidth="1"/>
    <col min="8181" max="8181" width="16.28515625" style="2" customWidth="1"/>
    <col min="8182" max="8182" width="13.7109375" style="2" customWidth="1"/>
    <col min="8183" max="8183" width="11.140625" style="2" customWidth="1"/>
    <col min="8184" max="8184" width="15" style="2" customWidth="1"/>
    <col min="8185" max="8185" width="20.140625" style="2" customWidth="1"/>
    <col min="8186" max="8186" width="17.5703125" style="2" customWidth="1"/>
    <col min="8187" max="8187" width="27.85546875" style="2" customWidth="1"/>
    <col min="8188" max="8188" width="26.5703125" style="2" customWidth="1"/>
    <col min="8189" max="8189" width="15" style="2" customWidth="1"/>
    <col min="8190" max="8190" width="17.5703125" style="2" customWidth="1"/>
    <col min="8191" max="8193" width="16.28515625" style="2" customWidth="1"/>
    <col min="8194" max="8194" width="20.140625" style="2" customWidth="1"/>
    <col min="8195" max="8195" width="15" style="2" customWidth="1"/>
    <col min="8196" max="8197" width="20.140625" style="2" customWidth="1"/>
    <col min="8198" max="8198" width="17.5703125" style="2" customWidth="1"/>
    <col min="8199" max="8199" width="20.140625" style="2" customWidth="1"/>
    <col min="8200" max="8200" width="12.42578125" style="2" customWidth="1"/>
    <col min="8201" max="8201" width="26.5703125" style="2" customWidth="1"/>
    <col min="8202" max="8202" width="29.140625" style="2" customWidth="1"/>
    <col min="8203" max="8410" width="12.42578125" style="2" customWidth="1"/>
    <col min="8411" max="8411" width="24" style="2" customWidth="1"/>
    <col min="8412" max="8412" width="21.42578125" style="2" customWidth="1"/>
    <col min="8413" max="8413" width="24" style="2" customWidth="1"/>
    <col min="8414" max="8414" width="11.140625" style="2" customWidth="1"/>
    <col min="8415" max="8415" width="15" style="2" customWidth="1"/>
    <col min="8416" max="8416" width="13.7109375" style="2" customWidth="1"/>
    <col min="8417" max="8417" width="24" style="2" customWidth="1"/>
    <col min="8418" max="8418" width="15" style="2" customWidth="1"/>
    <col min="8419" max="8419" width="21.42578125" style="2" customWidth="1"/>
    <col min="8420" max="8420" width="15" style="2" customWidth="1"/>
    <col min="8421" max="8421" width="18.85546875" style="2" customWidth="1"/>
    <col min="8422" max="8422" width="12.42578125" style="2" customWidth="1"/>
    <col min="8423" max="8423" width="17.5703125" style="2" customWidth="1"/>
    <col min="8424" max="8424" width="25.28515625" style="2" customWidth="1"/>
    <col min="8425" max="8425" width="17.5703125" style="2" customWidth="1"/>
    <col min="8426" max="8426" width="12.42578125" style="2" customWidth="1"/>
    <col min="8427" max="8427" width="20.140625" style="2" customWidth="1"/>
    <col min="8428" max="8428" width="24" style="2" customWidth="1"/>
    <col min="8429" max="8429" width="20.140625" style="2" customWidth="1"/>
    <col min="8430" max="8430" width="22.7109375" style="2" customWidth="1"/>
    <col min="8431" max="8431" width="29.140625" style="2" customWidth="1"/>
    <col min="8432" max="8432" width="24" style="2" customWidth="1"/>
    <col min="8433" max="8433" width="7.28515625" style="2" customWidth="1"/>
    <col min="8434" max="8434" width="15" style="2" customWidth="1"/>
    <col min="8435" max="8435" width="18.85546875" style="2" customWidth="1"/>
    <col min="8436" max="8436" width="15" style="2" customWidth="1"/>
    <col min="8437" max="8437" width="16.28515625" style="2" customWidth="1"/>
    <col min="8438" max="8438" width="13.7109375" style="2" customWidth="1"/>
    <col min="8439" max="8439" width="11.140625" style="2" customWidth="1"/>
    <col min="8440" max="8440" width="15" style="2" customWidth="1"/>
    <col min="8441" max="8441" width="20.140625" style="2" customWidth="1"/>
    <col min="8442" max="8442" width="17.5703125" style="2" customWidth="1"/>
    <col min="8443" max="8443" width="27.85546875" style="2" customWidth="1"/>
    <col min="8444" max="8444" width="26.5703125" style="2" customWidth="1"/>
    <col min="8445" max="8445" width="15" style="2" customWidth="1"/>
    <col min="8446" max="8446" width="17.5703125" style="2" customWidth="1"/>
    <col min="8447" max="8449" width="16.28515625" style="2" customWidth="1"/>
    <col min="8450" max="8450" width="20.140625" style="2" customWidth="1"/>
    <col min="8451" max="8451" width="15" style="2" customWidth="1"/>
    <col min="8452" max="8453" width="20.140625" style="2" customWidth="1"/>
    <col min="8454" max="8454" width="17.5703125" style="2" customWidth="1"/>
    <col min="8455" max="8455" width="20.140625" style="2" customWidth="1"/>
    <col min="8456" max="8456" width="12.42578125" style="2" customWidth="1"/>
    <col min="8457" max="8457" width="26.5703125" style="2" customWidth="1"/>
    <col min="8458" max="8458" width="29.140625" style="2" customWidth="1"/>
    <col min="8459" max="8666" width="12.42578125" style="2" customWidth="1"/>
    <col min="8667" max="8667" width="24" style="2" customWidth="1"/>
    <col min="8668" max="8668" width="21.42578125" style="2" customWidth="1"/>
    <col min="8669" max="8669" width="24" style="2" customWidth="1"/>
    <col min="8670" max="8670" width="11.140625" style="2" customWidth="1"/>
    <col min="8671" max="8671" width="15" style="2" customWidth="1"/>
    <col min="8672" max="8672" width="13.7109375" style="2" customWidth="1"/>
    <col min="8673" max="8673" width="24" style="2" customWidth="1"/>
    <col min="8674" max="8674" width="15" style="2" customWidth="1"/>
    <col min="8675" max="8675" width="21.42578125" style="2" customWidth="1"/>
    <col min="8676" max="8676" width="15" style="2" customWidth="1"/>
    <col min="8677" max="8677" width="18.85546875" style="2" customWidth="1"/>
    <col min="8678" max="8678" width="12.42578125" style="2" customWidth="1"/>
    <col min="8679" max="8679" width="17.5703125" style="2" customWidth="1"/>
    <col min="8680" max="8680" width="25.28515625" style="2" customWidth="1"/>
    <col min="8681" max="8681" width="17.5703125" style="2" customWidth="1"/>
    <col min="8682" max="8682" width="12.42578125" style="2" customWidth="1"/>
    <col min="8683" max="8683" width="20.140625" style="2" customWidth="1"/>
    <col min="8684" max="8684" width="24" style="2" customWidth="1"/>
    <col min="8685" max="8685" width="20.140625" style="2" customWidth="1"/>
    <col min="8686" max="8686" width="22.7109375" style="2" customWidth="1"/>
    <col min="8687" max="8687" width="29.140625" style="2" customWidth="1"/>
    <col min="8688" max="8688" width="24" style="2" customWidth="1"/>
    <col min="8689" max="8689" width="7.28515625" style="2" customWidth="1"/>
    <col min="8690" max="8690" width="15" style="2" customWidth="1"/>
    <col min="8691" max="8691" width="18.85546875" style="2" customWidth="1"/>
    <col min="8692" max="8692" width="15" style="2" customWidth="1"/>
    <col min="8693" max="8693" width="16.28515625" style="2" customWidth="1"/>
    <col min="8694" max="8694" width="13.7109375" style="2" customWidth="1"/>
    <col min="8695" max="8695" width="11.140625" style="2" customWidth="1"/>
    <col min="8696" max="8696" width="15" style="2" customWidth="1"/>
    <col min="8697" max="8697" width="20.140625" style="2" customWidth="1"/>
    <col min="8698" max="8698" width="17.5703125" style="2" customWidth="1"/>
    <col min="8699" max="8699" width="27.85546875" style="2" customWidth="1"/>
    <col min="8700" max="8700" width="26.5703125" style="2" customWidth="1"/>
    <col min="8701" max="8701" width="15" style="2" customWidth="1"/>
    <col min="8702" max="8702" width="17.5703125" style="2" customWidth="1"/>
    <col min="8703" max="8705" width="16.28515625" style="2" customWidth="1"/>
    <col min="8706" max="8706" width="20.140625" style="2" customWidth="1"/>
    <col min="8707" max="8707" width="15" style="2" customWidth="1"/>
    <col min="8708" max="8709" width="20.140625" style="2" customWidth="1"/>
    <col min="8710" max="8710" width="17.5703125" style="2" customWidth="1"/>
    <col min="8711" max="8711" width="20.140625" style="2" customWidth="1"/>
    <col min="8712" max="8712" width="12.42578125" style="2" customWidth="1"/>
    <col min="8713" max="8713" width="26.5703125" style="2" customWidth="1"/>
    <col min="8714" max="8714" width="29.140625" style="2" customWidth="1"/>
    <col min="8715" max="8922" width="12.42578125" style="2" customWidth="1"/>
    <col min="8923" max="8923" width="24" style="2" customWidth="1"/>
    <col min="8924" max="8924" width="21.42578125" style="2" customWidth="1"/>
    <col min="8925" max="8925" width="24" style="2" customWidth="1"/>
    <col min="8926" max="8926" width="11.140625" style="2" customWidth="1"/>
    <col min="8927" max="8927" width="15" style="2" customWidth="1"/>
    <col min="8928" max="8928" width="13.7109375" style="2" customWidth="1"/>
    <col min="8929" max="8929" width="24" style="2" customWidth="1"/>
    <col min="8930" max="8930" width="15" style="2" customWidth="1"/>
    <col min="8931" max="8931" width="21.42578125" style="2" customWidth="1"/>
    <col min="8932" max="8932" width="15" style="2" customWidth="1"/>
    <col min="8933" max="8933" width="18.85546875" style="2" customWidth="1"/>
    <col min="8934" max="8934" width="12.42578125" style="2" customWidth="1"/>
    <col min="8935" max="8935" width="17.5703125" style="2" customWidth="1"/>
    <col min="8936" max="8936" width="25.28515625" style="2" customWidth="1"/>
    <col min="8937" max="8937" width="17.5703125" style="2" customWidth="1"/>
    <col min="8938" max="8938" width="12.42578125" style="2" customWidth="1"/>
    <col min="8939" max="8939" width="20.140625" style="2" customWidth="1"/>
    <col min="8940" max="8940" width="24" style="2" customWidth="1"/>
    <col min="8941" max="8941" width="20.140625" style="2" customWidth="1"/>
    <col min="8942" max="8942" width="22.7109375" style="2" customWidth="1"/>
    <col min="8943" max="8943" width="29.140625" style="2" customWidth="1"/>
    <col min="8944" max="8944" width="24" style="2" customWidth="1"/>
    <col min="8945" max="8945" width="7.28515625" style="2" customWidth="1"/>
    <col min="8946" max="8946" width="15" style="2" customWidth="1"/>
    <col min="8947" max="8947" width="18.85546875" style="2" customWidth="1"/>
    <col min="8948" max="8948" width="15" style="2" customWidth="1"/>
    <col min="8949" max="8949" width="16.28515625" style="2" customWidth="1"/>
    <col min="8950" max="8950" width="13.7109375" style="2" customWidth="1"/>
    <col min="8951" max="8951" width="11.140625" style="2" customWidth="1"/>
    <col min="8952" max="8952" width="15" style="2" customWidth="1"/>
    <col min="8953" max="8953" width="20.140625" style="2" customWidth="1"/>
    <col min="8954" max="8954" width="17.5703125" style="2" customWidth="1"/>
    <col min="8955" max="8955" width="27.85546875" style="2" customWidth="1"/>
    <col min="8956" max="8956" width="26.5703125" style="2" customWidth="1"/>
    <col min="8957" max="8957" width="15" style="2" customWidth="1"/>
    <col min="8958" max="8958" width="17.5703125" style="2" customWidth="1"/>
    <col min="8959" max="8961" width="16.28515625" style="2" customWidth="1"/>
    <col min="8962" max="8962" width="20.140625" style="2" customWidth="1"/>
    <col min="8963" max="8963" width="15" style="2" customWidth="1"/>
    <col min="8964" max="8965" width="20.140625" style="2" customWidth="1"/>
    <col min="8966" max="8966" width="17.5703125" style="2" customWidth="1"/>
    <col min="8967" max="8967" width="20.140625" style="2" customWidth="1"/>
    <col min="8968" max="8968" width="12.42578125" style="2" customWidth="1"/>
    <col min="8969" max="8969" width="26.5703125" style="2" customWidth="1"/>
    <col min="8970" max="8970" width="29.140625" style="2" customWidth="1"/>
    <col min="8971" max="9178" width="12.42578125" style="2" customWidth="1"/>
    <col min="9179" max="9179" width="24" style="2" customWidth="1"/>
    <col min="9180" max="9180" width="21.42578125" style="2" customWidth="1"/>
    <col min="9181" max="9181" width="24" style="2" customWidth="1"/>
    <col min="9182" max="9182" width="11.140625" style="2" customWidth="1"/>
    <col min="9183" max="9183" width="15" style="2" customWidth="1"/>
    <col min="9184" max="9184" width="13.7109375" style="2" customWidth="1"/>
    <col min="9185" max="9185" width="24" style="2" customWidth="1"/>
    <col min="9186" max="9186" width="15" style="2" customWidth="1"/>
    <col min="9187" max="9187" width="21.42578125" style="2" customWidth="1"/>
    <col min="9188" max="9188" width="15" style="2" customWidth="1"/>
    <col min="9189" max="9189" width="18.85546875" style="2" customWidth="1"/>
    <col min="9190" max="9190" width="12.42578125" style="2" customWidth="1"/>
    <col min="9191" max="9191" width="17.5703125" style="2" customWidth="1"/>
    <col min="9192" max="9192" width="25.28515625" style="2" customWidth="1"/>
    <col min="9193" max="9193" width="17.5703125" style="2" customWidth="1"/>
    <col min="9194" max="9194" width="12.42578125" style="2" customWidth="1"/>
    <col min="9195" max="9195" width="20.140625" style="2" customWidth="1"/>
    <col min="9196" max="9196" width="24" style="2" customWidth="1"/>
    <col min="9197" max="9197" width="20.140625" style="2" customWidth="1"/>
    <col min="9198" max="9198" width="22.7109375" style="2" customWidth="1"/>
    <col min="9199" max="9199" width="29.140625" style="2" customWidth="1"/>
    <col min="9200" max="9200" width="24" style="2" customWidth="1"/>
    <col min="9201" max="9201" width="7.28515625" style="2" customWidth="1"/>
    <col min="9202" max="9202" width="15" style="2" customWidth="1"/>
    <col min="9203" max="9203" width="18.85546875" style="2" customWidth="1"/>
    <col min="9204" max="9204" width="15" style="2" customWidth="1"/>
    <col min="9205" max="9205" width="16.28515625" style="2" customWidth="1"/>
    <col min="9206" max="9206" width="13.7109375" style="2" customWidth="1"/>
    <col min="9207" max="9207" width="11.140625" style="2" customWidth="1"/>
    <col min="9208" max="9208" width="15" style="2" customWidth="1"/>
    <col min="9209" max="9209" width="20.140625" style="2" customWidth="1"/>
    <col min="9210" max="9210" width="17.5703125" style="2" customWidth="1"/>
    <col min="9211" max="9211" width="27.85546875" style="2" customWidth="1"/>
    <col min="9212" max="9212" width="26.5703125" style="2" customWidth="1"/>
    <col min="9213" max="9213" width="15" style="2" customWidth="1"/>
    <col min="9214" max="9214" width="17.5703125" style="2" customWidth="1"/>
    <col min="9215" max="9217" width="16.28515625" style="2" customWidth="1"/>
    <col min="9218" max="9218" width="20.140625" style="2" customWidth="1"/>
    <col min="9219" max="9219" width="15" style="2" customWidth="1"/>
    <col min="9220" max="9221" width="20.140625" style="2" customWidth="1"/>
    <col min="9222" max="9222" width="17.5703125" style="2" customWidth="1"/>
    <col min="9223" max="9223" width="20.140625" style="2" customWidth="1"/>
    <col min="9224" max="9224" width="12.42578125" style="2" customWidth="1"/>
    <col min="9225" max="9225" width="26.5703125" style="2" customWidth="1"/>
    <col min="9226" max="9226" width="29.140625" style="2" customWidth="1"/>
    <col min="9227" max="9434" width="12.42578125" style="2" customWidth="1"/>
    <col min="9435" max="9435" width="24" style="2" customWidth="1"/>
    <col min="9436" max="9436" width="21.42578125" style="2" customWidth="1"/>
    <col min="9437" max="9437" width="24" style="2" customWidth="1"/>
    <col min="9438" max="9438" width="11.140625" style="2" customWidth="1"/>
    <col min="9439" max="9439" width="15" style="2" customWidth="1"/>
    <col min="9440" max="9440" width="13.7109375" style="2" customWidth="1"/>
    <col min="9441" max="9441" width="24" style="2" customWidth="1"/>
    <col min="9442" max="9442" width="15" style="2" customWidth="1"/>
    <col min="9443" max="9443" width="21.42578125" style="2" customWidth="1"/>
    <col min="9444" max="9444" width="15" style="2" customWidth="1"/>
    <col min="9445" max="9445" width="18.85546875" style="2" customWidth="1"/>
    <col min="9446" max="9446" width="12.42578125" style="2" customWidth="1"/>
    <col min="9447" max="9447" width="17.5703125" style="2" customWidth="1"/>
    <col min="9448" max="9448" width="25.28515625" style="2" customWidth="1"/>
    <col min="9449" max="9449" width="17.5703125" style="2" customWidth="1"/>
    <col min="9450" max="9450" width="12.42578125" style="2" customWidth="1"/>
    <col min="9451" max="9451" width="20.140625" style="2" customWidth="1"/>
    <col min="9452" max="9452" width="24" style="2" customWidth="1"/>
    <col min="9453" max="9453" width="20.140625" style="2" customWidth="1"/>
    <col min="9454" max="9454" width="22.7109375" style="2" customWidth="1"/>
    <col min="9455" max="9455" width="29.140625" style="2" customWidth="1"/>
    <col min="9456" max="9456" width="24" style="2" customWidth="1"/>
    <col min="9457" max="9457" width="7.28515625" style="2" customWidth="1"/>
    <col min="9458" max="9458" width="15" style="2" customWidth="1"/>
    <col min="9459" max="9459" width="18.85546875" style="2" customWidth="1"/>
    <col min="9460" max="9460" width="15" style="2" customWidth="1"/>
    <col min="9461" max="9461" width="16.28515625" style="2" customWidth="1"/>
    <col min="9462" max="9462" width="13.7109375" style="2" customWidth="1"/>
    <col min="9463" max="9463" width="11.140625" style="2" customWidth="1"/>
    <col min="9464" max="9464" width="15" style="2" customWidth="1"/>
    <col min="9465" max="9465" width="20.140625" style="2" customWidth="1"/>
    <col min="9466" max="9466" width="17.5703125" style="2" customWidth="1"/>
    <col min="9467" max="9467" width="27.85546875" style="2" customWidth="1"/>
    <col min="9468" max="9468" width="26.5703125" style="2" customWidth="1"/>
    <col min="9469" max="9469" width="15" style="2" customWidth="1"/>
    <col min="9470" max="9470" width="17.5703125" style="2" customWidth="1"/>
    <col min="9471" max="9473" width="16.28515625" style="2" customWidth="1"/>
    <col min="9474" max="9474" width="20.140625" style="2" customWidth="1"/>
    <col min="9475" max="9475" width="15" style="2" customWidth="1"/>
    <col min="9476" max="9477" width="20.140625" style="2" customWidth="1"/>
    <col min="9478" max="9478" width="17.5703125" style="2" customWidth="1"/>
    <col min="9479" max="9479" width="20.140625" style="2" customWidth="1"/>
    <col min="9480" max="9480" width="12.42578125" style="2" customWidth="1"/>
    <col min="9481" max="9481" width="26.5703125" style="2" customWidth="1"/>
    <col min="9482" max="9482" width="29.140625" style="2" customWidth="1"/>
    <col min="9483" max="9690" width="12.42578125" style="2" customWidth="1"/>
    <col min="9691" max="9691" width="24" style="2" customWidth="1"/>
    <col min="9692" max="9692" width="21.42578125" style="2" customWidth="1"/>
    <col min="9693" max="9693" width="24" style="2" customWidth="1"/>
    <col min="9694" max="9694" width="11.140625" style="2" customWidth="1"/>
    <col min="9695" max="9695" width="15" style="2" customWidth="1"/>
    <col min="9696" max="9696" width="13.7109375" style="2" customWidth="1"/>
    <col min="9697" max="9697" width="24" style="2" customWidth="1"/>
    <col min="9698" max="9698" width="15" style="2" customWidth="1"/>
    <col min="9699" max="9699" width="21.42578125" style="2" customWidth="1"/>
    <col min="9700" max="9700" width="15" style="2" customWidth="1"/>
    <col min="9701" max="9701" width="18.85546875" style="2" customWidth="1"/>
    <col min="9702" max="9702" width="12.42578125" style="2" customWidth="1"/>
    <col min="9703" max="9703" width="17.5703125" style="2" customWidth="1"/>
    <col min="9704" max="9704" width="25.28515625" style="2" customWidth="1"/>
    <col min="9705" max="9705" width="17.5703125" style="2" customWidth="1"/>
    <col min="9706" max="9706" width="12.42578125" style="2" customWidth="1"/>
    <col min="9707" max="9707" width="20.140625" style="2" customWidth="1"/>
    <col min="9708" max="9708" width="24" style="2" customWidth="1"/>
    <col min="9709" max="9709" width="20.140625" style="2" customWidth="1"/>
    <col min="9710" max="9710" width="22.7109375" style="2" customWidth="1"/>
    <col min="9711" max="9711" width="29.140625" style="2" customWidth="1"/>
    <col min="9712" max="9712" width="24" style="2" customWidth="1"/>
    <col min="9713" max="9713" width="7.28515625" style="2" customWidth="1"/>
    <col min="9714" max="9714" width="15" style="2" customWidth="1"/>
    <col min="9715" max="9715" width="18.85546875" style="2" customWidth="1"/>
    <col min="9716" max="9716" width="15" style="2" customWidth="1"/>
    <col min="9717" max="9717" width="16.28515625" style="2" customWidth="1"/>
    <col min="9718" max="9718" width="13.7109375" style="2" customWidth="1"/>
    <col min="9719" max="9719" width="11.140625" style="2" customWidth="1"/>
    <col min="9720" max="9720" width="15" style="2" customWidth="1"/>
    <col min="9721" max="9721" width="20.140625" style="2" customWidth="1"/>
    <col min="9722" max="9722" width="17.5703125" style="2" customWidth="1"/>
    <col min="9723" max="9723" width="27.85546875" style="2" customWidth="1"/>
    <col min="9724" max="9724" width="26.5703125" style="2" customWidth="1"/>
    <col min="9725" max="9725" width="15" style="2" customWidth="1"/>
    <col min="9726" max="9726" width="17.5703125" style="2" customWidth="1"/>
    <col min="9727" max="9729" width="16.28515625" style="2" customWidth="1"/>
    <col min="9730" max="9730" width="20.140625" style="2" customWidth="1"/>
    <col min="9731" max="9731" width="15" style="2" customWidth="1"/>
    <col min="9732" max="9733" width="20.140625" style="2" customWidth="1"/>
    <col min="9734" max="9734" width="17.5703125" style="2" customWidth="1"/>
    <col min="9735" max="9735" width="20.140625" style="2" customWidth="1"/>
    <col min="9736" max="9736" width="12.42578125" style="2" customWidth="1"/>
    <col min="9737" max="9737" width="26.5703125" style="2" customWidth="1"/>
    <col min="9738" max="9738" width="29.140625" style="2" customWidth="1"/>
    <col min="9739" max="9946" width="12.42578125" style="2" customWidth="1"/>
    <col min="9947" max="9947" width="24" style="2" customWidth="1"/>
    <col min="9948" max="9948" width="21.42578125" style="2" customWidth="1"/>
    <col min="9949" max="9949" width="24" style="2" customWidth="1"/>
    <col min="9950" max="9950" width="11.140625" style="2" customWidth="1"/>
    <col min="9951" max="9951" width="15" style="2" customWidth="1"/>
    <col min="9952" max="9952" width="13.7109375" style="2" customWidth="1"/>
    <col min="9953" max="9953" width="24" style="2" customWidth="1"/>
    <col min="9954" max="9954" width="15" style="2" customWidth="1"/>
    <col min="9955" max="9955" width="21.42578125" style="2" customWidth="1"/>
    <col min="9956" max="9956" width="15" style="2" customWidth="1"/>
    <col min="9957" max="9957" width="18.85546875" style="2" customWidth="1"/>
    <col min="9958" max="9958" width="12.42578125" style="2" customWidth="1"/>
    <col min="9959" max="9959" width="17.5703125" style="2" customWidth="1"/>
    <col min="9960" max="9960" width="25.28515625" style="2" customWidth="1"/>
    <col min="9961" max="9961" width="17.5703125" style="2" customWidth="1"/>
    <col min="9962" max="9962" width="12.42578125" style="2" customWidth="1"/>
    <col min="9963" max="9963" width="20.140625" style="2" customWidth="1"/>
    <col min="9964" max="9964" width="24" style="2" customWidth="1"/>
    <col min="9965" max="9965" width="20.140625" style="2" customWidth="1"/>
    <col min="9966" max="9966" width="22.7109375" style="2" customWidth="1"/>
    <col min="9967" max="9967" width="29.140625" style="2" customWidth="1"/>
    <col min="9968" max="9968" width="24" style="2" customWidth="1"/>
    <col min="9969" max="9969" width="7.28515625" style="2" customWidth="1"/>
    <col min="9970" max="9970" width="15" style="2" customWidth="1"/>
    <col min="9971" max="9971" width="18.85546875" style="2" customWidth="1"/>
    <col min="9972" max="9972" width="15" style="2" customWidth="1"/>
    <col min="9973" max="9973" width="16.28515625" style="2" customWidth="1"/>
    <col min="9974" max="9974" width="13.7109375" style="2" customWidth="1"/>
    <col min="9975" max="9975" width="11.140625" style="2" customWidth="1"/>
    <col min="9976" max="9976" width="15" style="2" customWidth="1"/>
    <col min="9977" max="9977" width="20.140625" style="2" customWidth="1"/>
    <col min="9978" max="9978" width="17.5703125" style="2" customWidth="1"/>
    <col min="9979" max="9979" width="27.85546875" style="2" customWidth="1"/>
    <col min="9980" max="9980" width="26.5703125" style="2" customWidth="1"/>
    <col min="9981" max="9981" width="15" style="2" customWidth="1"/>
    <col min="9982" max="9982" width="17.5703125" style="2" customWidth="1"/>
    <col min="9983" max="9985" width="16.28515625" style="2" customWidth="1"/>
    <col min="9986" max="9986" width="20.140625" style="2" customWidth="1"/>
    <col min="9987" max="9987" width="15" style="2" customWidth="1"/>
    <col min="9988" max="9989" width="20.140625" style="2" customWidth="1"/>
    <col min="9990" max="9990" width="17.5703125" style="2" customWidth="1"/>
    <col min="9991" max="9991" width="20.140625" style="2" customWidth="1"/>
    <col min="9992" max="9992" width="12.42578125" style="2" customWidth="1"/>
    <col min="9993" max="9993" width="26.5703125" style="2" customWidth="1"/>
    <col min="9994" max="9994" width="29.140625" style="2" customWidth="1"/>
    <col min="9995" max="10202" width="12.42578125" style="2" customWidth="1"/>
    <col min="10203" max="10203" width="24" style="2" customWidth="1"/>
    <col min="10204" max="10204" width="21.42578125" style="2" customWidth="1"/>
    <col min="10205" max="10205" width="24" style="2" customWidth="1"/>
    <col min="10206" max="10206" width="11.140625" style="2" customWidth="1"/>
    <col min="10207" max="10207" width="15" style="2" customWidth="1"/>
    <col min="10208" max="10208" width="13.7109375" style="2" customWidth="1"/>
    <col min="10209" max="10209" width="24" style="2" customWidth="1"/>
    <col min="10210" max="10210" width="15" style="2" customWidth="1"/>
    <col min="10211" max="10211" width="21.42578125" style="2" customWidth="1"/>
    <col min="10212" max="10212" width="15" style="2" customWidth="1"/>
    <col min="10213" max="10213" width="18.85546875" style="2" customWidth="1"/>
    <col min="10214" max="10214" width="12.42578125" style="2" customWidth="1"/>
    <col min="10215" max="10215" width="17.5703125" style="2" customWidth="1"/>
    <col min="10216" max="10216" width="25.28515625" style="2" customWidth="1"/>
    <col min="10217" max="10217" width="17.5703125" style="2" customWidth="1"/>
    <col min="10218" max="10218" width="12.42578125" style="2" customWidth="1"/>
    <col min="10219" max="10219" width="20.140625" style="2" customWidth="1"/>
    <col min="10220" max="10220" width="24" style="2" customWidth="1"/>
    <col min="10221" max="10221" width="20.140625" style="2" customWidth="1"/>
    <col min="10222" max="10222" width="22.7109375" style="2" customWidth="1"/>
    <col min="10223" max="10223" width="29.140625" style="2" customWidth="1"/>
    <col min="10224" max="10224" width="24" style="2" customWidth="1"/>
    <col min="10225" max="10225" width="7.28515625" style="2" customWidth="1"/>
    <col min="10226" max="10226" width="15" style="2" customWidth="1"/>
    <col min="10227" max="10227" width="18.85546875" style="2" customWidth="1"/>
    <col min="10228" max="10228" width="15" style="2" customWidth="1"/>
    <col min="10229" max="10229" width="16.28515625" style="2" customWidth="1"/>
    <col min="10230" max="10230" width="13.7109375" style="2" customWidth="1"/>
    <col min="10231" max="10231" width="11.140625" style="2" customWidth="1"/>
    <col min="10232" max="10232" width="15" style="2" customWidth="1"/>
    <col min="10233" max="10233" width="20.140625" style="2" customWidth="1"/>
    <col min="10234" max="10234" width="17.5703125" style="2" customWidth="1"/>
    <col min="10235" max="10235" width="27.85546875" style="2" customWidth="1"/>
    <col min="10236" max="10236" width="26.5703125" style="2" customWidth="1"/>
    <col min="10237" max="10237" width="15" style="2" customWidth="1"/>
    <col min="10238" max="10238" width="17.5703125" style="2" customWidth="1"/>
    <col min="10239" max="10241" width="16.28515625" style="2" customWidth="1"/>
    <col min="10242" max="10242" width="20.140625" style="2" customWidth="1"/>
    <col min="10243" max="10243" width="15" style="2" customWidth="1"/>
    <col min="10244" max="10245" width="20.140625" style="2" customWidth="1"/>
    <col min="10246" max="10246" width="17.5703125" style="2" customWidth="1"/>
    <col min="10247" max="10247" width="20.140625" style="2" customWidth="1"/>
    <col min="10248" max="10248" width="12.42578125" style="2" customWidth="1"/>
    <col min="10249" max="10249" width="26.5703125" style="2" customWidth="1"/>
    <col min="10250" max="10250" width="29.140625" style="2" customWidth="1"/>
    <col min="10251" max="10458" width="12.42578125" style="2" customWidth="1"/>
    <col min="10459" max="10459" width="24" style="2" customWidth="1"/>
    <col min="10460" max="10460" width="21.42578125" style="2" customWidth="1"/>
    <col min="10461" max="10461" width="24" style="2" customWidth="1"/>
    <col min="10462" max="10462" width="11.140625" style="2" customWidth="1"/>
    <col min="10463" max="10463" width="15" style="2" customWidth="1"/>
    <col min="10464" max="10464" width="13.7109375" style="2" customWidth="1"/>
    <col min="10465" max="10465" width="24" style="2" customWidth="1"/>
    <col min="10466" max="10466" width="15" style="2" customWidth="1"/>
    <col min="10467" max="10467" width="21.42578125" style="2" customWidth="1"/>
    <col min="10468" max="10468" width="15" style="2" customWidth="1"/>
    <col min="10469" max="10469" width="18.85546875" style="2" customWidth="1"/>
    <col min="10470" max="10470" width="12.42578125" style="2" customWidth="1"/>
    <col min="10471" max="10471" width="17.5703125" style="2" customWidth="1"/>
    <col min="10472" max="10472" width="25.28515625" style="2" customWidth="1"/>
    <col min="10473" max="10473" width="17.5703125" style="2" customWidth="1"/>
    <col min="10474" max="10474" width="12.42578125" style="2" customWidth="1"/>
    <col min="10475" max="10475" width="20.140625" style="2" customWidth="1"/>
    <col min="10476" max="10476" width="24" style="2" customWidth="1"/>
    <col min="10477" max="10477" width="20.140625" style="2" customWidth="1"/>
    <col min="10478" max="10478" width="22.7109375" style="2" customWidth="1"/>
    <col min="10479" max="10479" width="29.140625" style="2" customWidth="1"/>
    <col min="10480" max="10480" width="24" style="2" customWidth="1"/>
    <col min="10481" max="10481" width="7.28515625" style="2" customWidth="1"/>
    <col min="10482" max="10482" width="15" style="2" customWidth="1"/>
    <col min="10483" max="10483" width="18.85546875" style="2" customWidth="1"/>
    <col min="10484" max="10484" width="15" style="2" customWidth="1"/>
    <col min="10485" max="10485" width="16.28515625" style="2" customWidth="1"/>
    <col min="10486" max="10486" width="13.7109375" style="2" customWidth="1"/>
    <col min="10487" max="10487" width="11.140625" style="2" customWidth="1"/>
    <col min="10488" max="10488" width="15" style="2" customWidth="1"/>
    <col min="10489" max="10489" width="20.140625" style="2" customWidth="1"/>
    <col min="10490" max="10490" width="17.5703125" style="2" customWidth="1"/>
    <col min="10491" max="10491" width="27.85546875" style="2" customWidth="1"/>
    <col min="10492" max="10492" width="26.5703125" style="2" customWidth="1"/>
    <col min="10493" max="10493" width="15" style="2" customWidth="1"/>
    <col min="10494" max="10494" width="17.5703125" style="2" customWidth="1"/>
    <col min="10495" max="10497" width="16.28515625" style="2" customWidth="1"/>
    <col min="10498" max="10498" width="20.140625" style="2" customWidth="1"/>
    <col min="10499" max="10499" width="15" style="2" customWidth="1"/>
    <col min="10500" max="10501" width="20.140625" style="2" customWidth="1"/>
    <col min="10502" max="10502" width="17.5703125" style="2" customWidth="1"/>
    <col min="10503" max="10503" width="20.140625" style="2" customWidth="1"/>
    <col min="10504" max="10504" width="12.42578125" style="2" customWidth="1"/>
    <col min="10505" max="10505" width="26.5703125" style="2" customWidth="1"/>
    <col min="10506" max="10506" width="29.140625" style="2" customWidth="1"/>
    <col min="10507" max="10714" width="12.42578125" style="2" customWidth="1"/>
    <col min="10715" max="10715" width="24" style="2" customWidth="1"/>
    <col min="10716" max="10716" width="21.42578125" style="2" customWidth="1"/>
    <col min="10717" max="10717" width="24" style="2" customWidth="1"/>
    <col min="10718" max="10718" width="11.140625" style="2" customWidth="1"/>
    <col min="10719" max="10719" width="15" style="2" customWidth="1"/>
    <col min="10720" max="10720" width="13.7109375" style="2" customWidth="1"/>
    <col min="10721" max="10721" width="24" style="2" customWidth="1"/>
    <col min="10722" max="10722" width="15" style="2" customWidth="1"/>
    <col min="10723" max="10723" width="21.42578125" style="2" customWidth="1"/>
    <col min="10724" max="10724" width="15" style="2" customWidth="1"/>
    <col min="10725" max="10725" width="18.85546875" style="2" customWidth="1"/>
    <col min="10726" max="10726" width="12.42578125" style="2" customWidth="1"/>
    <col min="10727" max="10727" width="17.5703125" style="2" customWidth="1"/>
    <col min="10728" max="10728" width="25.28515625" style="2" customWidth="1"/>
    <col min="10729" max="10729" width="17.5703125" style="2" customWidth="1"/>
    <col min="10730" max="10730" width="12.42578125" style="2" customWidth="1"/>
    <col min="10731" max="10731" width="20.140625" style="2" customWidth="1"/>
    <col min="10732" max="10732" width="24" style="2" customWidth="1"/>
    <col min="10733" max="10733" width="20.140625" style="2" customWidth="1"/>
    <col min="10734" max="10734" width="22.7109375" style="2" customWidth="1"/>
    <col min="10735" max="10735" width="29.140625" style="2" customWidth="1"/>
    <col min="10736" max="10736" width="24" style="2" customWidth="1"/>
    <col min="10737" max="10737" width="7.28515625" style="2" customWidth="1"/>
    <col min="10738" max="10738" width="15" style="2" customWidth="1"/>
    <col min="10739" max="10739" width="18.85546875" style="2" customWidth="1"/>
    <col min="10740" max="10740" width="15" style="2" customWidth="1"/>
    <col min="10741" max="10741" width="16.28515625" style="2" customWidth="1"/>
    <col min="10742" max="10742" width="13.7109375" style="2" customWidth="1"/>
    <col min="10743" max="10743" width="11.140625" style="2" customWidth="1"/>
    <col min="10744" max="10744" width="15" style="2" customWidth="1"/>
    <col min="10745" max="10745" width="20.140625" style="2" customWidth="1"/>
    <col min="10746" max="10746" width="17.5703125" style="2" customWidth="1"/>
    <col min="10747" max="10747" width="27.85546875" style="2" customWidth="1"/>
    <col min="10748" max="10748" width="26.5703125" style="2" customWidth="1"/>
    <col min="10749" max="10749" width="15" style="2" customWidth="1"/>
    <col min="10750" max="10750" width="17.5703125" style="2" customWidth="1"/>
    <col min="10751" max="10753" width="16.28515625" style="2" customWidth="1"/>
    <col min="10754" max="10754" width="20.140625" style="2" customWidth="1"/>
    <col min="10755" max="10755" width="15" style="2" customWidth="1"/>
    <col min="10756" max="10757" width="20.140625" style="2" customWidth="1"/>
    <col min="10758" max="10758" width="17.5703125" style="2" customWidth="1"/>
    <col min="10759" max="10759" width="20.140625" style="2" customWidth="1"/>
    <col min="10760" max="10760" width="12.42578125" style="2" customWidth="1"/>
    <col min="10761" max="10761" width="26.5703125" style="2" customWidth="1"/>
    <col min="10762" max="10762" width="29.140625" style="2" customWidth="1"/>
    <col min="10763" max="10970" width="12.42578125" style="2" customWidth="1"/>
    <col min="10971" max="10971" width="24" style="2" customWidth="1"/>
    <col min="10972" max="10972" width="21.42578125" style="2" customWidth="1"/>
    <col min="10973" max="10973" width="24" style="2" customWidth="1"/>
    <col min="10974" max="10974" width="11.140625" style="2" customWidth="1"/>
    <col min="10975" max="10975" width="15" style="2" customWidth="1"/>
    <col min="10976" max="10976" width="13.7109375" style="2" customWidth="1"/>
    <col min="10977" max="10977" width="24" style="2" customWidth="1"/>
    <col min="10978" max="10978" width="15" style="2" customWidth="1"/>
    <col min="10979" max="10979" width="21.42578125" style="2" customWidth="1"/>
    <col min="10980" max="10980" width="15" style="2" customWidth="1"/>
    <col min="10981" max="10981" width="18.85546875" style="2" customWidth="1"/>
    <col min="10982" max="10982" width="12.42578125" style="2" customWidth="1"/>
    <col min="10983" max="10983" width="17.5703125" style="2" customWidth="1"/>
    <col min="10984" max="10984" width="25.28515625" style="2" customWidth="1"/>
    <col min="10985" max="10985" width="17.5703125" style="2" customWidth="1"/>
    <col min="10986" max="10986" width="12.42578125" style="2" customWidth="1"/>
    <col min="10987" max="10987" width="20.140625" style="2" customWidth="1"/>
    <col min="10988" max="10988" width="24" style="2" customWidth="1"/>
    <col min="10989" max="10989" width="20.140625" style="2" customWidth="1"/>
    <col min="10990" max="10990" width="22.7109375" style="2" customWidth="1"/>
    <col min="10991" max="10991" width="29.140625" style="2" customWidth="1"/>
    <col min="10992" max="10992" width="24" style="2" customWidth="1"/>
    <col min="10993" max="10993" width="7.28515625" style="2" customWidth="1"/>
    <col min="10994" max="10994" width="15" style="2" customWidth="1"/>
    <col min="10995" max="10995" width="18.85546875" style="2" customWidth="1"/>
    <col min="10996" max="10996" width="15" style="2" customWidth="1"/>
    <col min="10997" max="10997" width="16.28515625" style="2" customWidth="1"/>
    <col min="10998" max="10998" width="13.7109375" style="2" customWidth="1"/>
    <col min="10999" max="10999" width="11.140625" style="2" customWidth="1"/>
    <col min="11000" max="11000" width="15" style="2" customWidth="1"/>
    <col min="11001" max="11001" width="20.140625" style="2" customWidth="1"/>
    <col min="11002" max="11002" width="17.5703125" style="2" customWidth="1"/>
    <col min="11003" max="11003" width="27.85546875" style="2" customWidth="1"/>
    <col min="11004" max="11004" width="26.5703125" style="2" customWidth="1"/>
    <col min="11005" max="11005" width="15" style="2" customWidth="1"/>
    <col min="11006" max="11006" width="17.5703125" style="2" customWidth="1"/>
    <col min="11007" max="11009" width="16.28515625" style="2" customWidth="1"/>
    <col min="11010" max="11010" width="20.140625" style="2" customWidth="1"/>
    <col min="11011" max="11011" width="15" style="2" customWidth="1"/>
    <col min="11012" max="11013" width="20.140625" style="2" customWidth="1"/>
    <col min="11014" max="11014" width="17.5703125" style="2" customWidth="1"/>
    <col min="11015" max="11015" width="20.140625" style="2" customWidth="1"/>
    <col min="11016" max="11016" width="12.42578125" style="2" customWidth="1"/>
    <col min="11017" max="11017" width="26.5703125" style="2" customWidth="1"/>
    <col min="11018" max="11018" width="29.140625" style="2" customWidth="1"/>
    <col min="11019" max="11226" width="12.42578125" style="2" customWidth="1"/>
    <col min="11227" max="11227" width="24" style="2" customWidth="1"/>
    <col min="11228" max="11228" width="21.42578125" style="2" customWidth="1"/>
    <col min="11229" max="11229" width="24" style="2" customWidth="1"/>
    <col min="11230" max="11230" width="11.140625" style="2" customWidth="1"/>
    <col min="11231" max="11231" width="15" style="2" customWidth="1"/>
    <col min="11232" max="11232" width="13.7109375" style="2" customWidth="1"/>
    <col min="11233" max="11233" width="24" style="2" customWidth="1"/>
    <col min="11234" max="11234" width="15" style="2" customWidth="1"/>
    <col min="11235" max="11235" width="21.42578125" style="2" customWidth="1"/>
    <col min="11236" max="11236" width="15" style="2" customWidth="1"/>
    <col min="11237" max="11237" width="18.85546875" style="2" customWidth="1"/>
    <col min="11238" max="11238" width="12.42578125" style="2" customWidth="1"/>
    <col min="11239" max="11239" width="17.5703125" style="2" customWidth="1"/>
    <col min="11240" max="11240" width="25.28515625" style="2" customWidth="1"/>
    <col min="11241" max="11241" width="17.5703125" style="2" customWidth="1"/>
    <col min="11242" max="11242" width="12.42578125" style="2" customWidth="1"/>
    <col min="11243" max="11243" width="20.140625" style="2" customWidth="1"/>
    <col min="11244" max="11244" width="24" style="2" customWidth="1"/>
    <col min="11245" max="11245" width="20.140625" style="2" customWidth="1"/>
    <col min="11246" max="11246" width="22.7109375" style="2" customWidth="1"/>
    <col min="11247" max="11247" width="29.140625" style="2" customWidth="1"/>
    <col min="11248" max="11248" width="24" style="2" customWidth="1"/>
    <col min="11249" max="11249" width="7.28515625" style="2" customWidth="1"/>
    <col min="11250" max="11250" width="15" style="2" customWidth="1"/>
    <col min="11251" max="11251" width="18.85546875" style="2" customWidth="1"/>
    <col min="11252" max="11252" width="15" style="2" customWidth="1"/>
    <col min="11253" max="11253" width="16.28515625" style="2" customWidth="1"/>
    <col min="11254" max="11254" width="13.7109375" style="2" customWidth="1"/>
    <col min="11255" max="11255" width="11.140625" style="2" customWidth="1"/>
    <col min="11256" max="11256" width="15" style="2" customWidth="1"/>
    <col min="11257" max="11257" width="20.140625" style="2" customWidth="1"/>
    <col min="11258" max="11258" width="17.5703125" style="2" customWidth="1"/>
    <col min="11259" max="11259" width="27.85546875" style="2" customWidth="1"/>
    <col min="11260" max="11260" width="26.5703125" style="2" customWidth="1"/>
    <col min="11261" max="11261" width="15" style="2" customWidth="1"/>
    <col min="11262" max="11262" width="17.5703125" style="2" customWidth="1"/>
    <col min="11263" max="11265" width="16.28515625" style="2" customWidth="1"/>
    <col min="11266" max="11266" width="20.140625" style="2" customWidth="1"/>
    <col min="11267" max="11267" width="15" style="2" customWidth="1"/>
    <col min="11268" max="11269" width="20.140625" style="2" customWidth="1"/>
    <col min="11270" max="11270" width="17.5703125" style="2" customWidth="1"/>
    <col min="11271" max="11271" width="20.140625" style="2" customWidth="1"/>
    <col min="11272" max="11272" width="12.42578125" style="2" customWidth="1"/>
    <col min="11273" max="11273" width="26.5703125" style="2" customWidth="1"/>
    <col min="11274" max="11274" width="29.140625" style="2" customWidth="1"/>
    <col min="11275" max="11482" width="12.42578125" style="2" customWidth="1"/>
    <col min="11483" max="11483" width="24" style="2" customWidth="1"/>
    <col min="11484" max="11484" width="21.42578125" style="2" customWidth="1"/>
    <col min="11485" max="11485" width="24" style="2" customWidth="1"/>
    <col min="11486" max="11486" width="11.140625" style="2" customWidth="1"/>
    <col min="11487" max="11487" width="15" style="2" customWidth="1"/>
    <col min="11488" max="11488" width="13.7109375" style="2" customWidth="1"/>
    <col min="11489" max="11489" width="24" style="2" customWidth="1"/>
    <col min="11490" max="11490" width="15" style="2" customWidth="1"/>
    <col min="11491" max="11491" width="21.42578125" style="2" customWidth="1"/>
    <col min="11492" max="11492" width="15" style="2" customWidth="1"/>
    <col min="11493" max="11493" width="18.85546875" style="2" customWidth="1"/>
    <col min="11494" max="11494" width="12.42578125" style="2" customWidth="1"/>
    <col min="11495" max="11495" width="17.5703125" style="2" customWidth="1"/>
    <col min="11496" max="11496" width="25.28515625" style="2" customWidth="1"/>
    <col min="11497" max="11497" width="17.5703125" style="2" customWidth="1"/>
    <col min="11498" max="11498" width="12.42578125" style="2" customWidth="1"/>
    <col min="11499" max="11499" width="20.140625" style="2" customWidth="1"/>
    <col min="11500" max="11500" width="24" style="2" customWidth="1"/>
    <col min="11501" max="11501" width="20.140625" style="2" customWidth="1"/>
    <col min="11502" max="11502" width="22.7109375" style="2" customWidth="1"/>
    <col min="11503" max="11503" width="29.140625" style="2" customWidth="1"/>
    <col min="11504" max="11504" width="24" style="2" customWidth="1"/>
    <col min="11505" max="11505" width="7.28515625" style="2" customWidth="1"/>
    <col min="11506" max="11506" width="15" style="2" customWidth="1"/>
    <col min="11507" max="11507" width="18.85546875" style="2" customWidth="1"/>
    <col min="11508" max="11508" width="15" style="2" customWidth="1"/>
    <col min="11509" max="11509" width="16.28515625" style="2" customWidth="1"/>
    <col min="11510" max="11510" width="13.7109375" style="2" customWidth="1"/>
    <col min="11511" max="11511" width="11.140625" style="2" customWidth="1"/>
    <col min="11512" max="11512" width="15" style="2" customWidth="1"/>
    <col min="11513" max="11513" width="20.140625" style="2" customWidth="1"/>
    <col min="11514" max="11514" width="17.5703125" style="2" customWidth="1"/>
    <col min="11515" max="11515" width="27.85546875" style="2" customWidth="1"/>
    <col min="11516" max="11516" width="26.5703125" style="2" customWidth="1"/>
    <col min="11517" max="11517" width="15" style="2" customWidth="1"/>
    <col min="11518" max="11518" width="17.5703125" style="2" customWidth="1"/>
    <col min="11519" max="11521" width="16.28515625" style="2" customWidth="1"/>
    <col min="11522" max="11522" width="20.140625" style="2" customWidth="1"/>
    <col min="11523" max="11523" width="15" style="2" customWidth="1"/>
    <col min="11524" max="11525" width="20.140625" style="2" customWidth="1"/>
    <col min="11526" max="11526" width="17.5703125" style="2" customWidth="1"/>
    <col min="11527" max="11527" width="20.140625" style="2" customWidth="1"/>
    <col min="11528" max="11528" width="12.42578125" style="2" customWidth="1"/>
    <col min="11529" max="11529" width="26.5703125" style="2" customWidth="1"/>
    <col min="11530" max="11530" width="29.140625" style="2" customWidth="1"/>
    <col min="11531" max="11738" width="12.42578125" style="2" customWidth="1"/>
    <col min="11739" max="11739" width="24" style="2" customWidth="1"/>
    <col min="11740" max="11740" width="21.42578125" style="2" customWidth="1"/>
    <col min="11741" max="11741" width="24" style="2" customWidth="1"/>
    <col min="11742" max="11742" width="11.140625" style="2" customWidth="1"/>
    <col min="11743" max="11743" width="15" style="2" customWidth="1"/>
    <col min="11744" max="11744" width="13.7109375" style="2" customWidth="1"/>
    <col min="11745" max="11745" width="24" style="2" customWidth="1"/>
    <col min="11746" max="11746" width="15" style="2" customWidth="1"/>
    <col min="11747" max="11747" width="21.42578125" style="2" customWidth="1"/>
    <col min="11748" max="11748" width="15" style="2" customWidth="1"/>
    <col min="11749" max="11749" width="18.85546875" style="2" customWidth="1"/>
    <col min="11750" max="11750" width="12.42578125" style="2" customWidth="1"/>
    <col min="11751" max="11751" width="17.5703125" style="2" customWidth="1"/>
    <col min="11752" max="11752" width="25.28515625" style="2" customWidth="1"/>
    <col min="11753" max="11753" width="17.5703125" style="2" customWidth="1"/>
    <col min="11754" max="11754" width="12.42578125" style="2" customWidth="1"/>
    <col min="11755" max="11755" width="20.140625" style="2" customWidth="1"/>
    <col min="11756" max="11756" width="24" style="2" customWidth="1"/>
    <col min="11757" max="11757" width="20.140625" style="2" customWidth="1"/>
    <col min="11758" max="11758" width="22.7109375" style="2" customWidth="1"/>
    <col min="11759" max="11759" width="29.140625" style="2" customWidth="1"/>
    <col min="11760" max="11760" width="24" style="2" customWidth="1"/>
    <col min="11761" max="11761" width="7.28515625" style="2" customWidth="1"/>
    <col min="11762" max="11762" width="15" style="2" customWidth="1"/>
    <col min="11763" max="11763" width="18.85546875" style="2" customWidth="1"/>
    <col min="11764" max="11764" width="15" style="2" customWidth="1"/>
    <col min="11765" max="11765" width="16.28515625" style="2" customWidth="1"/>
    <col min="11766" max="11766" width="13.7109375" style="2" customWidth="1"/>
    <col min="11767" max="11767" width="11.140625" style="2" customWidth="1"/>
    <col min="11768" max="11768" width="15" style="2" customWidth="1"/>
    <col min="11769" max="11769" width="20.140625" style="2" customWidth="1"/>
    <col min="11770" max="11770" width="17.5703125" style="2" customWidth="1"/>
    <col min="11771" max="11771" width="27.85546875" style="2" customWidth="1"/>
    <col min="11772" max="11772" width="26.5703125" style="2" customWidth="1"/>
    <col min="11773" max="11773" width="15" style="2" customWidth="1"/>
    <col min="11774" max="11774" width="17.5703125" style="2" customWidth="1"/>
    <col min="11775" max="11777" width="16.28515625" style="2" customWidth="1"/>
    <col min="11778" max="11778" width="20.140625" style="2" customWidth="1"/>
    <col min="11779" max="11779" width="15" style="2" customWidth="1"/>
    <col min="11780" max="11781" width="20.140625" style="2" customWidth="1"/>
    <col min="11782" max="11782" width="17.5703125" style="2" customWidth="1"/>
    <col min="11783" max="11783" width="20.140625" style="2" customWidth="1"/>
    <col min="11784" max="11784" width="12.42578125" style="2" customWidth="1"/>
    <col min="11785" max="11785" width="26.5703125" style="2" customWidth="1"/>
    <col min="11786" max="11786" width="29.140625" style="2" customWidth="1"/>
    <col min="11787" max="11994" width="12.42578125" style="2" customWidth="1"/>
    <col min="11995" max="11995" width="24" style="2" customWidth="1"/>
    <col min="11996" max="11996" width="21.42578125" style="2" customWidth="1"/>
    <col min="11997" max="11997" width="24" style="2" customWidth="1"/>
    <col min="11998" max="11998" width="11.140625" style="2" customWidth="1"/>
    <col min="11999" max="11999" width="15" style="2" customWidth="1"/>
    <col min="12000" max="12000" width="13.7109375" style="2" customWidth="1"/>
    <col min="12001" max="12001" width="24" style="2" customWidth="1"/>
    <col min="12002" max="12002" width="15" style="2" customWidth="1"/>
    <col min="12003" max="12003" width="21.42578125" style="2" customWidth="1"/>
    <col min="12004" max="12004" width="15" style="2" customWidth="1"/>
    <col min="12005" max="12005" width="18.85546875" style="2" customWidth="1"/>
    <col min="12006" max="12006" width="12.42578125" style="2" customWidth="1"/>
    <col min="12007" max="12007" width="17.5703125" style="2" customWidth="1"/>
    <col min="12008" max="12008" width="25.28515625" style="2" customWidth="1"/>
    <col min="12009" max="12009" width="17.5703125" style="2" customWidth="1"/>
    <col min="12010" max="12010" width="12.42578125" style="2" customWidth="1"/>
    <col min="12011" max="12011" width="20.140625" style="2" customWidth="1"/>
    <col min="12012" max="12012" width="24" style="2" customWidth="1"/>
    <col min="12013" max="12013" width="20.140625" style="2" customWidth="1"/>
    <col min="12014" max="12014" width="22.7109375" style="2" customWidth="1"/>
    <col min="12015" max="12015" width="29.140625" style="2" customWidth="1"/>
    <col min="12016" max="12016" width="24" style="2" customWidth="1"/>
    <col min="12017" max="12017" width="7.28515625" style="2" customWidth="1"/>
    <col min="12018" max="12018" width="15" style="2" customWidth="1"/>
    <col min="12019" max="12019" width="18.85546875" style="2" customWidth="1"/>
    <col min="12020" max="12020" width="15" style="2" customWidth="1"/>
    <col min="12021" max="12021" width="16.28515625" style="2" customWidth="1"/>
    <col min="12022" max="12022" width="13.7109375" style="2" customWidth="1"/>
    <col min="12023" max="12023" width="11.140625" style="2" customWidth="1"/>
    <col min="12024" max="12024" width="15" style="2" customWidth="1"/>
    <col min="12025" max="12025" width="20.140625" style="2" customWidth="1"/>
    <col min="12026" max="12026" width="17.5703125" style="2" customWidth="1"/>
    <col min="12027" max="12027" width="27.85546875" style="2" customWidth="1"/>
    <col min="12028" max="12028" width="26.5703125" style="2" customWidth="1"/>
    <col min="12029" max="12029" width="15" style="2" customWidth="1"/>
    <col min="12030" max="12030" width="17.5703125" style="2" customWidth="1"/>
    <col min="12031" max="12033" width="16.28515625" style="2" customWidth="1"/>
    <col min="12034" max="12034" width="20.140625" style="2" customWidth="1"/>
    <col min="12035" max="12035" width="15" style="2" customWidth="1"/>
    <col min="12036" max="12037" width="20.140625" style="2" customWidth="1"/>
    <col min="12038" max="12038" width="17.5703125" style="2" customWidth="1"/>
    <col min="12039" max="12039" width="20.140625" style="2" customWidth="1"/>
    <col min="12040" max="12040" width="12.42578125" style="2" customWidth="1"/>
    <col min="12041" max="12041" width="26.5703125" style="2" customWidth="1"/>
    <col min="12042" max="12042" width="29.140625" style="2" customWidth="1"/>
    <col min="12043" max="12250" width="12.42578125" style="2" customWidth="1"/>
    <col min="12251" max="12251" width="24" style="2" customWidth="1"/>
    <col min="12252" max="12252" width="21.42578125" style="2" customWidth="1"/>
    <col min="12253" max="12253" width="24" style="2" customWidth="1"/>
    <col min="12254" max="12254" width="11.140625" style="2" customWidth="1"/>
    <col min="12255" max="12255" width="15" style="2" customWidth="1"/>
    <col min="12256" max="12256" width="13.7109375" style="2" customWidth="1"/>
    <col min="12257" max="12257" width="24" style="2" customWidth="1"/>
    <col min="12258" max="12258" width="15" style="2" customWidth="1"/>
    <col min="12259" max="12259" width="21.42578125" style="2" customWidth="1"/>
    <col min="12260" max="12260" width="15" style="2" customWidth="1"/>
    <col min="12261" max="12261" width="18.85546875" style="2" customWidth="1"/>
    <col min="12262" max="12262" width="12.42578125" style="2" customWidth="1"/>
    <col min="12263" max="12263" width="17.5703125" style="2" customWidth="1"/>
    <col min="12264" max="12264" width="25.28515625" style="2" customWidth="1"/>
    <col min="12265" max="12265" width="17.5703125" style="2" customWidth="1"/>
    <col min="12266" max="12266" width="12.42578125" style="2" customWidth="1"/>
    <col min="12267" max="12267" width="20.140625" style="2" customWidth="1"/>
    <col min="12268" max="12268" width="24" style="2" customWidth="1"/>
    <col min="12269" max="12269" width="20.140625" style="2" customWidth="1"/>
    <col min="12270" max="12270" width="22.7109375" style="2" customWidth="1"/>
    <col min="12271" max="12271" width="29.140625" style="2" customWidth="1"/>
    <col min="12272" max="12272" width="24" style="2" customWidth="1"/>
    <col min="12273" max="12273" width="7.28515625" style="2" customWidth="1"/>
    <col min="12274" max="12274" width="15" style="2" customWidth="1"/>
    <col min="12275" max="12275" width="18.85546875" style="2" customWidth="1"/>
    <col min="12276" max="12276" width="15" style="2" customWidth="1"/>
    <col min="12277" max="12277" width="16.28515625" style="2" customWidth="1"/>
    <col min="12278" max="12278" width="13.7109375" style="2" customWidth="1"/>
    <col min="12279" max="12279" width="11.140625" style="2" customWidth="1"/>
    <col min="12280" max="12280" width="15" style="2" customWidth="1"/>
    <col min="12281" max="12281" width="20.140625" style="2" customWidth="1"/>
    <col min="12282" max="12282" width="17.5703125" style="2" customWidth="1"/>
    <col min="12283" max="12283" width="27.85546875" style="2" customWidth="1"/>
    <col min="12284" max="12284" width="26.5703125" style="2" customWidth="1"/>
    <col min="12285" max="12285" width="15" style="2" customWidth="1"/>
    <col min="12286" max="12286" width="17.5703125" style="2" customWidth="1"/>
    <col min="12287" max="12289" width="16.28515625" style="2" customWidth="1"/>
    <col min="12290" max="12290" width="20.140625" style="2" customWidth="1"/>
    <col min="12291" max="12291" width="15" style="2" customWidth="1"/>
    <col min="12292" max="12293" width="20.140625" style="2" customWidth="1"/>
    <col min="12294" max="12294" width="17.5703125" style="2" customWidth="1"/>
    <col min="12295" max="12295" width="20.140625" style="2" customWidth="1"/>
    <col min="12296" max="12296" width="12.42578125" style="2" customWidth="1"/>
    <col min="12297" max="12297" width="26.5703125" style="2" customWidth="1"/>
    <col min="12298" max="12298" width="29.140625" style="2" customWidth="1"/>
    <col min="12299" max="12506" width="12.42578125" style="2" customWidth="1"/>
    <col min="12507" max="12507" width="24" style="2" customWidth="1"/>
    <col min="12508" max="12508" width="21.42578125" style="2" customWidth="1"/>
    <col min="12509" max="12509" width="24" style="2" customWidth="1"/>
    <col min="12510" max="12510" width="11.140625" style="2" customWidth="1"/>
    <col min="12511" max="12511" width="15" style="2" customWidth="1"/>
    <col min="12512" max="12512" width="13.7109375" style="2" customWidth="1"/>
    <col min="12513" max="12513" width="24" style="2" customWidth="1"/>
    <col min="12514" max="12514" width="15" style="2" customWidth="1"/>
    <col min="12515" max="12515" width="21.42578125" style="2" customWidth="1"/>
    <col min="12516" max="12516" width="15" style="2" customWidth="1"/>
    <col min="12517" max="12517" width="18.85546875" style="2" customWidth="1"/>
    <col min="12518" max="12518" width="12.42578125" style="2" customWidth="1"/>
    <col min="12519" max="12519" width="17.5703125" style="2" customWidth="1"/>
    <col min="12520" max="12520" width="25.28515625" style="2" customWidth="1"/>
    <col min="12521" max="12521" width="17.5703125" style="2" customWidth="1"/>
    <col min="12522" max="12522" width="12.42578125" style="2" customWidth="1"/>
    <col min="12523" max="12523" width="20.140625" style="2" customWidth="1"/>
    <col min="12524" max="12524" width="24" style="2" customWidth="1"/>
    <col min="12525" max="12525" width="20.140625" style="2" customWidth="1"/>
    <col min="12526" max="12526" width="22.7109375" style="2" customWidth="1"/>
    <col min="12527" max="12527" width="29.140625" style="2" customWidth="1"/>
    <col min="12528" max="12528" width="24" style="2" customWidth="1"/>
    <col min="12529" max="12529" width="7.28515625" style="2" customWidth="1"/>
    <col min="12530" max="12530" width="15" style="2" customWidth="1"/>
    <col min="12531" max="12531" width="18.85546875" style="2" customWidth="1"/>
    <col min="12532" max="12532" width="15" style="2" customWidth="1"/>
    <col min="12533" max="12533" width="16.28515625" style="2" customWidth="1"/>
    <col min="12534" max="12534" width="13.7109375" style="2" customWidth="1"/>
    <col min="12535" max="12535" width="11.140625" style="2" customWidth="1"/>
    <col min="12536" max="12536" width="15" style="2" customWidth="1"/>
    <col min="12537" max="12537" width="20.140625" style="2" customWidth="1"/>
    <col min="12538" max="12538" width="17.5703125" style="2" customWidth="1"/>
    <col min="12539" max="12539" width="27.85546875" style="2" customWidth="1"/>
    <col min="12540" max="12540" width="26.5703125" style="2" customWidth="1"/>
    <col min="12541" max="12541" width="15" style="2" customWidth="1"/>
    <col min="12542" max="12542" width="17.5703125" style="2" customWidth="1"/>
    <col min="12543" max="12545" width="16.28515625" style="2" customWidth="1"/>
    <col min="12546" max="12546" width="20.140625" style="2" customWidth="1"/>
    <col min="12547" max="12547" width="15" style="2" customWidth="1"/>
    <col min="12548" max="12549" width="20.140625" style="2" customWidth="1"/>
    <col min="12550" max="12550" width="17.5703125" style="2" customWidth="1"/>
    <col min="12551" max="12551" width="20.140625" style="2" customWidth="1"/>
    <col min="12552" max="12552" width="12.42578125" style="2" customWidth="1"/>
    <col min="12553" max="12553" width="26.5703125" style="2" customWidth="1"/>
    <col min="12554" max="12554" width="29.140625" style="2" customWidth="1"/>
    <col min="12555" max="12762" width="12.42578125" style="2" customWidth="1"/>
    <col min="12763" max="12763" width="24" style="2" customWidth="1"/>
    <col min="12764" max="12764" width="21.42578125" style="2" customWidth="1"/>
    <col min="12765" max="12765" width="24" style="2" customWidth="1"/>
    <col min="12766" max="12766" width="11.140625" style="2" customWidth="1"/>
    <col min="12767" max="12767" width="15" style="2" customWidth="1"/>
    <col min="12768" max="12768" width="13.7109375" style="2" customWidth="1"/>
    <col min="12769" max="12769" width="24" style="2" customWidth="1"/>
    <col min="12770" max="12770" width="15" style="2" customWidth="1"/>
    <col min="12771" max="12771" width="21.42578125" style="2" customWidth="1"/>
    <col min="12772" max="12772" width="15" style="2" customWidth="1"/>
    <col min="12773" max="12773" width="18.85546875" style="2" customWidth="1"/>
    <col min="12774" max="12774" width="12.42578125" style="2" customWidth="1"/>
    <col min="12775" max="12775" width="17.5703125" style="2" customWidth="1"/>
    <col min="12776" max="12776" width="25.28515625" style="2" customWidth="1"/>
    <col min="12777" max="12777" width="17.5703125" style="2" customWidth="1"/>
    <col min="12778" max="12778" width="12.42578125" style="2" customWidth="1"/>
    <col min="12779" max="12779" width="20.140625" style="2" customWidth="1"/>
    <col min="12780" max="12780" width="24" style="2" customWidth="1"/>
    <col min="12781" max="12781" width="20.140625" style="2" customWidth="1"/>
    <col min="12782" max="12782" width="22.7109375" style="2" customWidth="1"/>
    <col min="12783" max="12783" width="29.140625" style="2" customWidth="1"/>
    <col min="12784" max="12784" width="24" style="2" customWidth="1"/>
    <col min="12785" max="12785" width="7.28515625" style="2" customWidth="1"/>
    <col min="12786" max="12786" width="15" style="2" customWidth="1"/>
    <col min="12787" max="12787" width="18.85546875" style="2" customWidth="1"/>
    <col min="12788" max="12788" width="15" style="2" customWidth="1"/>
    <col min="12789" max="12789" width="16.28515625" style="2" customWidth="1"/>
    <col min="12790" max="12790" width="13.7109375" style="2" customWidth="1"/>
    <col min="12791" max="12791" width="11.140625" style="2" customWidth="1"/>
    <col min="12792" max="12792" width="15" style="2" customWidth="1"/>
    <col min="12793" max="12793" width="20.140625" style="2" customWidth="1"/>
    <col min="12794" max="12794" width="17.5703125" style="2" customWidth="1"/>
    <col min="12795" max="12795" width="27.85546875" style="2" customWidth="1"/>
    <col min="12796" max="12796" width="26.5703125" style="2" customWidth="1"/>
    <col min="12797" max="12797" width="15" style="2" customWidth="1"/>
    <col min="12798" max="12798" width="17.5703125" style="2" customWidth="1"/>
    <col min="12799" max="12801" width="16.28515625" style="2" customWidth="1"/>
    <col min="12802" max="12802" width="20.140625" style="2" customWidth="1"/>
    <col min="12803" max="12803" width="15" style="2" customWidth="1"/>
    <col min="12804" max="12805" width="20.140625" style="2" customWidth="1"/>
    <col min="12806" max="12806" width="17.5703125" style="2" customWidth="1"/>
    <col min="12807" max="12807" width="20.140625" style="2" customWidth="1"/>
    <col min="12808" max="12808" width="12.42578125" style="2" customWidth="1"/>
    <col min="12809" max="12809" width="26.5703125" style="2" customWidth="1"/>
    <col min="12810" max="12810" width="29.140625" style="2" customWidth="1"/>
    <col min="12811" max="13018" width="12.42578125" style="2" customWidth="1"/>
    <col min="13019" max="13019" width="24" style="2" customWidth="1"/>
    <col min="13020" max="13020" width="21.42578125" style="2" customWidth="1"/>
    <col min="13021" max="13021" width="24" style="2" customWidth="1"/>
    <col min="13022" max="13022" width="11.140625" style="2" customWidth="1"/>
    <col min="13023" max="13023" width="15" style="2" customWidth="1"/>
    <col min="13024" max="13024" width="13.7109375" style="2" customWidth="1"/>
    <col min="13025" max="13025" width="24" style="2" customWidth="1"/>
    <col min="13026" max="13026" width="15" style="2" customWidth="1"/>
    <col min="13027" max="13027" width="21.42578125" style="2" customWidth="1"/>
    <col min="13028" max="13028" width="15" style="2" customWidth="1"/>
    <col min="13029" max="13029" width="18.85546875" style="2" customWidth="1"/>
    <col min="13030" max="13030" width="12.42578125" style="2" customWidth="1"/>
    <col min="13031" max="13031" width="17.5703125" style="2" customWidth="1"/>
    <col min="13032" max="13032" width="25.28515625" style="2" customWidth="1"/>
    <col min="13033" max="13033" width="17.5703125" style="2" customWidth="1"/>
    <col min="13034" max="13034" width="12.42578125" style="2" customWidth="1"/>
    <col min="13035" max="13035" width="20.140625" style="2" customWidth="1"/>
    <col min="13036" max="13036" width="24" style="2" customWidth="1"/>
    <col min="13037" max="13037" width="20.140625" style="2" customWidth="1"/>
    <col min="13038" max="13038" width="22.7109375" style="2" customWidth="1"/>
    <col min="13039" max="13039" width="29.140625" style="2" customWidth="1"/>
    <col min="13040" max="13040" width="24" style="2" customWidth="1"/>
    <col min="13041" max="13041" width="7.28515625" style="2" customWidth="1"/>
    <col min="13042" max="13042" width="15" style="2" customWidth="1"/>
    <col min="13043" max="13043" width="18.85546875" style="2" customWidth="1"/>
    <col min="13044" max="13044" width="15" style="2" customWidth="1"/>
    <col min="13045" max="13045" width="16.28515625" style="2" customWidth="1"/>
    <col min="13046" max="13046" width="13.7109375" style="2" customWidth="1"/>
    <col min="13047" max="13047" width="11.140625" style="2" customWidth="1"/>
    <col min="13048" max="13048" width="15" style="2" customWidth="1"/>
    <col min="13049" max="13049" width="20.140625" style="2" customWidth="1"/>
    <col min="13050" max="13050" width="17.5703125" style="2" customWidth="1"/>
    <col min="13051" max="13051" width="27.85546875" style="2" customWidth="1"/>
    <col min="13052" max="13052" width="26.5703125" style="2" customWidth="1"/>
    <col min="13053" max="13053" width="15" style="2" customWidth="1"/>
    <col min="13054" max="13054" width="17.5703125" style="2" customWidth="1"/>
    <col min="13055" max="13057" width="16.28515625" style="2" customWidth="1"/>
    <col min="13058" max="13058" width="20.140625" style="2" customWidth="1"/>
    <col min="13059" max="13059" width="15" style="2" customWidth="1"/>
    <col min="13060" max="13061" width="20.140625" style="2" customWidth="1"/>
    <col min="13062" max="13062" width="17.5703125" style="2" customWidth="1"/>
    <col min="13063" max="13063" width="20.140625" style="2" customWidth="1"/>
    <col min="13064" max="13064" width="12.42578125" style="2" customWidth="1"/>
    <col min="13065" max="13065" width="26.5703125" style="2" customWidth="1"/>
    <col min="13066" max="13066" width="29.140625" style="2" customWidth="1"/>
    <col min="13067" max="13274" width="12.42578125" style="2" customWidth="1"/>
    <col min="13275" max="13275" width="24" style="2" customWidth="1"/>
    <col min="13276" max="13276" width="21.42578125" style="2" customWidth="1"/>
    <col min="13277" max="13277" width="24" style="2" customWidth="1"/>
    <col min="13278" max="13278" width="11.140625" style="2" customWidth="1"/>
    <col min="13279" max="13279" width="15" style="2" customWidth="1"/>
    <col min="13280" max="13280" width="13.7109375" style="2" customWidth="1"/>
    <col min="13281" max="13281" width="24" style="2" customWidth="1"/>
    <col min="13282" max="13282" width="15" style="2" customWidth="1"/>
    <col min="13283" max="13283" width="21.42578125" style="2" customWidth="1"/>
    <col min="13284" max="13284" width="15" style="2" customWidth="1"/>
    <col min="13285" max="13285" width="18.85546875" style="2" customWidth="1"/>
    <col min="13286" max="13286" width="12.42578125" style="2" customWidth="1"/>
    <col min="13287" max="13287" width="17.5703125" style="2" customWidth="1"/>
    <col min="13288" max="13288" width="25.28515625" style="2" customWidth="1"/>
    <col min="13289" max="13289" width="17.5703125" style="2" customWidth="1"/>
    <col min="13290" max="13290" width="12.42578125" style="2" customWidth="1"/>
    <col min="13291" max="13291" width="20.140625" style="2" customWidth="1"/>
    <col min="13292" max="13292" width="24" style="2" customWidth="1"/>
    <col min="13293" max="13293" width="20.140625" style="2" customWidth="1"/>
    <col min="13294" max="13294" width="22.7109375" style="2" customWidth="1"/>
    <col min="13295" max="13295" width="29.140625" style="2" customWidth="1"/>
    <col min="13296" max="13296" width="24" style="2" customWidth="1"/>
    <col min="13297" max="13297" width="7.28515625" style="2" customWidth="1"/>
    <col min="13298" max="13298" width="15" style="2" customWidth="1"/>
    <col min="13299" max="13299" width="18.85546875" style="2" customWidth="1"/>
    <col min="13300" max="13300" width="15" style="2" customWidth="1"/>
    <col min="13301" max="13301" width="16.28515625" style="2" customWidth="1"/>
    <col min="13302" max="13302" width="13.7109375" style="2" customWidth="1"/>
    <col min="13303" max="13303" width="11.140625" style="2" customWidth="1"/>
    <col min="13304" max="13304" width="15" style="2" customWidth="1"/>
    <col min="13305" max="13305" width="20.140625" style="2" customWidth="1"/>
    <col min="13306" max="13306" width="17.5703125" style="2" customWidth="1"/>
    <col min="13307" max="13307" width="27.85546875" style="2" customWidth="1"/>
    <col min="13308" max="13308" width="26.5703125" style="2" customWidth="1"/>
    <col min="13309" max="13309" width="15" style="2" customWidth="1"/>
    <col min="13310" max="13310" width="17.5703125" style="2" customWidth="1"/>
    <col min="13311" max="13313" width="16.28515625" style="2" customWidth="1"/>
    <col min="13314" max="13314" width="20.140625" style="2" customWidth="1"/>
    <col min="13315" max="13315" width="15" style="2" customWidth="1"/>
    <col min="13316" max="13317" width="20.140625" style="2" customWidth="1"/>
    <col min="13318" max="13318" width="17.5703125" style="2" customWidth="1"/>
    <col min="13319" max="13319" width="20.140625" style="2" customWidth="1"/>
    <col min="13320" max="13320" width="12.42578125" style="2" customWidth="1"/>
    <col min="13321" max="13321" width="26.5703125" style="2" customWidth="1"/>
    <col min="13322" max="13322" width="29.140625" style="2" customWidth="1"/>
    <col min="13323" max="13530" width="12.42578125" style="2" customWidth="1"/>
    <col min="13531" max="13531" width="24" style="2" customWidth="1"/>
    <col min="13532" max="13532" width="21.42578125" style="2" customWidth="1"/>
    <col min="13533" max="13533" width="24" style="2" customWidth="1"/>
    <col min="13534" max="13534" width="11.140625" style="2" customWidth="1"/>
    <col min="13535" max="13535" width="15" style="2" customWidth="1"/>
    <col min="13536" max="13536" width="13.7109375" style="2" customWidth="1"/>
    <col min="13537" max="13537" width="24" style="2" customWidth="1"/>
    <col min="13538" max="13538" width="15" style="2" customWidth="1"/>
    <col min="13539" max="13539" width="21.42578125" style="2" customWidth="1"/>
    <col min="13540" max="13540" width="15" style="2" customWidth="1"/>
    <col min="13541" max="13541" width="18.85546875" style="2" customWidth="1"/>
    <col min="13542" max="13542" width="12.42578125" style="2" customWidth="1"/>
    <col min="13543" max="13543" width="17.5703125" style="2" customWidth="1"/>
    <col min="13544" max="13544" width="25.28515625" style="2" customWidth="1"/>
    <col min="13545" max="13545" width="17.5703125" style="2" customWidth="1"/>
    <col min="13546" max="13546" width="12.42578125" style="2" customWidth="1"/>
    <col min="13547" max="13547" width="20.140625" style="2" customWidth="1"/>
    <col min="13548" max="13548" width="24" style="2" customWidth="1"/>
    <col min="13549" max="13549" width="20.140625" style="2" customWidth="1"/>
    <col min="13550" max="13550" width="22.7109375" style="2" customWidth="1"/>
    <col min="13551" max="13551" width="29.140625" style="2" customWidth="1"/>
    <col min="13552" max="13552" width="24" style="2" customWidth="1"/>
    <col min="13553" max="13553" width="7.28515625" style="2" customWidth="1"/>
    <col min="13554" max="13554" width="15" style="2" customWidth="1"/>
    <col min="13555" max="13555" width="18.85546875" style="2" customWidth="1"/>
    <col min="13556" max="13556" width="15" style="2" customWidth="1"/>
    <col min="13557" max="13557" width="16.28515625" style="2" customWidth="1"/>
    <col min="13558" max="13558" width="13.7109375" style="2" customWidth="1"/>
    <col min="13559" max="13559" width="11.140625" style="2" customWidth="1"/>
    <col min="13560" max="13560" width="15" style="2" customWidth="1"/>
    <col min="13561" max="13561" width="20.140625" style="2" customWidth="1"/>
    <col min="13562" max="13562" width="17.5703125" style="2" customWidth="1"/>
    <col min="13563" max="13563" width="27.85546875" style="2" customWidth="1"/>
    <col min="13564" max="13564" width="26.5703125" style="2" customWidth="1"/>
    <col min="13565" max="13565" width="15" style="2" customWidth="1"/>
    <col min="13566" max="13566" width="17.5703125" style="2" customWidth="1"/>
    <col min="13567" max="13569" width="16.28515625" style="2" customWidth="1"/>
    <col min="13570" max="13570" width="20.140625" style="2" customWidth="1"/>
    <col min="13571" max="13571" width="15" style="2" customWidth="1"/>
    <col min="13572" max="13573" width="20.140625" style="2" customWidth="1"/>
    <col min="13574" max="13574" width="17.5703125" style="2" customWidth="1"/>
    <col min="13575" max="13575" width="20.140625" style="2" customWidth="1"/>
    <col min="13576" max="13576" width="12.42578125" style="2" customWidth="1"/>
    <col min="13577" max="13577" width="26.5703125" style="2" customWidth="1"/>
    <col min="13578" max="13578" width="29.140625" style="2" customWidth="1"/>
    <col min="13579" max="13786" width="12.42578125" style="2" customWidth="1"/>
    <col min="13787" max="13787" width="24" style="2" customWidth="1"/>
    <col min="13788" max="13788" width="21.42578125" style="2" customWidth="1"/>
    <col min="13789" max="13789" width="24" style="2" customWidth="1"/>
    <col min="13790" max="13790" width="11.140625" style="2" customWidth="1"/>
    <col min="13791" max="13791" width="15" style="2" customWidth="1"/>
    <col min="13792" max="13792" width="13.7109375" style="2" customWidth="1"/>
    <col min="13793" max="13793" width="24" style="2" customWidth="1"/>
    <col min="13794" max="13794" width="15" style="2" customWidth="1"/>
    <col min="13795" max="13795" width="21.42578125" style="2" customWidth="1"/>
    <col min="13796" max="13796" width="15" style="2" customWidth="1"/>
    <col min="13797" max="13797" width="18.85546875" style="2" customWidth="1"/>
    <col min="13798" max="13798" width="12.42578125" style="2" customWidth="1"/>
    <col min="13799" max="13799" width="17.5703125" style="2" customWidth="1"/>
    <col min="13800" max="13800" width="25.28515625" style="2" customWidth="1"/>
    <col min="13801" max="13801" width="17.5703125" style="2" customWidth="1"/>
    <col min="13802" max="13802" width="12.42578125" style="2" customWidth="1"/>
    <col min="13803" max="13803" width="20.140625" style="2" customWidth="1"/>
    <col min="13804" max="13804" width="24" style="2" customWidth="1"/>
    <col min="13805" max="13805" width="20.140625" style="2" customWidth="1"/>
    <col min="13806" max="13806" width="22.7109375" style="2" customWidth="1"/>
    <col min="13807" max="13807" width="29.140625" style="2" customWidth="1"/>
    <col min="13808" max="13808" width="24" style="2" customWidth="1"/>
    <col min="13809" max="13809" width="7.28515625" style="2" customWidth="1"/>
    <col min="13810" max="13810" width="15" style="2" customWidth="1"/>
    <col min="13811" max="13811" width="18.85546875" style="2" customWidth="1"/>
    <col min="13812" max="13812" width="15" style="2" customWidth="1"/>
    <col min="13813" max="13813" width="16.28515625" style="2" customWidth="1"/>
    <col min="13814" max="13814" width="13.7109375" style="2" customWidth="1"/>
    <col min="13815" max="13815" width="11.140625" style="2" customWidth="1"/>
    <col min="13816" max="13816" width="15" style="2" customWidth="1"/>
    <col min="13817" max="13817" width="20.140625" style="2" customWidth="1"/>
    <col min="13818" max="13818" width="17.5703125" style="2" customWidth="1"/>
    <col min="13819" max="13819" width="27.85546875" style="2" customWidth="1"/>
    <col min="13820" max="13820" width="26.5703125" style="2" customWidth="1"/>
    <col min="13821" max="13821" width="15" style="2" customWidth="1"/>
    <col min="13822" max="13822" width="17.5703125" style="2" customWidth="1"/>
    <col min="13823" max="13825" width="16.28515625" style="2" customWidth="1"/>
    <col min="13826" max="13826" width="20.140625" style="2" customWidth="1"/>
    <col min="13827" max="13827" width="15" style="2" customWidth="1"/>
    <col min="13828" max="13829" width="20.140625" style="2" customWidth="1"/>
    <col min="13830" max="13830" width="17.5703125" style="2" customWidth="1"/>
    <col min="13831" max="13831" width="20.140625" style="2" customWidth="1"/>
    <col min="13832" max="13832" width="12.42578125" style="2" customWidth="1"/>
    <col min="13833" max="13833" width="26.5703125" style="2" customWidth="1"/>
    <col min="13834" max="13834" width="29.140625" style="2" customWidth="1"/>
    <col min="13835" max="14042" width="12.42578125" style="2" customWidth="1"/>
    <col min="14043" max="14043" width="24" style="2" customWidth="1"/>
    <col min="14044" max="14044" width="21.42578125" style="2" customWidth="1"/>
    <col min="14045" max="14045" width="24" style="2" customWidth="1"/>
    <col min="14046" max="14046" width="11.140625" style="2" customWidth="1"/>
    <col min="14047" max="14047" width="15" style="2" customWidth="1"/>
    <col min="14048" max="14048" width="13.7109375" style="2" customWidth="1"/>
    <col min="14049" max="14049" width="24" style="2" customWidth="1"/>
    <col min="14050" max="14050" width="15" style="2" customWidth="1"/>
    <col min="14051" max="14051" width="21.42578125" style="2" customWidth="1"/>
    <col min="14052" max="14052" width="15" style="2" customWidth="1"/>
    <col min="14053" max="14053" width="18.85546875" style="2" customWidth="1"/>
    <col min="14054" max="14054" width="12.42578125" style="2" customWidth="1"/>
    <col min="14055" max="14055" width="17.5703125" style="2" customWidth="1"/>
    <col min="14056" max="14056" width="25.28515625" style="2" customWidth="1"/>
    <col min="14057" max="14057" width="17.5703125" style="2" customWidth="1"/>
    <col min="14058" max="14058" width="12.42578125" style="2" customWidth="1"/>
    <col min="14059" max="14059" width="20.140625" style="2" customWidth="1"/>
    <col min="14060" max="14060" width="24" style="2" customWidth="1"/>
    <col min="14061" max="14061" width="20.140625" style="2" customWidth="1"/>
    <col min="14062" max="14062" width="22.7109375" style="2" customWidth="1"/>
    <col min="14063" max="14063" width="29.140625" style="2" customWidth="1"/>
    <col min="14064" max="14064" width="24" style="2" customWidth="1"/>
    <col min="14065" max="14065" width="7.28515625" style="2" customWidth="1"/>
    <col min="14066" max="14066" width="15" style="2" customWidth="1"/>
    <col min="14067" max="14067" width="18.85546875" style="2" customWidth="1"/>
    <col min="14068" max="14068" width="15" style="2" customWidth="1"/>
    <col min="14069" max="14069" width="16.28515625" style="2" customWidth="1"/>
    <col min="14070" max="14070" width="13.7109375" style="2" customWidth="1"/>
    <col min="14071" max="14071" width="11.140625" style="2" customWidth="1"/>
    <col min="14072" max="14072" width="15" style="2" customWidth="1"/>
    <col min="14073" max="14073" width="20.140625" style="2" customWidth="1"/>
    <col min="14074" max="14074" width="17.5703125" style="2" customWidth="1"/>
    <col min="14075" max="14075" width="27.85546875" style="2" customWidth="1"/>
    <col min="14076" max="14076" width="26.5703125" style="2" customWidth="1"/>
    <col min="14077" max="14077" width="15" style="2" customWidth="1"/>
    <col min="14078" max="14078" width="17.5703125" style="2" customWidth="1"/>
    <col min="14079" max="14081" width="16.28515625" style="2" customWidth="1"/>
    <col min="14082" max="14082" width="20.140625" style="2" customWidth="1"/>
    <col min="14083" max="14083" width="15" style="2" customWidth="1"/>
    <col min="14084" max="14085" width="20.140625" style="2" customWidth="1"/>
    <col min="14086" max="14086" width="17.5703125" style="2" customWidth="1"/>
    <col min="14087" max="14087" width="20.140625" style="2" customWidth="1"/>
    <col min="14088" max="14088" width="12.42578125" style="2" customWidth="1"/>
    <col min="14089" max="14089" width="26.5703125" style="2" customWidth="1"/>
    <col min="14090" max="14090" width="29.140625" style="2" customWidth="1"/>
    <col min="14091" max="14298" width="12.42578125" style="2" customWidth="1"/>
    <col min="14299" max="14299" width="24" style="2" customWidth="1"/>
    <col min="14300" max="14300" width="21.42578125" style="2" customWidth="1"/>
    <col min="14301" max="14301" width="24" style="2" customWidth="1"/>
    <col min="14302" max="14302" width="11.140625" style="2" customWidth="1"/>
    <col min="14303" max="14303" width="15" style="2" customWidth="1"/>
    <col min="14304" max="14304" width="13.7109375" style="2" customWidth="1"/>
    <col min="14305" max="14305" width="24" style="2" customWidth="1"/>
    <col min="14306" max="14306" width="15" style="2" customWidth="1"/>
    <col min="14307" max="14307" width="21.42578125" style="2" customWidth="1"/>
    <col min="14308" max="14308" width="15" style="2" customWidth="1"/>
    <col min="14309" max="14309" width="18.85546875" style="2" customWidth="1"/>
    <col min="14310" max="14310" width="12.42578125" style="2" customWidth="1"/>
    <col min="14311" max="14311" width="17.5703125" style="2" customWidth="1"/>
    <col min="14312" max="14312" width="25.28515625" style="2" customWidth="1"/>
    <col min="14313" max="14313" width="17.5703125" style="2" customWidth="1"/>
    <col min="14314" max="14314" width="12.42578125" style="2" customWidth="1"/>
    <col min="14315" max="14315" width="20.140625" style="2" customWidth="1"/>
    <col min="14316" max="14316" width="24" style="2" customWidth="1"/>
    <col min="14317" max="14317" width="20.140625" style="2" customWidth="1"/>
    <col min="14318" max="14318" width="22.7109375" style="2" customWidth="1"/>
    <col min="14319" max="14319" width="29.140625" style="2" customWidth="1"/>
    <col min="14320" max="14320" width="24" style="2" customWidth="1"/>
    <col min="14321" max="14321" width="7.28515625" style="2" customWidth="1"/>
    <col min="14322" max="14322" width="15" style="2" customWidth="1"/>
    <col min="14323" max="14323" width="18.85546875" style="2" customWidth="1"/>
    <col min="14324" max="14324" width="15" style="2" customWidth="1"/>
    <col min="14325" max="14325" width="16.28515625" style="2" customWidth="1"/>
    <col min="14326" max="14326" width="13.7109375" style="2" customWidth="1"/>
    <col min="14327" max="14327" width="11.140625" style="2" customWidth="1"/>
    <col min="14328" max="14328" width="15" style="2" customWidth="1"/>
    <col min="14329" max="14329" width="20.140625" style="2" customWidth="1"/>
    <col min="14330" max="14330" width="17.5703125" style="2" customWidth="1"/>
    <col min="14331" max="14331" width="27.85546875" style="2" customWidth="1"/>
    <col min="14332" max="14332" width="26.5703125" style="2" customWidth="1"/>
    <col min="14333" max="14333" width="15" style="2" customWidth="1"/>
    <col min="14334" max="14334" width="17.5703125" style="2" customWidth="1"/>
    <col min="14335" max="14337" width="16.28515625" style="2" customWidth="1"/>
    <col min="14338" max="14338" width="20.140625" style="2" customWidth="1"/>
    <col min="14339" max="14339" width="15" style="2" customWidth="1"/>
    <col min="14340" max="14341" width="20.140625" style="2" customWidth="1"/>
    <col min="14342" max="14342" width="17.5703125" style="2" customWidth="1"/>
    <col min="14343" max="14343" width="20.140625" style="2" customWidth="1"/>
    <col min="14344" max="14344" width="12.42578125" style="2" customWidth="1"/>
    <col min="14345" max="14345" width="26.5703125" style="2" customWidth="1"/>
    <col min="14346" max="14346" width="29.140625" style="2" customWidth="1"/>
    <col min="14347" max="14554" width="12.42578125" style="2" customWidth="1"/>
    <col min="14555" max="14555" width="24" style="2" customWidth="1"/>
    <col min="14556" max="14556" width="21.42578125" style="2" customWidth="1"/>
    <col min="14557" max="14557" width="24" style="2" customWidth="1"/>
    <col min="14558" max="14558" width="11.140625" style="2" customWidth="1"/>
    <col min="14559" max="14559" width="15" style="2" customWidth="1"/>
    <col min="14560" max="14560" width="13.7109375" style="2" customWidth="1"/>
    <col min="14561" max="14561" width="24" style="2" customWidth="1"/>
    <col min="14562" max="14562" width="15" style="2" customWidth="1"/>
    <col min="14563" max="14563" width="21.42578125" style="2" customWidth="1"/>
    <col min="14564" max="14564" width="15" style="2" customWidth="1"/>
    <col min="14565" max="14565" width="18.85546875" style="2" customWidth="1"/>
    <col min="14566" max="14566" width="12.42578125" style="2" customWidth="1"/>
    <col min="14567" max="14567" width="17.5703125" style="2" customWidth="1"/>
    <col min="14568" max="14568" width="25.28515625" style="2" customWidth="1"/>
    <col min="14569" max="14569" width="17.5703125" style="2" customWidth="1"/>
    <col min="14570" max="14570" width="12.42578125" style="2" customWidth="1"/>
    <col min="14571" max="14571" width="20.140625" style="2" customWidth="1"/>
    <col min="14572" max="14572" width="24" style="2" customWidth="1"/>
    <col min="14573" max="14573" width="20.140625" style="2" customWidth="1"/>
    <col min="14574" max="14574" width="22.7109375" style="2" customWidth="1"/>
    <col min="14575" max="14575" width="29.140625" style="2" customWidth="1"/>
    <col min="14576" max="14576" width="24" style="2" customWidth="1"/>
    <col min="14577" max="14577" width="7.28515625" style="2" customWidth="1"/>
    <col min="14578" max="14578" width="15" style="2" customWidth="1"/>
    <col min="14579" max="14579" width="18.85546875" style="2" customWidth="1"/>
    <col min="14580" max="14580" width="15" style="2" customWidth="1"/>
    <col min="14581" max="14581" width="16.28515625" style="2" customWidth="1"/>
    <col min="14582" max="14582" width="13.7109375" style="2" customWidth="1"/>
    <col min="14583" max="14583" width="11.140625" style="2" customWidth="1"/>
    <col min="14584" max="14584" width="15" style="2" customWidth="1"/>
    <col min="14585" max="14585" width="20.140625" style="2" customWidth="1"/>
    <col min="14586" max="14586" width="17.5703125" style="2" customWidth="1"/>
    <col min="14587" max="14587" width="27.85546875" style="2" customWidth="1"/>
    <col min="14588" max="14588" width="26.5703125" style="2" customWidth="1"/>
    <col min="14589" max="14589" width="15" style="2" customWidth="1"/>
    <col min="14590" max="14590" width="17.5703125" style="2" customWidth="1"/>
    <col min="14591" max="14593" width="16.28515625" style="2" customWidth="1"/>
    <col min="14594" max="14594" width="20.140625" style="2" customWidth="1"/>
    <col min="14595" max="14595" width="15" style="2" customWidth="1"/>
    <col min="14596" max="14597" width="20.140625" style="2" customWidth="1"/>
    <col min="14598" max="14598" width="17.5703125" style="2" customWidth="1"/>
    <col min="14599" max="14599" width="20.140625" style="2" customWidth="1"/>
    <col min="14600" max="14600" width="12.42578125" style="2" customWidth="1"/>
    <col min="14601" max="14601" width="26.5703125" style="2" customWidth="1"/>
    <col min="14602" max="14602" width="29.140625" style="2" customWidth="1"/>
    <col min="14603" max="14810" width="12.42578125" style="2" customWidth="1"/>
    <col min="14811" max="14811" width="24" style="2" customWidth="1"/>
    <col min="14812" max="14812" width="21.42578125" style="2" customWidth="1"/>
    <col min="14813" max="14813" width="24" style="2" customWidth="1"/>
    <col min="14814" max="14814" width="11.140625" style="2" customWidth="1"/>
    <col min="14815" max="14815" width="15" style="2" customWidth="1"/>
    <col min="14816" max="14816" width="13.7109375" style="2" customWidth="1"/>
    <col min="14817" max="14817" width="24" style="2" customWidth="1"/>
    <col min="14818" max="14818" width="15" style="2" customWidth="1"/>
    <col min="14819" max="14819" width="21.42578125" style="2" customWidth="1"/>
    <col min="14820" max="14820" width="15" style="2" customWidth="1"/>
    <col min="14821" max="14821" width="18.85546875" style="2" customWidth="1"/>
    <col min="14822" max="14822" width="12.42578125" style="2" customWidth="1"/>
    <col min="14823" max="14823" width="17.5703125" style="2" customWidth="1"/>
    <col min="14824" max="14824" width="25.28515625" style="2" customWidth="1"/>
    <col min="14825" max="14825" width="17.5703125" style="2" customWidth="1"/>
    <col min="14826" max="14826" width="12.42578125" style="2" customWidth="1"/>
    <col min="14827" max="14827" width="20.140625" style="2" customWidth="1"/>
    <col min="14828" max="14828" width="24" style="2" customWidth="1"/>
    <col min="14829" max="14829" width="20.140625" style="2" customWidth="1"/>
    <col min="14830" max="14830" width="22.7109375" style="2" customWidth="1"/>
    <col min="14831" max="14831" width="29.140625" style="2" customWidth="1"/>
    <col min="14832" max="14832" width="24" style="2" customWidth="1"/>
    <col min="14833" max="14833" width="7.28515625" style="2" customWidth="1"/>
    <col min="14834" max="14834" width="15" style="2" customWidth="1"/>
    <col min="14835" max="14835" width="18.85546875" style="2" customWidth="1"/>
    <col min="14836" max="14836" width="15" style="2" customWidth="1"/>
    <col min="14837" max="14837" width="16.28515625" style="2" customWidth="1"/>
    <col min="14838" max="14838" width="13.7109375" style="2" customWidth="1"/>
    <col min="14839" max="14839" width="11.140625" style="2" customWidth="1"/>
    <col min="14840" max="14840" width="15" style="2" customWidth="1"/>
    <col min="14841" max="14841" width="20.140625" style="2" customWidth="1"/>
    <col min="14842" max="14842" width="17.5703125" style="2" customWidth="1"/>
    <col min="14843" max="14843" width="27.85546875" style="2" customWidth="1"/>
    <col min="14844" max="14844" width="26.5703125" style="2" customWidth="1"/>
    <col min="14845" max="14845" width="15" style="2" customWidth="1"/>
    <col min="14846" max="14846" width="17.5703125" style="2" customWidth="1"/>
    <col min="14847" max="14849" width="16.28515625" style="2" customWidth="1"/>
    <col min="14850" max="14850" width="20.140625" style="2" customWidth="1"/>
    <col min="14851" max="14851" width="15" style="2" customWidth="1"/>
    <col min="14852" max="14853" width="20.140625" style="2" customWidth="1"/>
    <col min="14854" max="14854" width="17.5703125" style="2" customWidth="1"/>
    <col min="14855" max="14855" width="20.140625" style="2" customWidth="1"/>
    <col min="14856" max="14856" width="12.42578125" style="2" customWidth="1"/>
    <col min="14857" max="14857" width="26.5703125" style="2" customWidth="1"/>
    <col min="14858" max="14858" width="29.140625" style="2" customWidth="1"/>
    <col min="14859" max="15066" width="12.42578125" style="2" customWidth="1"/>
    <col min="15067" max="15067" width="24" style="2" customWidth="1"/>
    <col min="15068" max="15068" width="21.42578125" style="2" customWidth="1"/>
    <col min="15069" max="15069" width="24" style="2" customWidth="1"/>
    <col min="15070" max="15070" width="11.140625" style="2" customWidth="1"/>
    <col min="15071" max="15071" width="15" style="2" customWidth="1"/>
    <col min="15072" max="15072" width="13.7109375" style="2" customWidth="1"/>
    <col min="15073" max="15073" width="24" style="2" customWidth="1"/>
    <col min="15074" max="15074" width="15" style="2" customWidth="1"/>
    <col min="15075" max="15075" width="21.42578125" style="2" customWidth="1"/>
    <col min="15076" max="15076" width="15" style="2" customWidth="1"/>
    <col min="15077" max="15077" width="18.85546875" style="2" customWidth="1"/>
    <col min="15078" max="15078" width="12.42578125" style="2" customWidth="1"/>
    <col min="15079" max="15079" width="17.5703125" style="2" customWidth="1"/>
    <col min="15080" max="15080" width="25.28515625" style="2" customWidth="1"/>
    <col min="15081" max="15081" width="17.5703125" style="2" customWidth="1"/>
    <col min="15082" max="15082" width="12.42578125" style="2" customWidth="1"/>
    <col min="15083" max="15083" width="20.140625" style="2" customWidth="1"/>
    <col min="15084" max="15084" width="24" style="2" customWidth="1"/>
    <col min="15085" max="15085" width="20.140625" style="2" customWidth="1"/>
    <col min="15086" max="15086" width="22.7109375" style="2" customWidth="1"/>
    <col min="15087" max="15087" width="29.140625" style="2" customWidth="1"/>
    <col min="15088" max="15088" width="24" style="2" customWidth="1"/>
    <col min="15089" max="15089" width="7.28515625" style="2" customWidth="1"/>
    <col min="15090" max="15090" width="15" style="2" customWidth="1"/>
    <col min="15091" max="15091" width="18.85546875" style="2" customWidth="1"/>
    <col min="15092" max="15092" width="15" style="2" customWidth="1"/>
    <col min="15093" max="15093" width="16.28515625" style="2" customWidth="1"/>
    <col min="15094" max="15094" width="13.7109375" style="2" customWidth="1"/>
    <col min="15095" max="15095" width="11.140625" style="2" customWidth="1"/>
    <col min="15096" max="15096" width="15" style="2" customWidth="1"/>
    <col min="15097" max="15097" width="20.140625" style="2" customWidth="1"/>
    <col min="15098" max="15098" width="17.5703125" style="2" customWidth="1"/>
    <col min="15099" max="15099" width="27.85546875" style="2" customWidth="1"/>
    <col min="15100" max="15100" width="26.5703125" style="2" customWidth="1"/>
    <col min="15101" max="15101" width="15" style="2" customWidth="1"/>
    <col min="15102" max="15102" width="17.5703125" style="2" customWidth="1"/>
    <col min="15103" max="15105" width="16.28515625" style="2" customWidth="1"/>
    <col min="15106" max="15106" width="20.140625" style="2" customWidth="1"/>
    <col min="15107" max="15107" width="15" style="2" customWidth="1"/>
    <col min="15108" max="15109" width="20.140625" style="2" customWidth="1"/>
    <col min="15110" max="15110" width="17.5703125" style="2" customWidth="1"/>
    <col min="15111" max="15111" width="20.140625" style="2" customWidth="1"/>
    <col min="15112" max="15112" width="12.42578125" style="2" customWidth="1"/>
    <col min="15113" max="15113" width="26.5703125" style="2" customWidth="1"/>
    <col min="15114" max="15114" width="29.140625" style="2" customWidth="1"/>
    <col min="15115" max="15322" width="12.42578125" style="2" customWidth="1"/>
    <col min="15323" max="15323" width="24" style="2" customWidth="1"/>
    <col min="15324" max="15324" width="21.42578125" style="2" customWidth="1"/>
    <col min="15325" max="15325" width="24" style="2" customWidth="1"/>
    <col min="15326" max="15326" width="11.140625" style="2" customWidth="1"/>
    <col min="15327" max="15327" width="15" style="2" customWidth="1"/>
    <col min="15328" max="15328" width="13.7109375" style="2" customWidth="1"/>
    <col min="15329" max="15329" width="24" style="2" customWidth="1"/>
    <col min="15330" max="15330" width="15" style="2" customWidth="1"/>
    <col min="15331" max="15331" width="21.42578125" style="2" customWidth="1"/>
    <col min="15332" max="15332" width="15" style="2" customWidth="1"/>
    <col min="15333" max="15333" width="18.85546875" style="2" customWidth="1"/>
    <col min="15334" max="15334" width="12.42578125" style="2" customWidth="1"/>
    <col min="15335" max="15335" width="17.5703125" style="2" customWidth="1"/>
    <col min="15336" max="15336" width="25.28515625" style="2" customWidth="1"/>
    <col min="15337" max="15337" width="17.5703125" style="2" customWidth="1"/>
    <col min="15338" max="15338" width="12.42578125" style="2" customWidth="1"/>
    <col min="15339" max="15339" width="20.140625" style="2" customWidth="1"/>
    <col min="15340" max="15340" width="24" style="2" customWidth="1"/>
    <col min="15341" max="15341" width="20.140625" style="2" customWidth="1"/>
    <col min="15342" max="15342" width="22.7109375" style="2" customWidth="1"/>
    <col min="15343" max="15343" width="29.140625" style="2" customWidth="1"/>
    <col min="15344" max="15344" width="24" style="2" customWidth="1"/>
    <col min="15345" max="15345" width="7.28515625" style="2" customWidth="1"/>
    <col min="15346" max="15346" width="15" style="2" customWidth="1"/>
    <col min="15347" max="15347" width="18.85546875" style="2" customWidth="1"/>
    <col min="15348" max="15348" width="15" style="2" customWidth="1"/>
    <col min="15349" max="15349" width="16.28515625" style="2" customWidth="1"/>
    <col min="15350" max="15350" width="13.7109375" style="2" customWidth="1"/>
    <col min="15351" max="15351" width="11.140625" style="2" customWidth="1"/>
    <col min="15352" max="15352" width="15" style="2" customWidth="1"/>
    <col min="15353" max="15353" width="20.140625" style="2" customWidth="1"/>
    <col min="15354" max="15354" width="17.5703125" style="2" customWidth="1"/>
    <col min="15355" max="15355" width="27.85546875" style="2" customWidth="1"/>
    <col min="15356" max="15356" width="26.5703125" style="2" customWidth="1"/>
    <col min="15357" max="15357" width="15" style="2" customWidth="1"/>
    <col min="15358" max="15358" width="17.5703125" style="2" customWidth="1"/>
    <col min="15359" max="15361" width="16.28515625" style="2" customWidth="1"/>
    <col min="15362" max="15362" width="20.140625" style="2" customWidth="1"/>
    <col min="15363" max="15363" width="15" style="2" customWidth="1"/>
    <col min="15364" max="15365" width="20.140625" style="2" customWidth="1"/>
    <col min="15366" max="15366" width="17.5703125" style="2" customWidth="1"/>
    <col min="15367" max="15367" width="20.140625" style="2" customWidth="1"/>
    <col min="15368" max="15368" width="12.42578125" style="2" customWidth="1"/>
    <col min="15369" max="15369" width="26.5703125" style="2" customWidth="1"/>
    <col min="15370" max="15370" width="29.140625" style="2" customWidth="1"/>
    <col min="15371" max="15578" width="12.42578125" style="2" customWidth="1"/>
    <col min="15579" max="15579" width="24" style="2" customWidth="1"/>
    <col min="15580" max="15580" width="21.42578125" style="2" customWidth="1"/>
    <col min="15581" max="15581" width="24" style="2" customWidth="1"/>
    <col min="15582" max="15582" width="11.140625" style="2" customWidth="1"/>
    <col min="15583" max="15583" width="15" style="2" customWidth="1"/>
    <col min="15584" max="15584" width="13.7109375" style="2" customWidth="1"/>
    <col min="15585" max="15585" width="24" style="2" customWidth="1"/>
    <col min="15586" max="15586" width="15" style="2" customWidth="1"/>
    <col min="15587" max="15587" width="21.42578125" style="2" customWidth="1"/>
    <col min="15588" max="15588" width="15" style="2" customWidth="1"/>
    <col min="15589" max="15589" width="18.85546875" style="2" customWidth="1"/>
    <col min="15590" max="15590" width="12.42578125" style="2" customWidth="1"/>
    <col min="15591" max="15591" width="17.5703125" style="2" customWidth="1"/>
    <col min="15592" max="15592" width="25.28515625" style="2" customWidth="1"/>
    <col min="15593" max="15593" width="17.5703125" style="2" customWidth="1"/>
    <col min="15594" max="15594" width="12.42578125" style="2" customWidth="1"/>
    <col min="15595" max="15595" width="20.140625" style="2" customWidth="1"/>
    <col min="15596" max="15596" width="24" style="2" customWidth="1"/>
    <col min="15597" max="15597" width="20.140625" style="2" customWidth="1"/>
    <col min="15598" max="15598" width="22.7109375" style="2" customWidth="1"/>
    <col min="15599" max="15599" width="29.140625" style="2" customWidth="1"/>
    <col min="15600" max="15600" width="24" style="2" customWidth="1"/>
    <col min="15601" max="15601" width="7.28515625" style="2" customWidth="1"/>
    <col min="15602" max="15602" width="15" style="2" customWidth="1"/>
    <col min="15603" max="15603" width="18.85546875" style="2" customWidth="1"/>
    <col min="15604" max="15604" width="15" style="2" customWidth="1"/>
    <col min="15605" max="15605" width="16.28515625" style="2" customWidth="1"/>
    <col min="15606" max="15606" width="13.7109375" style="2" customWidth="1"/>
    <col min="15607" max="15607" width="11.140625" style="2" customWidth="1"/>
    <col min="15608" max="15608" width="15" style="2" customWidth="1"/>
    <col min="15609" max="15609" width="20.140625" style="2" customWidth="1"/>
    <col min="15610" max="15610" width="17.5703125" style="2" customWidth="1"/>
    <col min="15611" max="15611" width="27.85546875" style="2" customWidth="1"/>
    <col min="15612" max="15612" width="26.5703125" style="2" customWidth="1"/>
    <col min="15613" max="15613" width="15" style="2" customWidth="1"/>
    <col min="15614" max="15614" width="17.5703125" style="2" customWidth="1"/>
    <col min="15615" max="15617" width="16.28515625" style="2" customWidth="1"/>
    <col min="15618" max="15618" width="20.140625" style="2" customWidth="1"/>
    <col min="15619" max="15619" width="15" style="2" customWidth="1"/>
    <col min="15620" max="15621" width="20.140625" style="2" customWidth="1"/>
    <col min="15622" max="15622" width="17.5703125" style="2" customWidth="1"/>
    <col min="15623" max="15623" width="20.140625" style="2" customWidth="1"/>
    <col min="15624" max="15624" width="12.42578125" style="2" customWidth="1"/>
    <col min="15625" max="15625" width="26.5703125" style="2" customWidth="1"/>
    <col min="15626" max="15626" width="29.140625" style="2" customWidth="1"/>
    <col min="15627" max="15834" width="12.42578125" style="2" customWidth="1"/>
    <col min="15835" max="15835" width="24" style="2" customWidth="1"/>
    <col min="15836" max="15836" width="21.42578125" style="2" customWidth="1"/>
    <col min="15837" max="15837" width="24" style="2" customWidth="1"/>
    <col min="15838" max="15838" width="11.140625" style="2" customWidth="1"/>
    <col min="15839" max="15839" width="15" style="2" customWidth="1"/>
    <col min="15840" max="15840" width="13.7109375" style="2" customWidth="1"/>
    <col min="15841" max="15841" width="24" style="2" customWidth="1"/>
    <col min="15842" max="15842" width="15" style="2" customWidth="1"/>
    <col min="15843" max="15843" width="21.42578125" style="2" customWidth="1"/>
    <col min="15844" max="15844" width="15" style="2" customWidth="1"/>
    <col min="15845" max="15845" width="18.85546875" style="2" customWidth="1"/>
    <col min="15846" max="15846" width="12.42578125" style="2" customWidth="1"/>
    <col min="15847" max="15847" width="17.5703125" style="2" customWidth="1"/>
    <col min="15848" max="15848" width="25.28515625" style="2" customWidth="1"/>
    <col min="15849" max="15849" width="17.5703125" style="2" customWidth="1"/>
    <col min="15850" max="15850" width="12.42578125" style="2" customWidth="1"/>
    <col min="15851" max="15851" width="20.140625" style="2" customWidth="1"/>
    <col min="15852" max="15852" width="24" style="2" customWidth="1"/>
    <col min="15853" max="15853" width="20.140625" style="2" customWidth="1"/>
    <col min="15854" max="15854" width="22.7109375" style="2" customWidth="1"/>
    <col min="15855" max="15855" width="29.140625" style="2" customWidth="1"/>
    <col min="15856" max="15856" width="24" style="2" customWidth="1"/>
    <col min="15857" max="15857" width="7.28515625" style="2" customWidth="1"/>
    <col min="15858" max="15858" width="15" style="2" customWidth="1"/>
    <col min="15859" max="15859" width="18.85546875" style="2" customWidth="1"/>
    <col min="15860" max="15860" width="15" style="2" customWidth="1"/>
    <col min="15861" max="15861" width="16.28515625" style="2" customWidth="1"/>
    <col min="15862" max="15862" width="13.7109375" style="2" customWidth="1"/>
    <col min="15863" max="15863" width="11.140625" style="2" customWidth="1"/>
    <col min="15864" max="15864" width="15" style="2" customWidth="1"/>
    <col min="15865" max="15865" width="20.140625" style="2" customWidth="1"/>
    <col min="15866" max="15866" width="17.5703125" style="2" customWidth="1"/>
    <col min="15867" max="15867" width="27.85546875" style="2" customWidth="1"/>
    <col min="15868" max="15868" width="26.5703125" style="2" customWidth="1"/>
    <col min="15869" max="15869" width="15" style="2" customWidth="1"/>
    <col min="15870" max="15870" width="17.5703125" style="2" customWidth="1"/>
    <col min="15871" max="15873" width="16.28515625" style="2" customWidth="1"/>
    <col min="15874" max="15874" width="20.140625" style="2" customWidth="1"/>
    <col min="15875" max="15875" width="15" style="2" customWidth="1"/>
    <col min="15876" max="15877" width="20.140625" style="2" customWidth="1"/>
    <col min="15878" max="15878" width="17.5703125" style="2" customWidth="1"/>
    <col min="15879" max="15879" width="20.140625" style="2" customWidth="1"/>
    <col min="15880" max="15880" width="12.42578125" style="2" customWidth="1"/>
    <col min="15881" max="15881" width="26.5703125" style="2" customWidth="1"/>
    <col min="15882" max="15882" width="29.140625" style="2" customWidth="1"/>
    <col min="15883" max="16090" width="12.42578125" style="2" customWidth="1"/>
    <col min="16091" max="16091" width="24" style="2" customWidth="1"/>
    <col min="16092" max="16092" width="21.42578125" style="2" customWidth="1"/>
    <col min="16093" max="16093" width="24" style="2" customWidth="1"/>
    <col min="16094" max="16094" width="11.140625" style="2" customWidth="1"/>
    <col min="16095" max="16095" width="15" style="2" customWidth="1"/>
    <col min="16096" max="16096" width="13.7109375" style="2" customWidth="1"/>
    <col min="16097" max="16097" width="24" style="2" customWidth="1"/>
    <col min="16098" max="16098" width="15" style="2" customWidth="1"/>
    <col min="16099" max="16099" width="21.42578125" style="2" customWidth="1"/>
    <col min="16100" max="16100" width="15" style="2" customWidth="1"/>
    <col min="16101" max="16101" width="18.85546875" style="2" customWidth="1"/>
    <col min="16102" max="16102" width="12.42578125" style="2" customWidth="1"/>
    <col min="16103" max="16103" width="17.5703125" style="2" customWidth="1"/>
    <col min="16104" max="16104" width="25.28515625" style="2" customWidth="1"/>
    <col min="16105" max="16105" width="17.5703125" style="2" customWidth="1"/>
    <col min="16106" max="16106" width="12.42578125" style="2" customWidth="1"/>
    <col min="16107" max="16107" width="20.140625" style="2" customWidth="1"/>
    <col min="16108" max="16108" width="24" style="2" customWidth="1"/>
    <col min="16109" max="16109" width="20.140625" style="2" customWidth="1"/>
    <col min="16110" max="16110" width="22.7109375" style="2" customWidth="1"/>
    <col min="16111" max="16111" width="29.140625" style="2" customWidth="1"/>
    <col min="16112" max="16112" width="24" style="2" customWidth="1"/>
    <col min="16113" max="16113" width="7.28515625" style="2" customWidth="1"/>
    <col min="16114" max="16114" width="15" style="2" customWidth="1"/>
    <col min="16115" max="16115" width="18.85546875" style="2" customWidth="1"/>
    <col min="16116" max="16116" width="15" style="2" customWidth="1"/>
    <col min="16117" max="16117" width="16.28515625" style="2" customWidth="1"/>
    <col min="16118" max="16118" width="13.7109375" style="2" customWidth="1"/>
    <col min="16119" max="16119" width="11.140625" style="2" customWidth="1"/>
    <col min="16120" max="16120" width="15" style="2" customWidth="1"/>
    <col min="16121" max="16121" width="20.140625" style="2" customWidth="1"/>
    <col min="16122" max="16122" width="17.5703125" style="2" customWidth="1"/>
    <col min="16123" max="16123" width="27.85546875" style="2" customWidth="1"/>
    <col min="16124" max="16124" width="26.5703125" style="2" customWidth="1"/>
    <col min="16125" max="16125" width="15" style="2" customWidth="1"/>
    <col min="16126" max="16126" width="17.5703125" style="2" customWidth="1"/>
    <col min="16127" max="16129" width="16.28515625" style="2" customWidth="1"/>
    <col min="16130" max="16130" width="20.140625" style="2" customWidth="1"/>
    <col min="16131" max="16131" width="15" style="2" customWidth="1"/>
    <col min="16132" max="16133" width="20.140625" style="2" customWidth="1"/>
    <col min="16134" max="16134" width="17.5703125" style="2" customWidth="1"/>
    <col min="16135" max="16135" width="20.140625" style="2" customWidth="1"/>
    <col min="16136" max="16136" width="12.42578125" style="2" customWidth="1"/>
    <col min="16137" max="16137" width="26.5703125" style="2" customWidth="1"/>
    <col min="16138" max="16138" width="29.140625" style="2" customWidth="1"/>
    <col min="16139" max="16384" width="12.42578125" style="2" customWidth="1"/>
  </cols>
  <sheetData>
    <row r="1" spans="1:218" s="80" customFormat="1" x14ac:dyDescent="0.2">
      <c r="A1" s="90" t="s">
        <v>85</v>
      </c>
      <c r="B1" s="68">
        <f ca="1">WORKDAY(TODAY(),1,$T$129:$T$513)</f>
        <v>44070</v>
      </c>
      <c r="C1" s="70"/>
      <c r="D1" s="70"/>
      <c r="E1" s="70"/>
      <c r="F1" s="71"/>
      <c r="G1" s="70"/>
      <c r="H1" s="72"/>
      <c r="I1" s="72"/>
      <c r="J1" s="70"/>
      <c r="K1" s="70"/>
      <c r="L1" s="70"/>
      <c r="M1" s="73"/>
      <c r="N1" s="70"/>
      <c r="O1" s="70"/>
      <c r="P1" s="74"/>
      <c r="Q1" s="75"/>
      <c r="R1" s="75"/>
      <c r="S1" s="75"/>
      <c r="T1" s="76" t="s">
        <v>0</v>
      </c>
      <c r="U1" s="75"/>
      <c r="V1" s="75"/>
      <c r="W1" s="75"/>
      <c r="X1" s="77" t="s">
        <v>1</v>
      </c>
      <c r="Y1" s="75"/>
      <c r="Z1" s="75"/>
      <c r="AA1" s="75"/>
      <c r="AB1" s="75"/>
      <c r="AC1" s="75"/>
      <c r="AD1" s="75"/>
      <c r="AE1" s="75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</row>
    <row r="2" spans="1:218" s="80" customFormat="1" ht="27" customHeight="1" x14ac:dyDescent="0.2">
      <c r="A2" s="68"/>
      <c r="B2" s="68" t="s">
        <v>2</v>
      </c>
      <c r="C2" s="81"/>
      <c r="D2" s="70"/>
      <c r="E2" s="72"/>
      <c r="F2" s="71"/>
      <c r="G2" s="82"/>
      <c r="H2" s="72"/>
      <c r="I2" s="72"/>
      <c r="J2" s="72"/>
      <c r="K2" s="81"/>
      <c r="L2" s="70"/>
      <c r="M2" s="73"/>
      <c r="N2" s="81"/>
      <c r="O2" s="81"/>
      <c r="P2" s="83"/>
      <c r="Q2" s="75"/>
      <c r="R2" s="75"/>
      <c r="S2" s="75"/>
      <c r="T2" s="75"/>
      <c r="U2" s="75"/>
      <c r="V2" s="75"/>
      <c r="W2" s="75"/>
      <c r="X2" s="79"/>
      <c r="Y2" s="75"/>
      <c r="Z2" s="75"/>
      <c r="AA2" s="75"/>
      <c r="AB2" s="75"/>
      <c r="AC2" s="75"/>
      <c r="AD2" s="75"/>
      <c r="AE2" s="75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</row>
    <row r="3" spans="1:218" s="80" customFormat="1" ht="24" customHeight="1" x14ac:dyDescent="0.2">
      <c r="A3" s="85"/>
      <c r="B3" s="86"/>
      <c r="C3" s="86"/>
      <c r="D3" s="86"/>
      <c r="E3" s="86"/>
      <c r="F3" s="87"/>
      <c r="G3" s="86"/>
      <c r="H3" s="88"/>
      <c r="I3" s="88"/>
      <c r="J3" s="88"/>
      <c r="K3" s="86"/>
      <c r="L3" s="86"/>
      <c r="M3" s="89"/>
      <c r="N3" s="86"/>
      <c r="O3" s="86"/>
      <c r="P3" s="86"/>
      <c r="Q3" s="86"/>
      <c r="R3" s="86"/>
      <c r="S3" s="86"/>
      <c r="T3" s="86"/>
      <c r="U3" s="86"/>
      <c r="V3" s="87"/>
      <c r="W3" s="75"/>
      <c r="X3" s="76" t="s">
        <v>3</v>
      </c>
      <c r="Y3" s="75"/>
      <c r="Z3" s="75"/>
      <c r="AA3" s="75"/>
      <c r="AB3" s="75"/>
      <c r="AC3" s="75"/>
      <c r="AD3" s="75"/>
      <c r="AE3" s="75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</row>
    <row r="4" spans="1:218" s="80" customFormat="1" x14ac:dyDescent="0.2">
      <c r="A4" s="90"/>
      <c r="B4" s="78">
        <v>1</v>
      </c>
      <c r="C4" s="78">
        <f t="shared" ref="C4:Q4" si="0">(B4+1)</f>
        <v>2</v>
      </c>
      <c r="D4" s="78">
        <f t="shared" si="0"/>
        <v>3</v>
      </c>
      <c r="E4" s="78">
        <f t="shared" si="0"/>
        <v>4</v>
      </c>
      <c r="F4" s="78">
        <f t="shared" si="0"/>
        <v>5</v>
      </c>
      <c r="G4" s="78">
        <f t="shared" si="0"/>
        <v>6</v>
      </c>
      <c r="H4" s="78">
        <f t="shared" si="0"/>
        <v>7</v>
      </c>
      <c r="I4" s="78">
        <f t="shared" si="0"/>
        <v>8</v>
      </c>
      <c r="J4" s="78">
        <f t="shared" si="0"/>
        <v>9</v>
      </c>
      <c r="K4" s="78">
        <f t="shared" si="0"/>
        <v>10</v>
      </c>
      <c r="L4" s="78">
        <f t="shared" si="0"/>
        <v>11</v>
      </c>
      <c r="M4" s="78">
        <f t="shared" si="0"/>
        <v>12</v>
      </c>
      <c r="N4" s="78">
        <f t="shared" si="0"/>
        <v>13</v>
      </c>
      <c r="O4" s="78">
        <f t="shared" si="0"/>
        <v>14</v>
      </c>
      <c r="P4" s="78">
        <f t="shared" si="0"/>
        <v>15</v>
      </c>
      <c r="Q4" s="78">
        <f t="shared" si="0"/>
        <v>16</v>
      </c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</row>
    <row r="5" spans="1:218" s="80" customFormat="1" x14ac:dyDescent="0.2">
      <c r="A5" s="93" t="s">
        <v>4</v>
      </c>
      <c r="B5" s="94" t="s">
        <v>5</v>
      </c>
      <c r="C5" s="94" t="s">
        <v>6</v>
      </c>
      <c r="D5" s="95" t="s">
        <v>7</v>
      </c>
      <c r="E5" s="96" t="s">
        <v>7</v>
      </c>
      <c r="F5" s="97" t="s">
        <v>7</v>
      </c>
      <c r="G5" s="98" t="s">
        <v>7</v>
      </c>
      <c r="H5" s="96" t="s">
        <v>7</v>
      </c>
      <c r="I5" s="96" t="s">
        <v>7</v>
      </c>
      <c r="J5" s="98" t="s">
        <v>7</v>
      </c>
      <c r="K5" s="94" t="s">
        <v>8</v>
      </c>
      <c r="L5" s="99" t="s">
        <v>9</v>
      </c>
      <c r="M5" s="100" t="s">
        <v>10</v>
      </c>
      <c r="N5" s="94" t="s">
        <v>10</v>
      </c>
      <c r="O5" s="94" t="s">
        <v>8</v>
      </c>
      <c r="P5" s="101" t="s">
        <v>11</v>
      </c>
      <c r="Q5" s="99" t="s">
        <v>11</v>
      </c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</row>
    <row r="6" spans="1:218" s="80" customFormat="1" x14ac:dyDescent="0.2">
      <c r="A6" s="93"/>
      <c r="B6" s="94" t="s">
        <v>86</v>
      </c>
      <c r="C6" s="94" t="s">
        <v>12</v>
      </c>
      <c r="D6" s="99" t="s">
        <v>13</v>
      </c>
      <c r="E6" s="102"/>
      <c r="F6" s="103" t="s">
        <v>14</v>
      </c>
      <c r="G6" s="104"/>
      <c r="H6" s="102" t="s">
        <v>15</v>
      </c>
      <c r="I6" s="102" t="s">
        <v>15</v>
      </c>
      <c r="J6" s="102"/>
      <c r="K6" s="94"/>
      <c r="L6" s="99"/>
      <c r="M6" s="100"/>
      <c r="N6" s="94"/>
      <c r="O6" s="94" t="s">
        <v>16</v>
      </c>
      <c r="P6" s="101" t="s">
        <v>17</v>
      </c>
      <c r="Q6" s="99" t="s">
        <v>17</v>
      </c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</row>
    <row r="7" spans="1:218" s="80" customFormat="1" x14ac:dyDescent="0.2">
      <c r="A7" s="93" t="s">
        <v>18</v>
      </c>
      <c r="B7" s="105" t="s">
        <v>19</v>
      </c>
      <c r="C7" s="94"/>
      <c r="D7" s="99"/>
      <c r="E7" s="102"/>
      <c r="F7" s="106" t="s">
        <v>20</v>
      </c>
      <c r="G7" s="104"/>
      <c r="H7" s="102" t="s">
        <v>21</v>
      </c>
      <c r="I7" s="102" t="s">
        <v>21</v>
      </c>
      <c r="J7" s="102"/>
      <c r="K7" s="94"/>
      <c r="L7" s="99"/>
      <c r="M7" s="100"/>
      <c r="N7" s="94"/>
      <c r="O7" s="94" t="s">
        <v>10</v>
      </c>
      <c r="P7" s="101" t="s">
        <v>22</v>
      </c>
      <c r="Q7" s="99" t="s">
        <v>4</v>
      </c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</row>
    <row r="8" spans="1:218" s="80" customFormat="1" x14ac:dyDescent="0.2">
      <c r="A8" s="107">
        <v>42926</v>
      </c>
      <c r="B8" s="94" t="s">
        <v>23</v>
      </c>
      <c r="C8" s="94" t="s">
        <v>23</v>
      </c>
      <c r="D8" s="99" t="s">
        <v>24</v>
      </c>
      <c r="E8" s="102" t="s">
        <v>25</v>
      </c>
      <c r="F8" s="92" t="s">
        <v>26</v>
      </c>
      <c r="G8" s="108" t="s">
        <v>27</v>
      </c>
      <c r="H8" s="91" t="s">
        <v>28</v>
      </c>
      <c r="I8" s="91" t="s">
        <v>28</v>
      </c>
      <c r="J8" s="91" t="s">
        <v>29</v>
      </c>
      <c r="K8" s="94" t="s">
        <v>23</v>
      </c>
      <c r="L8" s="99"/>
      <c r="M8" s="100" t="s">
        <v>30</v>
      </c>
      <c r="N8" s="94" t="s">
        <v>23</v>
      </c>
      <c r="O8" s="94" t="s">
        <v>23</v>
      </c>
      <c r="P8" s="101" t="s">
        <v>31</v>
      </c>
      <c r="Q8" s="75"/>
      <c r="R8" s="75"/>
      <c r="S8" s="75"/>
      <c r="T8" s="75"/>
      <c r="U8" s="75"/>
      <c r="V8" s="75"/>
      <c r="W8" s="75"/>
      <c r="X8" s="75"/>
      <c r="Y8" s="75"/>
      <c r="Z8" s="84"/>
      <c r="AA8" s="75"/>
      <c r="AB8" s="75"/>
      <c r="AC8" s="75"/>
      <c r="AD8" s="75"/>
      <c r="AE8" s="75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</row>
    <row r="9" spans="1:218" s="80" customFormat="1" x14ac:dyDescent="0.2">
      <c r="A9" s="69"/>
      <c r="B9" s="81"/>
      <c r="C9" s="81"/>
      <c r="D9" s="70"/>
      <c r="E9" s="72"/>
      <c r="F9" s="71"/>
      <c r="G9" s="82"/>
      <c r="H9" s="91" t="s">
        <v>32</v>
      </c>
      <c r="I9" s="91" t="s">
        <v>33</v>
      </c>
      <c r="J9" s="72"/>
      <c r="K9" s="81"/>
      <c r="L9" s="70"/>
      <c r="M9" s="73"/>
      <c r="N9" s="81"/>
      <c r="O9" s="81"/>
      <c r="P9" s="83"/>
      <c r="Q9" s="75"/>
      <c r="R9" s="75"/>
      <c r="S9" s="75"/>
      <c r="T9" s="75"/>
      <c r="U9" s="75">
        <v>1</v>
      </c>
      <c r="V9" s="75">
        <v>2</v>
      </c>
      <c r="W9" s="75">
        <v>3</v>
      </c>
      <c r="X9" s="75">
        <v>4</v>
      </c>
      <c r="Y9" s="75">
        <v>5</v>
      </c>
      <c r="Z9" s="75">
        <v>6</v>
      </c>
      <c r="AA9" s="75">
        <v>7</v>
      </c>
      <c r="AB9" s="75">
        <v>8</v>
      </c>
      <c r="AC9" s="75">
        <v>9</v>
      </c>
      <c r="AD9" s="75">
        <v>10</v>
      </c>
      <c r="AE9" s="75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</row>
    <row r="10" spans="1:218" x14ac:dyDescent="0.2">
      <c r="A10" s="109">
        <f>A8</f>
        <v>42926</v>
      </c>
      <c r="B10" s="4">
        <f>(C10+K10)</f>
        <v>10000</v>
      </c>
      <c r="C10" s="5">
        <v>10000</v>
      </c>
      <c r="D10" s="6">
        <f ca="1">IF(A10&lt;$B$1,VLOOKUP(A10,[1]DI!$A$4:$B$15000,2,FALSE),0)</f>
        <v>0.1014</v>
      </c>
      <c r="E10" s="4">
        <f t="shared" ref="E10:E73" ca="1" si="1">ROUND((((1+D10)^(1/252)-1)),8)</f>
        <v>3.8334000000000003E-4</v>
      </c>
      <c r="F10" s="3">
        <v>1.075</v>
      </c>
      <c r="G10" s="7">
        <f t="shared" ref="G10:G73" ca="1" si="2">TRUNC((1+(E10*F10)),15)</f>
        <v>1.0004120905</v>
      </c>
      <c r="H10" s="4">
        <v>1</v>
      </c>
      <c r="I10" s="4">
        <v>1</v>
      </c>
      <c r="J10" s="4">
        <f t="shared" ref="J10:J73" si="3">ROUND(TRUNC(H10/I10,15),8)</f>
        <v>1</v>
      </c>
      <c r="K10" s="4">
        <f t="shared" ref="K10:K73" si="4">TRUNC((C10*(J10-1)),8)</f>
        <v>0</v>
      </c>
      <c r="L10" s="8">
        <v>0</v>
      </c>
      <c r="M10" s="9">
        <f>IF(L10&gt;0,VLOOKUP(L10,T$12:$AC$125,7),0)</f>
        <v>0</v>
      </c>
      <c r="N10" s="10">
        <f t="shared" ref="N10:N73" si="5">IF(M10&gt;0,(C10*M10),0)</f>
        <v>0</v>
      </c>
      <c r="O10" s="10">
        <f t="shared" ref="O10:O73" si="6">(K10+N10)</f>
        <v>0</v>
      </c>
      <c r="P10" s="11" t="s">
        <v>35</v>
      </c>
      <c r="Q10" s="12">
        <f>AD12</f>
        <v>43291</v>
      </c>
      <c r="R10" s="13"/>
      <c r="S10" s="14"/>
      <c r="T10" s="15" t="s">
        <v>36</v>
      </c>
      <c r="U10" s="16" t="s">
        <v>37</v>
      </c>
      <c r="V10" s="15" t="s">
        <v>38</v>
      </c>
      <c r="W10" s="15" t="s">
        <v>39</v>
      </c>
      <c r="X10" s="15" t="s">
        <v>40</v>
      </c>
      <c r="Y10" s="15" t="s">
        <v>41</v>
      </c>
      <c r="Z10" s="17" t="s">
        <v>41</v>
      </c>
      <c r="AA10" s="15" t="s">
        <v>42</v>
      </c>
      <c r="AB10" s="15" t="s">
        <v>43</v>
      </c>
      <c r="AC10" s="18" t="s">
        <v>44</v>
      </c>
      <c r="AD10" s="15" t="s">
        <v>44</v>
      </c>
      <c r="AE10" s="13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</row>
    <row r="11" spans="1:218" x14ac:dyDescent="0.2">
      <c r="A11" s="109">
        <f t="shared" ref="A11:A74" si="7">(A10+1)</f>
        <v>42927</v>
      </c>
      <c r="B11" s="4">
        <f ca="1">IF(A11&lt;=TODAY(),C11+K11,IF(AND(A11&gt;TODAY(),A11&lt;=$B$1),IF(VLOOKUP(TODAY(),$A$10:$D$370,4,FALSE)=0,"n.d",C11+K11),"n.d"))</f>
        <v>10004.120899990001</v>
      </c>
      <c r="C11" s="4">
        <f t="shared" ref="C11:C74" si="8">TRUNC(C10-N10,6)</f>
        <v>10000</v>
      </c>
      <c r="D11" s="6">
        <f ca="1">IF(A11&lt;$B$1,VLOOKUP(A11,[1]DI!$A$4:$B$15000,2,FALSE),0)</f>
        <v>0.1014</v>
      </c>
      <c r="E11" s="4">
        <f t="shared" ca="1" si="1"/>
        <v>3.8334000000000003E-4</v>
      </c>
      <c r="F11" s="22">
        <f t="shared" ref="F11:F74" si="9">F10</f>
        <v>1.075</v>
      </c>
      <c r="G11" s="7">
        <f t="shared" ca="1" si="2"/>
        <v>1.0004120905</v>
      </c>
      <c r="H11" s="4">
        <f ca="1">TRUNC(PRODUCT(G$10:G10),15)</f>
        <v>1.0004120905</v>
      </c>
      <c r="I11" s="4">
        <f t="shared" ref="I11:I74" si="10">IF(OR(L10&gt;0,L10="E"),H10,I10)</f>
        <v>1</v>
      </c>
      <c r="J11" s="4">
        <f t="shared" ca="1" si="3"/>
        <v>1.00041209</v>
      </c>
      <c r="K11" s="4">
        <f t="shared" ca="1" si="4"/>
        <v>4.1208999899999998</v>
      </c>
      <c r="L11" s="23">
        <f>IF(VLOOKUP(A11,$U$12:$AD$125,8)=VLOOKUP(A10,$U$12:$AD$125,8),0,VLOOKUP(A11,U$12:$AD$125,8))</f>
        <v>0</v>
      </c>
      <c r="M11" s="9">
        <f>IF(L11&gt;0,VLOOKUP(L11,T$12:$AC$125,7),0)</f>
        <v>0</v>
      </c>
      <c r="N11" s="10">
        <f t="shared" si="5"/>
        <v>0</v>
      </c>
      <c r="O11" s="10">
        <f t="shared" ca="1" si="6"/>
        <v>4.1208999899999998</v>
      </c>
      <c r="P11" s="24" t="str">
        <f t="shared" ref="P11:P74" si="11">IF(L10&gt;0,VLOOKUP(A10,$U$12:$AD$125,9),P10)</f>
        <v>A+J=</v>
      </c>
      <c r="Q11" s="12">
        <f t="shared" ref="Q11:Q74" si="12">IF(L10&gt;0,VLOOKUP(A10,$U$12:$AD$125,10),Q10)</f>
        <v>43291</v>
      </c>
      <c r="R11" s="13"/>
      <c r="S11" s="14"/>
      <c r="T11" s="15"/>
      <c r="U11" s="16"/>
      <c r="V11" s="15" t="s">
        <v>23</v>
      </c>
      <c r="W11" s="15" t="s">
        <v>45</v>
      </c>
      <c r="X11" s="25">
        <v>0</v>
      </c>
      <c r="Y11" s="15" t="s">
        <v>23</v>
      </c>
      <c r="Z11" s="17" t="s">
        <v>30</v>
      </c>
      <c r="AA11" s="15" t="s">
        <v>23</v>
      </c>
      <c r="AB11" s="15"/>
      <c r="AC11" s="18" t="s">
        <v>46</v>
      </c>
      <c r="AD11" s="15" t="s">
        <v>46</v>
      </c>
      <c r="AE11" s="13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</row>
    <row r="12" spans="1:218" x14ac:dyDescent="0.2">
      <c r="A12" s="109">
        <f t="shared" si="7"/>
        <v>42928</v>
      </c>
      <c r="B12" s="4">
        <f t="shared" ref="B12:B75" ca="1" si="13">IF(A12&lt;=TODAY(),C12+K12,IF(AND(A12&gt;TODAY(),A12&lt;=$B$1),IF(VLOOKUP(TODAY(),$A$10:$D$370,4,FALSE)=0,"n.d",C12+K12),"n.d"))</f>
        <v>10008.2435</v>
      </c>
      <c r="C12" s="4">
        <f t="shared" si="8"/>
        <v>10000</v>
      </c>
      <c r="D12" s="6">
        <f ca="1">IF(A12&lt;$B$1,VLOOKUP(A12,[1]DI!$A$4:$B$15000,2,FALSE),0)</f>
        <v>0.1014</v>
      </c>
      <c r="E12" s="4">
        <f t="shared" ca="1" si="1"/>
        <v>3.8334000000000003E-4</v>
      </c>
      <c r="F12" s="22">
        <f t="shared" si="9"/>
        <v>1.075</v>
      </c>
      <c r="G12" s="7">
        <f t="shared" ca="1" si="2"/>
        <v>1.0004120905</v>
      </c>
      <c r="H12" s="4">
        <f ca="1">TRUNC(PRODUCT(G$10:G11),15)</f>
        <v>1.0008243508185799</v>
      </c>
      <c r="I12" s="4">
        <f t="shared" si="10"/>
        <v>1</v>
      </c>
      <c r="J12" s="4">
        <f t="shared" ca="1" si="3"/>
        <v>1.00082435</v>
      </c>
      <c r="K12" s="4">
        <f t="shared" ca="1" si="4"/>
        <v>8.2434999999999992</v>
      </c>
      <c r="L12" s="23">
        <f>IF(VLOOKUP(A12,$U$12:$AD$125,8)=VLOOKUP(A11,$U$12:$AD$125,8),0,VLOOKUP(A12,U$12:$AD$125,8))</f>
        <v>0</v>
      </c>
      <c r="M12" s="9">
        <f>IF(L12&gt;0,VLOOKUP(L12,T$12:$AC$125,7),0)</f>
        <v>0</v>
      </c>
      <c r="N12" s="10">
        <f t="shared" si="5"/>
        <v>0</v>
      </c>
      <c r="O12" s="10">
        <f t="shared" ca="1" si="6"/>
        <v>8.2434999999999992</v>
      </c>
      <c r="P12" s="24" t="str">
        <f t="shared" si="11"/>
        <v>A+J=</v>
      </c>
      <c r="Q12" s="12">
        <f t="shared" si="12"/>
        <v>43291</v>
      </c>
      <c r="R12" s="13"/>
      <c r="S12" s="14"/>
      <c r="T12" s="27">
        <v>0</v>
      </c>
      <c r="U12" s="112">
        <f>Z129</f>
        <v>42926</v>
      </c>
      <c r="V12" s="29">
        <f>C10</f>
        <v>10000</v>
      </c>
      <c r="W12" s="30"/>
      <c r="X12" s="31" t="s">
        <v>34</v>
      </c>
      <c r="Y12" s="31" t="s">
        <v>34</v>
      </c>
      <c r="Z12" s="32" t="s">
        <v>34</v>
      </c>
      <c r="AA12" s="32" t="s">
        <v>34</v>
      </c>
      <c r="AB12" s="32" t="s">
        <v>34</v>
      </c>
      <c r="AC12" s="33" t="s">
        <v>35</v>
      </c>
      <c r="AD12" s="112">
        <f t="shared" ref="AD12:AD17" si="14">U13</f>
        <v>43291</v>
      </c>
      <c r="AE12" s="13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</row>
    <row r="13" spans="1:218" x14ac:dyDescent="0.2">
      <c r="A13" s="109">
        <f t="shared" si="7"/>
        <v>42929</v>
      </c>
      <c r="B13" s="4">
        <f t="shared" ca="1" si="13"/>
        <v>10012.367799989999</v>
      </c>
      <c r="C13" s="4">
        <f t="shared" si="8"/>
        <v>10000</v>
      </c>
      <c r="D13" s="6">
        <f ca="1">IF(A13&lt;$B$1,VLOOKUP(A13,[1]DI!$A$4:$B$15000,2,FALSE),0)</f>
        <v>0.1014</v>
      </c>
      <c r="E13" s="4">
        <f t="shared" ca="1" si="1"/>
        <v>3.8334000000000003E-4</v>
      </c>
      <c r="F13" s="22">
        <f t="shared" si="9"/>
        <v>1.075</v>
      </c>
      <c r="G13" s="7">
        <f t="shared" ca="1" si="2"/>
        <v>1.0004120905</v>
      </c>
      <c r="H13" s="4">
        <f ca="1">TRUNC(PRODUCT(G$10:G12),15)</f>
        <v>1.0012367810257199</v>
      </c>
      <c r="I13" s="4">
        <f t="shared" si="10"/>
        <v>1</v>
      </c>
      <c r="J13" s="4">
        <f t="shared" ca="1" si="3"/>
        <v>1.0012367799999999</v>
      </c>
      <c r="K13" s="4">
        <f t="shared" ca="1" si="4"/>
        <v>12.36779999</v>
      </c>
      <c r="L13" s="23">
        <f>IF(VLOOKUP(A13,$U$12:$AD$125,8)=VLOOKUP(A12,$U$12:$AD$125,8),0,VLOOKUP(A13,U$12:$AD$125,8))</f>
        <v>0</v>
      </c>
      <c r="M13" s="9">
        <f>IF(L13&gt;0,VLOOKUP(L13,T$12:$AC$125,7),0)</f>
        <v>0</v>
      </c>
      <c r="N13" s="10">
        <f t="shared" si="5"/>
        <v>0</v>
      </c>
      <c r="O13" s="10">
        <f t="shared" ca="1" si="6"/>
        <v>12.36779999</v>
      </c>
      <c r="P13" s="24" t="str">
        <f t="shared" si="11"/>
        <v>A+J=</v>
      </c>
      <c r="Q13" s="12">
        <f t="shared" si="12"/>
        <v>43291</v>
      </c>
      <c r="R13" s="13"/>
      <c r="S13" s="14"/>
      <c r="T13" s="27">
        <f>(T12+1)</f>
        <v>1</v>
      </c>
      <c r="U13" s="112">
        <f>Z131</f>
        <v>43291</v>
      </c>
      <c r="V13" s="34">
        <f>TRUNC((V12-Y13),8)</f>
        <v>8000</v>
      </c>
      <c r="W13" s="31">
        <f>NETWORKDAYS(U12,U13,T$129:T$280)-1</f>
        <v>250</v>
      </c>
      <c r="X13" s="30">
        <f>ROUND((ROUND(((1+X$11)^(W13/252)),9)-1)*V12,2)</f>
        <v>0</v>
      </c>
      <c r="Y13" s="34">
        <f>TRUNC(V12*Z13,8)</f>
        <v>2000</v>
      </c>
      <c r="Z13" s="32">
        <v>0.2</v>
      </c>
      <c r="AA13" s="30">
        <f>(X13+Y13)</f>
        <v>2000</v>
      </c>
      <c r="AB13" s="27">
        <f>T13</f>
        <v>1</v>
      </c>
      <c r="AC13" s="33" t="s">
        <v>35</v>
      </c>
      <c r="AD13" s="112">
        <f t="shared" si="14"/>
        <v>43475</v>
      </c>
      <c r="AE13" s="13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</row>
    <row r="14" spans="1:218" x14ac:dyDescent="0.2">
      <c r="A14" s="109">
        <f t="shared" si="7"/>
        <v>42930</v>
      </c>
      <c r="B14" s="4">
        <f t="shared" ca="1" si="13"/>
        <v>10016.493799989999</v>
      </c>
      <c r="C14" s="4">
        <f t="shared" si="8"/>
        <v>10000</v>
      </c>
      <c r="D14" s="6">
        <f ca="1">IF(A14&lt;$B$1,VLOOKUP(A14,[1]DI!$A$4:$B$15000,2,FALSE),0)</f>
        <v>0.1014</v>
      </c>
      <c r="E14" s="4">
        <f t="shared" ca="1" si="1"/>
        <v>3.8334000000000003E-4</v>
      </c>
      <c r="F14" s="22">
        <f t="shared" si="9"/>
        <v>1.075</v>
      </c>
      <c r="G14" s="7">
        <f t="shared" ca="1" si="2"/>
        <v>1.0004120905</v>
      </c>
      <c r="H14" s="4">
        <f ca="1">TRUNC(PRODUCT(G$10:G13),15)</f>
        <v>1.00164938119143</v>
      </c>
      <c r="I14" s="4">
        <f t="shared" si="10"/>
        <v>1</v>
      </c>
      <c r="J14" s="4">
        <f t="shared" ca="1" si="3"/>
        <v>1.0016493799999999</v>
      </c>
      <c r="K14" s="4">
        <f t="shared" ca="1" si="4"/>
        <v>16.493799989999999</v>
      </c>
      <c r="L14" s="23">
        <f>IF(VLOOKUP(A14,$U$12:$AD$125,8)=VLOOKUP(A13,$U$12:$AD$125,8),0,VLOOKUP(A14,U$12:$AD$125,8))</f>
        <v>0</v>
      </c>
      <c r="M14" s="9">
        <f>IF(L14&gt;0,VLOOKUP(L14,T$12:$AC$125,7),0)</f>
        <v>0</v>
      </c>
      <c r="N14" s="10">
        <f t="shared" si="5"/>
        <v>0</v>
      </c>
      <c r="O14" s="10">
        <f t="shared" ca="1" si="6"/>
        <v>16.493799989999999</v>
      </c>
      <c r="P14" s="24" t="str">
        <f t="shared" si="11"/>
        <v>A+J=</v>
      </c>
      <c r="Q14" s="12">
        <f t="shared" si="12"/>
        <v>43291</v>
      </c>
      <c r="R14" s="13"/>
      <c r="S14" s="14"/>
      <c r="T14" s="27">
        <f>(T13+1)</f>
        <v>2</v>
      </c>
      <c r="U14" s="112">
        <f>Z132</f>
        <v>43475</v>
      </c>
      <c r="V14" s="34">
        <f>TRUNC((V13-Y14),8)</f>
        <v>6000</v>
      </c>
      <c r="W14" s="31">
        <f>NETWORKDAYS(U13,U14,T$129:T$280)-1</f>
        <v>126</v>
      </c>
      <c r="X14" s="30">
        <f>ROUND((ROUND(((1+X$11)^(W14/252)),9)-1)*V13,2)</f>
        <v>0</v>
      </c>
      <c r="Y14" s="34">
        <f>TRUNC(V13*Z14,8)</f>
        <v>2000</v>
      </c>
      <c r="Z14" s="32">
        <v>0.25</v>
      </c>
      <c r="AA14" s="30">
        <f>(X14+Y14)</f>
        <v>2000</v>
      </c>
      <c r="AB14" s="27">
        <f>T14</f>
        <v>2</v>
      </c>
      <c r="AC14" s="33" t="s">
        <v>35</v>
      </c>
      <c r="AD14" s="112">
        <f t="shared" si="14"/>
        <v>43656</v>
      </c>
      <c r="AE14" s="13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</row>
    <row r="15" spans="1:218" x14ac:dyDescent="0.2">
      <c r="A15" s="109">
        <f t="shared" si="7"/>
        <v>42931</v>
      </c>
      <c r="B15" s="4">
        <f t="shared" ca="1" si="13"/>
        <v>10020.62149999</v>
      </c>
      <c r="C15" s="4">
        <f t="shared" si="8"/>
        <v>10000</v>
      </c>
      <c r="D15" s="6">
        <f ca="1">IF(A15&lt;$B$1,VLOOKUP(A15,[1]DI!$A$4:$B$15000,2,FALSE),0)</f>
        <v>0</v>
      </c>
      <c r="E15" s="4">
        <f t="shared" ca="1" si="1"/>
        <v>0</v>
      </c>
      <c r="F15" s="22">
        <f t="shared" si="9"/>
        <v>1.075</v>
      </c>
      <c r="G15" s="7">
        <f t="shared" ca="1" si="2"/>
        <v>1</v>
      </c>
      <c r="H15" s="4">
        <f ca="1">TRUNC(PRODUCT(G$10:G14),15)</f>
        <v>1.0020621513857499</v>
      </c>
      <c r="I15" s="4">
        <f t="shared" si="10"/>
        <v>1</v>
      </c>
      <c r="J15" s="4">
        <f t="shared" ca="1" si="3"/>
        <v>1.00206215</v>
      </c>
      <c r="K15" s="4">
        <f t="shared" ca="1" si="4"/>
        <v>20.62149999</v>
      </c>
      <c r="L15" s="23">
        <f>IF(VLOOKUP(A15,$U$12:$AD$125,8)=VLOOKUP(A14,$U$12:$AD$125,8),0,VLOOKUP(A15,U$12:$AD$125,8))</f>
        <v>0</v>
      </c>
      <c r="M15" s="9">
        <f>IF(L15&gt;0,VLOOKUP(L15,T$12:$AC$125,7),0)</f>
        <v>0</v>
      </c>
      <c r="N15" s="10">
        <f t="shared" si="5"/>
        <v>0</v>
      </c>
      <c r="O15" s="10">
        <f t="shared" ca="1" si="6"/>
        <v>20.62149999</v>
      </c>
      <c r="P15" s="24" t="str">
        <f t="shared" si="11"/>
        <v>A+J=</v>
      </c>
      <c r="Q15" s="12">
        <f t="shared" si="12"/>
        <v>43291</v>
      </c>
      <c r="R15" s="13"/>
      <c r="S15" s="14"/>
      <c r="T15" s="27">
        <f>(T14+1)</f>
        <v>3</v>
      </c>
      <c r="U15" s="112">
        <f>Z133</f>
        <v>43656</v>
      </c>
      <c r="V15" s="34">
        <f>TRUNC((V14-Y15),8)</f>
        <v>4000.002</v>
      </c>
      <c r="W15" s="31">
        <f>NETWORKDAYS(U14,U15,T$129:T$280)-1</f>
        <v>124</v>
      </c>
      <c r="X15" s="30">
        <f>ROUND((ROUND(((1+X$11)^(W15/252)),9)-1)*V14,2)</f>
        <v>0</v>
      </c>
      <c r="Y15" s="34">
        <f>TRUNC(V14*Z15,8)</f>
        <v>1999.998</v>
      </c>
      <c r="Z15" s="32">
        <v>0.33333299999999999</v>
      </c>
      <c r="AA15" s="30">
        <f>(X15+Y15)</f>
        <v>1999.998</v>
      </c>
      <c r="AB15" s="27">
        <f>T15</f>
        <v>3</v>
      </c>
      <c r="AC15" s="33" t="s">
        <v>35</v>
      </c>
      <c r="AD15" s="112">
        <f t="shared" si="14"/>
        <v>43840</v>
      </c>
      <c r="AE15" s="13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</row>
    <row r="16" spans="1:218" x14ac:dyDescent="0.2">
      <c r="A16" s="109">
        <f t="shared" si="7"/>
        <v>42932</v>
      </c>
      <c r="B16" s="4">
        <f t="shared" ca="1" si="13"/>
        <v>10020.62149999</v>
      </c>
      <c r="C16" s="4">
        <f t="shared" si="8"/>
        <v>10000</v>
      </c>
      <c r="D16" s="6">
        <f ca="1">IF(A16&lt;$B$1,VLOOKUP(A16,[1]DI!$A$4:$B$15000,2,FALSE),0)</f>
        <v>0</v>
      </c>
      <c r="E16" s="4">
        <f t="shared" ca="1" si="1"/>
        <v>0</v>
      </c>
      <c r="F16" s="22">
        <f t="shared" si="9"/>
        <v>1.075</v>
      </c>
      <c r="G16" s="7">
        <f t="shared" ca="1" si="2"/>
        <v>1</v>
      </c>
      <c r="H16" s="4">
        <f ca="1">TRUNC(PRODUCT(G$10:G15),15)</f>
        <v>1.0020621513857499</v>
      </c>
      <c r="I16" s="4">
        <f t="shared" si="10"/>
        <v>1</v>
      </c>
      <c r="J16" s="4">
        <f t="shared" ca="1" si="3"/>
        <v>1.00206215</v>
      </c>
      <c r="K16" s="4">
        <f t="shared" ca="1" si="4"/>
        <v>20.62149999</v>
      </c>
      <c r="L16" s="23">
        <f>IF(VLOOKUP(A16,$U$12:$AD$125,8)=VLOOKUP(A15,$U$12:$AD$125,8),0,VLOOKUP(A16,U$12:$AD$125,8))</f>
        <v>0</v>
      </c>
      <c r="M16" s="9">
        <f>IF(L16&gt;0,VLOOKUP(L16,T$12:$AC$125,7),0)</f>
        <v>0</v>
      </c>
      <c r="N16" s="10">
        <f t="shared" si="5"/>
        <v>0</v>
      </c>
      <c r="O16" s="10">
        <f t="shared" ca="1" si="6"/>
        <v>20.62149999</v>
      </c>
      <c r="P16" s="24" t="str">
        <f t="shared" si="11"/>
        <v>A+J=</v>
      </c>
      <c r="Q16" s="12">
        <f t="shared" si="12"/>
        <v>43291</v>
      </c>
      <c r="R16" s="13"/>
      <c r="S16" s="14"/>
      <c r="T16" s="27">
        <f>(T15+1)</f>
        <v>4</v>
      </c>
      <c r="U16" s="112">
        <f>Z134</f>
        <v>43840</v>
      </c>
      <c r="V16" s="34">
        <f>TRUNC((V15-Y16),8)</f>
        <v>2000.001</v>
      </c>
      <c r="W16" s="31">
        <f>NETWORKDAYS(U15,U16,T$129:T$280)-1</f>
        <v>129</v>
      </c>
      <c r="X16" s="30">
        <f>ROUND((ROUND(((1+X$11)^(W16/252)),9)-1)*V15,2)</f>
        <v>0</v>
      </c>
      <c r="Y16" s="34">
        <f>TRUNC(V15*Z16,8)</f>
        <v>2000.001</v>
      </c>
      <c r="Z16" s="32">
        <v>0.5</v>
      </c>
      <c r="AA16" s="30">
        <f>(X16+Y16)</f>
        <v>2000.001</v>
      </c>
      <c r="AB16" s="27">
        <f>T16</f>
        <v>4</v>
      </c>
      <c r="AC16" s="33" t="s">
        <v>35</v>
      </c>
      <c r="AD16" s="112">
        <f t="shared" si="14"/>
        <v>44022</v>
      </c>
      <c r="AE16" s="13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</row>
    <row r="17" spans="1:171" x14ac:dyDescent="0.2">
      <c r="A17" s="109">
        <f t="shared" si="7"/>
        <v>42933</v>
      </c>
      <c r="B17" s="4">
        <f t="shared" ca="1" si="13"/>
        <v>10020.62149999</v>
      </c>
      <c r="C17" s="4">
        <f t="shared" si="8"/>
        <v>10000</v>
      </c>
      <c r="D17" s="6">
        <f ca="1">IF(A17&lt;$B$1,VLOOKUP(A17,[1]DI!$A$4:$B$15000,2,FALSE),0)</f>
        <v>0.1014</v>
      </c>
      <c r="E17" s="4">
        <f t="shared" ca="1" si="1"/>
        <v>3.8334000000000003E-4</v>
      </c>
      <c r="F17" s="22">
        <f t="shared" si="9"/>
        <v>1.075</v>
      </c>
      <c r="G17" s="7">
        <f t="shared" ca="1" si="2"/>
        <v>1.0004120905</v>
      </c>
      <c r="H17" s="4">
        <f ca="1">TRUNC(PRODUCT(G$10:G16),15)</f>
        <v>1.0020621513857499</v>
      </c>
      <c r="I17" s="4">
        <f t="shared" si="10"/>
        <v>1</v>
      </c>
      <c r="J17" s="4">
        <f t="shared" ca="1" si="3"/>
        <v>1.00206215</v>
      </c>
      <c r="K17" s="4">
        <f t="shared" ca="1" si="4"/>
        <v>20.62149999</v>
      </c>
      <c r="L17" s="23">
        <f>IF(VLOOKUP(A17,$U$12:$AD$125,8)=VLOOKUP(A16,$U$12:$AD$125,8),0,VLOOKUP(A17,U$12:$AD$125,8))</f>
        <v>0</v>
      </c>
      <c r="M17" s="9">
        <f>IF(L17&gt;0,VLOOKUP(L17,T$12:$AC$125,7),0)</f>
        <v>0</v>
      </c>
      <c r="N17" s="10">
        <f t="shared" si="5"/>
        <v>0</v>
      </c>
      <c r="O17" s="10">
        <f t="shared" ca="1" si="6"/>
        <v>20.62149999</v>
      </c>
      <c r="P17" s="24" t="str">
        <f t="shared" si="11"/>
        <v>A+J=</v>
      </c>
      <c r="Q17" s="12">
        <f t="shared" si="12"/>
        <v>43291</v>
      </c>
      <c r="R17" s="13"/>
      <c r="S17" s="14"/>
      <c r="T17" s="27">
        <f>(T16+1)</f>
        <v>5</v>
      </c>
      <c r="U17" s="112">
        <f>Z135</f>
        <v>44022</v>
      </c>
      <c r="V17" s="34">
        <f>TRUNC((V16-Y17),8)</f>
        <v>0</v>
      </c>
      <c r="W17" s="31">
        <f>NETWORKDAYS(U16,U17,T$129:T$280)-1</f>
        <v>124</v>
      </c>
      <c r="X17" s="30">
        <f>ROUND((ROUND(((1+X$11)^(W17/252)),9)-1)*V16,2)</f>
        <v>0</v>
      </c>
      <c r="Y17" s="34">
        <f>TRUNC(V16*Z17,8)</f>
        <v>2000.001</v>
      </c>
      <c r="Z17" s="32">
        <v>1</v>
      </c>
      <c r="AA17" s="30">
        <f>(X17+Y17)</f>
        <v>2000.001</v>
      </c>
      <c r="AB17" s="27">
        <f>T17</f>
        <v>5</v>
      </c>
      <c r="AC17" s="33" t="s">
        <v>35</v>
      </c>
      <c r="AD17" s="112">
        <f t="shared" si="14"/>
        <v>0</v>
      </c>
      <c r="AE17" s="13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</row>
    <row r="18" spans="1:171" x14ac:dyDescent="0.2">
      <c r="A18" s="109">
        <f t="shared" si="7"/>
        <v>42934</v>
      </c>
      <c r="B18" s="4">
        <f t="shared" ca="1" si="13"/>
        <v>10024.75089999</v>
      </c>
      <c r="C18" s="4">
        <f t="shared" si="8"/>
        <v>10000</v>
      </c>
      <c r="D18" s="6">
        <f ca="1">IF(A18&lt;$B$1,VLOOKUP(A18,[1]DI!$A$4:$B$15000,2,FALSE),0)</f>
        <v>0.1014</v>
      </c>
      <c r="E18" s="4">
        <f t="shared" ca="1" si="1"/>
        <v>3.8334000000000003E-4</v>
      </c>
      <c r="F18" s="22">
        <f t="shared" si="9"/>
        <v>1.075</v>
      </c>
      <c r="G18" s="7">
        <f t="shared" ca="1" si="2"/>
        <v>1.0004120905</v>
      </c>
      <c r="H18" s="4">
        <f ca="1">TRUNC(PRODUCT(G$10:G17),15)</f>
        <v>1.0024750916787499</v>
      </c>
      <c r="I18" s="4">
        <f t="shared" si="10"/>
        <v>1</v>
      </c>
      <c r="J18" s="4">
        <f t="shared" ca="1" si="3"/>
        <v>1.0024750899999999</v>
      </c>
      <c r="K18" s="4">
        <f t="shared" ca="1" si="4"/>
        <v>24.750899990000001</v>
      </c>
      <c r="L18" s="23">
        <f>IF(VLOOKUP(A18,$U$12:$AD$125,8)=VLOOKUP(A17,$U$12:$AD$125,8),0,VLOOKUP(A18,U$12:$AD$125,8))</f>
        <v>0</v>
      </c>
      <c r="M18" s="9">
        <f>IF(L18&gt;0,VLOOKUP(L18,T$12:$AC$125,7),0)</f>
        <v>0</v>
      </c>
      <c r="N18" s="10">
        <f t="shared" si="5"/>
        <v>0</v>
      </c>
      <c r="O18" s="10">
        <f t="shared" ca="1" si="6"/>
        <v>24.750899990000001</v>
      </c>
      <c r="P18" s="24" t="str">
        <f t="shared" si="11"/>
        <v>A+J=</v>
      </c>
      <c r="Q18" s="12">
        <f t="shared" si="12"/>
        <v>43291</v>
      </c>
      <c r="R18" s="13"/>
      <c r="S18" s="14"/>
      <c r="T18" s="27"/>
      <c r="U18" s="28"/>
      <c r="V18" s="34"/>
      <c r="W18" s="31"/>
      <c r="X18" s="30"/>
      <c r="Y18" s="34"/>
      <c r="Z18" s="32"/>
      <c r="AA18" s="30"/>
      <c r="AB18" s="27"/>
      <c r="AC18" s="33"/>
      <c r="AD18" s="112"/>
      <c r="AE18" s="1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</row>
    <row r="19" spans="1:171" x14ac:dyDescent="0.2">
      <c r="A19" s="109">
        <f t="shared" si="7"/>
        <v>42935</v>
      </c>
      <c r="B19" s="4">
        <f t="shared" ca="1" si="13"/>
        <v>10028.881999990001</v>
      </c>
      <c r="C19" s="4">
        <f t="shared" si="8"/>
        <v>10000</v>
      </c>
      <c r="D19" s="6">
        <f ca="1">IF(A19&lt;$B$1,VLOOKUP(A19,[1]DI!$A$4:$B$15000,2,FALSE),0)</f>
        <v>0.1014</v>
      </c>
      <c r="E19" s="4">
        <f t="shared" ca="1" si="1"/>
        <v>3.8334000000000003E-4</v>
      </c>
      <c r="F19" s="22">
        <f t="shared" si="9"/>
        <v>1.075</v>
      </c>
      <c r="G19" s="7">
        <f t="shared" ca="1" si="2"/>
        <v>1.0004120905</v>
      </c>
      <c r="H19" s="4">
        <f ca="1">TRUNC(PRODUCT(G$10:G18),15)</f>
        <v>1.0028882021405201</v>
      </c>
      <c r="I19" s="4">
        <f t="shared" si="10"/>
        <v>1</v>
      </c>
      <c r="J19" s="4">
        <f t="shared" ca="1" si="3"/>
        <v>1.0028881999999999</v>
      </c>
      <c r="K19" s="4">
        <f t="shared" ca="1" si="4"/>
        <v>28.881999990000001</v>
      </c>
      <c r="L19" s="23">
        <f>IF(VLOOKUP(A19,$U$12:$AD$125,8)=VLOOKUP(A18,$U$12:$AD$125,8),0,VLOOKUP(A19,U$12:$AD$125,8))</f>
        <v>0</v>
      </c>
      <c r="M19" s="9">
        <f>IF(L19&gt;0,VLOOKUP(L19,T$12:$AC$125,7),0)</f>
        <v>0</v>
      </c>
      <c r="N19" s="10">
        <f t="shared" si="5"/>
        <v>0</v>
      </c>
      <c r="O19" s="10">
        <f t="shared" ca="1" si="6"/>
        <v>28.881999990000001</v>
      </c>
      <c r="P19" s="24" t="str">
        <f t="shared" si="11"/>
        <v>A+J=</v>
      </c>
      <c r="Q19" s="12">
        <f t="shared" si="12"/>
        <v>43291</v>
      </c>
      <c r="R19" s="13"/>
      <c r="S19" s="14"/>
      <c r="T19" s="27"/>
      <c r="U19" s="28"/>
      <c r="V19" s="30"/>
      <c r="W19" s="31"/>
      <c r="X19" s="30"/>
      <c r="Y19" s="34">
        <f>SUM(Y13:Y18)</f>
        <v>10000</v>
      </c>
      <c r="Z19" s="32"/>
      <c r="AA19" s="30"/>
      <c r="AB19" s="27"/>
      <c r="AC19" s="33"/>
      <c r="AD19" s="112"/>
      <c r="AE19" s="13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</row>
    <row r="20" spans="1:171" x14ac:dyDescent="0.2">
      <c r="A20" s="109">
        <f t="shared" si="7"/>
        <v>42936</v>
      </c>
      <c r="B20" s="4">
        <f t="shared" ca="1" si="13"/>
        <v>10033.01479999</v>
      </c>
      <c r="C20" s="4">
        <f t="shared" si="8"/>
        <v>10000</v>
      </c>
      <c r="D20" s="6">
        <f ca="1">IF(A20&lt;$B$1,VLOOKUP(A20,[1]DI!$A$4:$B$15000,2,FALSE),0)</f>
        <v>0.1014</v>
      </c>
      <c r="E20" s="4">
        <f t="shared" ca="1" si="1"/>
        <v>3.8334000000000003E-4</v>
      </c>
      <c r="F20" s="22">
        <f t="shared" si="9"/>
        <v>1.075</v>
      </c>
      <c r="G20" s="7">
        <f t="shared" ca="1" si="2"/>
        <v>1.0004120905</v>
      </c>
      <c r="H20" s="4">
        <f ca="1">TRUNC(PRODUCT(G$10:G19),15)</f>
        <v>1.0033014828411799</v>
      </c>
      <c r="I20" s="4">
        <f t="shared" si="10"/>
        <v>1</v>
      </c>
      <c r="J20" s="4">
        <f t="shared" ca="1" si="3"/>
        <v>1.00330148</v>
      </c>
      <c r="K20" s="4">
        <f t="shared" ca="1" si="4"/>
        <v>33.01479999</v>
      </c>
      <c r="L20" s="23">
        <f>IF(VLOOKUP(A20,$U$12:$AD$125,8)=VLOOKUP(A19,$U$12:$AD$125,8),0,VLOOKUP(A20,U$12:$AD$125,8))</f>
        <v>0</v>
      </c>
      <c r="M20" s="9">
        <f>IF(L20&gt;0,VLOOKUP(L20,T$12:$AC$125,7),0)</f>
        <v>0</v>
      </c>
      <c r="N20" s="10">
        <f t="shared" si="5"/>
        <v>0</v>
      </c>
      <c r="O20" s="10">
        <f t="shared" ca="1" si="6"/>
        <v>33.01479999</v>
      </c>
      <c r="P20" s="24" t="str">
        <f t="shared" si="11"/>
        <v>A+J=</v>
      </c>
      <c r="Q20" s="12">
        <f t="shared" si="12"/>
        <v>43291</v>
      </c>
      <c r="R20" s="13"/>
      <c r="S20" s="14"/>
      <c r="T20" s="27"/>
      <c r="U20" s="28"/>
      <c r="V20" s="30"/>
      <c r="W20" s="31"/>
      <c r="X20" s="30"/>
      <c r="Y20" s="30"/>
      <c r="Z20" s="32"/>
      <c r="AA20" s="30"/>
      <c r="AB20" s="27"/>
      <c r="AC20" s="33"/>
      <c r="AD20" s="112"/>
      <c r="AE20" s="13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</row>
    <row r="21" spans="1:171" x14ac:dyDescent="0.2">
      <c r="A21" s="109">
        <f t="shared" si="7"/>
        <v>42937</v>
      </c>
      <c r="B21" s="4">
        <f t="shared" ca="1" si="13"/>
        <v>10037.14929999</v>
      </c>
      <c r="C21" s="4">
        <f t="shared" si="8"/>
        <v>10000</v>
      </c>
      <c r="D21" s="6">
        <f ca="1">IF(A21&lt;$B$1,VLOOKUP(A21,[1]DI!$A$4:$B$15000,2,FALSE),0)</f>
        <v>0.1014</v>
      </c>
      <c r="E21" s="4">
        <f t="shared" ca="1" si="1"/>
        <v>3.8334000000000003E-4</v>
      </c>
      <c r="F21" s="22">
        <f t="shared" si="9"/>
        <v>1.075</v>
      </c>
      <c r="G21" s="7">
        <f t="shared" ca="1" si="2"/>
        <v>1.0004120905</v>
      </c>
      <c r="H21" s="4">
        <f ca="1">TRUNC(PRODUCT(G$10:G20),15)</f>
        <v>1.0037149338508899</v>
      </c>
      <c r="I21" s="4">
        <f t="shared" si="10"/>
        <v>1</v>
      </c>
      <c r="J21" s="4">
        <f t="shared" ca="1" si="3"/>
        <v>1.0037149299999999</v>
      </c>
      <c r="K21" s="4">
        <f t="shared" ca="1" si="4"/>
        <v>37.149299990000003</v>
      </c>
      <c r="L21" s="23">
        <f>IF(VLOOKUP(A21,$U$12:$AD$125,8)=VLOOKUP(A20,$U$12:$AD$125,8),0,VLOOKUP(A21,U$12:$AD$125,8))</f>
        <v>0</v>
      </c>
      <c r="M21" s="9">
        <f>IF(L21&gt;0,VLOOKUP(L21,T$12:$AC$125,7),0)</f>
        <v>0</v>
      </c>
      <c r="N21" s="10">
        <f t="shared" si="5"/>
        <v>0</v>
      </c>
      <c r="O21" s="10">
        <f t="shared" ca="1" si="6"/>
        <v>37.149299990000003</v>
      </c>
      <c r="P21" s="24" t="str">
        <f t="shared" si="11"/>
        <v>A+J=</v>
      </c>
      <c r="Q21" s="12">
        <f t="shared" si="12"/>
        <v>43291</v>
      </c>
      <c r="R21" s="13"/>
      <c r="S21" s="14"/>
      <c r="T21" s="27"/>
      <c r="U21" s="28"/>
      <c r="V21" s="30"/>
      <c r="W21" s="31"/>
      <c r="X21" s="30"/>
      <c r="Y21" s="30"/>
      <c r="Z21" s="32"/>
      <c r="AA21" s="30"/>
      <c r="AB21" s="27"/>
      <c r="AC21" s="33"/>
      <c r="AD21" s="28"/>
      <c r="AE21" s="13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</row>
    <row r="22" spans="1:171" x14ac:dyDescent="0.2">
      <c r="A22" s="109">
        <f t="shared" si="7"/>
        <v>42938</v>
      </c>
      <c r="B22" s="4">
        <f t="shared" ca="1" si="13"/>
        <v>10041.285599999999</v>
      </c>
      <c r="C22" s="4">
        <f t="shared" si="8"/>
        <v>10000</v>
      </c>
      <c r="D22" s="6">
        <f ca="1">IF(A22&lt;$B$1,VLOOKUP(A22,[1]DI!$A$4:$B$15000,2,FALSE),0)</f>
        <v>0</v>
      </c>
      <c r="E22" s="4">
        <f t="shared" ca="1" si="1"/>
        <v>0</v>
      </c>
      <c r="F22" s="22">
        <f t="shared" si="9"/>
        <v>1.075</v>
      </c>
      <c r="G22" s="7">
        <f t="shared" ca="1" si="2"/>
        <v>1</v>
      </c>
      <c r="H22" s="4">
        <f ca="1">TRUNC(PRODUCT(G$10:G21),15)</f>
        <v>1.00412855523984</v>
      </c>
      <c r="I22" s="4">
        <f t="shared" si="10"/>
        <v>1</v>
      </c>
      <c r="J22" s="4">
        <f t="shared" ca="1" si="3"/>
        <v>1.0041285600000001</v>
      </c>
      <c r="K22" s="4">
        <f t="shared" ca="1" si="4"/>
        <v>41.285600000000002</v>
      </c>
      <c r="L22" s="23">
        <f>IF(VLOOKUP(A22,$U$12:$AD$125,8)=VLOOKUP(A21,$U$12:$AD$125,8),0,VLOOKUP(A22,U$12:$AD$125,8))</f>
        <v>0</v>
      </c>
      <c r="M22" s="9">
        <f>IF(L22&gt;0,VLOOKUP(L22,T$12:$AC$125,7),0)</f>
        <v>0</v>
      </c>
      <c r="N22" s="10">
        <f t="shared" si="5"/>
        <v>0</v>
      </c>
      <c r="O22" s="10">
        <f t="shared" ca="1" si="6"/>
        <v>41.285600000000002</v>
      </c>
      <c r="P22" s="24" t="str">
        <f t="shared" si="11"/>
        <v>A+J=</v>
      </c>
      <c r="Q22" s="12">
        <f t="shared" si="12"/>
        <v>43291</v>
      </c>
      <c r="R22" s="10"/>
      <c r="S22" s="35"/>
      <c r="T22" s="27"/>
      <c r="U22" s="28"/>
      <c r="V22" s="30"/>
      <c r="W22" s="31"/>
      <c r="X22" s="30"/>
      <c r="Y22" s="30"/>
      <c r="Z22" s="32"/>
      <c r="AA22" s="30"/>
      <c r="AB22" s="27"/>
      <c r="AC22" s="33"/>
      <c r="AD22" s="28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8"/>
      <c r="FN22" s="38"/>
      <c r="FO22" s="38"/>
    </row>
    <row r="23" spans="1:171" x14ac:dyDescent="0.2">
      <c r="A23" s="109">
        <f t="shared" si="7"/>
        <v>42939</v>
      </c>
      <c r="B23" s="4">
        <f t="shared" ca="1" si="13"/>
        <v>10041.285599999999</v>
      </c>
      <c r="C23" s="4">
        <f t="shared" si="8"/>
        <v>10000</v>
      </c>
      <c r="D23" s="6">
        <f ca="1">IF(A23&lt;$B$1,VLOOKUP(A23,[1]DI!$A$4:$B$15000,2,FALSE),0)</f>
        <v>0</v>
      </c>
      <c r="E23" s="4">
        <f t="shared" ca="1" si="1"/>
        <v>0</v>
      </c>
      <c r="F23" s="22">
        <f t="shared" si="9"/>
        <v>1.075</v>
      </c>
      <c r="G23" s="7">
        <f t="shared" ca="1" si="2"/>
        <v>1</v>
      </c>
      <c r="H23" s="4">
        <f ca="1">TRUNC(PRODUCT(G$10:G22),15)</f>
        <v>1.00412855523984</v>
      </c>
      <c r="I23" s="4">
        <f t="shared" si="10"/>
        <v>1</v>
      </c>
      <c r="J23" s="4">
        <f t="shared" ca="1" si="3"/>
        <v>1.0041285600000001</v>
      </c>
      <c r="K23" s="4">
        <f t="shared" ca="1" si="4"/>
        <v>41.285600000000002</v>
      </c>
      <c r="L23" s="23">
        <f>IF(VLOOKUP(A23,$U$12:$AD$125,8)=VLOOKUP(A22,$U$12:$AD$125,8),0,VLOOKUP(A23,U$12:$AD$125,8))</f>
        <v>0</v>
      </c>
      <c r="M23" s="9">
        <f>IF(L23&gt;0,VLOOKUP(L23,T$12:$AC$125,7),0)</f>
        <v>0</v>
      </c>
      <c r="N23" s="10">
        <f t="shared" si="5"/>
        <v>0</v>
      </c>
      <c r="O23" s="10">
        <f t="shared" ca="1" si="6"/>
        <v>41.285600000000002</v>
      </c>
      <c r="P23" s="24" t="str">
        <f t="shared" si="11"/>
        <v>A+J=</v>
      </c>
      <c r="Q23" s="12">
        <f t="shared" si="12"/>
        <v>43291</v>
      </c>
      <c r="R23" s="13"/>
      <c r="S23" s="14"/>
      <c r="T23" s="27"/>
      <c r="U23" s="28"/>
      <c r="V23" s="30"/>
      <c r="W23" s="31"/>
      <c r="X23" s="30"/>
      <c r="Y23" s="30"/>
      <c r="Z23" s="32"/>
      <c r="AA23" s="30"/>
      <c r="AB23" s="27"/>
      <c r="AC23" s="33"/>
      <c r="AD23" s="28"/>
      <c r="AE23" s="13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</row>
    <row r="24" spans="1:171" x14ac:dyDescent="0.2">
      <c r="A24" s="109">
        <f t="shared" si="7"/>
        <v>42940</v>
      </c>
      <c r="B24" s="4">
        <f t="shared" ca="1" si="13"/>
        <v>10041.285599999999</v>
      </c>
      <c r="C24" s="4">
        <f t="shared" si="8"/>
        <v>10000</v>
      </c>
      <c r="D24" s="6">
        <f ca="1">IF(A24&lt;$B$1,VLOOKUP(A24,[1]DI!$A$4:$B$15000,2,FALSE),0)</f>
        <v>0.1014</v>
      </c>
      <c r="E24" s="4">
        <f t="shared" ca="1" si="1"/>
        <v>3.8334000000000003E-4</v>
      </c>
      <c r="F24" s="22">
        <f t="shared" si="9"/>
        <v>1.075</v>
      </c>
      <c r="G24" s="7">
        <f t="shared" ca="1" si="2"/>
        <v>1.0004120905</v>
      </c>
      <c r="H24" s="4">
        <f ca="1">TRUNC(PRODUCT(G$10:G23),15)</f>
        <v>1.00412855523984</v>
      </c>
      <c r="I24" s="4">
        <f t="shared" si="10"/>
        <v>1</v>
      </c>
      <c r="J24" s="4">
        <f t="shared" ca="1" si="3"/>
        <v>1.0041285600000001</v>
      </c>
      <c r="K24" s="4">
        <f t="shared" ca="1" si="4"/>
        <v>41.285600000000002</v>
      </c>
      <c r="L24" s="23">
        <f>IF(VLOOKUP(A24,$U$12:$AD$125,8)=VLOOKUP(A23,$U$12:$AD$125,8),0,VLOOKUP(A24,U$12:$AD$125,8))</f>
        <v>0</v>
      </c>
      <c r="M24" s="9">
        <f>IF(L24&gt;0,VLOOKUP(L24,T$12:$AC$125,7),0)</f>
        <v>0</v>
      </c>
      <c r="N24" s="10">
        <f t="shared" si="5"/>
        <v>0</v>
      </c>
      <c r="O24" s="10">
        <f t="shared" ca="1" si="6"/>
        <v>41.285600000000002</v>
      </c>
      <c r="P24" s="24" t="str">
        <f t="shared" si="11"/>
        <v>A+J=</v>
      </c>
      <c r="Q24" s="12">
        <f t="shared" si="12"/>
        <v>43291</v>
      </c>
      <c r="R24" s="13"/>
      <c r="S24" s="14"/>
      <c r="T24" s="27"/>
      <c r="U24" s="28"/>
      <c r="V24" s="30"/>
      <c r="W24" s="31"/>
      <c r="X24" s="30"/>
      <c r="Y24" s="30"/>
      <c r="Z24" s="32"/>
      <c r="AA24" s="30"/>
      <c r="AB24" s="27"/>
      <c r="AC24" s="33"/>
      <c r="AD24" s="28"/>
      <c r="AE24" s="1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</row>
    <row r="25" spans="1:171" x14ac:dyDescent="0.2">
      <c r="A25" s="109">
        <f t="shared" si="7"/>
        <v>42941</v>
      </c>
      <c r="B25" s="4">
        <f t="shared" ca="1" si="13"/>
        <v>10045.42349999</v>
      </c>
      <c r="C25" s="4">
        <f t="shared" si="8"/>
        <v>10000</v>
      </c>
      <c r="D25" s="6">
        <f ca="1">IF(A25&lt;$B$1,VLOOKUP(A25,[1]DI!$A$4:$B$15000,2,FALSE),0)</f>
        <v>0.1014</v>
      </c>
      <c r="E25" s="4">
        <f t="shared" ca="1" si="1"/>
        <v>3.8334000000000003E-4</v>
      </c>
      <c r="F25" s="22">
        <f t="shared" si="9"/>
        <v>1.075</v>
      </c>
      <c r="G25" s="7">
        <f t="shared" ca="1" si="2"/>
        <v>1.0004120905</v>
      </c>
      <c r="H25" s="4">
        <f ca="1">TRUNC(PRODUCT(G$10:G24),15)</f>
        <v>1.00454234707824</v>
      </c>
      <c r="I25" s="4">
        <f t="shared" si="10"/>
        <v>1</v>
      </c>
      <c r="J25" s="4">
        <f t="shared" ca="1" si="3"/>
        <v>1.0045423499999999</v>
      </c>
      <c r="K25" s="4">
        <f t="shared" ca="1" si="4"/>
        <v>45.423499990000003</v>
      </c>
      <c r="L25" s="23">
        <f>IF(VLOOKUP(A25,$U$12:$AD$125,8)=VLOOKUP(A24,$U$12:$AD$125,8),0,VLOOKUP(A25,U$12:$AD$125,8))</f>
        <v>0</v>
      </c>
      <c r="M25" s="9">
        <f>IF(L25&gt;0,VLOOKUP(L25,T$12:$AC$125,7),0)</f>
        <v>0</v>
      </c>
      <c r="N25" s="10">
        <f t="shared" si="5"/>
        <v>0</v>
      </c>
      <c r="O25" s="10">
        <f t="shared" ca="1" si="6"/>
        <v>45.423499990000003</v>
      </c>
      <c r="P25" s="24" t="str">
        <f t="shared" si="11"/>
        <v>A+J=</v>
      </c>
      <c r="Q25" s="12">
        <f t="shared" si="12"/>
        <v>43291</v>
      </c>
      <c r="R25" s="13"/>
      <c r="S25" s="14"/>
      <c r="T25" s="27"/>
      <c r="U25" s="28"/>
      <c r="V25" s="30"/>
      <c r="W25" s="31"/>
      <c r="X25" s="30"/>
      <c r="Y25" s="30"/>
      <c r="Z25" s="32"/>
      <c r="AA25" s="30"/>
      <c r="AB25" s="27"/>
      <c r="AC25" s="33"/>
      <c r="AD25" s="28"/>
      <c r="AE25" s="1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</row>
    <row r="26" spans="1:171" x14ac:dyDescent="0.2">
      <c r="A26" s="109">
        <f t="shared" si="7"/>
        <v>42942</v>
      </c>
      <c r="B26" s="4">
        <f t="shared" ca="1" si="13"/>
        <v>10049.563099999999</v>
      </c>
      <c r="C26" s="4">
        <f t="shared" si="8"/>
        <v>10000</v>
      </c>
      <c r="D26" s="6">
        <f ca="1">IF(A26&lt;$B$1,VLOOKUP(A26,[1]DI!$A$4:$B$15000,2,FALSE),0)</f>
        <v>0.1014</v>
      </c>
      <c r="E26" s="4">
        <f t="shared" ca="1" si="1"/>
        <v>3.8334000000000003E-4</v>
      </c>
      <c r="F26" s="22">
        <f t="shared" si="9"/>
        <v>1.075</v>
      </c>
      <c r="G26" s="7">
        <f t="shared" ca="1" si="2"/>
        <v>1.0004120905</v>
      </c>
      <c r="H26" s="4">
        <f ca="1">TRUNC(PRODUCT(G$10:G25),15)</f>
        <v>1.0049563094363101</v>
      </c>
      <c r="I26" s="4">
        <f t="shared" si="10"/>
        <v>1</v>
      </c>
      <c r="J26" s="4">
        <f t="shared" ca="1" si="3"/>
        <v>1.0049563100000001</v>
      </c>
      <c r="K26" s="4">
        <f t="shared" ca="1" si="4"/>
        <v>49.563099999999999</v>
      </c>
      <c r="L26" s="23">
        <f>IF(VLOOKUP(A26,$U$12:$AD$125,8)=VLOOKUP(A25,$U$12:$AD$125,8),0,VLOOKUP(A26,U$12:$AD$125,8))</f>
        <v>0</v>
      </c>
      <c r="M26" s="9">
        <f>IF(L26&gt;0,VLOOKUP(L26,T$12:$AC$125,7),0)</f>
        <v>0</v>
      </c>
      <c r="N26" s="10">
        <f t="shared" si="5"/>
        <v>0</v>
      </c>
      <c r="O26" s="10">
        <f t="shared" ca="1" si="6"/>
        <v>49.563099999999999</v>
      </c>
      <c r="P26" s="24" t="str">
        <f t="shared" si="11"/>
        <v>A+J=</v>
      </c>
      <c r="Q26" s="12">
        <f t="shared" si="12"/>
        <v>43291</v>
      </c>
      <c r="R26" s="13"/>
      <c r="S26" s="14"/>
      <c r="T26" s="27"/>
      <c r="U26" s="28"/>
      <c r="V26" s="30"/>
      <c r="W26" s="31"/>
      <c r="X26" s="30"/>
      <c r="Y26" s="30"/>
      <c r="Z26" s="39"/>
      <c r="AA26" s="31"/>
      <c r="AB26" s="27"/>
      <c r="AC26" s="33"/>
      <c r="AD26" s="28"/>
      <c r="AE26" s="13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</row>
    <row r="27" spans="1:171" x14ac:dyDescent="0.2">
      <c r="A27" s="109">
        <f t="shared" si="7"/>
        <v>42943</v>
      </c>
      <c r="B27" s="4">
        <f t="shared" ca="1" si="13"/>
        <v>10053.704400000001</v>
      </c>
      <c r="C27" s="4">
        <f t="shared" si="8"/>
        <v>10000</v>
      </c>
      <c r="D27" s="6">
        <f ca="1">IF(A27&lt;$B$1,VLOOKUP(A27,[1]DI!$A$4:$B$15000,2,FALSE),0)</f>
        <v>9.1399999999999995E-2</v>
      </c>
      <c r="E27" s="4">
        <f t="shared" ca="1" si="1"/>
        <v>3.4713000000000002E-4</v>
      </c>
      <c r="F27" s="22">
        <f t="shared" si="9"/>
        <v>1.075</v>
      </c>
      <c r="G27" s="7">
        <f t="shared" ca="1" si="2"/>
        <v>1.00037316475</v>
      </c>
      <c r="H27" s="4">
        <f ca="1">TRUNC(PRODUCT(G$10:G26),15)</f>
        <v>1.0053704423843499</v>
      </c>
      <c r="I27" s="4">
        <f t="shared" si="10"/>
        <v>1</v>
      </c>
      <c r="J27" s="4">
        <f t="shared" ca="1" si="3"/>
        <v>1.0053704400000001</v>
      </c>
      <c r="K27" s="4">
        <f t="shared" ca="1" si="4"/>
        <v>53.7044</v>
      </c>
      <c r="L27" s="23">
        <f>IF(VLOOKUP(A27,$U$12:$AD$125,8)=VLOOKUP(A26,$U$12:$AD$125,8),0,VLOOKUP(A27,U$12:$AD$125,8))</f>
        <v>0</v>
      </c>
      <c r="M27" s="9">
        <f>IF(L27&gt;0,VLOOKUP(L27,T$12:$AC$125,7),0)</f>
        <v>0</v>
      </c>
      <c r="N27" s="10">
        <f t="shared" si="5"/>
        <v>0</v>
      </c>
      <c r="O27" s="10">
        <f t="shared" ca="1" si="6"/>
        <v>53.7044</v>
      </c>
      <c r="P27" s="24" t="str">
        <f t="shared" si="11"/>
        <v>A+J=</v>
      </c>
      <c r="Q27" s="12">
        <f t="shared" si="12"/>
        <v>43291</v>
      </c>
      <c r="R27" s="13"/>
      <c r="S27" s="14"/>
      <c r="T27" s="27"/>
      <c r="U27" s="28"/>
      <c r="V27" s="30"/>
      <c r="W27" s="31"/>
      <c r="X27" s="30"/>
      <c r="Y27" s="30"/>
      <c r="Z27" s="39"/>
      <c r="AA27" s="31"/>
      <c r="AB27" s="27"/>
      <c r="AC27" s="33"/>
      <c r="AD27" s="28"/>
      <c r="AE27" s="13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</row>
    <row r="28" spans="1:171" x14ac:dyDescent="0.2">
      <c r="A28" s="109">
        <f t="shared" si="7"/>
        <v>42944</v>
      </c>
      <c r="B28" s="4">
        <f t="shared" ca="1" si="13"/>
        <v>10057.45609999</v>
      </c>
      <c r="C28" s="4">
        <f t="shared" si="8"/>
        <v>10000</v>
      </c>
      <c r="D28" s="6">
        <f ca="1">IF(A28&lt;$B$1,VLOOKUP(A28,[1]DI!$A$4:$B$15000,2,FALSE),0)</f>
        <v>9.1399999999999995E-2</v>
      </c>
      <c r="E28" s="4">
        <f t="shared" ca="1" si="1"/>
        <v>3.4713000000000002E-4</v>
      </c>
      <c r="F28" s="22">
        <f t="shared" si="9"/>
        <v>1.075</v>
      </c>
      <c r="G28" s="7">
        <f t="shared" ca="1" si="2"/>
        <v>1.00037316475</v>
      </c>
      <c r="H28" s="4">
        <f ca="1">TRUNC(PRODUCT(G$10:G27),15)</f>
        <v>1.0057456111941401</v>
      </c>
      <c r="I28" s="4">
        <f t="shared" si="10"/>
        <v>1</v>
      </c>
      <c r="J28" s="4">
        <f t="shared" ca="1" si="3"/>
        <v>1.00574561</v>
      </c>
      <c r="K28" s="4">
        <f t="shared" ca="1" si="4"/>
        <v>57.456099989999998</v>
      </c>
      <c r="L28" s="23">
        <f>IF(VLOOKUP(A28,$U$12:$AD$125,8)=VLOOKUP(A27,$U$12:$AD$125,8),0,VLOOKUP(A28,U$12:$AD$125,8))</f>
        <v>0</v>
      </c>
      <c r="M28" s="9">
        <f>IF(L28&gt;0,VLOOKUP(L28,T$12:$AC$125,7),0)</f>
        <v>0</v>
      </c>
      <c r="N28" s="10">
        <f t="shared" si="5"/>
        <v>0</v>
      </c>
      <c r="O28" s="10">
        <f t="shared" ca="1" si="6"/>
        <v>57.456099989999998</v>
      </c>
      <c r="P28" s="24" t="str">
        <f t="shared" si="11"/>
        <v>A+J=</v>
      </c>
      <c r="Q28" s="12">
        <f t="shared" si="12"/>
        <v>43291</v>
      </c>
      <c r="R28" s="13"/>
      <c r="S28" s="14"/>
      <c r="T28" s="27"/>
      <c r="U28" s="28"/>
      <c r="V28" s="30"/>
      <c r="W28" s="31"/>
      <c r="X28" s="30"/>
      <c r="Y28" s="30"/>
      <c r="Z28" s="39"/>
      <c r="AA28" s="31"/>
      <c r="AB28" s="27"/>
      <c r="AC28" s="33"/>
      <c r="AD28" s="28"/>
      <c r="AE28" s="13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</row>
    <row r="29" spans="1:171" x14ac:dyDescent="0.2">
      <c r="A29" s="109">
        <f t="shared" si="7"/>
        <v>42945</v>
      </c>
      <c r="B29" s="4">
        <f t="shared" ca="1" si="13"/>
        <v>10061.209199999999</v>
      </c>
      <c r="C29" s="4">
        <f t="shared" si="8"/>
        <v>10000</v>
      </c>
      <c r="D29" s="6">
        <f ca="1">IF(A29&lt;$B$1,VLOOKUP(A29,[1]DI!$A$4:$B$15000,2,FALSE),0)</f>
        <v>0</v>
      </c>
      <c r="E29" s="4">
        <f t="shared" ca="1" si="1"/>
        <v>0</v>
      </c>
      <c r="F29" s="22">
        <f t="shared" si="9"/>
        <v>1.075</v>
      </c>
      <c r="G29" s="7">
        <f t="shared" ca="1" si="2"/>
        <v>1</v>
      </c>
      <c r="H29" s="4">
        <f ca="1">TRUNC(PRODUCT(G$10:G28),15)</f>
        <v>1.0061209200037</v>
      </c>
      <c r="I29" s="4">
        <f t="shared" si="10"/>
        <v>1</v>
      </c>
      <c r="J29" s="4">
        <f t="shared" ca="1" si="3"/>
        <v>1.0061209200000001</v>
      </c>
      <c r="K29" s="4">
        <f t="shared" ca="1" si="4"/>
        <v>61.209200000000003</v>
      </c>
      <c r="L29" s="23">
        <f>IF(VLOOKUP(A29,$U$12:$AD$125,8)=VLOOKUP(A28,$U$12:$AD$125,8),0,VLOOKUP(A29,U$12:$AD$125,8))</f>
        <v>0</v>
      </c>
      <c r="M29" s="9">
        <f>IF(L29&gt;0,VLOOKUP(L29,T$12:$AC$125,7),0)</f>
        <v>0</v>
      </c>
      <c r="N29" s="10">
        <f t="shared" si="5"/>
        <v>0</v>
      </c>
      <c r="O29" s="10">
        <f t="shared" ca="1" si="6"/>
        <v>61.209200000000003</v>
      </c>
      <c r="P29" s="24" t="str">
        <f t="shared" si="11"/>
        <v>A+J=</v>
      </c>
      <c r="Q29" s="12">
        <f t="shared" si="12"/>
        <v>43291</v>
      </c>
      <c r="R29" s="13"/>
      <c r="S29" s="14"/>
      <c r="T29" s="27"/>
      <c r="U29" s="28"/>
      <c r="V29" s="30"/>
      <c r="W29" s="31"/>
      <c r="X29" s="30"/>
      <c r="Y29" s="30"/>
      <c r="Z29" s="39"/>
      <c r="AA29" s="31"/>
      <c r="AB29" s="27"/>
      <c r="AC29" s="33"/>
      <c r="AD29" s="28"/>
      <c r="AE29" s="13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</row>
    <row r="30" spans="1:171" x14ac:dyDescent="0.2">
      <c r="A30" s="109">
        <f t="shared" si="7"/>
        <v>42946</v>
      </c>
      <c r="B30" s="4">
        <f t="shared" ca="1" si="13"/>
        <v>10061.209199999999</v>
      </c>
      <c r="C30" s="4">
        <f t="shared" si="8"/>
        <v>10000</v>
      </c>
      <c r="D30" s="6">
        <f ca="1">IF(A30&lt;$B$1,VLOOKUP(A30,[1]DI!$A$4:$B$15000,2,FALSE),0)</f>
        <v>0</v>
      </c>
      <c r="E30" s="4">
        <f t="shared" ca="1" si="1"/>
        <v>0</v>
      </c>
      <c r="F30" s="22">
        <f t="shared" si="9"/>
        <v>1.075</v>
      </c>
      <c r="G30" s="7">
        <f t="shared" ca="1" si="2"/>
        <v>1</v>
      </c>
      <c r="H30" s="4">
        <f ca="1">TRUNC(PRODUCT(G$10:G29),15)</f>
        <v>1.0061209200037</v>
      </c>
      <c r="I30" s="4">
        <f t="shared" si="10"/>
        <v>1</v>
      </c>
      <c r="J30" s="4">
        <f t="shared" ca="1" si="3"/>
        <v>1.0061209200000001</v>
      </c>
      <c r="K30" s="4">
        <f t="shared" ca="1" si="4"/>
        <v>61.209200000000003</v>
      </c>
      <c r="L30" s="23">
        <f>IF(VLOOKUP(A30,$U$12:$AD$125,8)=VLOOKUP(A29,$U$12:$AD$125,8),0,VLOOKUP(A30,U$12:$AD$125,8))</f>
        <v>0</v>
      </c>
      <c r="M30" s="9">
        <f>IF(L30&gt;0,VLOOKUP(L30,T$12:$AC$125,7),0)</f>
        <v>0</v>
      </c>
      <c r="N30" s="10">
        <f t="shared" si="5"/>
        <v>0</v>
      </c>
      <c r="O30" s="10">
        <f t="shared" ca="1" si="6"/>
        <v>61.209200000000003</v>
      </c>
      <c r="P30" s="24" t="str">
        <f t="shared" si="11"/>
        <v>A+J=</v>
      </c>
      <c r="Q30" s="12">
        <f t="shared" si="12"/>
        <v>43291</v>
      </c>
      <c r="R30" s="13"/>
      <c r="S30" s="14"/>
      <c r="T30" s="27"/>
      <c r="U30" s="28"/>
      <c r="V30" s="30"/>
      <c r="W30" s="31"/>
      <c r="X30" s="30"/>
      <c r="Y30" s="30"/>
      <c r="Z30" s="39"/>
      <c r="AA30" s="31"/>
      <c r="AB30" s="27"/>
      <c r="AC30" s="33"/>
      <c r="AD30" s="28"/>
      <c r="AE30" s="13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</row>
    <row r="31" spans="1:171" x14ac:dyDescent="0.2">
      <c r="A31" s="109">
        <f t="shared" si="7"/>
        <v>42947</v>
      </c>
      <c r="B31" s="4">
        <f t="shared" ca="1" si="13"/>
        <v>10061.209199999999</v>
      </c>
      <c r="C31" s="4">
        <f t="shared" si="8"/>
        <v>10000</v>
      </c>
      <c r="D31" s="6">
        <f ca="1">IF(A31&lt;$B$1,VLOOKUP(A31,[1]DI!$A$4:$B$15000,2,FALSE),0)</f>
        <v>9.1399999999999995E-2</v>
      </c>
      <c r="E31" s="4">
        <f t="shared" ca="1" si="1"/>
        <v>3.4713000000000002E-4</v>
      </c>
      <c r="F31" s="22">
        <f t="shared" si="9"/>
        <v>1.075</v>
      </c>
      <c r="G31" s="7">
        <f t="shared" ca="1" si="2"/>
        <v>1.00037316475</v>
      </c>
      <c r="H31" s="4">
        <f ca="1">TRUNC(PRODUCT(G$10:G30),15)</f>
        <v>1.0061209200037</v>
      </c>
      <c r="I31" s="4">
        <f t="shared" si="10"/>
        <v>1</v>
      </c>
      <c r="J31" s="4">
        <f t="shared" ca="1" si="3"/>
        <v>1.0061209200000001</v>
      </c>
      <c r="K31" s="4">
        <f t="shared" ca="1" si="4"/>
        <v>61.209200000000003</v>
      </c>
      <c r="L31" s="23">
        <f>IF(VLOOKUP(A31,$U$12:$AD$125,8)=VLOOKUP(A30,$U$12:$AD$125,8),0,VLOOKUP(A31,U$12:$AD$125,8))</f>
        <v>0</v>
      </c>
      <c r="M31" s="9">
        <f>IF(L31&gt;0,VLOOKUP(L31,T$12:$AC$125,7),0)</f>
        <v>0</v>
      </c>
      <c r="N31" s="10">
        <f t="shared" si="5"/>
        <v>0</v>
      </c>
      <c r="O31" s="10">
        <f t="shared" ca="1" si="6"/>
        <v>61.209200000000003</v>
      </c>
      <c r="P31" s="24" t="str">
        <f t="shared" si="11"/>
        <v>A+J=</v>
      </c>
      <c r="Q31" s="12">
        <f t="shared" si="12"/>
        <v>43291</v>
      </c>
      <c r="R31" s="13"/>
      <c r="S31" s="14"/>
      <c r="T31" s="27"/>
      <c r="U31" s="28"/>
      <c r="V31" s="30"/>
      <c r="W31" s="31"/>
      <c r="X31" s="30"/>
      <c r="Y31" s="30"/>
      <c r="Z31" s="39"/>
      <c r="AA31" s="31"/>
      <c r="AB31" s="27"/>
      <c r="AC31" s="33"/>
      <c r="AD31" s="28"/>
      <c r="AE31" s="13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</row>
    <row r="32" spans="1:171" x14ac:dyDescent="0.2">
      <c r="A32" s="109">
        <f t="shared" si="7"/>
        <v>42948</v>
      </c>
      <c r="B32" s="4">
        <f t="shared" ca="1" si="13"/>
        <v>10064.9637</v>
      </c>
      <c r="C32" s="4">
        <f t="shared" si="8"/>
        <v>10000</v>
      </c>
      <c r="D32" s="6">
        <f ca="1">IF(A32&lt;$B$1,VLOOKUP(A32,[1]DI!$A$4:$B$15000,2,FALSE),0)</f>
        <v>9.1399999999999995E-2</v>
      </c>
      <c r="E32" s="4">
        <f t="shared" ca="1" si="1"/>
        <v>3.4713000000000002E-4</v>
      </c>
      <c r="F32" s="22">
        <f t="shared" si="9"/>
        <v>1.075</v>
      </c>
      <c r="G32" s="7">
        <f t="shared" ca="1" si="2"/>
        <v>1.00037316475</v>
      </c>
      <c r="H32" s="4">
        <f ca="1">TRUNC(PRODUCT(G$10:G31),15)</f>
        <v>1.0064963688652899</v>
      </c>
      <c r="I32" s="4">
        <f t="shared" si="10"/>
        <v>1</v>
      </c>
      <c r="J32" s="4">
        <f t="shared" ca="1" si="3"/>
        <v>1.00649637</v>
      </c>
      <c r="K32" s="4">
        <f t="shared" ca="1" si="4"/>
        <v>64.963700000000003</v>
      </c>
      <c r="L32" s="23">
        <f>IF(VLOOKUP(A32,$U$12:$AD$125,8)=VLOOKUP(A31,$U$12:$AD$125,8),0,VLOOKUP(A32,U$12:$AD$125,8))</f>
        <v>0</v>
      </c>
      <c r="M32" s="9">
        <f>IF(L32&gt;0,VLOOKUP(L32,T$12:$AC$125,7),0)</f>
        <v>0</v>
      </c>
      <c r="N32" s="10">
        <f t="shared" si="5"/>
        <v>0</v>
      </c>
      <c r="O32" s="10">
        <f t="shared" ca="1" si="6"/>
        <v>64.963700000000003</v>
      </c>
      <c r="P32" s="24" t="str">
        <f t="shared" si="11"/>
        <v>A+J=</v>
      </c>
      <c r="Q32" s="12">
        <f t="shared" si="12"/>
        <v>43291</v>
      </c>
      <c r="R32" s="13"/>
      <c r="S32" s="14"/>
      <c r="T32" s="27"/>
      <c r="U32" s="28"/>
      <c r="V32" s="30"/>
      <c r="W32" s="31"/>
      <c r="X32" s="30"/>
      <c r="Y32" s="30"/>
      <c r="Z32" s="39"/>
      <c r="AA32" s="31"/>
      <c r="AB32" s="27"/>
      <c r="AC32" s="33"/>
      <c r="AD32" s="28"/>
      <c r="AE32" s="13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</row>
    <row r="33" spans="1:168" x14ac:dyDescent="0.2">
      <c r="A33" s="109">
        <f t="shared" si="7"/>
        <v>42949</v>
      </c>
      <c r="B33" s="4">
        <f t="shared" ca="1" si="13"/>
        <v>10068.7196</v>
      </c>
      <c r="C33" s="4">
        <f t="shared" si="8"/>
        <v>10000</v>
      </c>
      <c r="D33" s="6">
        <f ca="1">IF(A33&lt;$B$1,VLOOKUP(A33,[1]DI!$A$4:$B$15000,2,FALSE),0)</f>
        <v>9.1399999999999995E-2</v>
      </c>
      <c r="E33" s="4">
        <f t="shared" ca="1" si="1"/>
        <v>3.4713000000000002E-4</v>
      </c>
      <c r="F33" s="22">
        <f t="shared" si="9"/>
        <v>1.075</v>
      </c>
      <c r="G33" s="7">
        <f t="shared" ca="1" si="2"/>
        <v>1.00037316475</v>
      </c>
      <c r="H33" s="4">
        <f ca="1">TRUNC(PRODUCT(G$10:G32),15)</f>
        <v>1.00687195783115</v>
      </c>
      <c r="I33" s="4">
        <f t="shared" si="10"/>
        <v>1</v>
      </c>
      <c r="J33" s="4">
        <f t="shared" ca="1" si="3"/>
        <v>1.00687196</v>
      </c>
      <c r="K33" s="4">
        <f t="shared" ca="1" si="4"/>
        <v>68.7196</v>
      </c>
      <c r="L33" s="23">
        <f>IF(VLOOKUP(A33,$U$12:$AD$125,8)=VLOOKUP(A32,$U$12:$AD$125,8),0,VLOOKUP(A33,U$12:$AD$125,8))</f>
        <v>0</v>
      </c>
      <c r="M33" s="9">
        <f>IF(L33&gt;0,VLOOKUP(L33,T$12:$AC$125,7),0)</f>
        <v>0</v>
      </c>
      <c r="N33" s="10">
        <f t="shared" si="5"/>
        <v>0</v>
      </c>
      <c r="O33" s="10">
        <f t="shared" ca="1" si="6"/>
        <v>68.7196</v>
      </c>
      <c r="P33" s="24" t="str">
        <f t="shared" si="11"/>
        <v>A+J=</v>
      </c>
      <c r="Q33" s="12">
        <f t="shared" si="12"/>
        <v>43291</v>
      </c>
      <c r="R33" s="13"/>
      <c r="S33" s="14"/>
      <c r="T33" s="27"/>
      <c r="U33" s="28"/>
      <c r="V33" s="30"/>
      <c r="W33" s="31"/>
      <c r="X33" s="30"/>
      <c r="Y33" s="30"/>
      <c r="Z33" s="39"/>
      <c r="AA33" s="31"/>
      <c r="AB33" s="27"/>
      <c r="AC33" s="33"/>
      <c r="AD33" s="28"/>
      <c r="AE33" s="13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</row>
    <row r="34" spans="1:168" x14ac:dyDescent="0.2">
      <c r="A34" s="109">
        <f t="shared" si="7"/>
        <v>42950</v>
      </c>
      <c r="B34" s="4">
        <f t="shared" ca="1" si="13"/>
        <v>10072.4769</v>
      </c>
      <c r="C34" s="4">
        <f t="shared" si="8"/>
        <v>10000</v>
      </c>
      <c r="D34" s="6">
        <f ca="1">IF(A34&lt;$B$1,VLOOKUP(A34,[1]DI!$A$4:$B$15000,2,FALSE),0)</f>
        <v>9.1399999999999995E-2</v>
      </c>
      <c r="E34" s="4">
        <f t="shared" ca="1" si="1"/>
        <v>3.4713000000000002E-4</v>
      </c>
      <c r="F34" s="22">
        <f t="shared" si="9"/>
        <v>1.075</v>
      </c>
      <c r="G34" s="7">
        <f t="shared" ca="1" si="2"/>
        <v>1.00037316475</v>
      </c>
      <c r="H34" s="4">
        <f ca="1">TRUNC(PRODUCT(G$10:G33),15)</f>
        <v>1.00724768695358</v>
      </c>
      <c r="I34" s="4">
        <f t="shared" si="10"/>
        <v>1</v>
      </c>
      <c r="J34" s="4">
        <f t="shared" ca="1" si="3"/>
        <v>1.00724769</v>
      </c>
      <c r="K34" s="4">
        <f t="shared" ca="1" si="4"/>
        <v>72.476900000000001</v>
      </c>
      <c r="L34" s="23">
        <f>IF(VLOOKUP(A34,$U$12:$AD$125,8)=VLOOKUP(A33,$U$12:$AD$125,8),0,VLOOKUP(A34,U$12:$AD$125,8))</f>
        <v>0</v>
      </c>
      <c r="M34" s="9">
        <f>IF(L34&gt;0,VLOOKUP(L34,T$12:$AC$125,7),0)</f>
        <v>0</v>
      </c>
      <c r="N34" s="10">
        <f t="shared" si="5"/>
        <v>0</v>
      </c>
      <c r="O34" s="10">
        <f t="shared" ca="1" si="6"/>
        <v>72.476900000000001</v>
      </c>
      <c r="P34" s="24" t="str">
        <f t="shared" si="11"/>
        <v>A+J=</v>
      </c>
      <c r="Q34" s="12">
        <f t="shared" si="12"/>
        <v>43291</v>
      </c>
      <c r="R34" s="13"/>
      <c r="S34" s="14"/>
      <c r="T34" s="27"/>
      <c r="U34" s="28"/>
      <c r="V34" s="30"/>
      <c r="W34" s="31"/>
      <c r="X34" s="30"/>
      <c r="Y34" s="30"/>
      <c r="Z34" s="39"/>
      <c r="AA34" s="31"/>
      <c r="AB34" s="27"/>
      <c r="AC34" s="33"/>
      <c r="AD34" s="28"/>
      <c r="AE34" s="13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</row>
    <row r="35" spans="1:168" x14ac:dyDescent="0.2">
      <c r="A35" s="109">
        <f t="shared" si="7"/>
        <v>42951</v>
      </c>
      <c r="B35" s="4">
        <f t="shared" ca="1" si="13"/>
        <v>10076.2356</v>
      </c>
      <c r="C35" s="4">
        <f t="shared" si="8"/>
        <v>10000</v>
      </c>
      <c r="D35" s="6">
        <f ca="1">IF(A35&lt;$B$1,VLOOKUP(A35,[1]DI!$A$4:$B$15000,2,FALSE),0)</f>
        <v>9.1399999999999995E-2</v>
      </c>
      <c r="E35" s="4">
        <f t="shared" ca="1" si="1"/>
        <v>3.4713000000000002E-4</v>
      </c>
      <c r="F35" s="22">
        <f t="shared" si="9"/>
        <v>1.075</v>
      </c>
      <c r="G35" s="7">
        <f t="shared" ca="1" si="2"/>
        <v>1.00037316475</v>
      </c>
      <c r="H35" s="4">
        <f ca="1">TRUNC(PRODUCT(G$10:G34),15)</f>
        <v>1.0076235562848701</v>
      </c>
      <c r="I35" s="4">
        <f t="shared" si="10"/>
        <v>1</v>
      </c>
      <c r="J35" s="4">
        <f t="shared" ca="1" si="3"/>
        <v>1.0076235600000001</v>
      </c>
      <c r="K35" s="4">
        <f t="shared" ca="1" si="4"/>
        <v>76.235600000000005</v>
      </c>
      <c r="L35" s="23">
        <f>IF(VLOOKUP(A35,$U$12:$AD$125,8)=VLOOKUP(A34,$U$12:$AD$125,8),0,VLOOKUP(A35,U$12:$AD$125,8))</f>
        <v>0</v>
      </c>
      <c r="M35" s="9">
        <f>IF(L35&gt;0,VLOOKUP(L35,T$12:$AC$125,7),0)</f>
        <v>0</v>
      </c>
      <c r="N35" s="10">
        <f t="shared" si="5"/>
        <v>0</v>
      </c>
      <c r="O35" s="10">
        <f t="shared" ca="1" si="6"/>
        <v>76.235600000000005</v>
      </c>
      <c r="P35" s="24" t="str">
        <f t="shared" si="11"/>
        <v>A+J=</v>
      </c>
      <c r="Q35" s="12">
        <f t="shared" si="12"/>
        <v>43291</v>
      </c>
      <c r="R35" s="13"/>
      <c r="S35" s="14"/>
      <c r="T35" s="27"/>
      <c r="U35" s="28"/>
      <c r="V35" s="30"/>
      <c r="W35" s="31"/>
      <c r="X35" s="30"/>
      <c r="Y35" s="30"/>
      <c r="Z35" s="39"/>
      <c r="AA35" s="31"/>
      <c r="AB35" s="27"/>
      <c r="AC35" s="33"/>
      <c r="AD35" s="28"/>
      <c r="AE35" s="13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</row>
    <row r="36" spans="1:168" x14ac:dyDescent="0.2">
      <c r="A36" s="109">
        <f t="shared" si="7"/>
        <v>42952</v>
      </c>
      <c r="B36" s="4">
        <f t="shared" ca="1" si="13"/>
        <v>10079.995699990001</v>
      </c>
      <c r="C36" s="4">
        <f t="shared" si="8"/>
        <v>10000</v>
      </c>
      <c r="D36" s="6">
        <f ca="1">IF(A36&lt;$B$1,VLOOKUP(A36,[1]DI!$A$4:$B$15000,2,FALSE),0)</f>
        <v>0</v>
      </c>
      <c r="E36" s="4">
        <f t="shared" ca="1" si="1"/>
        <v>0</v>
      </c>
      <c r="F36" s="22">
        <f t="shared" si="9"/>
        <v>1.075</v>
      </c>
      <c r="G36" s="7">
        <f t="shared" ca="1" si="2"/>
        <v>1</v>
      </c>
      <c r="H36" s="4">
        <f ca="1">TRUNC(PRODUCT(G$10:G35),15)</f>
        <v>1.00799956587734</v>
      </c>
      <c r="I36" s="4">
        <f t="shared" si="10"/>
        <v>1</v>
      </c>
      <c r="J36" s="4">
        <f t="shared" ca="1" si="3"/>
        <v>1.00799957</v>
      </c>
      <c r="K36" s="4">
        <f t="shared" ca="1" si="4"/>
        <v>79.995699990000006</v>
      </c>
      <c r="L36" s="23">
        <f>IF(VLOOKUP(A36,$U$12:$AD$125,8)=VLOOKUP(A35,$U$12:$AD$125,8),0,VLOOKUP(A36,U$12:$AD$125,8))</f>
        <v>0</v>
      </c>
      <c r="M36" s="9">
        <f>IF(L36&gt;0,VLOOKUP(L36,T$12:$AC$125,7),0)</f>
        <v>0</v>
      </c>
      <c r="N36" s="10">
        <f t="shared" si="5"/>
        <v>0</v>
      </c>
      <c r="O36" s="10">
        <f t="shared" ca="1" si="6"/>
        <v>79.995699990000006</v>
      </c>
      <c r="P36" s="24" t="str">
        <f t="shared" si="11"/>
        <v>A+J=</v>
      </c>
      <c r="Q36" s="12">
        <f t="shared" si="12"/>
        <v>43291</v>
      </c>
      <c r="R36" s="13"/>
      <c r="S36" s="14"/>
      <c r="T36" s="27"/>
      <c r="U36" s="28"/>
      <c r="V36" s="30"/>
      <c r="W36" s="31"/>
      <c r="X36" s="30"/>
      <c r="Y36" s="30"/>
      <c r="Z36" s="39"/>
      <c r="AA36" s="31"/>
      <c r="AB36" s="27"/>
      <c r="AC36" s="33"/>
      <c r="AD36" s="28"/>
      <c r="AE36" s="13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</row>
    <row r="37" spans="1:168" x14ac:dyDescent="0.2">
      <c r="A37" s="109">
        <f t="shared" si="7"/>
        <v>42953</v>
      </c>
      <c r="B37" s="4">
        <f t="shared" ca="1" si="13"/>
        <v>10079.995699990001</v>
      </c>
      <c r="C37" s="4">
        <f t="shared" si="8"/>
        <v>10000</v>
      </c>
      <c r="D37" s="6">
        <f ca="1">IF(A37&lt;$B$1,VLOOKUP(A37,[1]DI!$A$4:$B$15000,2,FALSE),0)</f>
        <v>0</v>
      </c>
      <c r="E37" s="4">
        <f t="shared" ca="1" si="1"/>
        <v>0</v>
      </c>
      <c r="F37" s="22">
        <f t="shared" si="9"/>
        <v>1.075</v>
      </c>
      <c r="G37" s="7">
        <f t="shared" ca="1" si="2"/>
        <v>1</v>
      </c>
      <c r="H37" s="4">
        <f ca="1">TRUNC(PRODUCT(G$10:G36),15)</f>
        <v>1.00799956587734</v>
      </c>
      <c r="I37" s="4">
        <f t="shared" si="10"/>
        <v>1</v>
      </c>
      <c r="J37" s="4">
        <f t="shared" ca="1" si="3"/>
        <v>1.00799957</v>
      </c>
      <c r="K37" s="4">
        <f t="shared" ca="1" si="4"/>
        <v>79.995699990000006</v>
      </c>
      <c r="L37" s="23">
        <f>IF(VLOOKUP(A37,$U$12:$AD$125,8)=VLOOKUP(A36,$U$12:$AD$125,8),0,VLOOKUP(A37,U$12:$AD$125,8))</f>
        <v>0</v>
      </c>
      <c r="M37" s="9">
        <f>IF(L37&gt;0,VLOOKUP(L37,T$12:$AC$125,7),0)</f>
        <v>0</v>
      </c>
      <c r="N37" s="10">
        <f t="shared" si="5"/>
        <v>0</v>
      </c>
      <c r="O37" s="10">
        <f t="shared" ca="1" si="6"/>
        <v>79.995699990000006</v>
      </c>
      <c r="P37" s="24" t="str">
        <f t="shared" si="11"/>
        <v>A+J=</v>
      </c>
      <c r="Q37" s="12">
        <f t="shared" si="12"/>
        <v>43291</v>
      </c>
      <c r="R37" s="13"/>
      <c r="S37" s="13"/>
      <c r="T37" s="27"/>
      <c r="U37" s="28"/>
      <c r="V37" s="30"/>
      <c r="W37" s="31"/>
      <c r="X37" s="30"/>
      <c r="Y37" s="30"/>
      <c r="Z37" s="39"/>
      <c r="AA37" s="31"/>
      <c r="AB37" s="27"/>
      <c r="AC37" s="33"/>
      <c r="AD37" s="28"/>
      <c r="AE37" s="13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</row>
    <row r="38" spans="1:168" x14ac:dyDescent="0.2">
      <c r="A38" s="109">
        <f t="shared" si="7"/>
        <v>42954</v>
      </c>
      <c r="B38" s="4">
        <f t="shared" ca="1" si="13"/>
        <v>10079.995699990001</v>
      </c>
      <c r="C38" s="4">
        <f t="shared" si="8"/>
        <v>10000</v>
      </c>
      <c r="D38" s="6">
        <f ca="1">IF(A38&lt;$B$1,VLOOKUP(A38,[1]DI!$A$4:$B$15000,2,FALSE),0)</f>
        <v>9.1399999999999995E-2</v>
      </c>
      <c r="E38" s="4">
        <f t="shared" ca="1" si="1"/>
        <v>3.4713000000000002E-4</v>
      </c>
      <c r="F38" s="22">
        <f t="shared" si="9"/>
        <v>1.075</v>
      </c>
      <c r="G38" s="7">
        <f t="shared" ca="1" si="2"/>
        <v>1.00037316475</v>
      </c>
      <c r="H38" s="4">
        <f ca="1">TRUNC(PRODUCT(G$10:G37),15)</f>
        <v>1.00799956587734</v>
      </c>
      <c r="I38" s="4">
        <f t="shared" si="10"/>
        <v>1</v>
      </c>
      <c r="J38" s="4">
        <f t="shared" ca="1" si="3"/>
        <v>1.00799957</v>
      </c>
      <c r="K38" s="4">
        <f t="shared" ca="1" si="4"/>
        <v>79.995699990000006</v>
      </c>
      <c r="L38" s="23">
        <f>IF(VLOOKUP(A38,$U$12:$AD$125,8)=VLOOKUP(A37,$U$12:$AD$125,8),0,VLOOKUP(A38,U$12:$AD$125,8))</f>
        <v>0</v>
      </c>
      <c r="M38" s="9">
        <f>IF(L38&gt;0,VLOOKUP(L38,T$12:$AC$125,7),0)</f>
        <v>0</v>
      </c>
      <c r="N38" s="10">
        <f t="shared" si="5"/>
        <v>0</v>
      </c>
      <c r="O38" s="10">
        <f t="shared" ca="1" si="6"/>
        <v>79.995699990000006</v>
      </c>
      <c r="P38" s="24" t="str">
        <f t="shared" si="11"/>
        <v>A+J=</v>
      </c>
      <c r="Q38" s="12">
        <f t="shared" si="12"/>
        <v>43291</v>
      </c>
      <c r="R38" s="13"/>
      <c r="S38" s="13"/>
      <c r="T38" s="27"/>
      <c r="U38" s="28"/>
      <c r="V38" s="30"/>
      <c r="W38" s="31"/>
      <c r="X38" s="30"/>
      <c r="Y38" s="30"/>
      <c r="Z38" s="39"/>
      <c r="AA38" s="31"/>
      <c r="AB38" s="27"/>
      <c r="AC38" s="33"/>
      <c r="AD38" s="28"/>
      <c r="AE38" s="13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</row>
    <row r="39" spans="1:168" x14ac:dyDescent="0.2">
      <c r="A39" s="109">
        <f t="shared" si="7"/>
        <v>42955</v>
      </c>
      <c r="B39" s="4">
        <f t="shared" ca="1" si="13"/>
        <v>10083.7572</v>
      </c>
      <c r="C39" s="4">
        <f t="shared" si="8"/>
        <v>10000</v>
      </c>
      <c r="D39" s="6">
        <f ca="1">IF(A39&lt;$B$1,VLOOKUP(A39,[1]DI!$A$4:$B$15000,2,FALSE),0)</f>
        <v>9.1399999999999995E-2</v>
      </c>
      <c r="E39" s="4">
        <f t="shared" ca="1" si="1"/>
        <v>3.4713000000000002E-4</v>
      </c>
      <c r="F39" s="22">
        <f t="shared" si="9"/>
        <v>1.075</v>
      </c>
      <c r="G39" s="7">
        <f t="shared" ca="1" si="2"/>
        <v>1.00037316475</v>
      </c>
      <c r="H39" s="4">
        <f ca="1">TRUNC(PRODUCT(G$10:G38),15)</f>
        <v>1.00837571578334</v>
      </c>
      <c r="I39" s="4">
        <f t="shared" si="10"/>
        <v>1</v>
      </c>
      <c r="J39" s="4">
        <f t="shared" ca="1" si="3"/>
        <v>1.0083757200000001</v>
      </c>
      <c r="K39" s="4">
        <f t="shared" ca="1" si="4"/>
        <v>83.757199999999997</v>
      </c>
      <c r="L39" s="23">
        <f>IF(VLOOKUP(A39,$U$12:$AD$125,8)=VLOOKUP(A38,$U$12:$AD$125,8),0,VLOOKUP(A39,U$12:$AD$125,8))</f>
        <v>0</v>
      </c>
      <c r="M39" s="9">
        <f>IF(L39&gt;0,VLOOKUP(L39,T$12:$AC$125,7),0)</f>
        <v>0</v>
      </c>
      <c r="N39" s="10">
        <f t="shared" si="5"/>
        <v>0</v>
      </c>
      <c r="O39" s="10">
        <f t="shared" ca="1" si="6"/>
        <v>83.757199999999997</v>
      </c>
      <c r="P39" s="24" t="str">
        <f t="shared" si="11"/>
        <v>A+J=</v>
      </c>
      <c r="Q39" s="12">
        <f t="shared" si="12"/>
        <v>43291</v>
      </c>
      <c r="R39" s="13"/>
      <c r="S39" s="13"/>
      <c r="T39" s="27"/>
      <c r="U39" s="28"/>
      <c r="V39" s="30"/>
      <c r="W39" s="31"/>
      <c r="X39" s="30"/>
      <c r="Y39" s="30"/>
      <c r="Z39" s="39"/>
      <c r="AA39" s="31"/>
      <c r="AB39" s="27"/>
      <c r="AC39" s="33"/>
      <c r="AD39" s="28"/>
      <c r="AE39" s="13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</row>
    <row r="40" spans="1:168" x14ac:dyDescent="0.2">
      <c r="A40" s="109">
        <f t="shared" si="7"/>
        <v>42956</v>
      </c>
      <c r="B40" s="4">
        <f t="shared" ca="1" si="13"/>
        <v>10087.5201</v>
      </c>
      <c r="C40" s="4">
        <f t="shared" si="8"/>
        <v>10000</v>
      </c>
      <c r="D40" s="6">
        <f ca="1">IF(A40&lt;$B$1,VLOOKUP(A40,[1]DI!$A$4:$B$15000,2,FALSE),0)</f>
        <v>9.1399999999999995E-2</v>
      </c>
      <c r="E40" s="4">
        <f t="shared" ca="1" si="1"/>
        <v>3.4713000000000002E-4</v>
      </c>
      <c r="F40" s="22">
        <f t="shared" si="9"/>
        <v>1.075</v>
      </c>
      <c r="G40" s="7">
        <f t="shared" ca="1" si="2"/>
        <v>1.00037316475</v>
      </c>
      <c r="H40" s="4">
        <f ca="1">TRUNC(PRODUCT(G$10:G39),15)</f>
        <v>1.00875200605523</v>
      </c>
      <c r="I40" s="4">
        <f t="shared" si="10"/>
        <v>1</v>
      </c>
      <c r="J40" s="4">
        <f t="shared" ca="1" si="3"/>
        <v>1.00875201</v>
      </c>
      <c r="K40" s="4">
        <f t="shared" ca="1" si="4"/>
        <v>87.520099999999999</v>
      </c>
      <c r="L40" s="23">
        <f>IF(VLOOKUP(A40,$U$12:$AD$125,8)=VLOOKUP(A39,$U$12:$AD$125,8),0,VLOOKUP(A40,U$12:$AD$125,8))</f>
        <v>0</v>
      </c>
      <c r="M40" s="9">
        <f>IF(L40&gt;0,VLOOKUP(L40,T$12:$AC$125,7),0)</f>
        <v>0</v>
      </c>
      <c r="N40" s="10">
        <f t="shared" si="5"/>
        <v>0</v>
      </c>
      <c r="O40" s="10">
        <f t="shared" ca="1" si="6"/>
        <v>87.520099999999999</v>
      </c>
      <c r="P40" s="24" t="str">
        <f t="shared" si="11"/>
        <v>A+J=</v>
      </c>
      <c r="Q40" s="12">
        <f t="shared" si="12"/>
        <v>43291</v>
      </c>
      <c r="R40" s="13"/>
      <c r="S40" s="13"/>
      <c r="T40" s="27"/>
      <c r="U40" s="28"/>
      <c r="V40" s="30"/>
      <c r="W40" s="31"/>
      <c r="X40" s="30"/>
      <c r="Y40" s="30"/>
      <c r="Z40" s="39"/>
      <c r="AA40" s="31"/>
      <c r="AB40" s="27"/>
      <c r="AC40" s="33"/>
      <c r="AD40" s="28"/>
      <c r="AE40" s="13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</row>
    <row r="41" spans="1:168" x14ac:dyDescent="0.2">
      <c r="A41" s="109">
        <f t="shared" si="7"/>
        <v>42957</v>
      </c>
      <c r="B41" s="4">
        <f t="shared" ca="1" si="13"/>
        <v>10091.2844</v>
      </c>
      <c r="C41" s="4">
        <f t="shared" si="8"/>
        <v>10000</v>
      </c>
      <c r="D41" s="6">
        <f ca="1">IF(A41&lt;$B$1,VLOOKUP(A41,[1]DI!$A$4:$B$15000,2,FALSE),0)</f>
        <v>9.1399999999999995E-2</v>
      </c>
      <c r="E41" s="4">
        <f t="shared" ca="1" si="1"/>
        <v>3.4713000000000002E-4</v>
      </c>
      <c r="F41" s="22">
        <f t="shared" si="9"/>
        <v>1.075</v>
      </c>
      <c r="G41" s="7">
        <f t="shared" ca="1" si="2"/>
        <v>1.00037316475</v>
      </c>
      <c r="H41" s="4">
        <f ca="1">TRUNC(PRODUCT(G$10:G40),15)</f>
        <v>1.0091284367453801</v>
      </c>
      <c r="I41" s="4">
        <f t="shared" si="10"/>
        <v>1</v>
      </c>
      <c r="J41" s="4">
        <f t="shared" ca="1" si="3"/>
        <v>1.00912844</v>
      </c>
      <c r="K41" s="4">
        <f t="shared" ca="1" si="4"/>
        <v>91.284400000000005</v>
      </c>
      <c r="L41" s="23">
        <f>IF(VLOOKUP(A41,$U$12:$AD$125,8)=VLOOKUP(A40,$U$12:$AD$125,8),0,VLOOKUP(A41,U$12:$AD$125,8))</f>
        <v>0</v>
      </c>
      <c r="M41" s="9">
        <f>IF(L41&gt;0,VLOOKUP(L41,T$12:$AC$125,7),0)</f>
        <v>0</v>
      </c>
      <c r="N41" s="10">
        <f t="shared" si="5"/>
        <v>0</v>
      </c>
      <c r="O41" s="10">
        <f t="shared" ca="1" si="6"/>
        <v>91.284400000000005</v>
      </c>
      <c r="P41" s="24" t="str">
        <f t="shared" si="11"/>
        <v>A+J=</v>
      </c>
      <c r="Q41" s="12">
        <f t="shared" si="12"/>
        <v>43291</v>
      </c>
      <c r="R41" s="13"/>
      <c r="S41" s="13"/>
      <c r="T41" s="27"/>
      <c r="U41" s="28"/>
      <c r="V41" s="30"/>
      <c r="W41" s="31"/>
      <c r="X41" s="30"/>
      <c r="Y41" s="30"/>
      <c r="Z41" s="39"/>
      <c r="AA41" s="31"/>
      <c r="AB41" s="27"/>
      <c r="AC41" s="33"/>
      <c r="AD41" s="28"/>
      <c r="AE41" s="13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</row>
    <row r="42" spans="1:168" x14ac:dyDescent="0.2">
      <c r="A42" s="109">
        <f t="shared" si="7"/>
        <v>42958</v>
      </c>
      <c r="B42" s="4">
        <f t="shared" ca="1" si="13"/>
        <v>10095.0501</v>
      </c>
      <c r="C42" s="4">
        <f t="shared" si="8"/>
        <v>10000</v>
      </c>
      <c r="D42" s="6">
        <f ca="1">IF(A42&lt;$B$1,VLOOKUP(A42,[1]DI!$A$4:$B$15000,2,FALSE),0)</f>
        <v>9.1399999999999995E-2</v>
      </c>
      <c r="E42" s="4">
        <f t="shared" ca="1" si="1"/>
        <v>3.4713000000000002E-4</v>
      </c>
      <c r="F42" s="22">
        <f t="shared" si="9"/>
        <v>1.075</v>
      </c>
      <c r="G42" s="7">
        <f t="shared" ca="1" si="2"/>
        <v>1.00037316475</v>
      </c>
      <c r="H42" s="4">
        <f ca="1">TRUNC(PRODUCT(G$10:G41),15)</f>
        <v>1.0095050079062</v>
      </c>
      <c r="I42" s="4">
        <f t="shared" si="10"/>
        <v>1</v>
      </c>
      <c r="J42" s="4">
        <f t="shared" ca="1" si="3"/>
        <v>1.00950501</v>
      </c>
      <c r="K42" s="4">
        <f t="shared" ca="1" si="4"/>
        <v>95.0501</v>
      </c>
      <c r="L42" s="23">
        <f>IF(VLOOKUP(A42,$U$12:$AD$125,8)=VLOOKUP(A41,$U$12:$AD$125,8),0,VLOOKUP(A42,U$12:$AD$125,8))</f>
        <v>0</v>
      </c>
      <c r="M42" s="9">
        <f>IF(L42&gt;0,VLOOKUP(L42,T$12:$AC$125,7),0)</f>
        <v>0</v>
      </c>
      <c r="N42" s="10">
        <f t="shared" si="5"/>
        <v>0</v>
      </c>
      <c r="O42" s="10">
        <f t="shared" ca="1" si="6"/>
        <v>95.0501</v>
      </c>
      <c r="P42" s="24" t="str">
        <f t="shared" si="11"/>
        <v>A+J=</v>
      </c>
      <c r="Q42" s="12">
        <f t="shared" si="12"/>
        <v>43291</v>
      </c>
      <c r="R42" s="13"/>
      <c r="S42" s="13"/>
      <c r="T42" s="27"/>
      <c r="U42" s="28"/>
      <c r="V42" s="30"/>
      <c r="W42" s="31"/>
      <c r="X42" s="30"/>
      <c r="Y42" s="30"/>
      <c r="Z42" s="39"/>
      <c r="AA42" s="31"/>
      <c r="AB42" s="27"/>
      <c r="AC42" s="33"/>
      <c r="AD42" s="28"/>
      <c r="AE42" s="13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</row>
    <row r="43" spans="1:168" x14ac:dyDescent="0.2">
      <c r="A43" s="109">
        <f t="shared" si="7"/>
        <v>42959</v>
      </c>
      <c r="B43" s="4">
        <f t="shared" ca="1" si="13"/>
        <v>10098.8172</v>
      </c>
      <c r="C43" s="4">
        <f t="shared" si="8"/>
        <v>10000</v>
      </c>
      <c r="D43" s="6">
        <f ca="1">IF(A43&lt;$B$1,VLOOKUP(A43,[1]DI!$A$4:$B$15000,2,FALSE),0)</f>
        <v>0</v>
      </c>
      <c r="E43" s="4">
        <f t="shared" ca="1" si="1"/>
        <v>0</v>
      </c>
      <c r="F43" s="22">
        <f t="shared" si="9"/>
        <v>1.075</v>
      </c>
      <c r="G43" s="7">
        <f t="shared" ca="1" si="2"/>
        <v>1</v>
      </c>
      <c r="H43" s="4">
        <f ca="1">TRUNC(PRODUCT(G$10:G42),15)</f>
        <v>1.00988171959009</v>
      </c>
      <c r="I43" s="4">
        <f t="shared" si="10"/>
        <v>1</v>
      </c>
      <c r="J43" s="4">
        <f t="shared" ca="1" si="3"/>
        <v>1.0098817200000001</v>
      </c>
      <c r="K43" s="4">
        <f t="shared" ca="1" si="4"/>
        <v>98.8172</v>
      </c>
      <c r="L43" s="23">
        <f>IF(VLOOKUP(A43,$U$12:$AD$125,8)=VLOOKUP(A42,$U$12:$AD$125,8),0,VLOOKUP(A43,U$12:$AD$125,8))</f>
        <v>0</v>
      </c>
      <c r="M43" s="9">
        <f>IF(L43&gt;0,VLOOKUP(L43,T$12:$AC$125,7),0)</f>
        <v>0</v>
      </c>
      <c r="N43" s="10">
        <f t="shared" si="5"/>
        <v>0</v>
      </c>
      <c r="O43" s="10">
        <f t="shared" ca="1" si="6"/>
        <v>98.8172</v>
      </c>
      <c r="P43" s="24" t="str">
        <f t="shared" si="11"/>
        <v>A+J=</v>
      </c>
      <c r="Q43" s="12">
        <f t="shared" si="12"/>
        <v>43291</v>
      </c>
      <c r="R43" s="13"/>
      <c r="S43" s="13"/>
      <c r="T43" s="27"/>
      <c r="U43" s="28"/>
      <c r="V43" s="30"/>
      <c r="W43" s="31"/>
      <c r="X43" s="30"/>
      <c r="Y43" s="30"/>
      <c r="Z43" s="39"/>
      <c r="AA43" s="31"/>
      <c r="AB43" s="27"/>
      <c r="AC43" s="33"/>
      <c r="AD43" s="28"/>
      <c r="AE43" s="13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</row>
    <row r="44" spans="1:168" x14ac:dyDescent="0.2">
      <c r="A44" s="109">
        <f t="shared" si="7"/>
        <v>42960</v>
      </c>
      <c r="B44" s="4">
        <f t="shared" ca="1" si="13"/>
        <v>10098.8172</v>
      </c>
      <c r="C44" s="4">
        <f t="shared" si="8"/>
        <v>10000</v>
      </c>
      <c r="D44" s="6">
        <f ca="1">IF(A44&lt;$B$1,VLOOKUP(A44,[1]DI!$A$4:$B$15000,2,FALSE),0)</f>
        <v>0</v>
      </c>
      <c r="E44" s="4">
        <f t="shared" ca="1" si="1"/>
        <v>0</v>
      </c>
      <c r="F44" s="22">
        <f t="shared" si="9"/>
        <v>1.075</v>
      </c>
      <c r="G44" s="7">
        <f t="shared" ca="1" si="2"/>
        <v>1</v>
      </c>
      <c r="H44" s="4">
        <f ca="1">TRUNC(PRODUCT(G$10:G43),15)</f>
        <v>1.00988171959009</v>
      </c>
      <c r="I44" s="4">
        <f t="shared" si="10"/>
        <v>1</v>
      </c>
      <c r="J44" s="4">
        <f t="shared" ca="1" si="3"/>
        <v>1.0098817200000001</v>
      </c>
      <c r="K44" s="4">
        <f t="shared" ca="1" si="4"/>
        <v>98.8172</v>
      </c>
      <c r="L44" s="23">
        <f>IF(VLOOKUP(A44,$U$12:$AD$125,8)=VLOOKUP(A43,$U$12:$AD$125,8),0,VLOOKUP(A44,U$12:$AD$125,8))</f>
        <v>0</v>
      </c>
      <c r="M44" s="9">
        <f>IF(L44&gt;0,VLOOKUP(L44,T$12:$AC$125,7),0)</f>
        <v>0</v>
      </c>
      <c r="N44" s="10">
        <f t="shared" si="5"/>
        <v>0</v>
      </c>
      <c r="O44" s="10">
        <f t="shared" ca="1" si="6"/>
        <v>98.8172</v>
      </c>
      <c r="P44" s="24" t="str">
        <f t="shared" si="11"/>
        <v>A+J=</v>
      </c>
      <c r="Q44" s="12">
        <f t="shared" si="12"/>
        <v>43291</v>
      </c>
      <c r="R44" s="13"/>
      <c r="S44" s="13"/>
      <c r="T44" s="27"/>
      <c r="U44" s="28"/>
      <c r="V44" s="30"/>
      <c r="W44" s="31"/>
      <c r="X44" s="30"/>
      <c r="Y44" s="30"/>
      <c r="Z44" s="39"/>
      <c r="AA44" s="31"/>
      <c r="AB44" s="27"/>
      <c r="AC44" s="33"/>
      <c r="AD44" s="28"/>
      <c r="AE44" s="13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</row>
    <row r="45" spans="1:168" x14ac:dyDescent="0.2">
      <c r="A45" s="109">
        <f t="shared" si="7"/>
        <v>42961</v>
      </c>
      <c r="B45" s="4">
        <f t="shared" ca="1" si="13"/>
        <v>10098.8172</v>
      </c>
      <c r="C45" s="4">
        <f t="shared" si="8"/>
        <v>10000</v>
      </c>
      <c r="D45" s="6">
        <f ca="1">IF(A45&lt;$B$1,VLOOKUP(A45,[1]DI!$A$4:$B$15000,2,FALSE),0)</f>
        <v>9.1399999999999995E-2</v>
      </c>
      <c r="E45" s="4">
        <f t="shared" ca="1" si="1"/>
        <v>3.4713000000000002E-4</v>
      </c>
      <c r="F45" s="22">
        <f t="shared" si="9"/>
        <v>1.075</v>
      </c>
      <c r="G45" s="7">
        <f t="shared" ca="1" si="2"/>
        <v>1.00037316475</v>
      </c>
      <c r="H45" s="4">
        <f ca="1">TRUNC(PRODUCT(G$10:G44),15)</f>
        <v>1.00988171959009</v>
      </c>
      <c r="I45" s="4">
        <f t="shared" si="10"/>
        <v>1</v>
      </c>
      <c r="J45" s="4">
        <f t="shared" ca="1" si="3"/>
        <v>1.0098817200000001</v>
      </c>
      <c r="K45" s="4">
        <f t="shared" ca="1" si="4"/>
        <v>98.8172</v>
      </c>
      <c r="L45" s="23">
        <f>IF(VLOOKUP(A45,$U$12:$AD$125,8)=VLOOKUP(A44,$U$12:$AD$125,8),0,VLOOKUP(A45,U$12:$AD$125,8))</f>
        <v>0</v>
      </c>
      <c r="M45" s="9">
        <f>IF(L45&gt;0,VLOOKUP(L45,T$12:$AC$125,7),0)</f>
        <v>0</v>
      </c>
      <c r="N45" s="10">
        <f t="shared" si="5"/>
        <v>0</v>
      </c>
      <c r="O45" s="10">
        <f t="shared" ca="1" si="6"/>
        <v>98.8172</v>
      </c>
      <c r="P45" s="24" t="str">
        <f t="shared" si="11"/>
        <v>A+J=</v>
      </c>
      <c r="Q45" s="12">
        <f t="shared" si="12"/>
        <v>43291</v>
      </c>
      <c r="R45" s="13"/>
      <c r="S45" s="13"/>
      <c r="T45" s="27"/>
      <c r="U45" s="28"/>
      <c r="V45" s="30"/>
      <c r="W45" s="31"/>
      <c r="X45" s="30"/>
      <c r="Y45" s="30"/>
      <c r="Z45" s="39"/>
      <c r="AA45" s="31"/>
      <c r="AB45" s="27"/>
      <c r="AC45" s="33"/>
      <c r="AD45" s="28"/>
      <c r="AE45" s="13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</row>
    <row r="46" spans="1:168" x14ac:dyDescent="0.2">
      <c r="A46" s="109">
        <f t="shared" si="7"/>
        <v>42962</v>
      </c>
      <c r="B46" s="4">
        <f t="shared" ca="1" si="13"/>
        <v>10102.5857</v>
      </c>
      <c r="C46" s="4">
        <f t="shared" si="8"/>
        <v>10000</v>
      </c>
      <c r="D46" s="6">
        <f ca="1">IF(A46&lt;$B$1,VLOOKUP(A46,[1]DI!$A$4:$B$15000,2,FALSE),0)</f>
        <v>9.1399999999999995E-2</v>
      </c>
      <c r="E46" s="4">
        <f t="shared" ca="1" si="1"/>
        <v>3.4713000000000002E-4</v>
      </c>
      <c r="F46" s="22">
        <f t="shared" si="9"/>
        <v>1.075</v>
      </c>
      <c r="G46" s="7">
        <f t="shared" ca="1" si="2"/>
        <v>1.00037316475</v>
      </c>
      <c r="H46" s="4">
        <f ca="1">TRUNC(PRODUCT(G$10:G45),15)</f>
        <v>1.0102585718495201</v>
      </c>
      <c r="I46" s="4">
        <f t="shared" si="10"/>
        <v>1</v>
      </c>
      <c r="J46" s="4">
        <f t="shared" ca="1" si="3"/>
        <v>1.01025857</v>
      </c>
      <c r="K46" s="4">
        <f t="shared" ca="1" si="4"/>
        <v>102.5857</v>
      </c>
      <c r="L46" s="23">
        <f>IF(VLOOKUP(A46,$U$12:$AD$125,8)=VLOOKUP(A45,$U$12:$AD$125,8),0,VLOOKUP(A46,U$12:$AD$125,8))</f>
        <v>0</v>
      </c>
      <c r="M46" s="9">
        <f>IF(L46&gt;0,VLOOKUP(L46,T$12:$AC$125,7),0)</f>
        <v>0</v>
      </c>
      <c r="N46" s="10">
        <f t="shared" si="5"/>
        <v>0</v>
      </c>
      <c r="O46" s="10">
        <f t="shared" ca="1" si="6"/>
        <v>102.5857</v>
      </c>
      <c r="P46" s="24" t="str">
        <f t="shared" si="11"/>
        <v>A+J=</v>
      </c>
      <c r="Q46" s="12">
        <f t="shared" si="12"/>
        <v>43291</v>
      </c>
      <c r="R46" s="13"/>
      <c r="S46" s="13"/>
      <c r="T46" s="27"/>
      <c r="U46" s="28"/>
      <c r="V46" s="30"/>
      <c r="W46" s="31"/>
      <c r="X46" s="30"/>
      <c r="Y46" s="30"/>
      <c r="Z46" s="39"/>
      <c r="AA46" s="31"/>
      <c r="AB46" s="27"/>
      <c r="AC46" s="33"/>
      <c r="AD46" s="28"/>
      <c r="AE46" s="13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</row>
    <row r="47" spans="1:168" x14ac:dyDescent="0.2">
      <c r="A47" s="109">
        <f t="shared" si="7"/>
        <v>42963</v>
      </c>
      <c r="B47" s="4">
        <f t="shared" ca="1" si="13"/>
        <v>10106.355600000001</v>
      </c>
      <c r="C47" s="4">
        <f t="shared" si="8"/>
        <v>10000</v>
      </c>
      <c r="D47" s="6">
        <f ca="1">IF(A47&lt;$B$1,VLOOKUP(A47,[1]DI!$A$4:$B$15000,2,FALSE),0)</f>
        <v>9.1399999999999995E-2</v>
      </c>
      <c r="E47" s="4">
        <f t="shared" ca="1" si="1"/>
        <v>3.4713000000000002E-4</v>
      </c>
      <c r="F47" s="22">
        <f t="shared" si="9"/>
        <v>1.075</v>
      </c>
      <c r="G47" s="7">
        <f t="shared" ca="1" si="2"/>
        <v>1.00037316475</v>
      </c>
      <c r="H47" s="4">
        <f ca="1">TRUNC(PRODUCT(G$10:G46),15)</f>
        <v>1.0106355647369101</v>
      </c>
      <c r="I47" s="4">
        <f t="shared" si="10"/>
        <v>1</v>
      </c>
      <c r="J47" s="4">
        <f t="shared" ca="1" si="3"/>
        <v>1.0106355600000001</v>
      </c>
      <c r="K47" s="4">
        <f t="shared" ca="1" si="4"/>
        <v>106.3556</v>
      </c>
      <c r="L47" s="23">
        <f>IF(VLOOKUP(A47,$U$12:$AD$125,8)=VLOOKUP(A46,$U$12:$AD$125,8),0,VLOOKUP(A47,U$12:$AD$125,8))</f>
        <v>0</v>
      </c>
      <c r="M47" s="9">
        <f>IF(L47&gt;0,VLOOKUP(L47,T$12:$AC$125,7),0)</f>
        <v>0</v>
      </c>
      <c r="N47" s="10">
        <f t="shared" si="5"/>
        <v>0</v>
      </c>
      <c r="O47" s="10">
        <f t="shared" ca="1" si="6"/>
        <v>106.3556</v>
      </c>
      <c r="P47" s="24" t="str">
        <f t="shared" si="11"/>
        <v>A+J=</v>
      </c>
      <c r="Q47" s="12">
        <f t="shared" si="12"/>
        <v>43291</v>
      </c>
      <c r="R47" s="13"/>
      <c r="S47" s="13"/>
      <c r="T47" s="27"/>
      <c r="U47" s="28"/>
      <c r="V47" s="30"/>
      <c r="W47" s="31"/>
      <c r="X47" s="30"/>
      <c r="Y47" s="30"/>
      <c r="Z47" s="39"/>
      <c r="AA47" s="31"/>
      <c r="AB47" s="27"/>
      <c r="AC47" s="33"/>
      <c r="AD47" s="28"/>
      <c r="AE47" s="13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</row>
    <row r="48" spans="1:168" x14ac:dyDescent="0.2">
      <c r="A48" s="109">
        <f t="shared" si="7"/>
        <v>42964</v>
      </c>
      <c r="B48" s="4">
        <f t="shared" ca="1" si="13"/>
        <v>10110.127</v>
      </c>
      <c r="C48" s="4">
        <f t="shared" si="8"/>
        <v>10000</v>
      </c>
      <c r="D48" s="6">
        <f ca="1">IF(A48&lt;$B$1,VLOOKUP(A48,[1]DI!$A$4:$B$15000,2,FALSE),0)</f>
        <v>9.1399999999999995E-2</v>
      </c>
      <c r="E48" s="4">
        <f t="shared" ca="1" si="1"/>
        <v>3.4713000000000002E-4</v>
      </c>
      <c r="F48" s="22">
        <f t="shared" si="9"/>
        <v>1.075</v>
      </c>
      <c r="G48" s="7">
        <f t="shared" ca="1" si="2"/>
        <v>1.00037316475</v>
      </c>
      <c r="H48" s="4">
        <f ca="1">TRUNC(PRODUCT(G$10:G47),15)</f>
        <v>1.01101269830477</v>
      </c>
      <c r="I48" s="4">
        <f t="shared" si="10"/>
        <v>1</v>
      </c>
      <c r="J48" s="4">
        <f t="shared" ca="1" si="3"/>
        <v>1.0110127</v>
      </c>
      <c r="K48" s="4">
        <f t="shared" ca="1" si="4"/>
        <v>110.127</v>
      </c>
      <c r="L48" s="23">
        <f>IF(VLOOKUP(A48,$U$12:$AD$125,8)=VLOOKUP(A47,$U$12:$AD$125,8),0,VLOOKUP(A48,U$12:$AD$125,8))</f>
        <v>0</v>
      </c>
      <c r="M48" s="9">
        <f>IF(L48&gt;0,VLOOKUP(L48,T$12:$AC$125,7),0)</f>
        <v>0</v>
      </c>
      <c r="N48" s="10">
        <f t="shared" si="5"/>
        <v>0</v>
      </c>
      <c r="O48" s="10">
        <f t="shared" ca="1" si="6"/>
        <v>110.127</v>
      </c>
      <c r="P48" s="24" t="str">
        <f t="shared" si="11"/>
        <v>A+J=</v>
      </c>
      <c r="Q48" s="12">
        <f t="shared" si="12"/>
        <v>43291</v>
      </c>
      <c r="R48" s="13"/>
      <c r="S48" s="13"/>
      <c r="T48" s="27"/>
      <c r="U48" s="28"/>
      <c r="V48" s="30"/>
      <c r="W48" s="31"/>
      <c r="X48" s="30"/>
      <c r="Y48" s="30"/>
      <c r="Z48" s="39"/>
      <c r="AA48" s="31"/>
      <c r="AB48" s="27"/>
      <c r="AC48" s="33"/>
      <c r="AD48" s="28"/>
      <c r="AE48" s="13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</row>
    <row r="49" spans="1:168" x14ac:dyDescent="0.2">
      <c r="A49" s="109">
        <f t="shared" si="7"/>
        <v>42965</v>
      </c>
      <c r="B49" s="4">
        <f t="shared" ca="1" si="13"/>
        <v>10113.8997</v>
      </c>
      <c r="C49" s="4">
        <f t="shared" si="8"/>
        <v>10000</v>
      </c>
      <c r="D49" s="6">
        <f ca="1">IF(A49&lt;$B$1,VLOOKUP(A49,[1]DI!$A$4:$B$15000,2,FALSE),0)</f>
        <v>9.1399999999999995E-2</v>
      </c>
      <c r="E49" s="4">
        <f t="shared" ca="1" si="1"/>
        <v>3.4713000000000002E-4</v>
      </c>
      <c r="F49" s="22">
        <f t="shared" si="9"/>
        <v>1.075</v>
      </c>
      <c r="G49" s="7">
        <f t="shared" ca="1" si="2"/>
        <v>1.00037316475</v>
      </c>
      <c r="H49" s="4">
        <f ca="1">TRUNC(PRODUCT(G$10:G48),15)</f>
        <v>1.0113899726055799</v>
      </c>
      <c r="I49" s="4">
        <f t="shared" si="10"/>
        <v>1</v>
      </c>
      <c r="J49" s="4">
        <f t="shared" ca="1" si="3"/>
        <v>1.01138997</v>
      </c>
      <c r="K49" s="4">
        <f t="shared" ca="1" si="4"/>
        <v>113.8997</v>
      </c>
      <c r="L49" s="23">
        <f>IF(VLOOKUP(A49,$U$12:$AD$125,8)=VLOOKUP(A48,$U$12:$AD$125,8),0,VLOOKUP(A49,U$12:$AD$125,8))</f>
        <v>0</v>
      </c>
      <c r="M49" s="9">
        <f>IF(L49&gt;0,VLOOKUP(L49,T$12:$AC$125,7),0)</f>
        <v>0</v>
      </c>
      <c r="N49" s="10">
        <f t="shared" si="5"/>
        <v>0</v>
      </c>
      <c r="O49" s="10">
        <f t="shared" ca="1" si="6"/>
        <v>113.8997</v>
      </c>
      <c r="P49" s="24" t="str">
        <f t="shared" si="11"/>
        <v>A+J=</v>
      </c>
      <c r="Q49" s="12">
        <f t="shared" si="12"/>
        <v>43291</v>
      </c>
      <c r="R49" s="13"/>
      <c r="S49" s="13"/>
      <c r="T49" s="27"/>
      <c r="U49" s="28"/>
      <c r="V49" s="30"/>
      <c r="W49" s="31"/>
      <c r="X49" s="30"/>
      <c r="Y49" s="30"/>
      <c r="Z49" s="39"/>
      <c r="AA49" s="31"/>
      <c r="AB49" s="27"/>
      <c r="AC49" s="33"/>
      <c r="AD49" s="28"/>
      <c r="AE49" s="13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</row>
    <row r="50" spans="1:168" x14ac:dyDescent="0.2">
      <c r="A50" s="109">
        <f t="shared" si="7"/>
        <v>42966</v>
      </c>
      <c r="B50" s="4">
        <f t="shared" ca="1" si="13"/>
        <v>10117.673899990001</v>
      </c>
      <c r="C50" s="4">
        <f t="shared" si="8"/>
        <v>10000</v>
      </c>
      <c r="D50" s="6">
        <f ca="1">IF(A50&lt;$B$1,VLOOKUP(A50,[1]DI!$A$4:$B$15000,2,FALSE),0)</f>
        <v>0</v>
      </c>
      <c r="E50" s="4">
        <f t="shared" ca="1" si="1"/>
        <v>0</v>
      </c>
      <c r="F50" s="22">
        <f t="shared" si="9"/>
        <v>1.075</v>
      </c>
      <c r="G50" s="7">
        <f t="shared" ca="1" si="2"/>
        <v>1</v>
      </c>
      <c r="H50" s="4">
        <f ca="1">TRUNC(PRODUCT(G$10:G49),15)</f>
        <v>1.01176738769186</v>
      </c>
      <c r="I50" s="4">
        <f t="shared" si="10"/>
        <v>1</v>
      </c>
      <c r="J50" s="4">
        <f t="shared" ca="1" si="3"/>
        <v>1.0117673899999999</v>
      </c>
      <c r="K50" s="4">
        <f t="shared" ca="1" si="4"/>
        <v>117.67389999</v>
      </c>
      <c r="L50" s="23">
        <f>IF(VLOOKUP(A50,$U$12:$AD$125,8)=VLOOKUP(A49,$U$12:$AD$125,8),0,VLOOKUP(A50,U$12:$AD$125,8))</f>
        <v>0</v>
      </c>
      <c r="M50" s="9">
        <f>IF(L50&gt;0,VLOOKUP(L50,T$12:$AC$125,7),0)</f>
        <v>0</v>
      </c>
      <c r="N50" s="10">
        <f t="shared" si="5"/>
        <v>0</v>
      </c>
      <c r="O50" s="10">
        <f t="shared" ca="1" si="6"/>
        <v>117.67389999</v>
      </c>
      <c r="P50" s="24" t="str">
        <f t="shared" si="11"/>
        <v>A+J=</v>
      </c>
      <c r="Q50" s="12">
        <f t="shared" si="12"/>
        <v>43291</v>
      </c>
      <c r="R50" s="13"/>
      <c r="S50" s="13"/>
      <c r="T50" s="27"/>
      <c r="U50" s="28"/>
      <c r="V50" s="30"/>
      <c r="W50" s="31"/>
      <c r="X50" s="30"/>
      <c r="Y50" s="30"/>
      <c r="Z50" s="39"/>
      <c r="AA50" s="31"/>
      <c r="AB50" s="27"/>
      <c r="AC50" s="33"/>
      <c r="AD50" s="28"/>
      <c r="AE50" s="13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</row>
    <row r="51" spans="1:168" x14ac:dyDescent="0.2">
      <c r="A51" s="109">
        <f t="shared" si="7"/>
        <v>42967</v>
      </c>
      <c r="B51" s="4">
        <f t="shared" ca="1" si="13"/>
        <v>10117.673899990001</v>
      </c>
      <c r="C51" s="4">
        <f t="shared" si="8"/>
        <v>10000</v>
      </c>
      <c r="D51" s="6">
        <f ca="1">IF(A51&lt;$B$1,VLOOKUP(A51,[1]DI!$A$4:$B$15000,2,FALSE),0)</f>
        <v>0</v>
      </c>
      <c r="E51" s="4">
        <f t="shared" ca="1" si="1"/>
        <v>0</v>
      </c>
      <c r="F51" s="22">
        <f t="shared" si="9"/>
        <v>1.075</v>
      </c>
      <c r="G51" s="7">
        <f t="shared" ca="1" si="2"/>
        <v>1</v>
      </c>
      <c r="H51" s="4">
        <f ca="1">TRUNC(PRODUCT(G$10:G50),15)</f>
        <v>1.01176738769186</v>
      </c>
      <c r="I51" s="4">
        <f t="shared" si="10"/>
        <v>1</v>
      </c>
      <c r="J51" s="4">
        <f t="shared" ca="1" si="3"/>
        <v>1.0117673899999999</v>
      </c>
      <c r="K51" s="4">
        <f t="shared" ca="1" si="4"/>
        <v>117.67389999</v>
      </c>
      <c r="L51" s="23">
        <f>IF(VLOOKUP(A51,$U$12:$AD$125,8)=VLOOKUP(A50,$U$12:$AD$125,8),0,VLOOKUP(A51,U$12:$AD$125,8))</f>
        <v>0</v>
      </c>
      <c r="M51" s="9">
        <f>IF(L51&gt;0,VLOOKUP(L51,T$12:$AC$125,7),0)</f>
        <v>0</v>
      </c>
      <c r="N51" s="10">
        <f t="shared" si="5"/>
        <v>0</v>
      </c>
      <c r="O51" s="10">
        <f t="shared" ca="1" si="6"/>
        <v>117.67389999</v>
      </c>
      <c r="P51" s="24" t="str">
        <f t="shared" si="11"/>
        <v>A+J=</v>
      </c>
      <c r="Q51" s="12">
        <f t="shared" si="12"/>
        <v>43291</v>
      </c>
      <c r="R51" s="13"/>
      <c r="S51" s="13"/>
      <c r="T51" s="27"/>
      <c r="U51" s="28"/>
      <c r="V51" s="30"/>
      <c r="W51" s="31"/>
      <c r="X51" s="30"/>
      <c r="Y51" s="30"/>
      <c r="Z51" s="39"/>
      <c r="AA51" s="31"/>
      <c r="AB51" s="27"/>
      <c r="AC51" s="33"/>
      <c r="AD51" s="28"/>
      <c r="AE51" s="13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</row>
    <row r="52" spans="1:168" x14ac:dyDescent="0.2">
      <c r="A52" s="109">
        <f t="shared" si="7"/>
        <v>42968</v>
      </c>
      <c r="B52" s="4">
        <f t="shared" ca="1" si="13"/>
        <v>10117.673899990001</v>
      </c>
      <c r="C52" s="4">
        <f t="shared" si="8"/>
        <v>10000</v>
      </c>
      <c r="D52" s="6">
        <f ca="1">IF(A52&lt;$B$1,VLOOKUP(A52,[1]DI!$A$4:$B$15000,2,FALSE),0)</f>
        <v>9.1399999999999995E-2</v>
      </c>
      <c r="E52" s="4">
        <f t="shared" ca="1" si="1"/>
        <v>3.4713000000000002E-4</v>
      </c>
      <c r="F52" s="22">
        <f t="shared" si="9"/>
        <v>1.075</v>
      </c>
      <c r="G52" s="7">
        <f t="shared" ca="1" si="2"/>
        <v>1.00037316475</v>
      </c>
      <c r="H52" s="4">
        <f ca="1">TRUNC(PRODUCT(G$10:G51),15)</f>
        <v>1.01176738769186</v>
      </c>
      <c r="I52" s="4">
        <f t="shared" si="10"/>
        <v>1</v>
      </c>
      <c r="J52" s="4">
        <f t="shared" ca="1" si="3"/>
        <v>1.0117673899999999</v>
      </c>
      <c r="K52" s="4">
        <f t="shared" ca="1" si="4"/>
        <v>117.67389999</v>
      </c>
      <c r="L52" s="23">
        <f>IF(VLOOKUP(A52,$U$12:$AD$125,8)=VLOOKUP(A51,$U$12:$AD$125,8),0,VLOOKUP(A52,U$12:$AD$125,8))</f>
        <v>0</v>
      </c>
      <c r="M52" s="9">
        <f>IF(L52&gt;0,VLOOKUP(L52,T$12:$AC$125,7),0)</f>
        <v>0</v>
      </c>
      <c r="N52" s="10">
        <f t="shared" si="5"/>
        <v>0</v>
      </c>
      <c r="O52" s="10">
        <f t="shared" ca="1" si="6"/>
        <v>117.67389999</v>
      </c>
      <c r="P52" s="24" t="str">
        <f t="shared" si="11"/>
        <v>A+J=</v>
      </c>
      <c r="Q52" s="12">
        <f t="shared" si="12"/>
        <v>43291</v>
      </c>
      <c r="R52" s="13"/>
      <c r="S52" s="13"/>
      <c r="T52" s="27"/>
      <c r="U52" s="28"/>
      <c r="V52" s="30"/>
      <c r="W52" s="31"/>
      <c r="X52" s="30"/>
      <c r="Y52" s="30"/>
      <c r="Z52" s="39"/>
      <c r="AA52" s="31"/>
      <c r="AB52" s="27"/>
      <c r="AC52" s="33"/>
      <c r="AD52" s="28"/>
      <c r="AE52" s="13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</row>
    <row r="53" spans="1:168" x14ac:dyDescent="0.2">
      <c r="A53" s="109">
        <f t="shared" si="7"/>
        <v>42969</v>
      </c>
      <c r="B53" s="4">
        <f t="shared" ca="1" si="13"/>
        <v>10121.4494</v>
      </c>
      <c r="C53" s="4">
        <f t="shared" si="8"/>
        <v>10000</v>
      </c>
      <c r="D53" s="6">
        <f ca="1">IF(A53&lt;$B$1,VLOOKUP(A53,[1]DI!$A$4:$B$15000,2,FALSE),0)</f>
        <v>9.1399999999999995E-2</v>
      </c>
      <c r="E53" s="4">
        <f t="shared" ca="1" si="1"/>
        <v>3.4713000000000002E-4</v>
      </c>
      <c r="F53" s="22">
        <f t="shared" si="9"/>
        <v>1.075</v>
      </c>
      <c r="G53" s="7">
        <f t="shared" ca="1" si="2"/>
        <v>1.00037316475</v>
      </c>
      <c r="H53" s="4">
        <f ca="1">TRUNC(PRODUCT(G$10:G52),15)</f>
        <v>1.01214494361615</v>
      </c>
      <c r="I53" s="4">
        <f t="shared" si="10"/>
        <v>1</v>
      </c>
      <c r="J53" s="4">
        <f t="shared" ca="1" si="3"/>
        <v>1.01214494</v>
      </c>
      <c r="K53" s="4">
        <f t="shared" ca="1" si="4"/>
        <v>121.4494</v>
      </c>
      <c r="L53" s="23">
        <f>IF(VLOOKUP(A53,$U$12:$AD$125,8)=VLOOKUP(A52,$U$12:$AD$125,8),0,VLOOKUP(A53,U$12:$AD$125,8))</f>
        <v>0</v>
      </c>
      <c r="M53" s="9">
        <f>IF(L53&gt;0,VLOOKUP(L53,T$12:$AC$125,7),0)</f>
        <v>0</v>
      </c>
      <c r="N53" s="10">
        <f t="shared" si="5"/>
        <v>0</v>
      </c>
      <c r="O53" s="10">
        <f t="shared" ca="1" si="6"/>
        <v>121.4494</v>
      </c>
      <c r="P53" s="24" t="str">
        <f t="shared" si="11"/>
        <v>A+J=</v>
      </c>
      <c r="Q53" s="12">
        <f t="shared" si="12"/>
        <v>43291</v>
      </c>
      <c r="R53" s="13"/>
      <c r="S53" s="13"/>
      <c r="T53" s="27"/>
      <c r="U53" s="28"/>
      <c r="V53" s="30"/>
      <c r="W53" s="31"/>
      <c r="X53" s="30"/>
      <c r="Y53" s="30"/>
      <c r="Z53" s="39"/>
      <c r="AA53" s="31"/>
      <c r="AB53" s="27"/>
      <c r="AC53" s="33"/>
      <c r="AD53" s="28"/>
      <c r="AE53" s="13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</row>
    <row r="54" spans="1:168" x14ac:dyDescent="0.2">
      <c r="A54" s="109">
        <f t="shared" si="7"/>
        <v>42970</v>
      </c>
      <c r="B54" s="4">
        <f t="shared" ca="1" si="13"/>
        <v>10125.2264</v>
      </c>
      <c r="C54" s="4">
        <f t="shared" si="8"/>
        <v>10000</v>
      </c>
      <c r="D54" s="6">
        <f ca="1">IF(A54&lt;$B$1,VLOOKUP(A54,[1]DI!$A$4:$B$15000,2,FALSE),0)</f>
        <v>9.1399999999999995E-2</v>
      </c>
      <c r="E54" s="4">
        <f t="shared" ca="1" si="1"/>
        <v>3.4713000000000002E-4</v>
      </c>
      <c r="F54" s="22">
        <f t="shared" si="9"/>
        <v>1.075</v>
      </c>
      <c r="G54" s="7">
        <f t="shared" ca="1" si="2"/>
        <v>1.00037316475</v>
      </c>
      <c r="H54" s="4">
        <f ca="1">TRUNC(PRODUCT(G$10:G53),15)</f>
        <v>1.0125226404309999</v>
      </c>
      <c r="I54" s="4">
        <f t="shared" si="10"/>
        <v>1</v>
      </c>
      <c r="J54" s="4">
        <f t="shared" ca="1" si="3"/>
        <v>1.01252264</v>
      </c>
      <c r="K54" s="4">
        <f t="shared" ca="1" si="4"/>
        <v>125.2264</v>
      </c>
      <c r="L54" s="23">
        <f>IF(VLOOKUP(A54,$U$12:$AD$125,8)=VLOOKUP(A53,$U$12:$AD$125,8),0,VLOOKUP(A54,U$12:$AD$125,8))</f>
        <v>0</v>
      </c>
      <c r="M54" s="9">
        <f>IF(L54&gt;0,VLOOKUP(L54,T$12:$AC$125,7),0)</f>
        <v>0</v>
      </c>
      <c r="N54" s="10">
        <f t="shared" si="5"/>
        <v>0</v>
      </c>
      <c r="O54" s="10">
        <f t="shared" ca="1" si="6"/>
        <v>125.2264</v>
      </c>
      <c r="P54" s="24" t="str">
        <f t="shared" si="11"/>
        <v>A+J=</v>
      </c>
      <c r="Q54" s="12">
        <f t="shared" si="12"/>
        <v>43291</v>
      </c>
      <c r="R54" s="13"/>
      <c r="S54" s="13"/>
      <c r="T54" s="27"/>
      <c r="U54" s="28"/>
      <c r="V54" s="30"/>
      <c r="W54" s="31"/>
      <c r="X54" s="30"/>
      <c r="Y54" s="30"/>
      <c r="Z54" s="39"/>
      <c r="AA54" s="31"/>
      <c r="AB54" s="27"/>
      <c r="AC54" s="33"/>
      <c r="AD54" s="28"/>
      <c r="AE54" s="13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</row>
    <row r="55" spans="1:168" x14ac:dyDescent="0.2">
      <c r="A55" s="109">
        <f t="shared" si="7"/>
        <v>42971</v>
      </c>
      <c r="B55" s="4">
        <f t="shared" ca="1" si="13"/>
        <v>10129.004800000001</v>
      </c>
      <c r="C55" s="4">
        <f t="shared" si="8"/>
        <v>10000</v>
      </c>
      <c r="D55" s="6">
        <f ca="1">IF(A55&lt;$B$1,VLOOKUP(A55,[1]DI!$A$4:$B$15000,2,FALSE),0)</f>
        <v>9.1399999999999995E-2</v>
      </c>
      <c r="E55" s="4">
        <f t="shared" ca="1" si="1"/>
        <v>3.4713000000000002E-4</v>
      </c>
      <c r="F55" s="22">
        <f t="shared" si="9"/>
        <v>1.075</v>
      </c>
      <c r="G55" s="7">
        <f t="shared" ca="1" si="2"/>
        <v>1.00037316475</v>
      </c>
      <c r="H55" s="4">
        <f ca="1">TRUNC(PRODUCT(G$10:G54),15)</f>
        <v>1.0129004781889801</v>
      </c>
      <c r="I55" s="4">
        <f t="shared" si="10"/>
        <v>1</v>
      </c>
      <c r="J55" s="4">
        <f t="shared" ca="1" si="3"/>
        <v>1.0129004800000001</v>
      </c>
      <c r="K55" s="4">
        <f t="shared" ca="1" si="4"/>
        <v>129.00479999999999</v>
      </c>
      <c r="L55" s="23">
        <f>IF(VLOOKUP(A55,$U$12:$AD$125,8)=VLOOKUP(A54,$U$12:$AD$125,8),0,VLOOKUP(A55,U$12:$AD$125,8))</f>
        <v>0</v>
      </c>
      <c r="M55" s="9">
        <f>IF(L55&gt;0,VLOOKUP(L55,T$12:$AC$125,7),0)</f>
        <v>0</v>
      </c>
      <c r="N55" s="10">
        <f t="shared" si="5"/>
        <v>0</v>
      </c>
      <c r="O55" s="10">
        <f t="shared" ca="1" si="6"/>
        <v>129.00479999999999</v>
      </c>
      <c r="P55" s="24" t="str">
        <f t="shared" si="11"/>
        <v>A+J=</v>
      </c>
      <c r="Q55" s="12">
        <f t="shared" si="12"/>
        <v>43291</v>
      </c>
      <c r="R55" s="13"/>
      <c r="S55" s="13"/>
      <c r="T55" s="27"/>
      <c r="U55" s="28"/>
      <c r="V55" s="30"/>
      <c r="W55" s="31"/>
      <c r="X55" s="30"/>
      <c r="Y55" s="30"/>
      <c r="Z55" s="39"/>
      <c r="AA55" s="31"/>
      <c r="AB55" s="27"/>
      <c r="AC55" s="33"/>
      <c r="AD55" s="28"/>
      <c r="AE55" s="13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</row>
    <row r="56" spans="1:168" x14ac:dyDescent="0.2">
      <c r="A56" s="109">
        <f t="shared" si="7"/>
        <v>42972</v>
      </c>
      <c r="B56" s="4">
        <f t="shared" ca="1" si="13"/>
        <v>10132.784600000001</v>
      </c>
      <c r="C56" s="4">
        <f t="shared" si="8"/>
        <v>10000</v>
      </c>
      <c r="D56" s="6">
        <f ca="1">IF(A56&lt;$B$1,VLOOKUP(A56,[1]DI!$A$4:$B$15000,2,FALSE),0)</f>
        <v>9.1399999999999995E-2</v>
      </c>
      <c r="E56" s="4">
        <f t="shared" ca="1" si="1"/>
        <v>3.4713000000000002E-4</v>
      </c>
      <c r="F56" s="22">
        <f t="shared" si="9"/>
        <v>1.075</v>
      </c>
      <c r="G56" s="7">
        <f t="shared" ca="1" si="2"/>
        <v>1.00037316475</v>
      </c>
      <c r="H56" s="4">
        <f ca="1">TRUNC(PRODUCT(G$10:G55),15)</f>
        <v>1.0132784569427</v>
      </c>
      <c r="I56" s="4">
        <f t="shared" si="10"/>
        <v>1</v>
      </c>
      <c r="J56" s="4">
        <f t="shared" ca="1" si="3"/>
        <v>1.01327846</v>
      </c>
      <c r="K56" s="4">
        <f t="shared" ca="1" si="4"/>
        <v>132.78460000000001</v>
      </c>
      <c r="L56" s="23">
        <f>IF(VLOOKUP(A56,$U$12:$AD$125,8)=VLOOKUP(A55,$U$12:$AD$125,8),0,VLOOKUP(A56,U$12:$AD$125,8))</f>
        <v>0</v>
      </c>
      <c r="M56" s="9">
        <f>IF(L56&gt;0,VLOOKUP(L56,T$12:$AC$125,7),0)</f>
        <v>0</v>
      </c>
      <c r="N56" s="10">
        <f t="shared" si="5"/>
        <v>0</v>
      </c>
      <c r="O56" s="10">
        <f t="shared" ca="1" si="6"/>
        <v>132.78460000000001</v>
      </c>
      <c r="P56" s="24" t="str">
        <f t="shared" si="11"/>
        <v>A+J=</v>
      </c>
      <c r="Q56" s="12">
        <f t="shared" si="12"/>
        <v>43291</v>
      </c>
      <c r="R56" s="13"/>
      <c r="S56" s="13"/>
      <c r="T56" s="27"/>
      <c r="U56" s="28"/>
      <c r="V56" s="30"/>
      <c r="W56" s="31"/>
      <c r="X56" s="30"/>
      <c r="Y56" s="30"/>
      <c r="Z56" s="39"/>
      <c r="AA56" s="31"/>
      <c r="AB56" s="27"/>
      <c r="AC56" s="33"/>
      <c r="AD56" s="28"/>
      <c r="AE56" s="13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</row>
    <row r="57" spans="1:168" x14ac:dyDescent="0.2">
      <c r="A57" s="109">
        <f t="shared" si="7"/>
        <v>42973</v>
      </c>
      <c r="B57" s="4">
        <f t="shared" ca="1" si="13"/>
        <v>10136.56579999</v>
      </c>
      <c r="C57" s="4">
        <f t="shared" si="8"/>
        <v>10000</v>
      </c>
      <c r="D57" s="6">
        <f ca="1">IF(A57&lt;$B$1,VLOOKUP(A57,[1]DI!$A$4:$B$15000,2,FALSE),0)</f>
        <v>0</v>
      </c>
      <c r="E57" s="4">
        <f t="shared" ca="1" si="1"/>
        <v>0</v>
      </c>
      <c r="F57" s="22">
        <f t="shared" si="9"/>
        <v>1.075</v>
      </c>
      <c r="G57" s="7">
        <f t="shared" ca="1" si="2"/>
        <v>1</v>
      </c>
      <c r="H57" s="4">
        <f ca="1">TRUNC(PRODUCT(G$10:G56),15)</f>
        <v>1.0136565767447601</v>
      </c>
      <c r="I57" s="4">
        <f t="shared" si="10"/>
        <v>1</v>
      </c>
      <c r="J57" s="4">
        <f t="shared" ca="1" si="3"/>
        <v>1.0136565799999999</v>
      </c>
      <c r="K57" s="4">
        <f t="shared" ca="1" si="4"/>
        <v>136.56579998999999</v>
      </c>
      <c r="L57" s="23">
        <f>IF(VLOOKUP(A57,$U$12:$AD$125,8)=VLOOKUP(A56,$U$12:$AD$125,8),0,VLOOKUP(A57,U$12:$AD$125,8))</f>
        <v>0</v>
      </c>
      <c r="M57" s="9">
        <f>IF(L57&gt;0,VLOOKUP(L57,T$12:$AC$125,7),0)</f>
        <v>0</v>
      </c>
      <c r="N57" s="10">
        <f t="shared" si="5"/>
        <v>0</v>
      </c>
      <c r="O57" s="10">
        <f t="shared" ca="1" si="6"/>
        <v>136.56579998999999</v>
      </c>
      <c r="P57" s="24" t="str">
        <f t="shared" si="11"/>
        <v>A+J=</v>
      </c>
      <c r="Q57" s="12">
        <f t="shared" si="12"/>
        <v>43291</v>
      </c>
      <c r="R57" s="13"/>
      <c r="S57" s="13"/>
      <c r="T57" s="27"/>
      <c r="U57" s="28"/>
      <c r="V57" s="30"/>
      <c r="W57" s="31"/>
      <c r="X57" s="30"/>
      <c r="Y57" s="30"/>
      <c r="Z57" s="39"/>
      <c r="AA57" s="31"/>
      <c r="AB57" s="27"/>
      <c r="AC57" s="33"/>
      <c r="AD57" s="28"/>
      <c r="AE57" s="13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</row>
    <row r="58" spans="1:168" x14ac:dyDescent="0.2">
      <c r="A58" s="109">
        <f t="shared" si="7"/>
        <v>42974</v>
      </c>
      <c r="B58" s="4">
        <f t="shared" ca="1" si="13"/>
        <v>10136.56579999</v>
      </c>
      <c r="C58" s="4">
        <f t="shared" si="8"/>
        <v>10000</v>
      </c>
      <c r="D58" s="6">
        <f ca="1">IF(A58&lt;$B$1,VLOOKUP(A58,[1]DI!$A$4:$B$15000,2,FALSE),0)</f>
        <v>0</v>
      </c>
      <c r="E58" s="4">
        <f t="shared" ca="1" si="1"/>
        <v>0</v>
      </c>
      <c r="F58" s="22">
        <f t="shared" si="9"/>
        <v>1.075</v>
      </c>
      <c r="G58" s="7">
        <f t="shared" ca="1" si="2"/>
        <v>1</v>
      </c>
      <c r="H58" s="4">
        <f ca="1">TRUNC(PRODUCT(G$10:G57),15)</f>
        <v>1.0136565767447601</v>
      </c>
      <c r="I58" s="4">
        <f t="shared" si="10"/>
        <v>1</v>
      </c>
      <c r="J58" s="4">
        <f t="shared" ca="1" si="3"/>
        <v>1.0136565799999999</v>
      </c>
      <c r="K58" s="4">
        <f t="shared" ca="1" si="4"/>
        <v>136.56579998999999</v>
      </c>
      <c r="L58" s="23">
        <f>IF(VLOOKUP(A58,$U$12:$AD$125,8)=VLOOKUP(A57,$U$12:$AD$125,8),0,VLOOKUP(A58,U$12:$AD$125,8))</f>
        <v>0</v>
      </c>
      <c r="M58" s="9">
        <f>IF(L58&gt;0,VLOOKUP(L58,T$12:$AC$125,7),0)</f>
        <v>0</v>
      </c>
      <c r="N58" s="10">
        <f t="shared" si="5"/>
        <v>0</v>
      </c>
      <c r="O58" s="10">
        <f t="shared" ca="1" si="6"/>
        <v>136.56579998999999</v>
      </c>
      <c r="P58" s="24" t="str">
        <f t="shared" si="11"/>
        <v>A+J=</v>
      </c>
      <c r="Q58" s="12">
        <f t="shared" si="12"/>
        <v>43291</v>
      </c>
      <c r="R58" s="13"/>
      <c r="S58" s="13"/>
      <c r="T58" s="27"/>
      <c r="U58" s="28"/>
      <c r="V58" s="30"/>
      <c r="W58" s="31"/>
      <c r="X58" s="30"/>
      <c r="Y58" s="30"/>
      <c r="Z58" s="39"/>
      <c r="AA58" s="31"/>
      <c r="AB58" s="27"/>
      <c r="AC58" s="33"/>
      <c r="AD58" s="28"/>
      <c r="AE58" s="13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</row>
    <row r="59" spans="1:168" x14ac:dyDescent="0.2">
      <c r="A59" s="109">
        <f t="shared" si="7"/>
        <v>42975</v>
      </c>
      <c r="B59" s="4">
        <f t="shared" ca="1" si="13"/>
        <v>10136.56579999</v>
      </c>
      <c r="C59" s="4">
        <f t="shared" si="8"/>
        <v>10000</v>
      </c>
      <c r="D59" s="6">
        <f ca="1">IF(A59&lt;$B$1,VLOOKUP(A59,[1]DI!$A$4:$B$15000,2,FALSE),0)</f>
        <v>9.1399999999999995E-2</v>
      </c>
      <c r="E59" s="4">
        <f t="shared" ca="1" si="1"/>
        <v>3.4713000000000002E-4</v>
      </c>
      <c r="F59" s="22">
        <f t="shared" si="9"/>
        <v>1.075</v>
      </c>
      <c r="G59" s="7">
        <f t="shared" ca="1" si="2"/>
        <v>1.00037316475</v>
      </c>
      <c r="H59" s="4">
        <f ca="1">TRUNC(PRODUCT(G$10:G58),15)</f>
        <v>1.0136565767447601</v>
      </c>
      <c r="I59" s="4">
        <f t="shared" si="10"/>
        <v>1</v>
      </c>
      <c r="J59" s="4">
        <f t="shared" ca="1" si="3"/>
        <v>1.0136565799999999</v>
      </c>
      <c r="K59" s="4">
        <f t="shared" ca="1" si="4"/>
        <v>136.56579998999999</v>
      </c>
      <c r="L59" s="23">
        <f>IF(VLOOKUP(A59,$U$12:$AD$125,8)=VLOOKUP(A58,$U$12:$AD$125,8),0,VLOOKUP(A59,U$12:$AD$125,8))</f>
        <v>0</v>
      </c>
      <c r="M59" s="9">
        <f>IF(L59&gt;0,VLOOKUP(L59,T$12:$AC$125,7),0)</f>
        <v>0</v>
      </c>
      <c r="N59" s="10">
        <f t="shared" si="5"/>
        <v>0</v>
      </c>
      <c r="O59" s="10">
        <f t="shared" ca="1" si="6"/>
        <v>136.56579998999999</v>
      </c>
      <c r="P59" s="24" t="str">
        <f t="shared" si="11"/>
        <v>A+J=</v>
      </c>
      <c r="Q59" s="12">
        <f t="shared" si="12"/>
        <v>43291</v>
      </c>
      <c r="R59" s="13"/>
      <c r="S59" s="13"/>
      <c r="T59" s="27"/>
      <c r="U59" s="28"/>
      <c r="V59" s="30"/>
      <c r="W59" s="31"/>
      <c r="X59" s="30"/>
      <c r="Y59" s="30"/>
      <c r="Z59" s="39"/>
      <c r="AA59" s="31"/>
      <c r="AB59" s="27"/>
      <c r="AC59" s="33"/>
      <c r="AD59" s="28"/>
      <c r="AE59" s="13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</row>
    <row r="60" spans="1:168" x14ac:dyDescent="0.2">
      <c r="A60" s="109">
        <f t="shared" si="7"/>
        <v>42976</v>
      </c>
      <c r="B60" s="4">
        <f t="shared" ca="1" si="13"/>
        <v>10140.348400000001</v>
      </c>
      <c r="C60" s="4">
        <f t="shared" si="8"/>
        <v>10000</v>
      </c>
      <c r="D60" s="6">
        <f ca="1">IF(A60&lt;$B$1,VLOOKUP(A60,[1]DI!$A$4:$B$15000,2,FALSE),0)</f>
        <v>9.1399999999999995E-2</v>
      </c>
      <c r="E60" s="4">
        <f t="shared" ca="1" si="1"/>
        <v>3.4713000000000002E-4</v>
      </c>
      <c r="F60" s="22">
        <f t="shared" si="9"/>
        <v>1.075</v>
      </c>
      <c r="G60" s="7">
        <f t="shared" ca="1" si="2"/>
        <v>1.00037316475</v>
      </c>
      <c r="H60" s="4">
        <f ca="1">TRUNC(PRODUCT(G$10:G59),15)</f>
        <v>1.0140348376478101</v>
      </c>
      <c r="I60" s="4">
        <f t="shared" si="10"/>
        <v>1</v>
      </c>
      <c r="J60" s="4">
        <f t="shared" ca="1" si="3"/>
        <v>1.0140348400000001</v>
      </c>
      <c r="K60" s="4">
        <f t="shared" ca="1" si="4"/>
        <v>140.3484</v>
      </c>
      <c r="L60" s="23">
        <f>IF(VLOOKUP(A60,$U$12:$AD$125,8)=VLOOKUP(A59,$U$12:$AD$125,8),0,VLOOKUP(A60,U$12:$AD$125,8))</f>
        <v>0</v>
      </c>
      <c r="M60" s="9">
        <f>IF(L60&gt;0,VLOOKUP(L60,T$12:$AC$125,7),0)</f>
        <v>0</v>
      </c>
      <c r="N60" s="10">
        <f t="shared" si="5"/>
        <v>0</v>
      </c>
      <c r="O60" s="10">
        <f t="shared" ca="1" si="6"/>
        <v>140.3484</v>
      </c>
      <c r="P60" s="24" t="str">
        <f t="shared" si="11"/>
        <v>A+J=</v>
      </c>
      <c r="Q60" s="12">
        <f t="shared" si="12"/>
        <v>43291</v>
      </c>
      <c r="R60" s="13"/>
      <c r="S60" s="13"/>
      <c r="T60" s="27"/>
      <c r="U60" s="28"/>
      <c r="V60" s="30"/>
      <c r="W60" s="31"/>
      <c r="X60" s="30"/>
      <c r="Y60" s="30"/>
      <c r="Z60" s="39"/>
      <c r="AA60" s="31"/>
      <c r="AB60" s="27"/>
      <c r="AC60" s="33"/>
      <c r="AD60" s="28"/>
      <c r="AE60" s="13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</row>
    <row r="61" spans="1:168" x14ac:dyDescent="0.2">
      <c r="A61" s="109">
        <f t="shared" si="7"/>
        <v>42977</v>
      </c>
      <c r="B61" s="4">
        <f t="shared" ca="1" si="13"/>
        <v>10144.1324</v>
      </c>
      <c r="C61" s="4">
        <f t="shared" si="8"/>
        <v>10000</v>
      </c>
      <c r="D61" s="6">
        <f ca="1">IF(A61&lt;$B$1,VLOOKUP(A61,[1]DI!$A$4:$B$15000,2,FALSE),0)</f>
        <v>9.1399999999999995E-2</v>
      </c>
      <c r="E61" s="4">
        <f t="shared" ca="1" si="1"/>
        <v>3.4713000000000002E-4</v>
      </c>
      <c r="F61" s="22">
        <f t="shared" si="9"/>
        <v>1.075</v>
      </c>
      <c r="G61" s="7">
        <f t="shared" ca="1" si="2"/>
        <v>1.00037316475</v>
      </c>
      <c r="H61" s="4">
        <f ca="1">TRUNC(PRODUCT(G$10:G60),15)</f>
        <v>1.01441323970449</v>
      </c>
      <c r="I61" s="4">
        <f t="shared" si="10"/>
        <v>1</v>
      </c>
      <c r="J61" s="4">
        <f t="shared" ca="1" si="3"/>
        <v>1.0144132400000001</v>
      </c>
      <c r="K61" s="4">
        <f t="shared" ca="1" si="4"/>
        <v>144.13239999999999</v>
      </c>
      <c r="L61" s="23">
        <f>IF(VLOOKUP(A61,$U$12:$AD$125,8)=VLOOKUP(A60,$U$12:$AD$125,8),0,VLOOKUP(A61,U$12:$AD$125,8))</f>
        <v>0</v>
      </c>
      <c r="M61" s="9">
        <f>IF(L61&gt;0,VLOOKUP(L61,T$12:$AC$125,7),0)</f>
        <v>0</v>
      </c>
      <c r="N61" s="10">
        <f t="shared" si="5"/>
        <v>0</v>
      </c>
      <c r="O61" s="10">
        <f t="shared" ca="1" si="6"/>
        <v>144.13239999999999</v>
      </c>
      <c r="P61" s="24" t="str">
        <f t="shared" si="11"/>
        <v>A+J=</v>
      </c>
      <c r="Q61" s="12">
        <f t="shared" si="12"/>
        <v>43291</v>
      </c>
      <c r="R61" s="13"/>
      <c r="S61" s="13"/>
      <c r="T61" s="27"/>
      <c r="U61" s="28"/>
      <c r="V61" s="30"/>
      <c r="W61" s="31"/>
      <c r="X61" s="30"/>
      <c r="Y61" s="30"/>
      <c r="Z61" s="39"/>
      <c r="AA61" s="31"/>
      <c r="AB61" s="27"/>
      <c r="AC61" s="33"/>
      <c r="AD61" s="28"/>
      <c r="AE61" s="13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</row>
    <row r="62" spans="1:168" x14ac:dyDescent="0.2">
      <c r="A62" s="109">
        <f t="shared" si="7"/>
        <v>42978</v>
      </c>
      <c r="B62" s="4">
        <f t="shared" ca="1" si="13"/>
        <v>10147.91779999</v>
      </c>
      <c r="C62" s="4">
        <f t="shared" si="8"/>
        <v>10000</v>
      </c>
      <c r="D62" s="6">
        <f ca="1">IF(A62&lt;$B$1,VLOOKUP(A62,[1]DI!$A$4:$B$15000,2,FALSE),0)</f>
        <v>9.1399999999999995E-2</v>
      </c>
      <c r="E62" s="4">
        <f t="shared" ca="1" si="1"/>
        <v>3.4713000000000002E-4</v>
      </c>
      <c r="F62" s="22">
        <f t="shared" si="9"/>
        <v>1.075</v>
      </c>
      <c r="G62" s="7">
        <f t="shared" ca="1" si="2"/>
        <v>1.00037316475</v>
      </c>
      <c r="H62" s="4">
        <f ca="1">TRUNC(PRODUCT(G$10:G61),15)</f>
        <v>1.01479178296748</v>
      </c>
      <c r="I62" s="4">
        <f t="shared" si="10"/>
        <v>1</v>
      </c>
      <c r="J62" s="4">
        <f t="shared" ca="1" si="3"/>
        <v>1.0147917799999999</v>
      </c>
      <c r="K62" s="4">
        <f t="shared" ca="1" si="4"/>
        <v>147.91779998999999</v>
      </c>
      <c r="L62" s="23">
        <f>IF(VLOOKUP(A62,$U$12:$AD$125,8)=VLOOKUP(A61,$U$12:$AD$125,8),0,VLOOKUP(A62,U$12:$AD$125,8))</f>
        <v>0</v>
      </c>
      <c r="M62" s="9">
        <f>IF(L62&gt;0,VLOOKUP(L62,T$12:$AC$125,7),0)</f>
        <v>0</v>
      </c>
      <c r="N62" s="10">
        <f t="shared" si="5"/>
        <v>0</v>
      </c>
      <c r="O62" s="10">
        <f t="shared" ca="1" si="6"/>
        <v>147.91779998999999</v>
      </c>
      <c r="P62" s="24" t="str">
        <f t="shared" si="11"/>
        <v>A+J=</v>
      </c>
      <c r="Q62" s="12">
        <f t="shared" si="12"/>
        <v>43291</v>
      </c>
      <c r="R62" s="13"/>
      <c r="S62" s="13"/>
      <c r="T62" s="27"/>
      <c r="U62" s="28"/>
      <c r="V62" s="30"/>
      <c r="W62" s="31"/>
      <c r="X62" s="30"/>
      <c r="Y62" s="30"/>
      <c r="Z62" s="39"/>
      <c r="AA62" s="31"/>
      <c r="AB62" s="27"/>
      <c r="AC62" s="33"/>
      <c r="AD62" s="28"/>
      <c r="AE62" s="13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</row>
    <row r="63" spans="1:168" x14ac:dyDescent="0.2">
      <c r="A63" s="109">
        <f t="shared" si="7"/>
        <v>42979</v>
      </c>
      <c r="B63" s="4">
        <f t="shared" ca="1" si="13"/>
        <v>10151.704699989999</v>
      </c>
      <c r="C63" s="4">
        <f t="shared" si="8"/>
        <v>10000</v>
      </c>
      <c r="D63" s="6">
        <f ca="1">IF(A63&lt;$B$1,VLOOKUP(A63,[1]DI!$A$4:$B$15000,2,FALSE),0)</f>
        <v>9.1399999999999995E-2</v>
      </c>
      <c r="E63" s="4">
        <f t="shared" ca="1" si="1"/>
        <v>3.4713000000000002E-4</v>
      </c>
      <c r="F63" s="22">
        <f t="shared" si="9"/>
        <v>1.075</v>
      </c>
      <c r="G63" s="7">
        <f t="shared" ca="1" si="2"/>
        <v>1.00037316475</v>
      </c>
      <c r="H63" s="4">
        <f ca="1">TRUNC(PRODUCT(G$10:G62),15)</f>
        <v>1.0151704674894799</v>
      </c>
      <c r="I63" s="4">
        <f t="shared" si="10"/>
        <v>1</v>
      </c>
      <c r="J63" s="4">
        <f t="shared" ca="1" si="3"/>
        <v>1.0151704699999999</v>
      </c>
      <c r="K63" s="4">
        <f t="shared" ca="1" si="4"/>
        <v>151.70469998999999</v>
      </c>
      <c r="L63" s="23">
        <f>IF(VLOOKUP(A63,$U$12:$AD$125,8)=VLOOKUP(A62,$U$12:$AD$125,8),0,VLOOKUP(A63,U$12:$AD$125,8))</f>
        <v>0</v>
      </c>
      <c r="M63" s="9">
        <f>IF(L63&gt;0,VLOOKUP(L63,T$12:$AC$125,7),0)</f>
        <v>0</v>
      </c>
      <c r="N63" s="10">
        <f t="shared" si="5"/>
        <v>0</v>
      </c>
      <c r="O63" s="10">
        <f t="shared" ca="1" si="6"/>
        <v>151.70469998999999</v>
      </c>
      <c r="P63" s="24" t="str">
        <f t="shared" si="11"/>
        <v>A+J=</v>
      </c>
      <c r="Q63" s="12">
        <f t="shared" si="12"/>
        <v>43291</v>
      </c>
      <c r="R63" s="13"/>
      <c r="S63" s="13"/>
      <c r="T63" s="27"/>
      <c r="U63" s="28"/>
      <c r="V63" s="30"/>
      <c r="W63" s="31"/>
      <c r="X63" s="30"/>
      <c r="Y63" s="30"/>
      <c r="Z63" s="39"/>
      <c r="AA63" s="31"/>
      <c r="AB63" s="27"/>
      <c r="AC63" s="33"/>
      <c r="AD63" s="28"/>
      <c r="AE63" s="13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</row>
    <row r="64" spans="1:168" x14ac:dyDescent="0.2">
      <c r="A64" s="109">
        <f t="shared" si="7"/>
        <v>42980</v>
      </c>
      <c r="B64" s="4">
        <f t="shared" ca="1" si="13"/>
        <v>10155.492899999999</v>
      </c>
      <c r="C64" s="4">
        <f t="shared" si="8"/>
        <v>10000</v>
      </c>
      <c r="D64" s="6">
        <f ca="1">IF(A64&lt;$B$1,VLOOKUP(A64,[1]DI!$A$4:$B$15000,2,FALSE),0)</f>
        <v>0</v>
      </c>
      <c r="E64" s="4">
        <f t="shared" ca="1" si="1"/>
        <v>0</v>
      </c>
      <c r="F64" s="22">
        <f t="shared" si="9"/>
        <v>1.075</v>
      </c>
      <c r="G64" s="7">
        <f t="shared" ca="1" si="2"/>
        <v>1</v>
      </c>
      <c r="H64" s="4">
        <f ca="1">TRUNC(PRODUCT(G$10:G63),15)</f>
        <v>1.01554929332319</v>
      </c>
      <c r="I64" s="4">
        <f t="shared" si="10"/>
        <v>1</v>
      </c>
      <c r="J64" s="4">
        <f t="shared" ca="1" si="3"/>
        <v>1.01554929</v>
      </c>
      <c r="K64" s="4">
        <f t="shared" ca="1" si="4"/>
        <v>155.49289999999999</v>
      </c>
      <c r="L64" s="23">
        <f>IF(VLOOKUP(A64,$U$12:$AD$125,8)=VLOOKUP(A63,$U$12:$AD$125,8),0,VLOOKUP(A64,U$12:$AD$125,8))</f>
        <v>0</v>
      </c>
      <c r="M64" s="9">
        <f>IF(L64&gt;0,VLOOKUP(L64,T$12:$AC$125,7),0)</f>
        <v>0</v>
      </c>
      <c r="N64" s="10">
        <f t="shared" si="5"/>
        <v>0</v>
      </c>
      <c r="O64" s="10">
        <f t="shared" ca="1" si="6"/>
        <v>155.49289999999999</v>
      </c>
      <c r="P64" s="24" t="str">
        <f t="shared" si="11"/>
        <v>A+J=</v>
      </c>
      <c r="Q64" s="12">
        <f t="shared" si="12"/>
        <v>43291</v>
      </c>
      <c r="R64" s="13"/>
      <c r="S64" s="13"/>
      <c r="T64" s="27"/>
      <c r="U64" s="28"/>
      <c r="V64" s="30"/>
      <c r="W64" s="31"/>
      <c r="X64" s="30"/>
      <c r="Y64" s="30"/>
      <c r="Z64" s="39"/>
      <c r="AA64" s="31"/>
      <c r="AB64" s="27"/>
      <c r="AC64" s="33"/>
      <c r="AD64" s="28"/>
      <c r="AE64" s="13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</row>
    <row r="65" spans="1:171" x14ac:dyDescent="0.2">
      <c r="A65" s="109">
        <f t="shared" si="7"/>
        <v>42981</v>
      </c>
      <c r="B65" s="4">
        <f t="shared" ca="1" si="13"/>
        <v>10155.492899999999</v>
      </c>
      <c r="C65" s="4">
        <f t="shared" si="8"/>
        <v>10000</v>
      </c>
      <c r="D65" s="6">
        <f ca="1">IF(A65&lt;$B$1,VLOOKUP(A65,[1]DI!$A$4:$B$15000,2,FALSE),0)</f>
        <v>0</v>
      </c>
      <c r="E65" s="4">
        <f t="shared" ca="1" si="1"/>
        <v>0</v>
      </c>
      <c r="F65" s="22">
        <f t="shared" si="9"/>
        <v>1.075</v>
      </c>
      <c r="G65" s="7">
        <f t="shared" ca="1" si="2"/>
        <v>1</v>
      </c>
      <c r="H65" s="4">
        <f ca="1">TRUNC(PRODUCT(G$10:G64),15)</f>
        <v>1.01554929332319</v>
      </c>
      <c r="I65" s="4">
        <f t="shared" si="10"/>
        <v>1</v>
      </c>
      <c r="J65" s="4">
        <f t="shared" ca="1" si="3"/>
        <v>1.01554929</v>
      </c>
      <c r="K65" s="4">
        <f t="shared" ca="1" si="4"/>
        <v>155.49289999999999</v>
      </c>
      <c r="L65" s="23">
        <f>IF(VLOOKUP(A65,$U$12:$AD$125,8)=VLOOKUP(A64,$U$12:$AD$125,8),0,VLOOKUP(A65,U$12:$AD$125,8))</f>
        <v>0</v>
      </c>
      <c r="M65" s="9">
        <f>IF(L65&gt;0,VLOOKUP(L65,T$12:$AC$125,7),0)</f>
        <v>0</v>
      </c>
      <c r="N65" s="10">
        <f t="shared" si="5"/>
        <v>0</v>
      </c>
      <c r="O65" s="10">
        <f t="shared" ca="1" si="6"/>
        <v>155.49289999999999</v>
      </c>
      <c r="P65" s="24" t="str">
        <f t="shared" si="11"/>
        <v>A+J=</v>
      </c>
      <c r="Q65" s="12">
        <f t="shared" si="12"/>
        <v>43291</v>
      </c>
      <c r="R65" s="13"/>
      <c r="S65" s="36"/>
      <c r="T65" s="27"/>
      <c r="U65" s="28"/>
      <c r="V65" s="30"/>
      <c r="W65" s="31"/>
      <c r="X65" s="30"/>
      <c r="Y65" s="30"/>
      <c r="Z65" s="39"/>
      <c r="AA65" s="31"/>
      <c r="AB65" s="27"/>
      <c r="AC65" s="33"/>
      <c r="AD65" s="28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8"/>
      <c r="FN65" s="38"/>
      <c r="FO65" s="38"/>
    </row>
    <row r="66" spans="1:171" x14ac:dyDescent="0.2">
      <c r="A66" s="109">
        <f t="shared" si="7"/>
        <v>42982</v>
      </c>
      <c r="B66" s="4">
        <f t="shared" ca="1" si="13"/>
        <v>10155.492899999999</v>
      </c>
      <c r="C66" s="4">
        <f t="shared" si="8"/>
        <v>10000</v>
      </c>
      <c r="D66" s="6">
        <f ca="1">IF(A66&lt;$B$1,VLOOKUP(A66,[1]DI!$A$4:$B$15000,2,FALSE),0)</f>
        <v>9.1399999999999995E-2</v>
      </c>
      <c r="E66" s="4">
        <f t="shared" ca="1" si="1"/>
        <v>3.4713000000000002E-4</v>
      </c>
      <c r="F66" s="22">
        <f t="shared" si="9"/>
        <v>1.075</v>
      </c>
      <c r="G66" s="7">
        <f t="shared" ca="1" si="2"/>
        <v>1.00037316475</v>
      </c>
      <c r="H66" s="4">
        <f ca="1">TRUNC(PRODUCT(G$10:G65),15)</f>
        <v>1.01554929332319</v>
      </c>
      <c r="I66" s="4">
        <f t="shared" si="10"/>
        <v>1</v>
      </c>
      <c r="J66" s="4">
        <f t="shared" ca="1" si="3"/>
        <v>1.01554929</v>
      </c>
      <c r="K66" s="4">
        <f t="shared" ca="1" si="4"/>
        <v>155.49289999999999</v>
      </c>
      <c r="L66" s="23">
        <f>IF(VLOOKUP(A66,$U$12:$AD$125,8)=VLOOKUP(A65,$U$12:$AD$125,8),0,VLOOKUP(A66,U$12:$AD$125,8))</f>
        <v>0</v>
      </c>
      <c r="M66" s="9">
        <f>IF(L66&gt;0,VLOOKUP(L66,T$12:$AC$125,7),0)</f>
        <v>0</v>
      </c>
      <c r="N66" s="10">
        <f t="shared" si="5"/>
        <v>0</v>
      </c>
      <c r="O66" s="10">
        <f t="shared" ca="1" si="6"/>
        <v>155.49289999999999</v>
      </c>
      <c r="P66" s="24" t="str">
        <f t="shared" si="11"/>
        <v>A+J=</v>
      </c>
      <c r="Q66" s="12">
        <f t="shared" si="12"/>
        <v>43291</v>
      </c>
      <c r="R66" s="13"/>
      <c r="S66" s="13"/>
      <c r="T66" s="27"/>
      <c r="U66" s="28"/>
      <c r="V66" s="30"/>
      <c r="W66" s="31"/>
      <c r="X66" s="30"/>
      <c r="Y66" s="30"/>
      <c r="Z66" s="39"/>
      <c r="AA66" s="31"/>
      <c r="AB66" s="27"/>
      <c r="AC66" s="33"/>
      <c r="AD66" s="28"/>
      <c r="AE66" s="13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</row>
    <row r="67" spans="1:171" x14ac:dyDescent="0.2">
      <c r="A67" s="109">
        <f t="shared" si="7"/>
        <v>42983</v>
      </c>
      <c r="B67" s="4">
        <f t="shared" ca="1" si="13"/>
        <v>10159.28259999</v>
      </c>
      <c r="C67" s="4">
        <f t="shared" si="8"/>
        <v>10000</v>
      </c>
      <c r="D67" s="6">
        <f ca="1">IF(A67&lt;$B$1,VLOOKUP(A67,[1]DI!$A$4:$B$15000,2,FALSE),0)</f>
        <v>9.1399999999999995E-2</v>
      </c>
      <c r="E67" s="4">
        <f t="shared" ca="1" si="1"/>
        <v>3.4713000000000002E-4</v>
      </c>
      <c r="F67" s="22">
        <f t="shared" si="9"/>
        <v>1.075</v>
      </c>
      <c r="G67" s="7">
        <f t="shared" ca="1" si="2"/>
        <v>1.00037316475</v>
      </c>
      <c r="H67" s="4">
        <f ca="1">TRUNC(PRODUCT(G$10:G66),15)</f>
        <v>1.01592826052134</v>
      </c>
      <c r="I67" s="4">
        <f t="shared" si="10"/>
        <v>1</v>
      </c>
      <c r="J67" s="4">
        <f t="shared" ca="1" si="3"/>
        <v>1.0159282599999999</v>
      </c>
      <c r="K67" s="4">
        <f t="shared" ca="1" si="4"/>
        <v>159.28259998999999</v>
      </c>
      <c r="L67" s="23">
        <f>IF(VLOOKUP(A67,$U$12:$AD$125,8)=VLOOKUP(A66,$U$12:$AD$125,8),0,VLOOKUP(A67,U$12:$AD$125,8))</f>
        <v>0</v>
      </c>
      <c r="M67" s="9">
        <f>IF(L67&gt;0,VLOOKUP(L67,T$12:$AC$125,7),0)</f>
        <v>0</v>
      </c>
      <c r="N67" s="10">
        <f t="shared" si="5"/>
        <v>0</v>
      </c>
      <c r="O67" s="10">
        <f t="shared" ca="1" si="6"/>
        <v>159.28259998999999</v>
      </c>
      <c r="P67" s="24" t="str">
        <f t="shared" si="11"/>
        <v>A+J=</v>
      </c>
      <c r="Q67" s="12">
        <f t="shared" si="12"/>
        <v>43291</v>
      </c>
      <c r="R67" s="13"/>
      <c r="S67" s="13"/>
      <c r="T67" s="27"/>
      <c r="U67" s="28"/>
      <c r="V67" s="30"/>
      <c r="W67" s="31"/>
      <c r="X67" s="30"/>
      <c r="Y67" s="30"/>
      <c r="Z67" s="39"/>
      <c r="AA67" s="31"/>
      <c r="AB67" s="27"/>
      <c r="AC67" s="33"/>
      <c r="AD67" s="28"/>
      <c r="AE67" s="13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</row>
    <row r="68" spans="1:171" x14ac:dyDescent="0.2">
      <c r="A68" s="109">
        <f t="shared" si="7"/>
        <v>42984</v>
      </c>
      <c r="B68" s="4">
        <f t="shared" ca="1" si="13"/>
        <v>10163.073700000001</v>
      </c>
      <c r="C68" s="4">
        <f t="shared" si="8"/>
        <v>10000</v>
      </c>
      <c r="D68" s="6">
        <f ca="1">IF(A68&lt;$B$1,VLOOKUP(A68,[1]DI!$A$4:$B$15000,2,FALSE),0)</f>
        <v>9.1399999999999995E-2</v>
      </c>
      <c r="E68" s="4">
        <f t="shared" ca="1" si="1"/>
        <v>3.4713000000000002E-4</v>
      </c>
      <c r="F68" s="22">
        <f t="shared" si="9"/>
        <v>1.075</v>
      </c>
      <c r="G68" s="7">
        <f t="shared" ca="1" si="2"/>
        <v>1.00037316475</v>
      </c>
      <c r="H68" s="4">
        <f ca="1">TRUNC(PRODUCT(G$10:G67),15)</f>
        <v>1.0163073691366999</v>
      </c>
      <c r="I68" s="4">
        <f t="shared" si="10"/>
        <v>1</v>
      </c>
      <c r="J68" s="4">
        <f t="shared" ca="1" si="3"/>
        <v>1.01630737</v>
      </c>
      <c r="K68" s="4">
        <f t="shared" ca="1" si="4"/>
        <v>163.0737</v>
      </c>
      <c r="L68" s="23">
        <f>IF(VLOOKUP(A68,$U$12:$AD$125,8)=VLOOKUP(A67,$U$12:$AD$125,8),0,VLOOKUP(A68,U$12:$AD$125,8))</f>
        <v>0</v>
      </c>
      <c r="M68" s="9">
        <f>IF(L68&gt;0,VLOOKUP(L68,T$12:$AC$125,7),0)</f>
        <v>0</v>
      </c>
      <c r="N68" s="10">
        <f t="shared" si="5"/>
        <v>0</v>
      </c>
      <c r="O68" s="10">
        <f t="shared" ca="1" si="6"/>
        <v>163.0737</v>
      </c>
      <c r="P68" s="24" t="str">
        <f t="shared" si="11"/>
        <v>A+J=</v>
      </c>
      <c r="Q68" s="12">
        <f t="shared" si="12"/>
        <v>43291</v>
      </c>
      <c r="R68" s="13"/>
      <c r="S68" s="13"/>
      <c r="T68" s="27"/>
      <c r="U68" s="28"/>
      <c r="V68" s="30"/>
      <c r="W68" s="31"/>
      <c r="X68" s="30"/>
      <c r="Y68" s="30"/>
      <c r="Z68" s="39"/>
      <c r="AA68" s="31"/>
      <c r="AB68" s="27"/>
      <c r="AC68" s="33"/>
      <c r="AD68" s="28"/>
      <c r="AE68" s="13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</row>
    <row r="69" spans="1:171" x14ac:dyDescent="0.2">
      <c r="A69" s="109">
        <f t="shared" si="7"/>
        <v>42985</v>
      </c>
      <c r="B69" s="4">
        <f t="shared" ca="1" si="13"/>
        <v>10166.8662</v>
      </c>
      <c r="C69" s="4">
        <f t="shared" si="8"/>
        <v>10000</v>
      </c>
      <c r="D69" s="6">
        <f ca="1">IF(A69&lt;$B$1,VLOOKUP(A69,[1]DI!$A$4:$B$15000,2,FALSE),0)</f>
        <v>0</v>
      </c>
      <c r="E69" s="4">
        <f t="shared" ca="1" si="1"/>
        <v>0</v>
      </c>
      <c r="F69" s="22">
        <f t="shared" si="9"/>
        <v>1.075</v>
      </c>
      <c r="G69" s="7">
        <f t="shared" ca="1" si="2"/>
        <v>1</v>
      </c>
      <c r="H69" s="4">
        <f ca="1">TRUNC(PRODUCT(G$10:G68),15)</f>
        <v>1.0166866192220201</v>
      </c>
      <c r="I69" s="4">
        <f t="shared" si="10"/>
        <v>1</v>
      </c>
      <c r="J69" s="4">
        <f t="shared" ca="1" si="3"/>
        <v>1.01668662</v>
      </c>
      <c r="K69" s="4">
        <f t="shared" ca="1" si="4"/>
        <v>166.86619999999999</v>
      </c>
      <c r="L69" s="23">
        <f>IF(VLOOKUP(A69,$U$12:$AD$125,8)=VLOOKUP(A68,$U$12:$AD$125,8),0,VLOOKUP(A69,U$12:$AD$125,8))</f>
        <v>0</v>
      </c>
      <c r="M69" s="9">
        <f>IF(L69&gt;0,VLOOKUP(L69,T$12:$AC$125,7),0)</f>
        <v>0</v>
      </c>
      <c r="N69" s="10">
        <f t="shared" si="5"/>
        <v>0</v>
      </c>
      <c r="O69" s="10">
        <f t="shared" ca="1" si="6"/>
        <v>166.86619999999999</v>
      </c>
      <c r="P69" s="24" t="str">
        <f t="shared" si="11"/>
        <v>A+J=</v>
      </c>
      <c r="Q69" s="12">
        <f t="shared" si="12"/>
        <v>43291</v>
      </c>
      <c r="R69" s="13"/>
      <c r="S69" s="13"/>
      <c r="T69" s="27"/>
      <c r="U69" s="28"/>
      <c r="V69" s="30"/>
      <c r="W69" s="31"/>
      <c r="X69" s="30"/>
      <c r="Y69" s="30"/>
      <c r="Z69" s="39"/>
      <c r="AA69" s="31"/>
      <c r="AB69" s="27"/>
      <c r="AC69" s="33"/>
      <c r="AD69" s="28"/>
      <c r="AE69" s="13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</row>
    <row r="70" spans="1:171" x14ac:dyDescent="0.2">
      <c r="A70" s="109">
        <f t="shared" si="7"/>
        <v>42986</v>
      </c>
      <c r="B70" s="4">
        <f t="shared" ca="1" si="13"/>
        <v>10166.8662</v>
      </c>
      <c r="C70" s="4">
        <f t="shared" si="8"/>
        <v>10000</v>
      </c>
      <c r="D70" s="6">
        <f ca="1">IF(A70&lt;$B$1,VLOOKUP(A70,[1]DI!$A$4:$B$15000,2,FALSE),0)</f>
        <v>8.14E-2</v>
      </c>
      <c r="E70" s="4">
        <f t="shared" ca="1" si="1"/>
        <v>3.1059000000000002E-4</v>
      </c>
      <c r="F70" s="22">
        <f t="shared" si="9"/>
        <v>1.075</v>
      </c>
      <c r="G70" s="7">
        <f t="shared" ca="1" si="2"/>
        <v>1.00033388425</v>
      </c>
      <c r="H70" s="4">
        <f ca="1">TRUNC(PRODUCT(G$10:G69),15)</f>
        <v>1.0166866192220201</v>
      </c>
      <c r="I70" s="4">
        <f t="shared" si="10"/>
        <v>1</v>
      </c>
      <c r="J70" s="4">
        <f t="shared" ca="1" si="3"/>
        <v>1.01668662</v>
      </c>
      <c r="K70" s="4">
        <f t="shared" ca="1" si="4"/>
        <v>166.86619999999999</v>
      </c>
      <c r="L70" s="23">
        <f>IF(VLOOKUP(A70,$U$12:$AD$125,8)=VLOOKUP(A69,$U$12:$AD$125,8),0,VLOOKUP(A70,U$12:$AD$125,8))</f>
        <v>0</v>
      </c>
      <c r="M70" s="9">
        <f>IF(L70&gt;0,VLOOKUP(L70,T$12:$AC$125,7),0)</f>
        <v>0</v>
      </c>
      <c r="N70" s="10">
        <f t="shared" si="5"/>
        <v>0</v>
      </c>
      <c r="O70" s="10">
        <f t="shared" ca="1" si="6"/>
        <v>166.86619999999999</v>
      </c>
      <c r="P70" s="24" t="str">
        <f t="shared" si="11"/>
        <v>A+J=</v>
      </c>
      <c r="Q70" s="12">
        <f t="shared" si="12"/>
        <v>43291</v>
      </c>
      <c r="R70" s="13"/>
      <c r="S70" s="13"/>
      <c r="T70" s="27"/>
      <c r="U70" s="28"/>
      <c r="V70" s="30"/>
      <c r="W70" s="31"/>
      <c r="X70" s="30"/>
      <c r="Y70" s="30"/>
      <c r="Z70" s="39"/>
      <c r="AA70" s="31"/>
      <c r="AB70" s="27"/>
      <c r="AC70" s="33"/>
      <c r="AD70" s="28"/>
      <c r="AE70" s="13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</row>
    <row r="71" spans="1:171" x14ac:dyDescent="0.2">
      <c r="A71" s="109">
        <f t="shared" si="7"/>
        <v>42987</v>
      </c>
      <c r="B71" s="4">
        <f t="shared" ca="1" si="13"/>
        <v>10170.260700000001</v>
      </c>
      <c r="C71" s="4">
        <f t="shared" si="8"/>
        <v>10000</v>
      </c>
      <c r="D71" s="6">
        <f ca="1">IF(A71&lt;$B$1,VLOOKUP(A71,[1]DI!$A$4:$B$15000,2,FALSE),0)</f>
        <v>0</v>
      </c>
      <c r="E71" s="4">
        <f t="shared" ca="1" si="1"/>
        <v>0</v>
      </c>
      <c r="F71" s="22">
        <f t="shared" si="9"/>
        <v>1.075</v>
      </c>
      <c r="G71" s="7">
        <f t="shared" ca="1" si="2"/>
        <v>1</v>
      </c>
      <c r="H71" s="4">
        <f ca="1">TRUNC(PRODUCT(G$10:G70),15)</f>
        <v>1.01702607487137</v>
      </c>
      <c r="I71" s="4">
        <f t="shared" si="10"/>
        <v>1</v>
      </c>
      <c r="J71" s="4">
        <f t="shared" ca="1" si="3"/>
        <v>1.01702607</v>
      </c>
      <c r="K71" s="4">
        <f t="shared" ca="1" si="4"/>
        <v>170.26070000000001</v>
      </c>
      <c r="L71" s="23">
        <f>IF(VLOOKUP(A71,$U$12:$AD$125,8)=VLOOKUP(A70,$U$12:$AD$125,8),0,VLOOKUP(A71,U$12:$AD$125,8))</f>
        <v>0</v>
      </c>
      <c r="M71" s="9">
        <f>IF(L71&gt;0,VLOOKUP(L71,T$12:$AC$125,7),0)</f>
        <v>0</v>
      </c>
      <c r="N71" s="10">
        <f t="shared" si="5"/>
        <v>0</v>
      </c>
      <c r="O71" s="10">
        <f t="shared" ca="1" si="6"/>
        <v>170.26070000000001</v>
      </c>
      <c r="P71" s="24" t="str">
        <f t="shared" si="11"/>
        <v>A+J=</v>
      </c>
      <c r="Q71" s="12">
        <f t="shared" si="12"/>
        <v>43291</v>
      </c>
      <c r="R71" s="13"/>
      <c r="S71" s="13"/>
      <c r="T71" s="27"/>
      <c r="U71" s="28"/>
      <c r="V71" s="30"/>
      <c r="W71" s="31"/>
      <c r="X71" s="30"/>
      <c r="Y71" s="30"/>
      <c r="Z71" s="39"/>
      <c r="AA71" s="31"/>
      <c r="AB71" s="27"/>
      <c r="AC71" s="33"/>
      <c r="AD71" s="28"/>
      <c r="AE71" s="13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</row>
    <row r="72" spans="1:171" x14ac:dyDescent="0.2">
      <c r="A72" s="109">
        <f t="shared" si="7"/>
        <v>42988</v>
      </c>
      <c r="B72" s="4">
        <f t="shared" ca="1" si="13"/>
        <v>10170.260700000001</v>
      </c>
      <c r="C72" s="4">
        <f t="shared" si="8"/>
        <v>10000</v>
      </c>
      <c r="D72" s="6">
        <f ca="1">IF(A72&lt;$B$1,VLOOKUP(A72,[1]DI!$A$4:$B$15000,2,FALSE),0)</f>
        <v>0</v>
      </c>
      <c r="E72" s="4">
        <f t="shared" ca="1" si="1"/>
        <v>0</v>
      </c>
      <c r="F72" s="22">
        <f t="shared" si="9"/>
        <v>1.075</v>
      </c>
      <c r="G72" s="7">
        <f t="shared" ca="1" si="2"/>
        <v>1</v>
      </c>
      <c r="H72" s="4">
        <f ca="1">TRUNC(PRODUCT(G$10:G71),15)</f>
        <v>1.01702607487137</v>
      </c>
      <c r="I72" s="4">
        <f t="shared" si="10"/>
        <v>1</v>
      </c>
      <c r="J72" s="4">
        <f t="shared" ca="1" si="3"/>
        <v>1.01702607</v>
      </c>
      <c r="K72" s="4">
        <f t="shared" ca="1" si="4"/>
        <v>170.26070000000001</v>
      </c>
      <c r="L72" s="23">
        <f>IF(VLOOKUP(A72,$U$12:$AD$125,8)=VLOOKUP(A71,$U$12:$AD$125,8),0,VLOOKUP(A72,U$12:$AD$125,8))</f>
        <v>0</v>
      </c>
      <c r="M72" s="9">
        <f>IF(L72&gt;0,VLOOKUP(L72,T$12:$AC$125,7),0)</f>
        <v>0</v>
      </c>
      <c r="N72" s="10">
        <f t="shared" si="5"/>
        <v>0</v>
      </c>
      <c r="O72" s="10">
        <f t="shared" ca="1" si="6"/>
        <v>170.26070000000001</v>
      </c>
      <c r="P72" s="24" t="str">
        <f t="shared" si="11"/>
        <v>A+J=</v>
      </c>
      <c r="Q72" s="12">
        <f t="shared" si="12"/>
        <v>43291</v>
      </c>
      <c r="R72" s="13"/>
      <c r="S72" s="13"/>
      <c r="T72" s="27"/>
      <c r="U72" s="28"/>
      <c r="V72" s="30"/>
      <c r="W72" s="31"/>
      <c r="X72" s="30"/>
      <c r="Y72" s="30"/>
      <c r="Z72" s="39"/>
      <c r="AA72" s="31"/>
      <c r="AB72" s="27"/>
      <c r="AC72" s="33"/>
      <c r="AD72" s="28"/>
      <c r="AE72" s="13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</row>
    <row r="73" spans="1:171" x14ac:dyDescent="0.2">
      <c r="A73" s="109">
        <f t="shared" si="7"/>
        <v>42989</v>
      </c>
      <c r="B73" s="4">
        <f t="shared" ca="1" si="13"/>
        <v>10170.260700000001</v>
      </c>
      <c r="C73" s="4">
        <f t="shared" si="8"/>
        <v>10000</v>
      </c>
      <c r="D73" s="6">
        <f ca="1">IF(A73&lt;$B$1,VLOOKUP(A73,[1]DI!$A$4:$B$15000,2,FALSE),0)</f>
        <v>8.14E-2</v>
      </c>
      <c r="E73" s="4">
        <f t="shared" ca="1" si="1"/>
        <v>3.1059000000000002E-4</v>
      </c>
      <c r="F73" s="22">
        <f t="shared" si="9"/>
        <v>1.075</v>
      </c>
      <c r="G73" s="7">
        <f t="shared" ca="1" si="2"/>
        <v>1.00033388425</v>
      </c>
      <c r="H73" s="4">
        <f ca="1">TRUNC(PRODUCT(G$10:G72),15)</f>
        <v>1.01702607487137</v>
      </c>
      <c r="I73" s="4">
        <f t="shared" si="10"/>
        <v>1</v>
      </c>
      <c r="J73" s="4">
        <f t="shared" ca="1" si="3"/>
        <v>1.01702607</v>
      </c>
      <c r="K73" s="4">
        <f t="shared" ca="1" si="4"/>
        <v>170.26070000000001</v>
      </c>
      <c r="L73" s="23">
        <f>IF(VLOOKUP(A73,$U$12:$AD$125,8)=VLOOKUP(A72,$U$12:$AD$125,8),0,VLOOKUP(A73,U$12:$AD$125,8))</f>
        <v>0</v>
      </c>
      <c r="M73" s="9">
        <f>IF(L73&gt;0,VLOOKUP(L73,T$12:$AC$125,7),0)</f>
        <v>0</v>
      </c>
      <c r="N73" s="10">
        <f t="shared" si="5"/>
        <v>0</v>
      </c>
      <c r="O73" s="10">
        <f t="shared" ca="1" si="6"/>
        <v>170.26070000000001</v>
      </c>
      <c r="P73" s="24" t="str">
        <f t="shared" si="11"/>
        <v>A+J=</v>
      </c>
      <c r="Q73" s="12">
        <f t="shared" si="12"/>
        <v>43291</v>
      </c>
      <c r="R73" s="13"/>
      <c r="S73" s="13"/>
      <c r="T73" s="27"/>
      <c r="U73" s="28"/>
      <c r="V73" s="30"/>
      <c r="W73" s="31"/>
      <c r="X73" s="30"/>
      <c r="Y73" s="30"/>
      <c r="Z73" s="39"/>
      <c r="AA73" s="31"/>
      <c r="AB73" s="27"/>
      <c r="AC73" s="33"/>
      <c r="AD73" s="28"/>
      <c r="AE73" s="13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</row>
    <row r="74" spans="1:171" x14ac:dyDescent="0.2">
      <c r="A74" s="109">
        <f t="shared" si="7"/>
        <v>42990</v>
      </c>
      <c r="B74" s="4">
        <f t="shared" ca="1" si="13"/>
        <v>10173.6564</v>
      </c>
      <c r="C74" s="4">
        <f t="shared" si="8"/>
        <v>10000</v>
      </c>
      <c r="D74" s="6">
        <f ca="1">IF(A74&lt;$B$1,VLOOKUP(A74,[1]DI!$A$4:$B$15000,2,FALSE),0)</f>
        <v>8.14E-2</v>
      </c>
      <c r="E74" s="4">
        <f t="shared" ref="E74:E137" ca="1" si="15">ROUND((((1+D74)^(1/252)-1)),8)</f>
        <v>3.1059000000000002E-4</v>
      </c>
      <c r="F74" s="22">
        <f t="shared" si="9"/>
        <v>1.075</v>
      </c>
      <c r="G74" s="7">
        <f t="shared" ref="G74:G137" ca="1" si="16">TRUNC((1+(E74*F74)),15)</f>
        <v>1.00033388425</v>
      </c>
      <c r="H74" s="4">
        <f ca="1">TRUNC(PRODUCT(G$10:G73),15)</f>
        <v>1.0173656438596099</v>
      </c>
      <c r="I74" s="4">
        <f t="shared" si="10"/>
        <v>1</v>
      </c>
      <c r="J74" s="4">
        <f t="shared" ref="J74:J137" ca="1" si="17">ROUND(TRUNC(H74/I74,15),8)</f>
        <v>1.01736564</v>
      </c>
      <c r="K74" s="4">
        <f t="shared" ref="K74:K137" ca="1" si="18">TRUNC((C74*(J74-1)),8)</f>
        <v>173.65639999999999</v>
      </c>
      <c r="L74" s="23">
        <f>IF(VLOOKUP(A74,$U$12:$AD$125,8)=VLOOKUP(A73,$U$12:$AD$125,8),0,VLOOKUP(A74,U$12:$AD$125,8))</f>
        <v>0</v>
      </c>
      <c r="M74" s="9">
        <f>IF(L74&gt;0,VLOOKUP(L74,T$12:$AC$125,7),0)</f>
        <v>0</v>
      </c>
      <c r="N74" s="10">
        <f t="shared" ref="N74:N137" si="19">IF(M74&gt;0,(C74*M74),0)</f>
        <v>0</v>
      </c>
      <c r="O74" s="10">
        <f t="shared" ref="O74:O137" ca="1" si="20">(K74+N74)</f>
        <v>173.65639999999999</v>
      </c>
      <c r="P74" s="24" t="str">
        <f t="shared" si="11"/>
        <v>A+J=</v>
      </c>
      <c r="Q74" s="12">
        <f t="shared" si="12"/>
        <v>43291</v>
      </c>
      <c r="R74" s="13"/>
      <c r="S74" s="13"/>
      <c r="T74" s="27"/>
      <c r="U74" s="28"/>
      <c r="V74" s="30"/>
      <c r="W74" s="31"/>
      <c r="X74" s="30"/>
      <c r="Y74" s="30"/>
      <c r="Z74" s="39"/>
      <c r="AA74" s="31"/>
      <c r="AB74" s="27"/>
      <c r="AC74" s="33"/>
      <c r="AD74" s="28"/>
      <c r="AE74" s="13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</row>
    <row r="75" spans="1:171" x14ac:dyDescent="0.2">
      <c r="A75" s="109">
        <f t="shared" ref="A75:A138" si="21">(A74+1)</f>
        <v>42991</v>
      </c>
      <c r="B75" s="4">
        <f t="shared" ca="1" si="13"/>
        <v>10177.0533</v>
      </c>
      <c r="C75" s="4">
        <f t="shared" ref="C75:C138" si="22">TRUNC(C74-N74,6)</f>
        <v>10000</v>
      </c>
      <c r="D75" s="6">
        <f ca="1">IF(A75&lt;$B$1,VLOOKUP(A75,[1]DI!$A$4:$B$15000,2,FALSE),0)</f>
        <v>8.14E-2</v>
      </c>
      <c r="E75" s="4">
        <f t="shared" ca="1" si="15"/>
        <v>3.1059000000000002E-4</v>
      </c>
      <c r="F75" s="22">
        <f t="shared" ref="F75:F138" si="23">F74</f>
        <v>1.075</v>
      </c>
      <c r="G75" s="7">
        <f t="shared" ca="1" si="16"/>
        <v>1.00033388425</v>
      </c>
      <c r="H75" s="4">
        <f ca="1">TRUNC(PRODUCT(G$10:G74),15)</f>
        <v>1.0177053262245801</v>
      </c>
      <c r="I75" s="4">
        <f t="shared" ref="I75:I138" si="24">IF(OR(L74&gt;0,L74="E"),H74,I74)</f>
        <v>1</v>
      </c>
      <c r="J75" s="4">
        <f t="shared" ca="1" si="17"/>
        <v>1.0177053300000001</v>
      </c>
      <c r="K75" s="4">
        <f t="shared" ca="1" si="18"/>
        <v>177.05330000000001</v>
      </c>
      <c r="L75" s="23">
        <f>IF(VLOOKUP(A75,$U$12:$AD$125,8)=VLOOKUP(A74,$U$12:$AD$125,8),0,VLOOKUP(A75,U$12:$AD$125,8))</f>
        <v>0</v>
      </c>
      <c r="M75" s="9">
        <f>IF(L75&gt;0,VLOOKUP(L75,T$12:$AC$125,7),0)</f>
        <v>0</v>
      </c>
      <c r="N75" s="10">
        <f t="shared" si="19"/>
        <v>0</v>
      </c>
      <c r="O75" s="10">
        <f t="shared" ca="1" si="20"/>
        <v>177.05330000000001</v>
      </c>
      <c r="P75" s="24" t="str">
        <f t="shared" ref="P75:P138" si="25">IF(L74&gt;0,VLOOKUP(A74,$U$12:$AD$125,9),P74)</f>
        <v>A+J=</v>
      </c>
      <c r="Q75" s="12">
        <f t="shared" ref="Q75:Q138" si="26">IF(L74&gt;0,VLOOKUP(A74,$U$12:$AD$125,10),Q74)</f>
        <v>43291</v>
      </c>
      <c r="R75" s="13"/>
      <c r="S75" s="13"/>
      <c r="T75" s="27"/>
      <c r="U75" s="28"/>
      <c r="V75" s="30"/>
      <c r="W75" s="31"/>
      <c r="X75" s="30"/>
      <c r="Y75" s="30"/>
      <c r="Z75" s="39"/>
      <c r="AA75" s="31"/>
      <c r="AB75" s="27"/>
      <c r="AC75" s="33"/>
      <c r="AD75" s="28"/>
      <c r="AE75" s="13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</row>
    <row r="76" spans="1:171" x14ac:dyDescent="0.2">
      <c r="A76" s="109">
        <f t="shared" si="21"/>
        <v>42992</v>
      </c>
      <c r="B76" s="4">
        <f t="shared" ref="B76:B139" ca="1" si="27">IF(A76&lt;=TODAY(),C76+K76,IF(AND(A76&gt;TODAY(),A76&lt;=$B$1),IF(VLOOKUP(TODAY(),$A$10:$D$370,4,FALSE)=0,"n.d",C76+K76),"n.d"))</f>
        <v>10180.4512</v>
      </c>
      <c r="C76" s="4">
        <f t="shared" si="22"/>
        <v>10000</v>
      </c>
      <c r="D76" s="6">
        <f ca="1">IF(A76&lt;$B$1,VLOOKUP(A76,[1]DI!$A$4:$B$15000,2,FALSE),0)</f>
        <v>8.14E-2</v>
      </c>
      <c r="E76" s="4">
        <f t="shared" ca="1" si="15"/>
        <v>3.1059000000000002E-4</v>
      </c>
      <c r="F76" s="22">
        <f t="shared" si="23"/>
        <v>1.075</v>
      </c>
      <c r="G76" s="7">
        <f t="shared" ca="1" si="16"/>
        <v>1.00033388425</v>
      </c>
      <c r="H76" s="4">
        <f ca="1">TRUNC(PRODUCT(G$10:G75),15)</f>
        <v>1.01804512200415</v>
      </c>
      <c r="I76" s="4">
        <f t="shared" si="24"/>
        <v>1</v>
      </c>
      <c r="J76" s="4">
        <f t="shared" ca="1" si="17"/>
        <v>1.01804512</v>
      </c>
      <c r="K76" s="4">
        <f t="shared" ca="1" si="18"/>
        <v>180.4512</v>
      </c>
      <c r="L76" s="23">
        <f>IF(VLOOKUP(A76,$U$12:$AD$125,8)=VLOOKUP(A75,$U$12:$AD$125,8),0,VLOOKUP(A76,U$12:$AD$125,8))</f>
        <v>0</v>
      </c>
      <c r="M76" s="9">
        <f>IF(L76&gt;0,VLOOKUP(L76,T$12:$AC$125,7),0)</f>
        <v>0</v>
      </c>
      <c r="N76" s="10">
        <f t="shared" si="19"/>
        <v>0</v>
      </c>
      <c r="O76" s="10">
        <f t="shared" ca="1" si="20"/>
        <v>180.4512</v>
      </c>
      <c r="P76" s="24" t="str">
        <f t="shared" si="25"/>
        <v>A+J=</v>
      </c>
      <c r="Q76" s="12">
        <f t="shared" si="26"/>
        <v>43291</v>
      </c>
      <c r="R76" s="13"/>
      <c r="S76" s="13"/>
      <c r="T76" s="27"/>
      <c r="U76" s="28"/>
      <c r="V76" s="30"/>
      <c r="W76" s="31"/>
      <c r="X76" s="30"/>
      <c r="Y76" s="30"/>
      <c r="Z76" s="39"/>
      <c r="AA76" s="31"/>
      <c r="AB76" s="27"/>
      <c r="AC76" s="33"/>
      <c r="AD76" s="28"/>
      <c r="AE76" s="13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</row>
    <row r="77" spans="1:171" x14ac:dyDescent="0.2">
      <c r="A77" s="109">
        <f t="shared" si="21"/>
        <v>42993</v>
      </c>
      <c r="B77" s="4">
        <f t="shared" ca="1" si="27"/>
        <v>10183.850299989999</v>
      </c>
      <c r="C77" s="4">
        <f t="shared" si="22"/>
        <v>10000</v>
      </c>
      <c r="D77" s="6">
        <f ca="1">IF(A77&lt;$B$1,VLOOKUP(A77,[1]DI!$A$4:$B$15000,2,FALSE),0)</f>
        <v>8.14E-2</v>
      </c>
      <c r="E77" s="4">
        <f t="shared" ca="1" si="15"/>
        <v>3.1059000000000002E-4</v>
      </c>
      <c r="F77" s="22">
        <f t="shared" si="23"/>
        <v>1.075</v>
      </c>
      <c r="G77" s="7">
        <f t="shared" ca="1" si="16"/>
        <v>1.00033388425</v>
      </c>
      <c r="H77" s="4">
        <f ca="1">TRUNC(PRODUCT(G$10:G76),15)</f>
        <v>1.01838503123618</v>
      </c>
      <c r="I77" s="4">
        <f t="shared" si="24"/>
        <v>1</v>
      </c>
      <c r="J77" s="4">
        <f t="shared" ca="1" si="17"/>
        <v>1.0183850299999999</v>
      </c>
      <c r="K77" s="4">
        <f t="shared" ca="1" si="18"/>
        <v>183.85029999</v>
      </c>
      <c r="L77" s="23">
        <f>IF(VLOOKUP(A77,$U$12:$AD$125,8)=VLOOKUP(A76,$U$12:$AD$125,8),0,VLOOKUP(A77,U$12:$AD$125,8))</f>
        <v>0</v>
      </c>
      <c r="M77" s="9">
        <f>IF(L77&gt;0,VLOOKUP(L77,T$12:$AC$125,7),0)</f>
        <v>0</v>
      </c>
      <c r="N77" s="10">
        <f t="shared" si="19"/>
        <v>0</v>
      </c>
      <c r="O77" s="10">
        <f t="shared" ca="1" si="20"/>
        <v>183.85029999</v>
      </c>
      <c r="P77" s="24" t="str">
        <f t="shared" si="25"/>
        <v>A+J=</v>
      </c>
      <c r="Q77" s="12">
        <f t="shared" si="26"/>
        <v>43291</v>
      </c>
      <c r="R77" s="13"/>
      <c r="S77" s="13"/>
      <c r="T77" s="27"/>
      <c r="U77" s="28"/>
      <c r="V77" s="30"/>
      <c r="W77" s="31"/>
      <c r="X77" s="30"/>
      <c r="Y77" s="30"/>
      <c r="Z77" s="39"/>
      <c r="AA77" s="31"/>
      <c r="AB77" s="27"/>
      <c r="AC77" s="33"/>
      <c r="AD77" s="28"/>
      <c r="AE77" s="13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</row>
    <row r="78" spans="1:171" x14ac:dyDescent="0.2">
      <c r="A78" s="109">
        <f t="shared" si="21"/>
        <v>42994</v>
      </c>
      <c r="B78" s="4">
        <f t="shared" ca="1" si="27"/>
        <v>10187.2505</v>
      </c>
      <c r="C78" s="4">
        <f t="shared" si="22"/>
        <v>10000</v>
      </c>
      <c r="D78" s="6">
        <f ca="1">IF(A78&lt;$B$1,VLOOKUP(A78,[1]DI!$A$4:$B$15000,2,FALSE),0)</f>
        <v>0</v>
      </c>
      <c r="E78" s="4">
        <f t="shared" ca="1" si="15"/>
        <v>0</v>
      </c>
      <c r="F78" s="22">
        <f t="shared" si="23"/>
        <v>1.075</v>
      </c>
      <c r="G78" s="7">
        <f t="shared" ca="1" si="16"/>
        <v>1</v>
      </c>
      <c r="H78" s="4">
        <f ca="1">TRUNC(PRODUCT(G$10:G77),15)</f>
        <v>1.01872505395854</v>
      </c>
      <c r="I78" s="4">
        <f t="shared" si="24"/>
        <v>1</v>
      </c>
      <c r="J78" s="4">
        <f t="shared" ca="1" si="17"/>
        <v>1.01872505</v>
      </c>
      <c r="K78" s="4">
        <f t="shared" ca="1" si="18"/>
        <v>187.25049999999999</v>
      </c>
      <c r="L78" s="23">
        <f>IF(VLOOKUP(A78,$U$12:$AD$125,8)=VLOOKUP(A77,$U$12:$AD$125,8),0,VLOOKUP(A78,U$12:$AD$125,8))</f>
        <v>0</v>
      </c>
      <c r="M78" s="9">
        <f>IF(L78&gt;0,VLOOKUP(L78,T$12:$AC$125,7),0)</f>
        <v>0</v>
      </c>
      <c r="N78" s="10">
        <f t="shared" si="19"/>
        <v>0</v>
      </c>
      <c r="O78" s="10">
        <f t="shared" ca="1" si="20"/>
        <v>187.25049999999999</v>
      </c>
      <c r="P78" s="24" t="str">
        <f t="shared" si="25"/>
        <v>A+J=</v>
      </c>
      <c r="Q78" s="12">
        <f t="shared" si="26"/>
        <v>43291</v>
      </c>
      <c r="R78" s="13"/>
      <c r="S78" s="13"/>
      <c r="T78" s="27"/>
      <c r="U78" s="28"/>
      <c r="V78" s="30"/>
      <c r="W78" s="31"/>
      <c r="X78" s="30"/>
      <c r="Y78" s="30"/>
      <c r="Z78" s="39"/>
      <c r="AA78" s="31"/>
      <c r="AB78" s="27"/>
      <c r="AC78" s="33"/>
      <c r="AD78" s="28"/>
      <c r="AE78" s="13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</row>
    <row r="79" spans="1:171" x14ac:dyDescent="0.2">
      <c r="A79" s="109">
        <f t="shared" si="21"/>
        <v>42995</v>
      </c>
      <c r="B79" s="4">
        <f t="shared" ca="1" si="27"/>
        <v>10187.2505</v>
      </c>
      <c r="C79" s="4">
        <f t="shared" si="22"/>
        <v>10000</v>
      </c>
      <c r="D79" s="6">
        <f ca="1">IF(A79&lt;$B$1,VLOOKUP(A79,[1]DI!$A$4:$B$15000,2,FALSE),0)</f>
        <v>0</v>
      </c>
      <c r="E79" s="4">
        <f t="shared" ca="1" si="15"/>
        <v>0</v>
      </c>
      <c r="F79" s="22">
        <f t="shared" si="23"/>
        <v>1.075</v>
      </c>
      <c r="G79" s="7">
        <f t="shared" ca="1" si="16"/>
        <v>1</v>
      </c>
      <c r="H79" s="4">
        <f ca="1">TRUNC(PRODUCT(G$10:G78),15)</f>
        <v>1.01872505395854</v>
      </c>
      <c r="I79" s="4">
        <f t="shared" si="24"/>
        <v>1</v>
      </c>
      <c r="J79" s="4">
        <f t="shared" ca="1" si="17"/>
        <v>1.01872505</v>
      </c>
      <c r="K79" s="4">
        <f t="shared" ca="1" si="18"/>
        <v>187.25049999999999</v>
      </c>
      <c r="L79" s="23">
        <f>IF(VLOOKUP(A79,$U$12:$AD$125,8)=VLOOKUP(A78,$U$12:$AD$125,8),0,VLOOKUP(A79,U$12:$AD$125,8))</f>
        <v>0</v>
      </c>
      <c r="M79" s="9">
        <f>IF(L79&gt;0,VLOOKUP(L79,T$12:$AC$125,7),0)</f>
        <v>0</v>
      </c>
      <c r="N79" s="10">
        <f t="shared" si="19"/>
        <v>0</v>
      </c>
      <c r="O79" s="10">
        <f t="shared" ca="1" si="20"/>
        <v>187.25049999999999</v>
      </c>
      <c r="P79" s="24" t="str">
        <f t="shared" si="25"/>
        <v>A+J=</v>
      </c>
      <c r="Q79" s="12">
        <f t="shared" si="26"/>
        <v>43291</v>
      </c>
      <c r="R79" s="13"/>
      <c r="S79" s="13"/>
      <c r="T79" s="27"/>
      <c r="U79" s="28"/>
      <c r="V79" s="30"/>
      <c r="W79" s="31"/>
      <c r="X79" s="30"/>
      <c r="Y79" s="30"/>
      <c r="Z79" s="39"/>
      <c r="AA79" s="31"/>
      <c r="AB79" s="27"/>
      <c r="AC79" s="33"/>
      <c r="AD79" s="28"/>
      <c r="AE79" s="13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</row>
    <row r="80" spans="1:171" x14ac:dyDescent="0.2">
      <c r="A80" s="109">
        <f t="shared" si="21"/>
        <v>42996</v>
      </c>
      <c r="B80" s="4">
        <f t="shared" ca="1" si="27"/>
        <v>10187.2505</v>
      </c>
      <c r="C80" s="4">
        <f t="shared" si="22"/>
        <v>10000</v>
      </c>
      <c r="D80" s="6">
        <f ca="1">IF(A80&lt;$B$1,VLOOKUP(A80,[1]DI!$A$4:$B$15000,2,FALSE),0)</f>
        <v>8.14E-2</v>
      </c>
      <c r="E80" s="4">
        <f t="shared" ca="1" si="15"/>
        <v>3.1059000000000002E-4</v>
      </c>
      <c r="F80" s="22">
        <f t="shared" si="23"/>
        <v>1.075</v>
      </c>
      <c r="G80" s="7">
        <f t="shared" ca="1" si="16"/>
        <v>1.00033388425</v>
      </c>
      <c r="H80" s="4">
        <f ca="1">TRUNC(PRODUCT(G$10:G79),15)</f>
        <v>1.01872505395854</v>
      </c>
      <c r="I80" s="4">
        <f t="shared" si="24"/>
        <v>1</v>
      </c>
      <c r="J80" s="4">
        <f t="shared" ca="1" si="17"/>
        <v>1.01872505</v>
      </c>
      <c r="K80" s="4">
        <f t="shared" ca="1" si="18"/>
        <v>187.25049999999999</v>
      </c>
      <c r="L80" s="23">
        <f>IF(VLOOKUP(A80,$U$12:$AD$125,8)=VLOOKUP(A79,$U$12:$AD$125,8),0,VLOOKUP(A80,U$12:$AD$125,8))</f>
        <v>0</v>
      </c>
      <c r="M80" s="9">
        <f>IF(L80&gt;0,VLOOKUP(L80,T$12:$AC$125,7),0)</f>
        <v>0</v>
      </c>
      <c r="N80" s="10">
        <f t="shared" si="19"/>
        <v>0</v>
      </c>
      <c r="O80" s="10">
        <f t="shared" ca="1" si="20"/>
        <v>187.25049999999999</v>
      </c>
      <c r="P80" s="24" t="str">
        <f t="shared" si="25"/>
        <v>A+J=</v>
      </c>
      <c r="Q80" s="12">
        <f t="shared" si="26"/>
        <v>43291</v>
      </c>
      <c r="R80" s="13"/>
      <c r="S80" s="13"/>
      <c r="T80" s="27"/>
      <c r="U80" s="28"/>
      <c r="V80" s="30"/>
      <c r="W80" s="31"/>
      <c r="X80" s="30"/>
      <c r="Y80" s="30"/>
      <c r="Z80" s="39"/>
      <c r="AA80" s="31"/>
      <c r="AB80" s="27"/>
      <c r="AC80" s="33"/>
      <c r="AD80" s="28"/>
      <c r="AE80" s="13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</row>
    <row r="81" spans="1:168" x14ac:dyDescent="0.2">
      <c r="A81" s="109">
        <f t="shared" si="21"/>
        <v>42997</v>
      </c>
      <c r="B81" s="4">
        <f t="shared" ca="1" si="27"/>
        <v>10190.651900000001</v>
      </c>
      <c r="C81" s="4">
        <f t="shared" si="22"/>
        <v>10000</v>
      </c>
      <c r="D81" s="6">
        <f ca="1">IF(A81&lt;$B$1,VLOOKUP(A81,[1]DI!$A$4:$B$15000,2,FALSE),0)</f>
        <v>8.14E-2</v>
      </c>
      <c r="E81" s="4">
        <f t="shared" ca="1" si="15"/>
        <v>3.1059000000000002E-4</v>
      </c>
      <c r="F81" s="22">
        <f t="shared" si="23"/>
        <v>1.075</v>
      </c>
      <c r="G81" s="7">
        <f t="shared" ca="1" si="16"/>
        <v>1.00033388425</v>
      </c>
      <c r="H81" s="4">
        <f ca="1">TRUNC(PRODUCT(G$10:G80),15)</f>
        <v>1.0190651902091401</v>
      </c>
      <c r="I81" s="4">
        <f t="shared" si="24"/>
        <v>1</v>
      </c>
      <c r="J81" s="4">
        <f t="shared" ca="1" si="17"/>
        <v>1.0190651900000001</v>
      </c>
      <c r="K81" s="4">
        <f t="shared" ca="1" si="18"/>
        <v>190.65190000000001</v>
      </c>
      <c r="L81" s="23">
        <f>IF(VLOOKUP(A81,$U$12:$AD$125,8)=VLOOKUP(A80,$U$12:$AD$125,8),0,VLOOKUP(A81,U$12:$AD$125,8))</f>
        <v>0</v>
      </c>
      <c r="M81" s="9">
        <f>IF(L81&gt;0,VLOOKUP(L81,T$12:$AC$125,7),0)</f>
        <v>0</v>
      </c>
      <c r="N81" s="10">
        <f t="shared" si="19"/>
        <v>0</v>
      </c>
      <c r="O81" s="10">
        <f t="shared" ca="1" si="20"/>
        <v>190.65190000000001</v>
      </c>
      <c r="P81" s="24" t="str">
        <f t="shared" si="25"/>
        <v>A+J=</v>
      </c>
      <c r="Q81" s="12">
        <f t="shared" si="26"/>
        <v>43291</v>
      </c>
      <c r="R81" s="13"/>
      <c r="S81" s="13"/>
      <c r="T81" s="27"/>
      <c r="U81" s="28"/>
      <c r="V81" s="30"/>
      <c r="W81" s="31"/>
      <c r="X81" s="30"/>
      <c r="Y81" s="30"/>
      <c r="Z81" s="39"/>
      <c r="AA81" s="31"/>
      <c r="AB81" s="27"/>
      <c r="AC81" s="33"/>
      <c r="AD81" s="28"/>
      <c r="AE81" s="13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</row>
    <row r="82" spans="1:168" x14ac:dyDescent="0.2">
      <c r="A82" s="109">
        <f t="shared" si="21"/>
        <v>42998</v>
      </c>
      <c r="B82" s="4">
        <f t="shared" ca="1" si="27"/>
        <v>10194.054400000001</v>
      </c>
      <c r="C82" s="4">
        <f t="shared" si="22"/>
        <v>10000</v>
      </c>
      <c r="D82" s="6">
        <f ca="1">IF(A82&lt;$B$1,VLOOKUP(A82,[1]DI!$A$4:$B$15000,2,FALSE),0)</f>
        <v>8.14E-2</v>
      </c>
      <c r="E82" s="4">
        <f t="shared" ca="1" si="15"/>
        <v>3.1059000000000002E-4</v>
      </c>
      <c r="F82" s="22">
        <f t="shared" si="23"/>
        <v>1.075</v>
      </c>
      <c r="G82" s="7">
        <f t="shared" ca="1" si="16"/>
        <v>1.00033388425</v>
      </c>
      <c r="H82" s="4">
        <f ca="1">TRUNC(PRODUCT(G$10:G81),15)</f>
        <v>1.0194054400258701</v>
      </c>
      <c r="I82" s="4">
        <f t="shared" si="24"/>
        <v>1</v>
      </c>
      <c r="J82" s="4">
        <f t="shared" ca="1" si="17"/>
        <v>1.0194054400000001</v>
      </c>
      <c r="K82" s="4">
        <f t="shared" ca="1" si="18"/>
        <v>194.05439999999999</v>
      </c>
      <c r="L82" s="23">
        <f>IF(VLOOKUP(A82,$U$12:$AD$125,8)=VLOOKUP(A81,$U$12:$AD$125,8),0,VLOOKUP(A82,U$12:$AD$125,8))</f>
        <v>0</v>
      </c>
      <c r="M82" s="9">
        <f>IF(L82&gt;0,VLOOKUP(L82,T$12:$AC$125,7),0)</f>
        <v>0</v>
      </c>
      <c r="N82" s="10">
        <f t="shared" si="19"/>
        <v>0</v>
      </c>
      <c r="O82" s="10">
        <f t="shared" ca="1" si="20"/>
        <v>194.05439999999999</v>
      </c>
      <c r="P82" s="24" t="str">
        <f t="shared" si="25"/>
        <v>A+J=</v>
      </c>
      <c r="Q82" s="12">
        <f t="shared" si="26"/>
        <v>43291</v>
      </c>
      <c r="R82" s="13"/>
      <c r="S82" s="13"/>
      <c r="T82" s="27"/>
      <c r="U82" s="28"/>
      <c r="V82" s="30"/>
      <c r="W82" s="31"/>
      <c r="X82" s="30"/>
      <c r="Y82" s="30"/>
      <c r="Z82" s="39"/>
      <c r="AA82" s="31"/>
      <c r="AB82" s="27"/>
      <c r="AC82" s="33"/>
      <c r="AD82" s="28"/>
      <c r="AE82" s="13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</row>
    <row r="83" spans="1:168" x14ac:dyDescent="0.2">
      <c r="A83" s="109">
        <f t="shared" si="21"/>
        <v>42999</v>
      </c>
      <c r="B83" s="4">
        <f t="shared" ca="1" si="27"/>
        <v>10197.45799999</v>
      </c>
      <c r="C83" s="4">
        <f t="shared" si="22"/>
        <v>10000</v>
      </c>
      <c r="D83" s="6">
        <f ca="1">IF(A83&lt;$B$1,VLOOKUP(A83,[1]DI!$A$4:$B$15000,2,FALSE),0)</f>
        <v>8.14E-2</v>
      </c>
      <c r="E83" s="4">
        <f t="shared" ca="1" si="15"/>
        <v>3.1059000000000002E-4</v>
      </c>
      <c r="F83" s="22">
        <f t="shared" si="23"/>
        <v>1.075</v>
      </c>
      <c r="G83" s="7">
        <f t="shared" ca="1" si="16"/>
        <v>1.00033388425</v>
      </c>
      <c r="H83" s="4">
        <f ca="1">TRUNC(PRODUCT(G$10:G82),15)</f>
        <v>1.01974580344666</v>
      </c>
      <c r="I83" s="4">
        <f t="shared" si="24"/>
        <v>1</v>
      </c>
      <c r="J83" s="4">
        <f t="shared" ca="1" si="17"/>
        <v>1.0197457999999999</v>
      </c>
      <c r="K83" s="4">
        <f t="shared" ca="1" si="18"/>
        <v>197.45799998999999</v>
      </c>
      <c r="L83" s="23">
        <f>IF(VLOOKUP(A83,$U$12:$AD$125,8)=VLOOKUP(A82,$U$12:$AD$125,8),0,VLOOKUP(A83,U$12:$AD$125,8))</f>
        <v>0</v>
      </c>
      <c r="M83" s="9">
        <f>IF(L83&gt;0,VLOOKUP(L83,T$12:$AC$125,7),0)</f>
        <v>0</v>
      </c>
      <c r="N83" s="10">
        <f t="shared" si="19"/>
        <v>0</v>
      </c>
      <c r="O83" s="10">
        <f t="shared" ca="1" si="20"/>
        <v>197.45799998999999</v>
      </c>
      <c r="P83" s="24" t="str">
        <f t="shared" si="25"/>
        <v>A+J=</v>
      </c>
      <c r="Q83" s="12">
        <f t="shared" si="26"/>
        <v>43291</v>
      </c>
      <c r="R83" s="13"/>
      <c r="S83" s="13"/>
      <c r="T83" s="27"/>
      <c r="U83" s="28"/>
      <c r="V83" s="30"/>
      <c r="W83" s="31"/>
      <c r="X83" s="30"/>
      <c r="Y83" s="30"/>
      <c r="Z83" s="39"/>
      <c r="AA83" s="31"/>
      <c r="AB83" s="27"/>
      <c r="AC83" s="33"/>
      <c r="AD83" s="28"/>
      <c r="AE83" s="13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</row>
    <row r="84" spans="1:168" x14ac:dyDescent="0.2">
      <c r="A84" s="109">
        <f t="shared" si="21"/>
        <v>43000</v>
      </c>
      <c r="B84" s="4">
        <f t="shared" ca="1" si="27"/>
        <v>10200.86279999</v>
      </c>
      <c r="C84" s="4">
        <f t="shared" si="22"/>
        <v>10000</v>
      </c>
      <c r="D84" s="6">
        <f ca="1">IF(A84&lt;$B$1,VLOOKUP(A84,[1]DI!$A$4:$B$15000,2,FALSE),0)</f>
        <v>8.14E-2</v>
      </c>
      <c r="E84" s="4">
        <f t="shared" ca="1" si="15"/>
        <v>3.1059000000000002E-4</v>
      </c>
      <c r="F84" s="22">
        <f t="shared" si="23"/>
        <v>1.075</v>
      </c>
      <c r="G84" s="7">
        <f t="shared" ca="1" si="16"/>
        <v>1.00033388425</v>
      </c>
      <c r="H84" s="4">
        <f ca="1">TRUNC(PRODUCT(G$10:G83),15)</f>
        <v>1.0200862805094399</v>
      </c>
      <c r="I84" s="4">
        <f t="shared" si="24"/>
        <v>1</v>
      </c>
      <c r="J84" s="4">
        <f t="shared" ca="1" si="17"/>
        <v>1.0200862799999999</v>
      </c>
      <c r="K84" s="4">
        <f t="shared" ca="1" si="18"/>
        <v>200.86279999000001</v>
      </c>
      <c r="L84" s="23">
        <f>IF(VLOOKUP(A84,$U$12:$AD$125,8)=VLOOKUP(A83,$U$12:$AD$125,8),0,VLOOKUP(A84,U$12:$AD$125,8))</f>
        <v>0</v>
      </c>
      <c r="M84" s="9">
        <f>IF(L84&gt;0,VLOOKUP(L84,T$12:$AC$125,7),0)</f>
        <v>0</v>
      </c>
      <c r="N84" s="10">
        <f t="shared" si="19"/>
        <v>0</v>
      </c>
      <c r="O84" s="10">
        <f t="shared" ca="1" si="20"/>
        <v>200.86279999000001</v>
      </c>
      <c r="P84" s="24" t="str">
        <f t="shared" si="25"/>
        <v>A+J=</v>
      </c>
      <c r="Q84" s="12">
        <f t="shared" si="26"/>
        <v>43291</v>
      </c>
      <c r="R84" s="13"/>
      <c r="S84" s="13"/>
      <c r="T84" s="27"/>
      <c r="U84" s="28"/>
      <c r="V84" s="30"/>
      <c r="W84" s="31"/>
      <c r="X84" s="30"/>
      <c r="Y84" s="30"/>
      <c r="Z84" s="39"/>
      <c r="AA84" s="31"/>
      <c r="AB84" s="27"/>
      <c r="AC84" s="33"/>
      <c r="AD84" s="28"/>
      <c r="AE84" s="13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</row>
    <row r="85" spans="1:168" x14ac:dyDescent="0.2">
      <c r="A85" s="109">
        <f t="shared" si="21"/>
        <v>43001</v>
      </c>
      <c r="B85" s="4">
        <f t="shared" ca="1" si="27"/>
        <v>10204.268700000001</v>
      </c>
      <c r="C85" s="4">
        <f t="shared" si="22"/>
        <v>10000</v>
      </c>
      <c r="D85" s="6">
        <f ca="1">IF(A85&lt;$B$1,VLOOKUP(A85,[1]DI!$A$4:$B$15000,2,FALSE),0)</f>
        <v>0</v>
      </c>
      <c r="E85" s="4">
        <f t="shared" ca="1" si="15"/>
        <v>0</v>
      </c>
      <c r="F85" s="22">
        <f t="shared" si="23"/>
        <v>1.075</v>
      </c>
      <c r="G85" s="7">
        <f t="shared" ca="1" si="16"/>
        <v>1</v>
      </c>
      <c r="H85" s="4">
        <f ca="1">TRUNC(PRODUCT(G$10:G84),15)</f>
        <v>1.02042687125214</v>
      </c>
      <c r="I85" s="4">
        <f t="shared" si="24"/>
        <v>1</v>
      </c>
      <c r="J85" s="4">
        <f t="shared" ca="1" si="17"/>
        <v>1.0204268700000001</v>
      </c>
      <c r="K85" s="4">
        <f t="shared" ca="1" si="18"/>
        <v>204.2687</v>
      </c>
      <c r="L85" s="23">
        <f>IF(VLOOKUP(A85,$U$12:$AD$125,8)=VLOOKUP(A84,$U$12:$AD$125,8),0,VLOOKUP(A85,U$12:$AD$125,8))</f>
        <v>0</v>
      </c>
      <c r="M85" s="9">
        <f>IF(L85&gt;0,VLOOKUP(L85,T$12:$AC$125,7),0)</f>
        <v>0</v>
      </c>
      <c r="N85" s="10">
        <f t="shared" si="19"/>
        <v>0</v>
      </c>
      <c r="O85" s="10">
        <f t="shared" ca="1" si="20"/>
        <v>204.2687</v>
      </c>
      <c r="P85" s="24" t="str">
        <f t="shared" si="25"/>
        <v>A+J=</v>
      </c>
      <c r="Q85" s="12">
        <f t="shared" si="26"/>
        <v>43291</v>
      </c>
      <c r="R85" s="13"/>
      <c r="S85" s="13"/>
      <c r="T85" s="27"/>
      <c r="U85" s="28"/>
      <c r="V85" s="30"/>
      <c r="W85" s="31"/>
      <c r="X85" s="30"/>
      <c r="Y85" s="30"/>
      <c r="Z85" s="39"/>
      <c r="AA85" s="31"/>
      <c r="AB85" s="27"/>
      <c r="AC85" s="33"/>
      <c r="AD85" s="28"/>
      <c r="AE85" s="13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</row>
    <row r="86" spans="1:168" x14ac:dyDescent="0.2">
      <c r="A86" s="109">
        <f t="shared" si="21"/>
        <v>43002</v>
      </c>
      <c r="B86" s="4">
        <f t="shared" ca="1" si="27"/>
        <v>10204.268700000001</v>
      </c>
      <c r="C86" s="4">
        <f t="shared" si="22"/>
        <v>10000</v>
      </c>
      <c r="D86" s="6">
        <f ca="1">IF(A86&lt;$B$1,VLOOKUP(A86,[1]DI!$A$4:$B$15000,2,FALSE),0)</f>
        <v>0</v>
      </c>
      <c r="E86" s="4">
        <f t="shared" ca="1" si="15"/>
        <v>0</v>
      </c>
      <c r="F86" s="22">
        <f t="shared" si="23"/>
        <v>1.075</v>
      </c>
      <c r="G86" s="7">
        <f t="shared" ca="1" si="16"/>
        <v>1</v>
      </c>
      <c r="H86" s="4">
        <f ca="1">TRUNC(PRODUCT(G$10:G85),15)</f>
        <v>1.02042687125214</v>
      </c>
      <c r="I86" s="4">
        <f t="shared" si="24"/>
        <v>1</v>
      </c>
      <c r="J86" s="4">
        <f t="shared" ca="1" si="17"/>
        <v>1.0204268700000001</v>
      </c>
      <c r="K86" s="4">
        <f t="shared" ca="1" si="18"/>
        <v>204.2687</v>
      </c>
      <c r="L86" s="23">
        <f>IF(VLOOKUP(A86,$U$12:$AD$125,8)=VLOOKUP(A85,$U$12:$AD$125,8),0,VLOOKUP(A86,U$12:$AD$125,8))</f>
        <v>0</v>
      </c>
      <c r="M86" s="9">
        <f>IF(L86&gt;0,VLOOKUP(L86,T$12:$AC$125,7),0)</f>
        <v>0</v>
      </c>
      <c r="N86" s="10">
        <f t="shared" si="19"/>
        <v>0</v>
      </c>
      <c r="O86" s="10">
        <f t="shared" ca="1" si="20"/>
        <v>204.2687</v>
      </c>
      <c r="P86" s="24" t="str">
        <f t="shared" si="25"/>
        <v>A+J=</v>
      </c>
      <c r="Q86" s="12">
        <f t="shared" si="26"/>
        <v>43291</v>
      </c>
      <c r="R86" s="13"/>
      <c r="S86" s="13"/>
      <c r="T86" s="27"/>
      <c r="U86" s="28"/>
      <c r="V86" s="30"/>
      <c r="W86" s="31"/>
      <c r="X86" s="30"/>
      <c r="Y86" s="30"/>
      <c r="Z86" s="39"/>
      <c r="AA86" s="31"/>
      <c r="AB86" s="27"/>
      <c r="AC86" s="33"/>
      <c r="AD86" s="28"/>
      <c r="AE86" s="13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</row>
    <row r="87" spans="1:168" x14ac:dyDescent="0.2">
      <c r="A87" s="109">
        <f t="shared" si="21"/>
        <v>43003</v>
      </c>
      <c r="B87" s="4">
        <f t="shared" ca="1" si="27"/>
        <v>10204.268700000001</v>
      </c>
      <c r="C87" s="4">
        <f t="shared" si="22"/>
        <v>10000</v>
      </c>
      <c r="D87" s="6">
        <f ca="1">IF(A87&lt;$B$1,VLOOKUP(A87,[1]DI!$A$4:$B$15000,2,FALSE),0)</f>
        <v>8.14E-2</v>
      </c>
      <c r="E87" s="4">
        <f t="shared" ca="1" si="15"/>
        <v>3.1059000000000002E-4</v>
      </c>
      <c r="F87" s="22">
        <f t="shared" si="23"/>
        <v>1.075</v>
      </c>
      <c r="G87" s="7">
        <f t="shared" ca="1" si="16"/>
        <v>1.00033388425</v>
      </c>
      <c r="H87" s="4">
        <f ca="1">TRUNC(PRODUCT(G$10:G86),15)</f>
        <v>1.02042687125214</v>
      </c>
      <c r="I87" s="4">
        <f t="shared" si="24"/>
        <v>1</v>
      </c>
      <c r="J87" s="4">
        <f t="shared" ca="1" si="17"/>
        <v>1.0204268700000001</v>
      </c>
      <c r="K87" s="4">
        <f t="shared" ca="1" si="18"/>
        <v>204.2687</v>
      </c>
      <c r="L87" s="23">
        <f>IF(VLOOKUP(A87,$U$12:$AD$125,8)=VLOOKUP(A86,$U$12:$AD$125,8),0,VLOOKUP(A87,U$12:$AD$125,8))</f>
        <v>0</v>
      </c>
      <c r="M87" s="9">
        <f>IF(L87&gt;0,VLOOKUP(L87,T$12:$AC$125,7),0)</f>
        <v>0</v>
      </c>
      <c r="N87" s="10">
        <f t="shared" si="19"/>
        <v>0</v>
      </c>
      <c r="O87" s="10">
        <f t="shared" ca="1" si="20"/>
        <v>204.2687</v>
      </c>
      <c r="P87" s="24" t="str">
        <f t="shared" si="25"/>
        <v>A+J=</v>
      </c>
      <c r="Q87" s="12">
        <f t="shared" si="26"/>
        <v>43291</v>
      </c>
      <c r="R87" s="13"/>
      <c r="S87" s="13"/>
      <c r="T87" s="27"/>
      <c r="U87" s="28"/>
      <c r="V87" s="30"/>
      <c r="W87" s="31"/>
      <c r="X87" s="30"/>
      <c r="Y87" s="30"/>
      <c r="Z87" s="39"/>
      <c r="AA87" s="31"/>
      <c r="AB87" s="27"/>
      <c r="AC87" s="33"/>
      <c r="AD87" s="28"/>
      <c r="AE87" s="13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</row>
    <row r="88" spans="1:168" x14ac:dyDescent="0.2">
      <c r="A88" s="109">
        <f t="shared" si="21"/>
        <v>43004</v>
      </c>
      <c r="B88" s="4">
        <f t="shared" ca="1" si="27"/>
        <v>10207.675800000001</v>
      </c>
      <c r="C88" s="4">
        <f t="shared" si="22"/>
        <v>10000</v>
      </c>
      <c r="D88" s="6">
        <f ca="1">IF(A88&lt;$B$1,VLOOKUP(A88,[1]DI!$A$4:$B$15000,2,FALSE),0)</f>
        <v>8.14E-2</v>
      </c>
      <c r="E88" s="4">
        <f t="shared" ca="1" si="15"/>
        <v>3.1059000000000002E-4</v>
      </c>
      <c r="F88" s="22">
        <f t="shared" si="23"/>
        <v>1.075</v>
      </c>
      <c r="G88" s="7">
        <f t="shared" ca="1" si="16"/>
        <v>1.00033388425</v>
      </c>
      <c r="H88" s="4">
        <f ca="1">TRUNC(PRODUCT(G$10:G87),15)</f>
        <v>1.0207675757127299</v>
      </c>
      <c r="I88" s="4">
        <f t="shared" si="24"/>
        <v>1</v>
      </c>
      <c r="J88" s="4">
        <f t="shared" ca="1" si="17"/>
        <v>1.02076758</v>
      </c>
      <c r="K88" s="4">
        <f t="shared" ca="1" si="18"/>
        <v>207.67580000000001</v>
      </c>
      <c r="L88" s="23">
        <f>IF(VLOOKUP(A88,$U$12:$AD$125,8)=VLOOKUP(A87,$U$12:$AD$125,8),0,VLOOKUP(A88,U$12:$AD$125,8))</f>
        <v>0</v>
      </c>
      <c r="M88" s="9">
        <f>IF(L88&gt;0,VLOOKUP(L88,T$12:$AC$125,7),0)</f>
        <v>0</v>
      </c>
      <c r="N88" s="10">
        <f t="shared" si="19"/>
        <v>0</v>
      </c>
      <c r="O88" s="10">
        <f t="shared" ca="1" si="20"/>
        <v>207.67580000000001</v>
      </c>
      <c r="P88" s="24" t="str">
        <f t="shared" si="25"/>
        <v>A+J=</v>
      </c>
      <c r="Q88" s="12">
        <f t="shared" si="26"/>
        <v>43291</v>
      </c>
      <c r="R88" s="13"/>
      <c r="S88" s="13"/>
      <c r="T88" s="27"/>
      <c r="U88" s="28"/>
      <c r="V88" s="30"/>
      <c r="W88" s="31"/>
      <c r="X88" s="30"/>
      <c r="Y88" s="30"/>
      <c r="Z88" s="39"/>
      <c r="AA88" s="31"/>
      <c r="AB88" s="27"/>
      <c r="AC88" s="33"/>
      <c r="AD88" s="28"/>
      <c r="AE88" s="13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</row>
    <row r="89" spans="1:168" x14ac:dyDescent="0.2">
      <c r="A89" s="109">
        <f t="shared" si="21"/>
        <v>43005</v>
      </c>
      <c r="B89" s="4">
        <f t="shared" ca="1" si="27"/>
        <v>10211.0839</v>
      </c>
      <c r="C89" s="4">
        <f t="shared" si="22"/>
        <v>10000</v>
      </c>
      <c r="D89" s="6">
        <f ca="1">IF(A89&lt;$B$1,VLOOKUP(A89,[1]DI!$A$4:$B$15000,2,FALSE),0)</f>
        <v>8.14E-2</v>
      </c>
      <c r="E89" s="4">
        <f t="shared" ca="1" si="15"/>
        <v>3.1059000000000002E-4</v>
      </c>
      <c r="F89" s="22">
        <f t="shared" si="23"/>
        <v>1.075</v>
      </c>
      <c r="G89" s="7">
        <f t="shared" ca="1" si="16"/>
        <v>1.00033388425</v>
      </c>
      <c r="H89" s="4">
        <f ca="1">TRUNC(PRODUCT(G$10:G88),15)</f>
        <v>1.0211083939291701</v>
      </c>
      <c r="I89" s="4">
        <f t="shared" si="24"/>
        <v>1</v>
      </c>
      <c r="J89" s="4">
        <f t="shared" ca="1" si="17"/>
        <v>1.02110839</v>
      </c>
      <c r="K89" s="4">
        <f t="shared" ca="1" si="18"/>
        <v>211.0839</v>
      </c>
      <c r="L89" s="23">
        <f>IF(VLOOKUP(A89,$U$12:$AD$125,8)=VLOOKUP(A88,$U$12:$AD$125,8),0,VLOOKUP(A89,U$12:$AD$125,8))</f>
        <v>0</v>
      </c>
      <c r="M89" s="9">
        <f>IF(L89&gt;0,VLOOKUP(L89,T$12:$AC$125,7),0)</f>
        <v>0</v>
      </c>
      <c r="N89" s="10">
        <f t="shared" si="19"/>
        <v>0</v>
      </c>
      <c r="O89" s="10">
        <f t="shared" ca="1" si="20"/>
        <v>211.0839</v>
      </c>
      <c r="P89" s="24" t="str">
        <f t="shared" si="25"/>
        <v>A+J=</v>
      </c>
      <c r="Q89" s="12">
        <f t="shared" si="26"/>
        <v>43291</v>
      </c>
      <c r="R89" s="13"/>
      <c r="S89" s="13"/>
      <c r="T89" s="27"/>
      <c r="U89" s="28"/>
      <c r="V89" s="30"/>
      <c r="W89" s="31"/>
      <c r="X89" s="30"/>
      <c r="Y89" s="30"/>
      <c r="Z89" s="39"/>
      <c r="AA89" s="31"/>
      <c r="AB89" s="27"/>
      <c r="AC89" s="33"/>
      <c r="AD89" s="28"/>
      <c r="AE89" s="13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</row>
    <row r="90" spans="1:168" x14ac:dyDescent="0.2">
      <c r="A90" s="109">
        <f t="shared" si="21"/>
        <v>43006</v>
      </c>
      <c r="B90" s="4">
        <f t="shared" ca="1" si="27"/>
        <v>10214.4933</v>
      </c>
      <c r="C90" s="4">
        <f t="shared" si="22"/>
        <v>10000</v>
      </c>
      <c r="D90" s="6">
        <f ca="1">IF(A90&lt;$B$1,VLOOKUP(A90,[1]DI!$A$4:$B$15000,2,FALSE),0)</f>
        <v>8.14E-2</v>
      </c>
      <c r="E90" s="4">
        <f t="shared" ca="1" si="15"/>
        <v>3.1059000000000002E-4</v>
      </c>
      <c r="F90" s="22">
        <f t="shared" si="23"/>
        <v>1.075</v>
      </c>
      <c r="G90" s="7">
        <f t="shared" ca="1" si="16"/>
        <v>1.00033388425</v>
      </c>
      <c r="H90" s="4">
        <f ca="1">TRUNC(PRODUCT(G$10:G89),15)</f>
        <v>1.0214493259394499</v>
      </c>
      <c r="I90" s="4">
        <f t="shared" si="24"/>
        <v>1</v>
      </c>
      <c r="J90" s="4">
        <f t="shared" ca="1" si="17"/>
        <v>1.02144933</v>
      </c>
      <c r="K90" s="4">
        <f t="shared" ca="1" si="18"/>
        <v>214.4933</v>
      </c>
      <c r="L90" s="23">
        <f>IF(VLOOKUP(A90,$U$12:$AD$125,8)=VLOOKUP(A89,$U$12:$AD$125,8),0,VLOOKUP(A90,U$12:$AD$125,8))</f>
        <v>0</v>
      </c>
      <c r="M90" s="9">
        <f>IF(L90&gt;0,VLOOKUP(L90,T$12:$AC$125,7),0)</f>
        <v>0</v>
      </c>
      <c r="N90" s="10">
        <f t="shared" si="19"/>
        <v>0</v>
      </c>
      <c r="O90" s="10">
        <f t="shared" ca="1" si="20"/>
        <v>214.4933</v>
      </c>
      <c r="P90" s="24" t="str">
        <f t="shared" si="25"/>
        <v>A+J=</v>
      </c>
      <c r="Q90" s="12">
        <f t="shared" si="26"/>
        <v>43291</v>
      </c>
      <c r="R90" s="13"/>
      <c r="S90" s="13"/>
      <c r="T90" s="27"/>
      <c r="U90" s="28"/>
      <c r="V90" s="30"/>
      <c r="W90" s="31"/>
      <c r="X90" s="30"/>
      <c r="Y90" s="30"/>
      <c r="Z90" s="39"/>
      <c r="AA90" s="31"/>
      <c r="AB90" s="27"/>
      <c r="AC90" s="33"/>
      <c r="AD90" s="28"/>
      <c r="AE90" s="13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</row>
    <row r="91" spans="1:168" x14ac:dyDescent="0.2">
      <c r="A91" s="109">
        <f t="shared" si="21"/>
        <v>43007</v>
      </c>
      <c r="B91" s="4">
        <f t="shared" ca="1" si="27"/>
        <v>10217.90369999</v>
      </c>
      <c r="C91" s="4">
        <f t="shared" si="22"/>
        <v>10000</v>
      </c>
      <c r="D91" s="6">
        <f ca="1">IF(A91&lt;$B$1,VLOOKUP(A91,[1]DI!$A$4:$B$15000,2,FALSE),0)</f>
        <v>8.14E-2</v>
      </c>
      <c r="E91" s="4">
        <f t="shared" ca="1" si="15"/>
        <v>3.1059000000000002E-4</v>
      </c>
      <c r="F91" s="22">
        <f t="shared" si="23"/>
        <v>1.075</v>
      </c>
      <c r="G91" s="7">
        <f t="shared" ca="1" si="16"/>
        <v>1.00033388425</v>
      </c>
      <c r="H91" s="4">
        <f ca="1">TRUNC(PRODUCT(G$10:G90),15)</f>
        <v>1.02179037178155</v>
      </c>
      <c r="I91" s="4">
        <f t="shared" si="24"/>
        <v>1</v>
      </c>
      <c r="J91" s="4">
        <f t="shared" ca="1" si="17"/>
        <v>1.0217903699999999</v>
      </c>
      <c r="K91" s="4">
        <f t="shared" ca="1" si="18"/>
        <v>217.90369999000001</v>
      </c>
      <c r="L91" s="23">
        <f>IF(VLOOKUP(A91,$U$12:$AD$125,8)=VLOOKUP(A90,$U$12:$AD$125,8),0,VLOOKUP(A91,U$12:$AD$125,8))</f>
        <v>0</v>
      </c>
      <c r="M91" s="9">
        <f>IF(L91&gt;0,VLOOKUP(L91,T$12:$AC$125,7),0)</f>
        <v>0</v>
      </c>
      <c r="N91" s="10">
        <f t="shared" si="19"/>
        <v>0</v>
      </c>
      <c r="O91" s="10">
        <f t="shared" ca="1" si="20"/>
        <v>217.90369999000001</v>
      </c>
      <c r="P91" s="24" t="str">
        <f t="shared" si="25"/>
        <v>A+J=</v>
      </c>
      <c r="Q91" s="12">
        <f t="shared" si="26"/>
        <v>43291</v>
      </c>
      <c r="R91" s="13"/>
      <c r="S91" s="13"/>
      <c r="T91" s="27"/>
      <c r="U91" s="28"/>
      <c r="V91" s="30"/>
      <c r="W91" s="31"/>
      <c r="X91" s="30"/>
      <c r="Y91" s="30"/>
      <c r="Z91" s="39"/>
      <c r="AA91" s="31"/>
      <c r="AB91" s="27"/>
      <c r="AC91" s="33"/>
      <c r="AD91" s="28"/>
      <c r="AE91" s="13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</row>
    <row r="92" spans="1:168" x14ac:dyDescent="0.2">
      <c r="A92" s="109">
        <f t="shared" si="21"/>
        <v>43008</v>
      </c>
      <c r="B92" s="4">
        <f t="shared" ca="1" si="27"/>
        <v>10221.3153</v>
      </c>
      <c r="C92" s="4">
        <f t="shared" si="22"/>
        <v>10000</v>
      </c>
      <c r="D92" s="6">
        <f ca="1">IF(A92&lt;$B$1,VLOOKUP(A92,[1]DI!$A$4:$B$15000,2,FALSE),0)</f>
        <v>0</v>
      </c>
      <c r="E92" s="4">
        <f t="shared" ca="1" si="15"/>
        <v>0</v>
      </c>
      <c r="F92" s="22">
        <f t="shared" si="23"/>
        <v>1.075</v>
      </c>
      <c r="G92" s="7">
        <f t="shared" ca="1" si="16"/>
        <v>1</v>
      </c>
      <c r="H92" s="4">
        <f ca="1">TRUNC(PRODUCT(G$10:G91),15)</f>
        <v>1.02213153149349</v>
      </c>
      <c r="I92" s="4">
        <f t="shared" si="24"/>
        <v>1</v>
      </c>
      <c r="J92" s="4">
        <f t="shared" ca="1" si="17"/>
        <v>1.02213153</v>
      </c>
      <c r="K92" s="4">
        <f t="shared" ca="1" si="18"/>
        <v>221.31530000000001</v>
      </c>
      <c r="L92" s="23">
        <f>IF(VLOOKUP(A92,$U$12:$AD$125,8)=VLOOKUP(A91,$U$12:$AD$125,8),0,VLOOKUP(A92,U$12:$AD$125,8))</f>
        <v>0</v>
      </c>
      <c r="M92" s="9">
        <f>IF(L92&gt;0,VLOOKUP(L92,T$12:$AC$125,7),0)</f>
        <v>0</v>
      </c>
      <c r="N92" s="10">
        <f t="shared" si="19"/>
        <v>0</v>
      </c>
      <c r="O92" s="10">
        <f t="shared" ca="1" si="20"/>
        <v>221.31530000000001</v>
      </c>
      <c r="P92" s="24" t="str">
        <f t="shared" si="25"/>
        <v>A+J=</v>
      </c>
      <c r="Q92" s="12">
        <f t="shared" si="26"/>
        <v>43291</v>
      </c>
      <c r="R92" s="13"/>
      <c r="S92" s="13"/>
      <c r="T92" s="27"/>
      <c r="U92" s="28"/>
      <c r="V92" s="30"/>
      <c r="W92" s="31"/>
      <c r="X92" s="30"/>
      <c r="Y92" s="30"/>
      <c r="Z92" s="39"/>
      <c r="AA92" s="31"/>
      <c r="AB92" s="27"/>
      <c r="AC92" s="33"/>
      <c r="AD92" s="28"/>
      <c r="AE92" s="13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</row>
    <row r="93" spans="1:168" x14ac:dyDescent="0.2">
      <c r="A93" s="109">
        <f t="shared" si="21"/>
        <v>43009</v>
      </c>
      <c r="B93" s="4">
        <f t="shared" ca="1" si="27"/>
        <v>10221.3153</v>
      </c>
      <c r="C93" s="4">
        <f t="shared" si="22"/>
        <v>10000</v>
      </c>
      <c r="D93" s="6">
        <f ca="1">IF(A93&lt;$B$1,VLOOKUP(A93,[1]DI!$A$4:$B$15000,2,FALSE),0)</f>
        <v>0</v>
      </c>
      <c r="E93" s="4">
        <f t="shared" ca="1" si="15"/>
        <v>0</v>
      </c>
      <c r="F93" s="22">
        <f t="shared" si="23"/>
        <v>1.075</v>
      </c>
      <c r="G93" s="7">
        <f t="shared" ca="1" si="16"/>
        <v>1</v>
      </c>
      <c r="H93" s="4">
        <f ca="1">TRUNC(PRODUCT(G$10:G92),15)</f>
        <v>1.02213153149349</v>
      </c>
      <c r="I93" s="4">
        <f t="shared" si="24"/>
        <v>1</v>
      </c>
      <c r="J93" s="4">
        <f t="shared" ca="1" si="17"/>
        <v>1.02213153</v>
      </c>
      <c r="K93" s="4">
        <f t="shared" ca="1" si="18"/>
        <v>221.31530000000001</v>
      </c>
      <c r="L93" s="23">
        <f>IF(VLOOKUP(A93,$U$12:$AD$125,8)=VLOOKUP(A92,$U$12:$AD$125,8),0,VLOOKUP(A93,U$12:$AD$125,8))</f>
        <v>0</v>
      </c>
      <c r="M93" s="9">
        <f>IF(L93&gt;0,VLOOKUP(L93,T$12:$AC$125,7),0)</f>
        <v>0</v>
      </c>
      <c r="N93" s="10">
        <f t="shared" si="19"/>
        <v>0</v>
      </c>
      <c r="O93" s="10">
        <f t="shared" ca="1" si="20"/>
        <v>221.31530000000001</v>
      </c>
      <c r="P93" s="24" t="str">
        <f t="shared" si="25"/>
        <v>A+J=</v>
      </c>
      <c r="Q93" s="12">
        <f t="shared" si="26"/>
        <v>43291</v>
      </c>
      <c r="R93" s="13"/>
      <c r="S93" s="13"/>
      <c r="T93" s="27"/>
      <c r="U93" s="28"/>
      <c r="V93" s="30"/>
      <c r="W93" s="31"/>
      <c r="X93" s="30"/>
      <c r="Y93" s="30"/>
      <c r="Z93" s="39"/>
      <c r="AA93" s="31"/>
      <c r="AB93" s="27"/>
      <c r="AC93" s="33"/>
      <c r="AD93" s="28"/>
      <c r="AE93" s="13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</row>
    <row r="94" spans="1:168" x14ac:dyDescent="0.2">
      <c r="A94" s="109">
        <f t="shared" si="21"/>
        <v>43010</v>
      </c>
      <c r="B94" s="4">
        <f t="shared" ca="1" si="27"/>
        <v>10221.3153</v>
      </c>
      <c r="C94" s="4">
        <f t="shared" si="22"/>
        <v>10000</v>
      </c>
      <c r="D94" s="6">
        <f ca="1">IF(A94&lt;$B$1,VLOOKUP(A94,[1]DI!$A$4:$B$15000,2,FALSE),0)</f>
        <v>8.14E-2</v>
      </c>
      <c r="E94" s="4">
        <f t="shared" ca="1" si="15"/>
        <v>3.1059000000000002E-4</v>
      </c>
      <c r="F94" s="22">
        <f t="shared" si="23"/>
        <v>1.075</v>
      </c>
      <c r="G94" s="7">
        <f t="shared" ca="1" si="16"/>
        <v>1.00033388425</v>
      </c>
      <c r="H94" s="4">
        <f ca="1">TRUNC(PRODUCT(G$10:G93),15)</f>
        <v>1.02213153149349</v>
      </c>
      <c r="I94" s="4">
        <f t="shared" si="24"/>
        <v>1</v>
      </c>
      <c r="J94" s="4">
        <f t="shared" ca="1" si="17"/>
        <v>1.02213153</v>
      </c>
      <c r="K94" s="4">
        <f t="shared" ca="1" si="18"/>
        <v>221.31530000000001</v>
      </c>
      <c r="L94" s="23">
        <f>IF(VLOOKUP(A94,$U$12:$AD$125,8)=VLOOKUP(A93,$U$12:$AD$125,8),0,VLOOKUP(A94,U$12:$AD$125,8))</f>
        <v>0</v>
      </c>
      <c r="M94" s="9">
        <f>IF(L94&gt;0,VLOOKUP(L94,T$12:$AC$125,7),0)</f>
        <v>0</v>
      </c>
      <c r="N94" s="10">
        <f t="shared" si="19"/>
        <v>0</v>
      </c>
      <c r="O94" s="10">
        <f t="shared" ca="1" si="20"/>
        <v>221.31530000000001</v>
      </c>
      <c r="P94" s="24" t="str">
        <f t="shared" si="25"/>
        <v>A+J=</v>
      </c>
      <c r="Q94" s="12">
        <f t="shared" si="26"/>
        <v>43291</v>
      </c>
      <c r="R94" s="13"/>
      <c r="S94" s="13"/>
      <c r="T94" s="27"/>
      <c r="U94" s="28"/>
      <c r="V94" s="30"/>
      <c r="W94" s="31"/>
      <c r="X94" s="30"/>
      <c r="Y94" s="30"/>
      <c r="Z94" s="39"/>
      <c r="AA94" s="31"/>
      <c r="AB94" s="27"/>
      <c r="AC94" s="33"/>
      <c r="AD94" s="28"/>
      <c r="AE94" s="13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</row>
    <row r="95" spans="1:168" x14ac:dyDescent="0.2">
      <c r="A95" s="109">
        <f t="shared" si="21"/>
        <v>43011</v>
      </c>
      <c r="B95" s="4">
        <f t="shared" ca="1" si="27"/>
        <v>10224.7281</v>
      </c>
      <c r="C95" s="4">
        <f t="shared" si="22"/>
        <v>10000</v>
      </c>
      <c r="D95" s="6">
        <f ca="1">IF(A95&lt;$B$1,VLOOKUP(A95,[1]DI!$A$4:$B$15000,2,FALSE),0)</f>
        <v>8.14E-2</v>
      </c>
      <c r="E95" s="4">
        <f t="shared" ca="1" si="15"/>
        <v>3.1059000000000002E-4</v>
      </c>
      <c r="F95" s="22">
        <f t="shared" si="23"/>
        <v>1.075</v>
      </c>
      <c r="G95" s="7">
        <f t="shared" ca="1" si="16"/>
        <v>1.00033388425</v>
      </c>
      <c r="H95" s="4">
        <f ca="1">TRUNC(PRODUCT(G$10:G94),15)</f>
        <v>1.0224728051132801</v>
      </c>
      <c r="I95" s="4">
        <f t="shared" si="24"/>
        <v>1</v>
      </c>
      <c r="J95" s="4">
        <f t="shared" ca="1" si="17"/>
        <v>1.02247281</v>
      </c>
      <c r="K95" s="4">
        <f t="shared" ca="1" si="18"/>
        <v>224.72810000000001</v>
      </c>
      <c r="L95" s="23">
        <f>IF(VLOOKUP(A95,$U$12:$AD$125,8)=VLOOKUP(A94,$U$12:$AD$125,8),0,VLOOKUP(A95,U$12:$AD$125,8))</f>
        <v>0</v>
      </c>
      <c r="M95" s="9">
        <f>IF(L95&gt;0,VLOOKUP(L95,T$12:$AC$125,7),0)</f>
        <v>0</v>
      </c>
      <c r="N95" s="10">
        <f t="shared" si="19"/>
        <v>0</v>
      </c>
      <c r="O95" s="10">
        <f t="shared" ca="1" si="20"/>
        <v>224.72810000000001</v>
      </c>
      <c r="P95" s="24" t="str">
        <f t="shared" si="25"/>
        <v>A+J=</v>
      </c>
      <c r="Q95" s="12">
        <f t="shared" si="26"/>
        <v>43291</v>
      </c>
      <c r="R95" s="13"/>
      <c r="S95" s="13"/>
      <c r="T95" s="27"/>
      <c r="U95" s="28"/>
      <c r="V95" s="30"/>
      <c r="W95" s="31"/>
      <c r="X95" s="30"/>
      <c r="Y95" s="30"/>
      <c r="Z95" s="39"/>
      <c r="AA95" s="31"/>
      <c r="AB95" s="27"/>
      <c r="AC95" s="33"/>
      <c r="AD95" s="28"/>
      <c r="AE95" s="13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</row>
    <row r="96" spans="1:168" x14ac:dyDescent="0.2">
      <c r="A96" s="109">
        <f t="shared" si="21"/>
        <v>43012</v>
      </c>
      <c r="B96" s="4">
        <f t="shared" ca="1" si="27"/>
        <v>10228.141900000001</v>
      </c>
      <c r="C96" s="4">
        <f t="shared" si="22"/>
        <v>10000</v>
      </c>
      <c r="D96" s="6">
        <f ca="1">IF(A96&lt;$B$1,VLOOKUP(A96,[1]DI!$A$4:$B$15000,2,FALSE),0)</f>
        <v>8.14E-2</v>
      </c>
      <c r="E96" s="4">
        <f t="shared" ca="1" si="15"/>
        <v>3.1059000000000002E-4</v>
      </c>
      <c r="F96" s="22">
        <f t="shared" si="23"/>
        <v>1.075</v>
      </c>
      <c r="G96" s="7">
        <f t="shared" ca="1" si="16"/>
        <v>1.00033388425</v>
      </c>
      <c r="H96" s="4">
        <f ca="1">TRUNC(PRODUCT(G$10:G95),15)</f>
        <v>1.02281419267896</v>
      </c>
      <c r="I96" s="4">
        <f t="shared" si="24"/>
        <v>1</v>
      </c>
      <c r="J96" s="4">
        <f t="shared" ca="1" si="17"/>
        <v>1.0228141900000001</v>
      </c>
      <c r="K96" s="4">
        <f t="shared" ca="1" si="18"/>
        <v>228.14189999999999</v>
      </c>
      <c r="L96" s="23">
        <f>IF(VLOOKUP(A96,$U$12:$AD$125,8)=VLOOKUP(A95,$U$12:$AD$125,8),0,VLOOKUP(A96,U$12:$AD$125,8))</f>
        <v>0</v>
      </c>
      <c r="M96" s="9">
        <f>IF(L96&gt;0,VLOOKUP(L96,T$12:$AC$125,7),0)</f>
        <v>0</v>
      </c>
      <c r="N96" s="10">
        <f t="shared" si="19"/>
        <v>0</v>
      </c>
      <c r="O96" s="10">
        <f t="shared" ca="1" si="20"/>
        <v>228.14189999999999</v>
      </c>
      <c r="P96" s="24" t="str">
        <f t="shared" si="25"/>
        <v>A+J=</v>
      </c>
      <c r="Q96" s="12">
        <f t="shared" si="26"/>
        <v>43291</v>
      </c>
      <c r="R96" s="13"/>
      <c r="S96" s="13"/>
      <c r="T96" s="27"/>
      <c r="U96" s="28"/>
      <c r="V96" s="30"/>
      <c r="W96" s="31"/>
      <c r="X96" s="30"/>
      <c r="Y96" s="30"/>
      <c r="Z96" s="39"/>
      <c r="AA96" s="31"/>
      <c r="AB96" s="27"/>
      <c r="AC96" s="33"/>
      <c r="AD96" s="28"/>
      <c r="AE96" s="13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</row>
    <row r="97" spans="1:171" x14ac:dyDescent="0.2">
      <c r="A97" s="109">
        <f t="shared" si="21"/>
        <v>43013</v>
      </c>
      <c r="B97" s="4">
        <f t="shared" ca="1" si="27"/>
        <v>10231.5569</v>
      </c>
      <c r="C97" s="4">
        <f t="shared" si="22"/>
        <v>10000</v>
      </c>
      <c r="D97" s="6">
        <f ca="1">IF(A97&lt;$B$1,VLOOKUP(A97,[1]DI!$A$4:$B$15000,2,FALSE),0)</f>
        <v>8.14E-2</v>
      </c>
      <c r="E97" s="4">
        <f t="shared" ca="1" si="15"/>
        <v>3.1059000000000002E-4</v>
      </c>
      <c r="F97" s="22">
        <f t="shared" si="23"/>
        <v>1.075</v>
      </c>
      <c r="G97" s="7">
        <f t="shared" ca="1" si="16"/>
        <v>1.00033388425</v>
      </c>
      <c r="H97" s="4">
        <f ca="1">TRUNC(PRODUCT(G$10:G96),15)</f>
        <v>1.02315569422858</v>
      </c>
      <c r="I97" s="4">
        <f t="shared" si="24"/>
        <v>1</v>
      </c>
      <c r="J97" s="4">
        <f t="shared" ca="1" si="17"/>
        <v>1.0231556900000001</v>
      </c>
      <c r="K97" s="4">
        <f t="shared" ca="1" si="18"/>
        <v>231.55690000000001</v>
      </c>
      <c r="L97" s="23">
        <f>IF(VLOOKUP(A97,$U$12:$AD$125,8)=VLOOKUP(A96,$U$12:$AD$125,8),0,VLOOKUP(A97,U$12:$AD$125,8))</f>
        <v>0</v>
      </c>
      <c r="M97" s="9">
        <f>IF(L97&gt;0,VLOOKUP(L97,T$12:$AC$125,7),0)</f>
        <v>0</v>
      </c>
      <c r="N97" s="10">
        <f t="shared" si="19"/>
        <v>0</v>
      </c>
      <c r="O97" s="10">
        <f t="shared" ca="1" si="20"/>
        <v>231.55690000000001</v>
      </c>
      <c r="P97" s="24" t="str">
        <f t="shared" si="25"/>
        <v>A+J=</v>
      </c>
      <c r="Q97" s="12">
        <f t="shared" si="26"/>
        <v>43291</v>
      </c>
      <c r="R97" s="13"/>
      <c r="S97" s="13"/>
      <c r="T97" s="27"/>
      <c r="U97" s="28"/>
      <c r="V97" s="30"/>
      <c r="W97" s="31"/>
      <c r="X97" s="30"/>
      <c r="Y97" s="30"/>
      <c r="Z97" s="39"/>
      <c r="AA97" s="31"/>
      <c r="AB97" s="27"/>
      <c r="AC97" s="33"/>
      <c r="AD97" s="28"/>
      <c r="AE97" s="13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</row>
    <row r="98" spans="1:171" x14ac:dyDescent="0.2">
      <c r="A98" s="109">
        <f t="shared" si="21"/>
        <v>43014</v>
      </c>
      <c r="B98" s="4">
        <f t="shared" ca="1" si="27"/>
        <v>10234.973099999999</v>
      </c>
      <c r="C98" s="4">
        <f t="shared" si="22"/>
        <v>10000</v>
      </c>
      <c r="D98" s="6">
        <f ca="1">IF(A98&lt;$B$1,VLOOKUP(A98,[1]DI!$A$4:$B$15000,2,FALSE),0)</f>
        <v>8.14E-2</v>
      </c>
      <c r="E98" s="4">
        <f t="shared" ca="1" si="15"/>
        <v>3.1059000000000002E-4</v>
      </c>
      <c r="F98" s="22">
        <f t="shared" si="23"/>
        <v>1.075</v>
      </c>
      <c r="G98" s="7">
        <f t="shared" ca="1" si="16"/>
        <v>1.00033388425</v>
      </c>
      <c r="H98" s="4">
        <f ca="1">TRUNC(PRODUCT(G$10:G97),15)</f>
        <v>1.0234973098001801</v>
      </c>
      <c r="I98" s="4">
        <f t="shared" si="24"/>
        <v>1</v>
      </c>
      <c r="J98" s="4">
        <f t="shared" ca="1" si="17"/>
        <v>1.02349731</v>
      </c>
      <c r="K98" s="4">
        <f t="shared" ca="1" si="18"/>
        <v>234.97309999999999</v>
      </c>
      <c r="L98" s="23">
        <f>IF(VLOOKUP(A98,$U$12:$AD$125,8)=VLOOKUP(A97,$U$12:$AD$125,8),0,VLOOKUP(A98,U$12:$AD$125,8))</f>
        <v>0</v>
      </c>
      <c r="M98" s="9">
        <f>IF(L98&gt;0,VLOOKUP(L98,T$12:$AC$125,7),0)</f>
        <v>0</v>
      </c>
      <c r="N98" s="10">
        <f t="shared" si="19"/>
        <v>0</v>
      </c>
      <c r="O98" s="10">
        <f t="shared" ca="1" si="20"/>
        <v>234.97309999999999</v>
      </c>
      <c r="P98" s="24" t="str">
        <f t="shared" si="25"/>
        <v>A+J=</v>
      </c>
      <c r="Q98" s="12">
        <f t="shared" si="26"/>
        <v>43291</v>
      </c>
      <c r="R98" s="13"/>
      <c r="S98" s="13"/>
      <c r="T98" s="27"/>
      <c r="U98" s="28"/>
      <c r="V98" s="30"/>
      <c r="W98" s="31"/>
      <c r="X98" s="30"/>
      <c r="Y98" s="30"/>
      <c r="Z98" s="39"/>
      <c r="AA98" s="31"/>
      <c r="AB98" s="27"/>
      <c r="AC98" s="33"/>
      <c r="AD98" s="28"/>
      <c r="AE98" s="13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</row>
    <row r="99" spans="1:171" x14ac:dyDescent="0.2">
      <c r="A99" s="109">
        <f t="shared" si="21"/>
        <v>43015</v>
      </c>
      <c r="B99" s="4">
        <f t="shared" ca="1" si="27"/>
        <v>10238.390399989999</v>
      </c>
      <c r="C99" s="4">
        <f t="shared" si="22"/>
        <v>10000</v>
      </c>
      <c r="D99" s="6">
        <f ca="1">IF(A99&lt;$B$1,VLOOKUP(A99,[1]DI!$A$4:$B$15000,2,FALSE),0)</f>
        <v>0</v>
      </c>
      <c r="E99" s="4">
        <f t="shared" ca="1" si="15"/>
        <v>0</v>
      </c>
      <c r="F99" s="22">
        <f t="shared" si="23"/>
        <v>1.075</v>
      </c>
      <c r="G99" s="7">
        <f t="shared" ca="1" si="16"/>
        <v>1</v>
      </c>
      <c r="H99" s="4">
        <f ca="1">TRUNC(PRODUCT(G$10:G98),15)</f>
        <v>1.02383903943184</v>
      </c>
      <c r="I99" s="4">
        <f t="shared" si="24"/>
        <v>1</v>
      </c>
      <c r="J99" s="4">
        <f t="shared" ca="1" si="17"/>
        <v>1.0238390399999999</v>
      </c>
      <c r="K99" s="4">
        <f t="shared" ca="1" si="18"/>
        <v>238.39039998999999</v>
      </c>
      <c r="L99" s="23">
        <f>IF(VLOOKUP(A99,$U$12:$AD$125,8)=VLOOKUP(A98,$U$12:$AD$125,8),0,VLOOKUP(A99,U$12:$AD$125,8))</f>
        <v>0</v>
      </c>
      <c r="M99" s="9">
        <f>IF(L99&gt;0,VLOOKUP(L99,T$12:$AC$125,7),0)</f>
        <v>0</v>
      </c>
      <c r="N99" s="10">
        <f t="shared" si="19"/>
        <v>0</v>
      </c>
      <c r="O99" s="10">
        <f t="shared" ca="1" si="20"/>
        <v>238.39039998999999</v>
      </c>
      <c r="P99" s="24" t="str">
        <f t="shared" si="25"/>
        <v>A+J=</v>
      </c>
      <c r="Q99" s="12">
        <f t="shared" si="26"/>
        <v>43291</v>
      </c>
      <c r="R99" s="13"/>
      <c r="S99" s="13"/>
      <c r="T99" s="27"/>
      <c r="U99" s="28"/>
      <c r="V99" s="30"/>
      <c r="W99" s="31"/>
      <c r="X99" s="30"/>
      <c r="Y99" s="30"/>
      <c r="Z99" s="39"/>
      <c r="AA99" s="31"/>
      <c r="AB99" s="27"/>
      <c r="AC99" s="33"/>
      <c r="AD99" s="28"/>
      <c r="AE99" s="13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</row>
    <row r="100" spans="1:171" x14ac:dyDescent="0.2">
      <c r="A100" s="109">
        <f t="shared" si="21"/>
        <v>43016</v>
      </c>
      <c r="B100" s="4">
        <f t="shared" ca="1" si="27"/>
        <v>10238.390399989999</v>
      </c>
      <c r="C100" s="4">
        <f t="shared" si="22"/>
        <v>10000</v>
      </c>
      <c r="D100" s="6">
        <f ca="1">IF(A100&lt;$B$1,VLOOKUP(A100,[1]DI!$A$4:$B$15000,2,FALSE),0)</f>
        <v>0</v>
      </c>
      <c r="E100" s="4">
        <f t="shared" ca="1" si="15"/>
        <v>0</v>
      </c>
      <c r="F100" s="22">
        <f t="shared" si="23"/>
        <v>1.075</v>
      </c>
      <c r="G100" s="7">
        <f t="shared" ca="1" si="16"/>
        <v>1</v>
      </c>
      <c r="H100" s="4">
        <f ca="1">TRUNC(PRODUCT(G$10:G99),15)</f>
        <v>1.02383903943184</v>
      </c>
      <c r="I100" s="4">
        <f t="shared" si="24"/>
        <v>1</v>
      </c>
      <c r="J100" s="4">
        <f t="shared" ca="1" si="17"/>
        <v>1.0238390399999999</v>
      </c>
      <c r="K100" s="4">
        <f t="shared" ca="1" si="18"/>
        <v>238.39039998999999</v>
      </c>
      <c r="L100" s="23">
        <f>IF(VLOOKUP(A100,$U$12:$AD$125,8)=VLOOKUP(A99,$U$12:$AD$125,8),0,VLOOKUP(A100,U$12:$AD$125,8))</f>
        <v>0</v>
      </c>
      <c r="M100" s="9">
        <f>IF(L100&gt;0,VLOOKUP(L100,T$12:$AC$125,7),0)</f>
        <v>0</v>
      </c>
      <c r="N100" s="10">
        <f t="shared" si="19"/>
        <v>0</v>
      </c>
      <c r="O100" s="10">
        <f t="shared" ca="1" si="20"/>
        <v>238.39039998999999</v>
      </c>
      <c r="P100" s="24" t="str">
        <f t="shared" si="25"/>
        <v>A+J=</v>
      </c>
      <c r="Q100" s="12">
        <f t="shared" si="26"/>
        <v>43291</v>
      </c>
      <c r="R100" s="13"/>
      <c r="S100" s="13"/>
      <c r="T100" s="27"/>
      <c r="U100" s="28"/>
      <c r="V100" s="30"/>
      <c r="W100" s="31"/>
      <c r="X100" s="30"/>
      <c r="Y100" s="30"/>
      <c r="Z100" s="39"/>
      <c r="AA100" s="31"/>
      <c r="AB100" s="27"/>
      <c r="AC100" s="33"/>
      <c r="AD100" s="28"/>
      <c r="AE100" s="13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</row>
    <row r="101" spans="1:171" x14ac:dyDescent="0.2">
      <c r="A101" s="109">
        <f t="shared" si="21"/>
        <v>43017</v>
      </c>
      <c r="B101" s="4">
        <f t="shared" ca="1" si="27"/>
        <v>10238.390399989999</v>
      </c>
      <c r="C101" s="4">
        <f t="shared" si="22"/>
        <v>10000</v>
      </c>
      <c r="D101" s="6">
        <f ca="1">IF(A101&lt;$B$1,VLOOKUP(A101,[1]DI!$A$4:$B$15000,2,FALSE),0)</f>
        <v>8.14E-2</v>
      </c>
      <c r="E101" s="4">
        <f t="shared" ca="1" si="15"/>
        <v>3.1059000000000002E-4</v>
      </c>
      <c r="F101" s="22">
        <f t="shared" si="23"/>
        <v>1.075</v>
      </c>
      <c r="G101" s="7">
        <f t="shared" ca="1" si="16"/>
        <v>1.00033388425</v>
      </c>
      <c r="H101" s="4">
        <f ca="1">TRUNC(PRODUCT(G$10:G100),15)</f>
        <v>1.02383903943184</v>
      </c>
      <c r="I101" s="4">
        <f t="shared" si="24"/>
        <v>1</v>
      </c>
      <c r="J101" s="4">
        <f t="shared" ca="1" si="17"/>
        <v>1.0238390399999999</v>
      </c>
      <c r="K101" s="4">
        <f t="shared" ca="1" si="18"/>
        <v>238.39039998999999</v>
      </c>
      <c r="L101" s="23">
        <f>IF(VLOOKUP(A101,$U$12:$AD$125,8)=VLOOKUP(A100,$U$12:$AD$125,8),0,VLOOKUP(A101,U$12:$AD$125,8))</f>
        <v>0</v>
      </c>
      <c r="M101" s="9">
        <f>IF(L101&gt;0,VLOOKUP(L101,T$12:$AC$125,7),0)</f>
        <v>0</v>
      </c>
      <c r="N101" s="10">
        <f t="shared" si="19"/>
        <v>0</v>
      </c>
      <c r="O101" s="10">
        <f t="shared" ca="1" si="20"/>
        <v>238.39039998999999</v>
      </c>
      <c r="P101" s="24" t="str">
        <f t="shared" si="25"/>
        <v>A+J=</v>
      </c>
      <c r="Q101" s="12">
        <f t="shared" si="26"/>
        <v>43291</v>
      </c>
      <c r="R101" s="13"/>
      <c r="S101" s="13"/>
      <c r="T101" s="27"/>
      <c r="U101" s="28"/>
      <c r="V101" s="30"/>
      <c r="W101" s="31"/>
      <c r="X101" s="30"/>
      <c r="Y101" s="30"/>
      <c r="Z101" s="39"/>
      <c r="AA101" s="31"/>
      <c r="AB101" s="27"/>
      <c r="AC101" s="33"/>
      <c r="AD101" s="28"/>
      <c r="AE101" s="13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</row>
    <row r="102" spans="1:171" x14ac:dyDescent="0.2">
      <c r="A102" s="109">
        <f t="shared" si="21"/>
        <v>43018</v>
      </c>
      <c r="B102" s="4">
        <f t="shared" ca="1" si="27"/>
        <v>10241.808800000001</v>
      </c>
      <c r="C102" s="4">
        <f t="shared" si="22"/>
        <v>10000</v>
      </c>
      <c r="D102" s="6">
        <f ca="1">IF(A102&lt;$B$1,VLOOKUP(A102,[1]DI!$A$4:$B$15000,2,FALSE),0)</f>
        <v>8.14E-2</v>
      </c>
      <c r="E102" s="4">
        <f t="shared" ca="1" si="15"/>
        <v>3.1059000000000002E-4</v>
      </c>
      <c r="F102" s="22">
        <f t="shared" si="23"/>
        <v>1.075</v>
      </c>
      <c r="G102" s="7">
        <f t="shared" ca="1" si="16"/>
        <v>1.00033388425</v>
      </c>
      <c r="H102" s="4">
        <f ca="1">TRUNC(PRODUCT(G$10:G101),15)</f>
        <v>1.0241808831616399</v>
      </c>
      <c r="I102" s="4">
        <f t="shared" si="24"/>
        <v>1</v>
      </c>
      <c r="J102" s="4">
        <f t="shared" ca="1" si="17"/>
        <v>1.0241808800000001</v>
      </c>
      <c r="K102" s="4">
        <f t="shared" ca="1" si="18"/>
        <v>241.80879999999999</v>
      </c>
      <c r="L102" s="23">
        <f>IF(VLOOKUP(A102,$U$12:$AD$125,8)=VLOOKUP(A101,$U$12:$AD$125,8),0,VLOOKUP(A102,U$12:$AD$125,8))</f>
        <v>0</v>
      </c>
      <c r="M102" s="9">
        <f>IF(L102&gt;0,VLOOKUP(L102,T$12:$AC$125,7),0)</f>
        <v>0</v>
      </c>
      <c r="N102" s="10">
        <f t="shared" si="19"/>
        <v>0</v>
      </c>
      <c r="O102" s="10">
        <f t="shared" ca="1" si="20"/>
        <v>241.80879999999999</v>
      </c>
      <c r="P102" s="24" t="str">
        <f t="shared" si="25"/>
        <v>A+J=</v>
      </c>
      <c r="Q102" s="12">
        <f t="shared" si="26"/>
        <v>43291</v>
      </c>
      <c r="R102" s="13"/>
      <c r="S102" s="13"/>
      <c r="T102" s="27"/>
      <c r="U102" s="28"/>
      <c r="V102" s="30"/>
      <c r="W102" s="31"/>
      <c r="X102" s="30"/>
      <c r="Y102" s="30"/>
      <c r="Z102" s="39"/>
      <c r="AA102" s="31"/>
      <c r="AB102" s="27"/>
      <c r="AC102" s="33"/>
      <c r="AD102" s="28"/>
      <c r="AE102" s="13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</row>
    <row r="103" spans="1:171" x14ac:dyDescent="0.2">
      <c r="A103" s="109">
        <f t="shared" si="21"/>
        <v>43019</v>
      </c>
      <c r="B103" s="4">
        <f t="shared" ca="1" si="27"/>
        <v>10245.228399989999</v>
      </c>
      <c r="C103" s="4">
        <f t="shared" si="22"/>
        <v>10000</v>
      </c>
      <c r="D103" s="6">
        <f ca="1">IF(A103&lt;$B$1,VLOOKUP(A103,[1]DI!$A$4:$B$15000,2,FALSE),0)</f>
        <v>8.14E-2</v>
      </c>
      <c r="E103" s="4">
        <f t="shared" ca="1" si="15"/>
        <v>3.1059000000000002E-4</v>
      </c>
      <c r="F103" s="22">
        <f t="shared" si="23"/>
        <v>1.075</v>
      </c>
      <c r="G103" s="7">
        <f t="shared" ca="1" si="16"/>
        <v>1.00033388425</v>
      </c>
      <c r="H103" s="4">
        <f ca="1">TRUNC(PRODUCT(G$10:G102),15)</f>
        <v>1.0245228410276801</v>
      </c>
      <c r="I103" s="4">
        <f t="shared" si="24"/>
        <v>1</v>
      </c>
      <c r="J103" s="4">
        <f t="shared" ca="1" si="17"/>
        <v>1.0245228399999999</v>
      </c>
      <c r="K103" s="4">
        <f t="shared" ca="1" si="18"/>
        <v>245.22839999000001</v>
      </c>
      <c r="L103" s="23">
        <f>IF(VLOOKUP(A103,$U$12:$AD$125,8)=VLOOKUP(A102,$U$12:$AD$125,8),0,VLOOKUP(A103,U$12:$AD$125,8))</f>
        <v>0</v>
      </c>
      <c r="M103" s="9">
        <f>IF(L103&gt;0,VLOOKUP(L103,T$12:$AC$125,7),0)</f>
        <v>0</v>
      </c>
      <c r="N103" s="10">
        <f t="shared" si="19"/>
        <v>0</v>
      </c>
      <c r="O103" s="10">
        <f t="shared" ca="1" si="20"/>
        <v>245.22839999000001</v>
      </c>
      <c r="P103" s="24" t="str">
        <f t="shared" si="25"/>
        <v>A+J=</v>
      </c>
      <c r="Q103" s="12">
        <f t="shared" si="26"/>
        <v>43291</v>
      </c>
      <c r="R103" s="13"/>
      <c r="S103" s="13"/>
      <c r="T103" s="27"/>
      <c r="U103" s="28"/>
      <c r="V103" s="30"/>
      <c r="W103" s="31"/>
      <c r="X103" s="30"/>
      <c r="Y103" s="30"/>
      <c r="Z103" s="39"/>
      <c r="AA103" s="31"/>
      <c r="AB103" s="27"/>
      <c r="AC103" s="33"/>
      <c r="AD103" s="28"/>
      <c r="AE103" s="13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</row>
    <row r="104" spans="1:171" x14ac:dyDescent="0.2">
      <c r="A104" s="109">
        <f t="shared" si="21"/>
        <v>43020</v>
      </c>
      <c r="B104" s="4">
        <f t="shared" ca="1" si="27"/>
        <v>10248.649100000001</v>
      </c>
      <c r="C104" s="4">
        <f t="shared" si="22"/>
        <v>10000</v>
      </c>
      <c r="D104" s="6">
        <f ca="1">IF(A104&lt;$B$1,VLOOKUP(A104,[1]DI!$A$4:$B$15000,2,FALSE),0)</f>
        <v>0</v>
      </c>
      <c r="E104" s="4">
        <f t="shared" ca="1" si="15"/>
        <v>0</v>
      </c>
      <c r="F104" s="22">
        <f t="shared" si="23"/>
        <v>1.075</v>
      </c>
      <c r="G104" s="7">
        <f t="shared" ca="1" si="16"/>
        <v>1</v>
      </c>
      <c r="H104" s="4">
        <f ca="1">TRUNC(PRODUCT(G$10:G103),15)</f>
        <v>1.02486491306806</v>
      </c>
      <c r="I104" s="4">
        <f t="shared" si="24"/>
        <v>1</v>
      </c>
      <c r="J104" s="4">
        <f t="shared" ca="1" si="17"/>
        <v>1.02486491</v>
      </c>
      <c r="K104" s="4">
        <f t="shared" ca="1" si="18"/>
        <v>248.6491</v>
      </c>
      <c r="L104" s="23">
        <f>IF(VLOOKUP(A104,$U$12:$AD$125,8)=VLOOKUP(A103,$U$12:$AD$125,8),0,VLOOKUP(A104,U$12:$AD$125,8))</f>
        <v>0</v>
      </c>
      <c r="M104" s="9">
        <f>IF(L104&gt;0,VLOOKUP(L104,T$12:$AC$125,7),0)</f>
        <v>0</v>
      </c>
      <c r="N104" s="10">
        <f t="shared" si="19"/>
        <v>0</v>
      </c>
      <c r="O104" s="10">
        <f t="shared" ca="1" si="20"/>
        <v>248.6491</v>
      </c>
      <c r="P104" s="24" t="str">
        <f t="shared" si="25"/>
        <v>A+J=</v>
      </c>
      <c r="Q104" s="12">
        <f t="shared" si="26"/>
        <v>43291</v>
      </c>
      <c r="R104" s="13"/>
      <c r="S104" s="36"/>
      <c r="T104" s="27"/>
      <c r="U104" s="28"/>
      <c r="V104" s="30"/>
      <c r="W104" s="31"/>
      <c r="X104" s="30"/>
      <c r="Y104" s="30"/>
      <c r="Z104" s="39"/>
      <c r="AA104" s="31"/>
      <c r="AB104" s="27"/>
      <c r="AC104" s="33"/>
      <c r="AD104" s="28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8"/>
      <c r="FN104" s="38"/>
      <c r="FO104" s="38"/>
    </row>
    <row r="105" spans="1:171" x14ac:dyDescent="0.2">
      <c r="A105" s="109">
        <f t="shared" si="21"/>
        <v>43021</v>
      </c>
      <c r="B105" s="4">
        <f t="shared" ca="1" si="27"/>
        <v>10248.649100000001</v>
      </c>
      <c r="C105" s="4">
        <f t="shared" si="22"/>
        <v>10000</v>
      </c>
      <c r="D105" s="6">
        <f ca="1">IF(A105&lt;$B$1,VLOOKUP(A105,[1]DI!$A$4:$B$15000,2,FALSE),0)</f>
        <v>8.14E-2</v>
      </c>
      <c r="E105" s="4">
        <f t="shared" ca="1" si="15"/>
        <v>3.1059000000000002E-4</v>
      </c>
      <c r="F105" s="22">
        <f t="shared" si="23"/>
        <v>1.075</v>
      </c>
      <c r="G105" s="7">
        <f t="shared" ca="1" si="16"/>
        <v>1.00033388425</v>
      </c>
      <c r="H105" s="4">
        <f ca="1">TRUNC(PRODUCT(G$10:G104),15)</f>
        <v>1.02486491306806</v>
      </c>
      <c r="I105" s="4">
        <f t="shared" si="24"/>
        <v>1</v>
      </c>
      <c r="J105" s="4">
        <f t="shared" ca="1" si="17"/>
        <v>1.02486491</v>
      </c>
      <c r="K105" s="4">
        <f t="shared" ca="1" si="18"/>
        <v>248.6491</v>
      </c>
      <c r="L105" s="23">
        <f>IF(VLOOKUP(A105,$U$12:$AD$125,8)=VLOOKUP(A104,$U$12:$AD$125,8),0,VLOOKUP(A105,U$12:$AD$125,8))</f>
        <v>0</v>
      </c>
      <c r="M105" s="9">
        <f>IF(L105&gt;0,VLOOKUP(L105,T$12:$AC$125,7),0)</f>
        <v>0</v>
      </c>
      <c r="N105" s="10">
        <f t="shared" si="19"/>
        <v>0</v>
      </c>
      <c r="O105" s="10">
        <f t="shared" ca="1" si="20"/>
        <v>248.6491</v>
      </c>
      <c r="P105" s="24" t="str">
        <f t="shared" si="25"/>
        <v>A+J=</v>
      </c>
      <c r="Q105" s="12">
        <f t="shared" si="26"/>
        <v>43291</v>
      </c>
      <c r="R105" s="13"/>
      <c r="S105" s="13"/>
      <c r="T105" s="27"/>
      <c r="U105" s="28"/>
      <c r="V105" s="30"/>
      <c r="W105" s="31"/>
      <c r="X105" s="30"/>
      <c r="Y105" s="30"/>
      <c r="Z105" s="39"/>
      <c r="AA105" s="31"/>
      <c r="AB105" s="27"/>
      <c r="AC105" s="33"/>
      <c r="AD105" s="28"/>
      <c r="AE105" s="13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</row>
    <row r="106" spans="1:171" x14ac:dyDescent="0.2">
      <c r="A106" s="109">
        <f t="shared" si="21"/>
        <v>43022</v>
      </c>
      <c r="B106" s="4">
        <f t="shared" ca="1" si="27"/>
        <v>10252.071</v>
      </c>
      <c r="C106" s="4">
        <f t="shared" si="22"/>
        <v>10000</v>
      </c>
      <c r="D106" s="6">
        <f ca="1">IF(A106&lt;$B$1,VLOOKUP(A106,[1]DI!$A$4:$B$15000,2,FALSE),0)</f>
        <v>0</v>
      </c>
      <c r="E106" s="4">
        <f t="shared" ca="1" si="15"/>
        <v>0</v>
      </c>
      <c r="F106" s="22">
        <f t="shared" si="23"/>
        <v>1.075</v>
      </c>
      <c r="G106" s="7">
        <f t="shared" ca="1" si="16"/>
        <v>1</v>
      </c>
      <c r="H106" s="4">
        <f ca="1">TRUNC(PRODUCT(G$10:G105),15)</f>
        <v>1.0252070993209099</v>
      </c>
      <c r="I106" s="4">
        <f t="shared" si="24"/>
        <v>1</v>
      </c>
      <c r="J106" s="4">
        <f t="shared" ca="1" si="17"/>
        <v>1.0252071</v>
      </c>
      <c r="K106" s="4">
        <f t="shared" ca="1" si="18"/>
        <v>252.071</v>
      </c>
      <c r="L106" s="23">
        <f>IF(VLOOKUP(A106,$U$12:$AD$125,8)=VLOOKUP(A105,$U$12:$AD$125,8),0,VLOOKUP(A106,U$12:$AD$125,8))</f>
        <v>0</v>
      </c>
      <c r="M106" s="9">
        <f>IF(L106&gt;0,VLOOKUP(L106,T$12:$AC$125,7),0)</f>
        <v>0</v>
      </c>
      <c r="N106" s="10">
        <f t="shared" si="19"/>
        <v>0</v>
      </c>
      <c r="O106" s="10">
        <f t="shared" ca="1" si="20"/>
        <v>252.071</v>
      </c>
      <c r="P106" s="24" t="str">
        <f t="shared" si="25"/>
        <v>A+J=</v>
      </c>
      <c r="Q106" s="12">
        <f t="shared" si="26"/>
        <v>43291</v>
      </c>
      <c r="R106" s="13"/>
      <c r="S106" s="13"/>
      <c r="T106" s="27"/>
      <c r="U106" s="28"/>
      <c r="V106" s="30"/>
      <c r="W106" s="31"/>
      <c r="X106" s="30"/>
      <c r="Y106" s="30"/>
      <c r="Z106" s="39"/>
      <c r="AA106" s="31"/>
      <c r="AB106" s="27"/>
      <c r="AC106" s="33"/>
      <c r="AD106" s="28"/>
      <c r="AE106" s="13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</row>
    <row r="107" spans="1:171" x14ac:dyDescent="0.2">
      <c r="A107" s="109">
        <f t="shared" si="21"/>
        <v>43023</v>
      </c>
      <c r="B107" s="4">
        <f t="shared" ca="1" si="27"/>
        <v>10252.071</v>
      </c>
      <c r="C107" s="4">
        <f t="shared" si="22"/>
        <v>10000</v>
      </c>
      <c r="D107" s="6">
        <f ca="1">IF(A107&lt;$B$1,VLOOKUP(A107,[1]DI!$A$4:$B$15000,2,FALSE),0)</f>
        <v>0</v>
      </c>
      <c r="E107" s="4">
        <f t="shared" ca="1" si="15"/>
        <v>0</v>
      </c>
      <c r="F107" s="22">
        <f t="shared" si="23"/>
        <v>1.075</v>
      </c>
      <c r="G107" s="7">
        <f t="shared" ca="1" si="16"/>
        <v>1</v>
      </c>
      <c r="H107" s="4">
        <f ca="1">TRUNC(PRODUCT(G$10:G106),15)</f>
        <v>1.0252070993209099</v>
      </c>
      <c r="I107" s="4">
        <f t="shared" si="24"/>
        <v>1</v>
      </c>
      <c r="J107" s="4">
        <f t="shared" ca="1" si="17"/>
        <v>1.0252071</v>
      </c>
      <c r="K107" s="4">
        <f t="shared" ca="1" si="18"/>
        <v>252.071</v>
      </c>
      <c r="L107" s="23">
        <f>IF(VLOOKUP(A107,$U$12:$AD$125,8)=VLOOKUP(A106,$U$12:$AD$125,8),0,VLOOKUP(A107,U$12:$AD$125,8))</f>
        <v>0</v>
      </c>
      <c r="M107" s="9">
        <f>IF(L107&gt;0,VLOOKUP(L107,T$12:$AC$125,7),0)</f>
        <v>0</v>
      </c>
      <c r="N107" s="10">
        <f t="shared" si="19"/>
        <v>0</v>
      </c>
      <c r="O107" s="10">
        <f t="shared" ca="1" si="20"/>
        <v>252.071</v>
      </c>
      <c r="P107" s="24" t="str">
        <f t="shared" si="25"/>
        <v>A+J=</v>
      </c>
      <c r="Q107" s="12">
        <f t="shared" si="26"/>
        <v>43291</v>
      </c>
      <c r="R107" s="13"/>
      <c r="S107" s="13"/>
      <c r="T107" s="27"/>
      <c r="U107" s="28"/>
      <c r="V107" s="30"/>
      <c r="W107" s="31"/>
      <c r="X107" s="30"/>
      <c r="Y107" s="30"/>
      <c r="Z107" s="39"/>
      <c r="AA107" s="31"/>
      <c r="AB107" s="27"/>
      <c r="AC107" s="33"/>
      <c r="AD107" s="28"/>
      <c r="AE107" s="13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</row>
    <row r="108" spans="1:171" x14ac:dyDescent="0.2">
      <c r="A108" s="109">
        <f t="shared" si="21"/>
        <v>43024</v>
      </c>
      <c r="B108" s="4">
        <f t="shared" ca="1" si="27"/>
        <v>10252.071</v>
      </c>
      <c r="C108" s="4">
        <f t="shared" si="22"/>
        <v>10000</v>
      </c>
      <c r="D108" s="6">
        <f ca="1">IF(A108&lt;$B$1,VLOOKUP(A108,[1]DI!$A$4:$B$15000,2,FALSE),0)</f>
        <v>8.14E-2</v>
      </c>
      <c r="E108" s="4">
        <f t="shared" ca="1" si="15"/>
        <v>3.1059000000000002E-4</v>
      </c>
      <c r="F108" s="22">
        <f t="shared" si="23"/>
        <v>1.075</v>
      </c>
      <c r="G108" s="7">
        <f t="shared" ca="1" si="16"/>
        <v>1.00033388425</v>
      </c>
      <c r="H108" s="4">
        <f ca="1">TRUNC(PRODUCT(G$10:G107),15)</f>
        <v>1.0252070993209099</v>
      </c>
      <c r="I108" s="4">
        <f t="shared" si="24"/>
        <v>1</v>
      </c>
      <c r="J108" s="4">
        <f t="shared" ca="1" si="17"/>
        <v>1.0252071</v>
      </c>
      <c r="K108" s="4">
        <f t="shared" ca="1" si="18"/>
        <v>252.071</v>
      </c>
      <c r="L108" s="23">
        <f>IF(VLOOKUP(A108,$U$12:$AD$125,8)=VLOOKUP(A107,$U$12:$AD$125,8),0,VLOOKUP(A108,U$12:$AD$125,8))</f>
        <v>0</v>
      </c>
      <c r="M108" s="9">
        <f>IF(L108&gt;0,VLOOKUP(L108,T$12:$AC$125,7),0)</f>
        <v>0</v>
      </c>
      <c r="N108" s="10">
        <f t="shared" si="19"/>
        <v>0</v>
      </c>
      <c r="O108" s="10">
        <f t="shared" ca="1" si="20"/>
        <v>252.071</v>
      </c>
      <c r="P108" s="24" t="str">
        <f t="shared" si="25"/>
        <v>A+J=</v>
      </c>
      <c r="Q108" s="12">
        <f t="shared" si="26"/>
        <v>43291</v>
      </c>
      <c r="R108" s="13"/>
      <c r="S108" s="13"/>
      <c r="T108" s="27"/>
      <c r="U108" s="28"/>
      <c r="V108" s="30"/>
      <c r="W108" s="31"/>
      <c r="X108" s="30"/>
      <c r="Y108" s="30"/>
      <c r="Z108" s="39"/>
      <c r="AA108" s="31"/>
      <c r="AB108" s="27"/>
      <c r="AC108" s="33"/>
      <c r="AD108" s="28"/>
      <c r="AE108" s="13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</row>
    <row r="109" spans="1:171" x14ac:dyDescent="0.2">
      <c r="A109" s="109">
        <f t="shared" si="21"/>
        <v>43025</v>
      </c>
      <c r="B109" s="4">
        <f t="shared" ca="1" si="27"/>
        <v>10255.494000000001</v>
      </c>
      <c r="C109" s="4">
        <f t="shared" si="22"/>
        <v>10000</v>
      </c>
      <c r="D109" s="6">
        <f ca="1">IF(A109&lt;$B$1,VLOOKUP(A109,[1]DI!$A$4:$B$15000,2,FALSE),0)</f>
        <v>8.14E-2</v>
      </c>
      <c r="E109" s="4">
        <f t="shared" ca="1" si="15"/>
        <v>3.1059000000000002E-4</v>
      </c>
      <c r="F109" s="22">
        <f t="shared" si="23"/>
        <v>1.075</v>
      </c>
      <c r="G109" s="7">
        <f t="shared" ca="1" si="16"/>
        <v>1.00033388425</v>
      </c>
      <c r="H109" s="4">
        <f ca="1">TRUNC(PRODUCT(G$10:G108),15)</f>
        <v>1.0255493998243601</v>
      </c>
      <c r="I109" s="4">
        <f t="shared" si="24"/>
        <v>1</v>
      </c>
      <c r="J109" s="4">
        <f t="shared" ca="1" si="17"/>
        <v>1.0255494000000001</v>
      </c>
      <c r="K109" s="4">
        <f t="shared" ca="1" si="18"/>
        <v>255.494</v>
      </c>
      <c r="L109" s="23">
        <f>IF(VLOOKUP(A109,$U$12:$AD$125,8)=VLOOKUP(A108,$U$12:$AD$125,8),0,VLOOKUP(A109,U$12:$AD$125,8))</f>
        <v>0</v>
      </c>
      <c r="M109" s="9">
        <f>IF(L109&gt;0,VLOOKUP(L109,T$12:$AC$125,7),0)</f>
        <v>0</v>
      </c>
      <c r="N109" s="10">
        <f t="shared" si="19"/>
        <v>0</v>
      </c>
      <c r="O109" s="10">
        <f t="shared" ca="1" si="20"/>
        <v>255.494</v>
      </c>
      <c r="P109" s="24" t="str">
        <f t="shared" si="25"/>
        <v>A+J=</v>
      </c>
      <c r="Q109" s="12">
        <f t="shared" si="26"/>
        <v>43291</v>
      </c>
      <c r="R109" s="13"/>
      <c r="S109" s="13"/>
      <c r="T109" s="27"/>
      <c r="U109" s="28"/>
      <c r="V109" s="30"/>
      <c r="W109" s="31"/>
      <c r="X109" s="30"/>
      <c r="Y109" s="30"/>
      <c r="Z109" s="39"/>
      <c r="AA109" s="31"/>
      <c r="AB109" s="27"/>
      <c r="AC109" s="33"/>
      <c r="AD109" s="28"/>
      <c r="AE109" s="13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</row>
    <row r="110" spans="1:171" x14ac:dyDescent="0.2">
      <c r="A110" s="109">
        <f t="shared" si="21"/>
        <v>43026</v>
      </c>
      <c r="B110" s="4">
        <f t="shared" ca="1" si="27"/>
        <v>10258.918100000001</v>
      </c>
      <c r="C110" s="4">
        <f t="shared" si="22"/>
        <v>10000</v>
      </c>
      <c r="D110" s="6">
        <f ca="1">IF(A110&lt;$B$1,VLOOKUP(A110,[1]DI!$A$4:$B$15000,2,FALSE),0)</f>
        <v>8.14E-2</v>
      </c>
      <c r="E110" s="4">
        <f t="shared" ca="1" si="15"/>
        <v>3.1059000000000002E-4</v>
      </c>
      <c r="F110" s="22">
        <f t="shared" si="23"/>
        <v>1.075</v>
      </c>
      <c r="G110" s="7">
        <f t="shared" ca="1" si="16"/>
        <v>1.00033388425</v>
      </c>
      <c r="H110" s="4">
        <f ca="1">TRUNC(PRODUCT(G$10:G109),15)</f>
        <v>1.0258918146165601</v>
      </c>
      <c r="I110" s="4">
        <f t="shared" si="24"/>
        <v>1</v>
      </c>
      <c r="J110" s="4">
        <f t="shared" ca="1" si="17"/>
        <v>1.0258918100000001</v>
      </c>
      <c r="K110" s="4">
        <f t="shared" ca="1" si="18"/>
        <v>258.91809999999998</v>
      </c>
      <c r="L110" s="23">
        <f>IF(VLOOKUP(A110,$U$12:$AD$125,8)=VLOOKUP(A109,$U$12:$AD$125,8),0,VLOOKUP(A110,U$12:$AD$125,8))</f>
        <v>0</v>
      </c>
      <c r="M110" s="9">
        <f>IF(L110&gt;0,VLOOKUP(L110,T$12:$AC$125,7),0)</f>
        <v>0</v>
      </c>
      <c r="N110" s="10">
        <f t="shared" si="19"/>
        <v>0</v>
      </c>
      <c r="O110" s="10">
        <f t="shared" ca="1" si="20"/>
        <v>258.91809999999998</v>
      </c>
      <c r="P110" s="24" t="str">
        <f t="shared" si="25"/>
        <v>A+J=</v>
      </c>
      <c r="Q110" s="12">
        <f t="shared" si="26"/>
        <v>43291</v>
      </c>
      <c r="R110" s="13"/>
      <c r="S110" s="13"/>
      <c r="T110" s="27"/>
      <c r="U110" s="28"/>
      <c r="V110" s="30"/>
      <c r="W110" s="31"/>
      <c r="X110" s="30"/>
      <c r="Y110" s="30"/>
      <c r="Z110" s="39"/>
      <c r="AA110" s="31"/>
      <c r="AB110" s="27"/>
      <c r="AC110" s="33"/>
      <c r="AD110" s="28"/>
      <c r="AE110" s="13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</row>
    <row r="111" spans="1:171" x14ac:dyDescent="0.2">
      <c r="A111" s="109">
        <f t="shared" si="21"/>
        <v>43027</v>
      </c>
      <c r="B111" s="4">
        <f t="shared" ca="1" si="27"/>
        <v>10262.3434</v>
      </c>
      <c r="C111" s="4">
        <f t="shared" si="22"/>
        <v>10000</v>
      </c>
      <c r="D111" s="6">
        <f ca="1">IF(A111&lt;$B$1,VLOOKUP(A111,[1]DI!$A$4:$B$15000,2,FALSE),0)</f>
        <v>8.14E-2</v>
      </c>
      <c r="E111" s="4">
        <f t="shared" ca="1" si="15"/>
        <v>3.1059000000000002E-4</v>
      </c>
      <c r="F111" s="22">
        <f t="shared" si="23"/>
        <v>1.075</v>
      </c>
      <c r="G111" s="7">
        <f t="shared" ca="1" si="16"/>
        <v>1.00033388425</v>
      </c>
      <c r="H111" s="4">
        <f ca="1">TRUNC(PRODUCT(G$10:G110),15)</f>
        <v>1.02623434373567</v>
      </c>
      <c r="I111" s="4">
        <f t="shared" si="24"/>
        <v>1</v>
      </c>
      <c r="J111" s="4">
        <f t="shared" ca="1" si="17"/>
        <v>1.02623434</v>
      </c>
      <c r="K111" s="4">
        <f t="shared" ca="1" si="18"/>
        <v>262.34339999999997</v>
      </c>
      <c r="L111" s="23">
        <f>IF(VLOOKUP(A111,$U$12:$AD$125,8)=VLOOKUP(A110,$U$12:$AD$125,8),0,VLOOKUP(A111,U$12:$AD$125,8))</f>
        <v>0</v>
      </c>
      <c r="M111" s="9">
        <f>IF(L111&gt;0,VLOOKUP(L111,T$12:$AC$125,7),0)</f>
        <v>0</v>
      </c>
      <c r="N111" s="10">
        <f t="shared" si="19"/>
        <v>0</v>
      </c>
      <c r="O111" s="10">
        <f t="shared" ca="1" si="20"/>
        <v>262.34339999999997</v>
      </c>
      <c r="P111" s="24" t="str">
        <f t="shared" si="25"/>
        <v>A+J=</v>
      </c>
      <c r="Q111" s="12">
        <f t="shared" si="26"/>
        <v>43291</v>
      </c>
      <c r="R111" s="13"/>
      <c r="S111" s="13"/>
      <c r="T111" s="27"/>
      <c r="U111" s="28"/>
      <c r="V111" s="30"/>
      <c r="W111" s="31"/>
      <c r="X111" s="30"/>
      <c r="Y111" s="30"/>
      <c r="Z111" s="39"/>
      <c r="AA111" s="31"/>
      <c r="AB111" s="27"/>
      <c r="AC111" s="33"/>
      <c r="AD111" s="28"/>
      <c r="AE111" s="13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</row>
    <row r="112" spans="1:171" x14ac:dyDescent="0.2">
      <c r="A112" s="109">
        <f t="shared" si="21"/>
        <v>43028</v>
      </c>
      <c r="B112" s="4">
        <f t="shared" ca="1" si="27"/>
        <v>10265.76989999</v>
      </c>
      <c r="C112" s="4">
        <f t="shared" si="22"/>
        <v>10000</v>
      </c>
      <c r="D112" s="6">
        <f ca="1">IF(A112&lt;$B$1,VLOOKUP(A112,[1]DI!$A$4:$B$15000,2,FALSE),0)</f>
        <v>8.14E-2</v>
      </c>
      <c r="E112" s="4">
        <f t="shared" ca="1" si="15"/>
        <v>3.1059000000000002E-4</v>
      </c>
      <c r="F112" s="22">
        <f t="shared" si="23"/>
        <v>1.075</v>
      </c>
      <c r="G112" s="7">
        <f t="shared" ca="1" si="16"/>
        <v>1.00033388425</v>
      </c>
      <c r="H112" s="4">
        <f ca="1">TRUNC(PRODUCT(G$10:G111),15)</f>
        <v>1.02657698721985</v>
      </c>
      <c r="I112" s="4">
        <f t="shared" si="24"/>
        <v>1</v>
      </c>
      <c r="J112" s="4">
        <f t="shared" ca="1" si="17"/>
        <v>1.0265769899999999</v>
      </c>
      <c r="K112" s="4">
        <f t="shared" ca="1" si="18"/>
        <v>265.76989999</v>
      </c>
      <c r="L112" s="23">
        <f>IF(VLOOKUP(A112,$U$12:$AD$125,8)=VLOOKUP(A111,$U$12:$AD$125,8),0,VLOOKUP(A112,U$12:$AD$125,8))</f>
        <v>0</v>
      </c>
      <c r="M112" s="9">
        <f>IF(L112&gt;0,VLOOKUP(L112,T$12:$AC$125,7),0)</f>
        <v>0</v>
      </c>
      <c r="N112" s="10">
        <f t="shared" si="19"/>
        <v>0</v>
      </c>
      <c r="O112" s="10">
        <f t="shared" ca="1" si="20"/>
        <v>265.76989999</v>
      </c>
      <c r="P112" s="24" t="str">
        <f t="shared" si="25"/>
        <v>A+J=</v>
      </c>
      <c r="Q112" s="12">
        <f t="shared" si="26"/>
        <v>43291</v>
      </c>
      <c r="R112" s="13"/>
      <c r="S112" s="13"/>
      <c r="T112" s="27"/>
      <c r="U112" s="28"/>
      <c r="V112" s="30"/>
      <c r="W112" s="31"/>
      <c r="X112" s="30"/>
      <c r="Y112" s="30"/>
      <c r="Z112" s="39"/>
      <c r="AA112" s="31"/>
      <c r="AB112" s="27"/>
      <c r="AC112" s="33"/>
      <c r="AD112" s="28"/>
      <c r="AE112" s="13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</row>
    <row r="113" spans="1:168" x14ac:dyDescent="0.2">
      <c r="A113" s="109">
        <f t="shared" si="21"/>
        <v>43029</v>
      </c>
      <c r="B113" s="4">
        <f t="shared" ca="1" si="27"/>
        <v>10269.1975</v>
      </c>
      <c r="C113" s="4">
        <f t="shared" si="22"/>
        <v>10000</v>
      </c>
      <c r="D113" s="6">
        <f ca="1">IF(A113&lt;$B$1,VLOOKUP(A113,[1]DI!$A$4:$B$15000,2,FALSE),0)</f>
        <v>0</v>
      </c>
      <c r="E113" s="4">
        <f t="shared" ca="1" si="15"/>
        <v>0</v>
      </c>
      <c r="F113" s="22">
        <f t="shared" si="23"/>
        <v>1.075</v>
      </c>
      <c r="G113" s="7">
        <f t="shared" ca="1" si="16"/>
        <v>1</v>
      </c>
      <c r="H113" s="4">
        <f ca="1">TRUNC(PRODUCT(G$10:G112),15)</f>
        <v>1.02691974510729</v>
      </c>
      <c r="I113" s="4">
        <f t="shared" si="24"/>
        <v>1</v>
      </c>
      <c r="J113" s="4">
        <f t="shared" ca="1" si="17"/>
        <v>1.02691975</v>
      </c>
      <c r="K113" s="4">
        <f t="shared" ca="1" si="18"/>
        <v>269.19749999999999</v>
      </c>
      <c r="L113" s="23">
        <f>IF(VLOOKUP(A113,$U$12:$AD$125,8)=VLOOKUP(A112,$U$12:$AD$125,8),0,VLOOKUP(A113,U$12:$AD$125,8))</f>
        <v>0</v>
      </c>
      <c r="M113" s="9">
        <f>IF(L113&gt;0,VLOOKUP(L113,T$12:$AC$125,7),0)</f>
        <v>0</v>
      </c>
      <c r="N113" s="10">
        <f t="shared" si="19"/>
        <v>0</v>
      </c>
      <c r="O113" s="10">
        <f t="shared" ca="1" si="20"/>
        <v>269.19749999999999</v>
      </c>
      <c r="P113" s="24" t="str">
        <f t="shared" si="25"/>
        <v>A+J=</v>
      </c>
      <c r="Q113" s="12">
        <f t="shared" si="26"/>
        <v>43291</v>
      </c>
      <c r="R113" s="13"/>
      <c r="S113" s="13"/>
      <c r="T113" s="27"/>
      <c r="U113" s="28"/>
      <c r="V113" s="30"/>
      <c r="W113" s="31"/>
      <c r="X113" s="30"/>
      <c r="Y113" s="30"/>
      <c r="Z113" s="39"/>
      <c r="AA113" s="31"/>
      <c r="AB113" s="27"/>
      <c r="AC113" s="33"/>
      <c r="AD113" s="28"/>
      <c r="AE113" s="13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</row>
    <row r="114" spans="1:168" x14ac:dyDescent="0.2">
      <c r="A114" s="109">
        <f t="shared" si="21"/>
        <v>43030</v>
      </c>
      <c r="B114" s="4">
        <f t="shared" ca="1" si="27"/>
        <v>10269.1975</v>
      </c>
      <c r="C114" s="4">
        <f t="shared" si="22"/>
        <v>10000</v>
      </c>
      <c r="D114" s="6">
        <f ca="1">IF(A114&lt;$B$1,VLOOKUP(A114,[1]DI!$A$4:$B$15000,2,FALSE),0)</f>
        <v>0</v>
      </c>
      <c r="E114" s="4">
        <f t="shared" ca="1" si="15"/>
        <v>0</v>
      </c>
      <c r="F114" s="22">
        <f t="shared" si="23"/>
        <v>1.075</v>
      </c>
      <c r="G114" s="7">
        <f t="shared" ca="1" si="16"/>
        <v>1</v>
      </c>
      <c r="H114" s="4">
        <f ca="1">TRUNC(PRODUCT(G$10:G113),15)</f>
        <v>1.02691974510729</v>
      </c>
      <c r="I114" s="4">
        <f t="shared" si="24"/>
        <v>1</v>
      </c>
      <c r="J114" s="4">
        <f t="shared" ca="1" si="17"/>
        <v>1.02691975</v>
      </c>
      <c r="K114" s="4">
        <f t="shared" ca="1" si="18"/>
        <v>269.19749999999999</v>
      </c>
      <c r="L114" s="23">
        <f>IF(VLOOKUP(A114,$U$12:$AD$125,8)=VLOOKUP(A113,$U$12:$AD$125,8),0,VLOOKUP(A114,U$12:$AD$125,8))</f>
        <v>0</v>
      </c>
      <c r="M114" s="9">
        <f>IF(L114&gt;0,VLOOKUP(L114,T$12:$AC$125,7),0)</f>
        <v>0</v>
      </c>
      <c r="N114" s="10">
        <f t="shared" si="19"/>
        <v>0</v>
      </c>
      <c r="O114" s="10">
        <f t="shared" ca="1" si="20"/>
        <v>269.19749999999999</v>
      </c>
      <c r="P114" s="24" t="str">
        <f t="shared" si="25"/>
        <v>A+J=</v>
      </c>
      <c r="Q114" s="12">
        <f t="shared" si="26"/>
        <v>43291</v>
      </c>
      <c r="R114" s="13"/>
      <c r="S114" s="13"/>
      <c r="T114" s="27"/>
      <c r="U114" s="28"/>
      <c r="V114" s="30"/>
      <c r="W114" s="31"/>
      <c r="X114" s="30"/>
      <c r="Y114" s="30"/>
      <c r="Z114" s="39"/>
      <c r="AA114" s="31"/>
      <c r="AB114" s="27"/>
      <c r="AC114" s="33"/>
      <c r="AD114" s="28"/>
      <c r="AE114" s="13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</row>
    <row r="115" spans="1:168" x14ac:dyDescent="0.2">
      <c r="A115" s="109">
        <f t="shared" si="21"/>
        <v>43031</v>
      </c>
      <c r="B115" s="4">
        <f t="shared" ca="1" si="27"/>
        <v>10269.1975</v>
      </c>
      <c r="C115" s="4">
        <f t="shared" si="22"/>
        <v>10000</v>
      </c>
      <c r="D115" s="6">
        <f ca="1">IF(A115&lt;$B$1,VLOOKUP(A115,[1]DI!$A$4:$B$15000,2,FALSE),0)</f>
        <v>8.14E-2</v>
      </c>
      <c r="E115" s="4">
        <f t="shared" ca="1" si="15"/>
        <v>3.1059000000000002E-4</v>
      </c>
      <c r="F115" s="22">
        <f t="shared" si="23"/>
        <v>1.075</v>
      </c>
      <c r="G115" s="7">
        <f t="shared" ca="1" si="16"/>
        <v>1.00033388425</v>
      </c>
      <c r="H115" s="4">
        <f ca="1">TRUNC(PRODUCT(G$10:G114),15)</f>
        <v>1.02691974510729</v>
      </c>
      <c r="I115" s="4">
        <f t="shared" si="24"/>
        <v>1</v>
      </c>
      <c r="J115" s="4">
        <f t="shared" ca="1" si="17"/>
        <v>1.02691975</v>
      </c>
      <c r="K115" s="4">
        <f t="shared" ca="1" si="18"/>
        <v>269.19749999999999</v>
      </c>
      <c r="L115" s="23">
        <f>IF(VLOOKUP(A115,$U$12:$AD$125,8)=VLOOKUP(A114,$U$12:$AD$125,8),0,VLOOKUP(A115,U$12:$AD$125,8))</f>
        <v>0</v>
      </c>
      <c r="M115" s="9">
        <f>IF(L115&gt;0,VLOOKUP(L115,T$12:$AC$125,7),0)</f>
        <v>0</v>
      </c>
      <c r="N115" s="10">
        <f t="shared" si="19"/>
        <v>0</v>
      </c>
      <c r="O115" s="10">
        <f t="shared" ca="1" si="20"/>
        <v>269.19749999999999</v>
      </c>
      <c r="P115" s="24" t="str">
        <f t="shared" si="25"/>
        <v>A+J=</v>
      </c>
      <c r="Q115" s="12">
        <f t="shared" si="26"/>
        <v>43291</v>
      </c>
      <c r="R115" s="13"/>
      <c r="S115" s="13"/>
      <c r="T115" s="27"/>
      <c r="U115" s="28"/>
      <c r="V115" s="30"/>
      <c r="W115" s="31"/>
      <c r="X115" s="30"/>
      <c r="Y115" s="30"/>
      <c r="Z115" s="39"/>
      <c r="AA115" s="31"/>
      <c r="AB115" s="27"/>
      <c r="AC115" s="33"/>
      <c r="AD115" s="28"/>
      <c r="AE115" s="13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</row>
    <row r="116" spans="1:168" x14ac:dyDescent="0.2">
      <c r="A116" s="109">
        <f t="shared" si="21"/>
        <v>43032</v>
      </c>
      <c r="B116" s="4">
        <f t="shared" ca="1" si="27"/>
        <v>10272.62619999</v>
      </c>
      <c r="C116" s="4">
        <f t="shared" si="22"/>
        <v>10000</v>
      </c>
      <c r="D116" s="6">
        <f ca="1">IF(A116&lt;$B$1,VLOOKUP(A116,[1]DI!$A$4:$B$15000,2,FALSE),0)</f>
        <v>8.14E-2</v>
      </c>
      <c r="E116" s="4">
        <f t="shared" ca="1" si="15"/>
        <v>3.1059000000000002E-4</v>
      </c>
      <c r="F116" s="22">
        <f t="shared" si="23"/>
        <v>1.075</v>
      </c>
      <c r="G116" s="7">
        <f t="shared" ca="1" si="16"/>
        <v>1.00033388425</v>
      </c>
      <c r="H116" s="4">
        <f ca="1">TRUNC(PRODUCT(G$10:G115),15)</f>
        <v>1.0272626174362001</v>
      </c>
      <c r="I116" s="4">
        <f t="shared" si="24"/>
        <v>1</v>
      </c>
      <c r="J116" s="4">
        <f t="shared" ca="1" si="17"/>
        <v>1.0272626199999999</v>
      </c>
      <c r="K116" s="4">
        <f t="shared" ca="1" si="18"/>
        <v>272.62619998999998</v>
      </c>
      <c r="L116" s="23">
        <f>IF(VLOOKUP(A116,$U$12:$AD$125,8)=VLOOKUP(A115,$U$12:$AD$125,8),0,VLOOKUP(A116,U$12:$AD$125,8))</f>
        <v>0</v>
      </c>
      <c r="M116" s="9">
        <f>IF(L116&gt;0,VLOOKUP(L116,T$12:$AC$125,7),0)</f>
        <v>0</v>
      </c>
      <c r="N116" s="10">
        <f t="shared" si="19"/>
        <v>0</v>
      </c>
      <c r="O116" s="10">
        <f t="shared" ca="1" si="20"/>
        <v>272.62619998999998</v>
      </c>
      <c r="P116" s="24" t="str">
        <f t="shared" si="25"/>
        <v>A+J=</v>
      </c>
      <c r="Q116" s="12">
        <f t="shared" si="26"/>
        <v>43291</v>
      </c>
      <c r="R116" s="13"/>
      <c r="S116" s="13"/>
      <c r="T116" s="27"/>
      <c r="U116" s="28"/>
      <c r="V116" s="30"/>
      <c r="W116" s="31"/>
      <c r="X116" s="30"/>
      <c r="Y116" s="30"/>
      <c r="Z116" s="39"/>
      <c r="AA116" s="31"/>
      <c r="AB116" s="27"/>
      <c r="AC116" s="33"/>
      <c r="AD116" s="28"/>
      <c r="AE116" s="13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</row>
    <row r="117" spans="1:168" x14ac:dyDescent="0.2">
      <c r="A117" s="109">
        <f t="shared" si="21"/>
        <v>43033</v>
      </c>
      <c r="B117" s="4">
        <f t="shared" ca="1" si="27"/>
        <v>10276.056</v>
      </c>
      <c r="C117" s="4">
        <f t="shared" si="22"/>
        <v>10000</v>
      </c>
      <c r="D117" s="6">
        <f ca="1">IF(A117&lt;$B$1,VLOOKUP(A117,[1]DI!$A$4:$B$15000,2,FALSE),0)</f>
        <v>8.14E-2</v>
      </c>
      <c r="E117" s="4">
        <f t="shared" ca="1" si="15"/>
        <v>3.1059000000000002E-4</v>
      </c>
      <c r="F117" s="22">
        <f t="shared" si="23"/>
        <v>1.075</v>
      </c>
      <c r="G117" s="7">
        <f t="shared" ca="1" si="16"/>
        <v>1.00033388425</v>
      </c>
      <c r="H117" s="4">
        <f ca="1">TRUNC(PRODUCT(G$10:G116),15)</f>
        <v>1.0276056042447801</v>
      </c>
      <c r="I117" s="4">
        <f t="shared" si="24"/>
        <v>1</v>
      </c>
      <c r="J117" s="4">
        <f t="shared" ca="1" si="17"/>
        <v>1.0276056</v>
      </c>
      <c r="K117" s="4">
        <f t="shared" ca="1" si="18"/>
        <v>276.05599999999998</v>
      </c>
      <c r="L117" s="23">
        <f>IF(VLOOKUP(A117,$U$12:$AD$125,8)=VLOOKUP(A116,$U$12:$AD$125,8),0,VLOOKUP(A117,U$12:$AD$125,8))</f>
        <v>0</v>
      </c>
      <c r="M117" s="9">
        <f>IF(L117&gt;0,VLOOKUP(L117,T$12:$AC$125,7),0)</f>
        <v>0</v>
      </c>
      <c r="N117" s="10">
        <f t="shared" si="19"/>
        <v>0</v>
      </c>
      <c r="O117" s="10">
        <f t="shared" ca="1" si="20"/>
        <v>276.05599999999998</v>
      </c>
      <c r="P117" s="24" t="str">
        <f t="shared" si="25"/>
        <v>A+J=</v>
      </c>
      <c r="Q117" s="12">
        <f t="shared" si="26"/>
        <v>43291</v>
      </c>
      <c r="R117" s="13"/>
      <c r="S117" s="13"/>
      <c r="T117" s="27"/>
      <c r="U117" s="28"/>
      <c r="V117" s="30"/>
      <c r="W117" s="31"/>
      <c r="X117" s="30"/>
      <c r="Y117" s="30"/>
      <c r="Z117" s="39"/>
      <c r="AA117" s="31"/>
      <c r="AB117" s="27"/>
      <c r="AC117" s="33"/>
      <c r="AD117" s="28"/>
      <c r="AE117" s="13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</row>
    <row r="118" spans="1:168" x14ac:dyDescent="0.2">
      <c r="A118" s="109">
        <f t="shared" si="21"/>
        <v>43034</v>
      </c>
      <c r="B118" s="4">
        <f t="shared" ca="1" si="27"/>
        <v>10279.4871</v>
      </c>
      <c r="C118" s="4">
        <f t="shared" si="22"/>
        <v>10000</v>
      </c>
      <c r="D118" s="6">
        <f ca="1">IF(A118&lt;$B$1,VLOOKUP(A118,[1]DI!$A$4:$B$15000,2,FALSE),0)</f>
        <v>7.3899999999999993E-2</v>
      </c>
      <c r="E118" s="4">
        <f t="shared" ca="1" si="15"/>
        <v>2.8296000000000001E-4</v>
      </c>
      <c r="F118" s="22">
        <f t="shared" si="23"/>
        <v>1.075</v>
      </c>
      <c r="G118" s="7">
        <f t="shared" ca="1" si="16"/>
        <v>1.000304182</v>
      </c>
      <c r="H118" s="4">
        <f ca="1">TRUNC(PRODUCT(G$10:G117),15)</f>
        <v>1.02794870557124</v>
      </c>
      <c r="I118" s="4">
        <f t="shared" si="24"/>
        <v>1</v>
      </c>
      <c r="J118" s="4">
        <f t="shared" ca="1" si="17"/>
        <v>1.02794871</v>
      </c>
      <c r="K118" s="4">
        <f t="shared" ca="1" si="18"/>
        <v>279.4871</v>
      </c>
      <c r="L118" s="23">
        <f>IF(VLOOKUP(A118,$U$12:$AD$125,8)=VLOOKUP(A117,$U$12:$AD$125,8),0,VLOOKUP(A118,U$12:$AD$125,8))</f>
        <v>0</v>
      </c>
      <c r="M118" s="9">
        <f>IF(L118&gt;0,VLOOKUP(L118,T$12:$AC$125,7),0)</f>
        <v>0</v>
      </c>
      <c r="N118" s="10">
        <f t="shared" si="19"/>
        <v>0</v>
      </c>
      <c r="O118" s="10">
        <f t="shared" ca="1" si="20"/>
        <v>279.4871</v>
      </c>
      <c r="P118" s="24" t="str">
        <f t="shared" si="25"/>
        <v>A+J=</v>
      </c>
      <c r="Q118" s="12">
        <f t="shared" si="26"/>
        <v>43291</v>
      </c>
      <c r="R118" s="13"/>
      <c r="S118" s="13"/>
      <c r="T118" s="27"/>
      <c r="U118" s="28"/>
      <c r="V118" s="30"/>
      <c r="W118" s="31"/>
      <c r="X118" s="30"/>
      <c r="Y118" s="30"/>
      <c r="Z118" s="39"/>
      <c r="AA118" s="31"/>
      <c r="AB118" s="27"/>
      <c r="AC118" s="33"/>
      <c r="AD118" s="28"/>
      <c r="AE118" s="13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</row>
    <row r="119" spans="1:168" x14ac:dyDescent="0.2">
      <c r="A119" s="109">
        <f t="shared" si="21"/>
        <v>43035</v>
      </c>
      <c r="B119" s="4">
        <f t="shared" ca="1" si="27"/>
        <v>10282.613899989999</v>
      </c>
      <c r="C119" s="4">
        <f t="shared" si="22"/>
        <v>10000</v>
      </c>
      <c r="D119" s="6">
        <f ca="1">IF(A119&lt;$B$1,VLOOKUP(A119,[1]DI!$A$4:$B$15000,2,FALSE),0)</f>
        <v>7.3899999999999993E-2</v>
      </c>
      <c r="E119" s="4">
        <f t="shared" ca="1" si="15"/>
        <v>2.8296000000000001E-4</v>
      </c>
      <c r="F119" s="22">
        <f t="shared" si="23"/>
        <v>1.075</v>
      </c>
      <c r="G119" s="7">
        <f t="shared" ca="1" si="16"/>
        <v>1.000304182</v>
      </c>
      <c r="H119" s="4">
        <f ca="1">TRUNC(PRODUCT(G$10:G118),15)</f>
        <v>1.0282613890643999</v>
      </c>
      <c r="I119" s="4">
        <f t="shared" si="24"/>
        <v>1</v>
      </c>
      <c r="J119" s="4">
        <f t="shared" ca="1" si="17"/>
        <v>1.0282613899999999</v>
      </c>
      <c r="K119" s="4">
        <f t="shared" ca="1" si="18"/>
        <v>282.61389998999999</v>
      </c>
      <c r="L119" s="23">
        <f>IF(VLOOKUP(A119,$U$12:$AD$125,8)=VLOOKUP(A118,$U$12:$AD$125,8),0,VLOOKUP(A119,U$12:$AD$125,8))</f>
        <v>0</v>
      </c>
      <c r="M119" s="9">
        <f>IF(L119&gt;0,VLOOKUP(L119,T$12:$AC$125,7),0)</f>
        <v>0</v>
      </c>
      <c r="N119" s="10">
        <f t="shared" si="19"/>
        <v>0</v>
      </c>
      <c r="O119" s="10">
        <f t="shared" ca="1" si="20"/>
        <v>282.61389998999999</v>
      </c>
      <c r="P119" s="24" t="str">
        <f t="shared" si="25"/>
        <v>A+J=</v>
      </c>
      <c r="Q119" s="12">
        <f t="shared" si="26"/>
        <v>43291</v>
      </c>
      <c r="R119" s="13"/>
      <c r="S119" s="13"/>
      <c r="T119" s="27"/>
      <c r="U119" s="28"/>
      <c r="V119" s="30"/>
      <c r="W119" s="31"/>
      <c r="X119" s="30"/>
      <c r="Y119" s="30"/>
      <c r="Z119" s="39"/>
      <c r="AA119" s="31"/>
      <c r="AB119" s="27"/>
      <c r="AC119" s="33"/>
      <c r="AD119" s="28"/>
      <c r="AE119" s="13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</row>
    <row r="120" spans="1:168" x14ac:dyDescent="0.2">
      <c r="A120" s="109">
        <f t="shared" si="21"/>
        <v>43036</v>
      </c>
      <c r="B120" s="4">
        <f t="shared" ca="1" si="27"/>
        <v>10285.7417</v>
      </c>
      <c r="C120" s="4">
        <f t="shared" si="22"/>
        <v>10000</v>
      </c>
      <c r="D120" s="6">
        <f ca="1">IF(A120&lt;$B$1,VLOOKUP(A120,[1]DI!$A$4:$B$15000,2,FALSE),0)</f>
        <v>0</v>
      </c>
      <c r="E120" s="4">
        <f t="shared" ca="1" si="15"/>
        <v>0</v>
      </c>
      <c r="F120" s="22">
        <f t="shared" si="23"/>
        <v>1.075</v>
      </c>
      <c r="G120" s="7">
        <f t="shared" ca="1" si="16"/>
        <v>1</v>
      </c>
      <c r="H120" s="4">
        <f ca="1">TRUNC(PRODUCT(G$10:G119),15)</f>
        <v>1.02857416767025</v>
      </c>
      <c r="I120" s="4">
        <f t="shared" si="24"/>
        <v>1</v>
      </c>
      <c r="J120" s="4">
        <f t="shared" ca="1" si="17"/>
        <v>1.02857417</v>
      </c>
      <c r="K120" s="4">
        <f t="shared" ca="1" si="18"/>
        <v>285.74169999999998</v>
      </c>
      <c r="L120" s="23">
        <f>IF(VLOOKUP(A120,$U$12:$AD$125,8)=VLOOKUP(A119,$U$12:$AD$125,8),0,VLOOKUP(A120,U$12:$AD$125,8))</f>
        <v>0</v>
      </c>
      <c r="M120" s="9">
        <f>IF(L120&gt;0,VLOOKUP(L120,T$12:$AC$125,7),0)</f>
        <v>0</v>
      </c>
      <c r="N120" s="10">
        <f t="shared" si="19"/>
        <v>0</v>
      </c>
      <c r="O120" s="10">
        <f t="shared" ca="1" si="20"/>
        <v>285.74169999999998</v>
      </c>
      <c r="P120" s="24" t="str">
        <f t="shared" si="25"/>
        <v>A+J=</v>
      </c>
      <c r="Q120" s="12">
        <f t="shared" si="26"/>
        <v>43291</v>
      </c>
      <c r="R120" s="13"/>
      <c r="S120" s="13"/>
      <c r="T120" s="27"/>
      <c r="U120" s="28"/>
      <c r="V120" s="30"/>
      <c r="W120" s="31"/>
      <c r="X120" s="30"/>
      <c r="Y120" s="30"/>
      <c r="Z120" s="39"/>
      <c r="AA120" s="31"/>
      <c r="AB120" s="27"/>
      <c r="AC120" s="33"/>
      <c r="AD120" s="28"/>
      <c r="AE120" s="13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</row>
    <row r="121" spans="1:168" x14ac:dyDescent="0.2">
      <c r="A121" s="109">
        <f t="shared" si="21"/>
        <v>43037</v>
      </c>
      <c r="B121" s="4">
        <f t="shared" ca="1" si="27"/>
        <v>10285.7417</v>
      </c>
      <c r="C121" s="4">
        <f t="shared" si="22"/>
        <v>10000</v>
      </c>
      <c r="D121" s="6">
        <f ca="1">IF(A121&lt;$B$1,VLOOKUP(A121,[1]DI!$A$4:$B$15000,2,FALSE),0)</f>
        <v>0</v>
      </c>
      <c r="E121" s="4">
        <f t="shared" ca="1" si="15"/>
        <v>0</v>
      </c>
      <c r="F121" s="22">
        <f t="shared" si="23"/>
        <v>1.075</v>
      </c>
      <c r="G121" s="7">
        <f t="shared" ca="1" si="16"/>
        <v>1</v>
      </c>
      <c r="H121" s="4">
        <f ca="1">TRUNC(PRODUCT(G$10:G120),15)</f>
        <v>1.02857416767025</v>
      </c>
      <c r="I121" s="4">
        <f t="shared" si="24"/>
        <v>1</v>
      </c>
      <c r="J121" s="4">
        <f t="shared" ca="1" si="17"/>
        <v>1.02857417</v>
      </c>
      <c r="K121" s="4">
        <f t="shared" ca="1" si="18"/>
        <v>285.74169999999998</v>
      </c>
      <c r="L121" s="23">
        <f>IF(VLOOKUP(A121,$U$12:$AD$125,8)=VLOOKUP(A120,$U$12:$AD$125,8),0,VLOOKUP(A121,U$12:$AD$125,8))</f>
        <v>0</v>
      </c>
      <c r="M121" s="9">
        <f>IF(L121&gt;0,VLOOKUP(L121,T$12:$AC$125,7),0)</f>
        <v>0</v>
      </c>
      <c r="N121" s="10">
        <f t="shared" si="19"/>
        <v>0</v>
      </c>
      <c r="O121" s="10">
        <f t="shared" ca="1" si="20"/>
        <v>285.74169999999998</v>
      </c>
      <c r="P121" s="24" t="str">
        <f t="shared" si="25"/>
        <v>A+J=</v>
      </c>
      <c r="Q121" s="12">
        <f t="shared" si="26"/>
        <v>43291</v>
      </c>
      <c r="R121" s="13"/>
      <c r="S121" s="13"/>
      <c r="T121" s="27"/>
      <c r="U121" s="28"/>
      <c r="V121" s="30"/>
      <c r="W121" s="31"/>
      <c r="X121" s="30"/>
      <c r="Y121" s="30"/>
      <c r="Z121" s="39"/>
      <c r="AA121" s="31"/>
      <c r="AB121" s="27"/>
      <c r="AC121" s="33"/>
      <c r="AD121" s="28"/>
      <c r="AE121" s="13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</row>
    <row r="122" spans="1:168" x14ac:dyDescent="0.2">
      <c r="A122" s="109">
        <f t="shared" si="21"/>
        <v>43038</v>
      </c>
      <c r="B122" s="4">
        <f t="shared" ca="1" si="27"/>
        <v>10285.7417</v>
      </c>
      <c r="C122" s="4">
        <f t="shared" si="22"/>
        <v>10000</v>
      </c>
      <c r="D122" s="6">
        <f ca="1">IF(A122&lt;$B$1,VLOOKUP(A122,[1]DI!$A$4:$B$15000,2,FALSE),0)</f>
        <v>7.3899999999999993E-2</v>
      </c>
      <c r="E122" s="4">
        <f t="shared" ca="1" si="15"/>
        <v>2.8296000000000001E-4</v>
      </c>
      <c r="F122" s="22">
        <f t="shared" si="23"/>
        <v>1.075</v>
      </c>
      <c r="G122" s="7">
        <f t="shared" ca="1" si="16"/>
        <v>1.000304182</v>
      </c>
      <c r="H122" s="4">
        <f ca="1">TRUNC(PRODUCT(G$10:G121),15)</f>
        <v>1.02857416767025</v>
      </c>
      <c r="I122" s="4">
        <f t="shared" si="24"/>
        <v>1</v>
      </c>
      <c r="J122" s="4">
        <f t="shared" ca="1" si="17"/>
        <v>1.02857417</v>
      </c>
      <c r="K122" s="4">
        <f t="shared" ca="1" si="18"/>
        <v>285.74169999999998</v>
      </c>
      <c r="L122" s="23">
        <f>IF(VLOOKUP(A122,$U$12:$AD$125,8)=VLOOKUP(A121,$U$12:$AD$125,8),0,VLOOKUP(A122,U$12:$AD$125,8))</f>
        <v>0</v>
      </c>
      <c r="M122" s="9">
        <f>IF(L122&gt;0,VLOOKUP(L122,T$12:$AC$125,7),0)</f>
        <v>0</v>
      </c>
      <c r="N122" s="10">
        <f t="shared" si="19"/>
        <v>0</v>
      </c>
      <c r="O122" s="10">
        <f t="shared" ca="1" si="20"/>
        <v>285.74169999999998</v>
      </c>
      <c r="P122" s="24" t="str">
        <f t="shared" si="25"/>
        <v>A+J=</v>
      </c>
      <c r="Q122" s="12">
        <f t="shared" si="26"/>
        <v>43291</v>
      </c>
      <c r="R122" s="13"/>
      <c r="S122" s="13"/>
      <c r="T122" s="27"/>
      <c r="U122" s="28"/>
      <c r="V122" s="30"/>
      <c r="W122" s="31"/>
      <c r="X122" s="30"/>
      <c r="Y122" s="30"/>
      <c r="Z122" s="39"/>
      <c r="AA122" s="31"/>
      <c r="AB122" s="27"/>
      <c r="AC122" s="33"/>
      <c r="AD122" s="28"/>
      <c r="AE122" s="13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</row>
    <row r="123" spans="1:168" x14ac:dyDescent="0.2">
      <c r="A123" s="109">
        <f t="shared" si="21"/>
        <v>43039</v>
      </c>
      <c r="B123" s="4">
        <f t="shared" ca="1" si="27"/>
        <v>10288.8704</v>
      </c>
      <c r="C123" s="4">
        <f t="shared" si="22"/>
        <v>10000</v>
      </c>
      <c r="D123" s="6">
        <f ca="1">IF(A123&lt;$B$1,VLOOKUP(A123,[1]DI!$A$4:$B$15000,2,FALSE),0)</f>
        <v>7.3899999999999993E-2</v>
      </c>
      <c r="E123" s="4">
        <f t="shared" ca="1" si="15"/>
        <v>2.8296000000000001E-4</v>
      </c>
      <c r="F123" s="22">
        <f t="shared" si="23"/>
        <v>1.075</v>
      </c>
      <c r="G123" s="7">
        <f t="shared" ca="1" si="16"/>
        <v>1.000304182</v>
      </c>
      <c r="H123" s="4">
        <f ca="1">TRUNC(PRODUCT(G$10:G122),15)</f>
        <v>1.02888704141772</v>
      </c>
      <c r="I123" s="4">
        <f t="shared" si="24"/>
        <v>1</v>
      </c>
      <c r="J123" s="4">
        <f t="shared" ca="1" si="17"/>
        <v>1.0288870400000001</v>
      </c>
      <c r="K123" s="4">
        <f t="shared" ca="1" si="18"/>
        <v>288.87040000000002</v>
      </c>
      <c r="L123" s="23">
        <f>IF(VLOOKUP(A123,$U$12:$AD$125,8)=VLOOKUP(A122,$U$12:$AD$125,8),0,VLOOKUP(A123,U$12:$AD$125,8))</f>
        <v>0</v>
      </c>
      <c r="M123" s="9">
        <f>IF(L123&gt;0,VLOOKUP(L123,T$12:$AC$125,7),0)</f>
        <v>0</v>
      </c>
      <c r="N123" s="10">
        <f t="shared" si="19"/>
        <v>0</v>
      </c>
      <c r="O123" s="10">
        <f t="shared" ca="1" si="20"/>
        <v>288.87040000000002</v>
      </c>
      <c r="P123" s="24" t="str">
        <f t="shared" si="25"/>
        <v>A+J=</v>
      </c>
      <c r="Q123" s="12">
        <f t="shared" si="26"/>
        <v>43291</v>
      </c>
      <c r="R123" s="13"/>
      <c r="S123" s="13"/>
      <c r="T123" s="27"/>
      <c r="U123" s="28"/>
      <c r="V123" s="30"/>
      <c r="W123" s="31"/>
      <c r="X123" s="30"/>
      <c r="Y123" s="30"/>
      <c r="Z123" s="39"/>
      <c r="AA123" s="31"/>
      <c r="AB123" s="27"/>
      <c r="AC123" s="33"/>
      <c r="AD123" s="28"/>
      <c r="AE123" s="13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</row>
    <row r="124" spans="1:168" x14ac:dyDescent="0.2">
      <c r="A124" s="109">
        <f t="shared" si="21"/>
        <v>43040</v>
      </c>
      <c r="B124" s="4">
        <f t="shared" ca="1" si="27"/>
        <v>10292.000099999999</v>
      </c>
      <c r="C124" s="4">
        <f t="shared" si="22"/>
        <v>10000</v>
      </c>
      <c r="D124" s="6">
        <f ca="1">IF(A124&lt;$B$1,VLOOKUP(A124,[1]DI!$A$4:$B$15000,2,FALSE),0)</f>
        <v>7.3899999999999993E-2</v>
      </c>
      <c r="E124" s="4">
        <f t="shared" ca="1" si="15"/>
        <v>2.8296000000000001E-4</v>
      </c>
      <c r="F124" s="22">
        <f t="shared" si="23"/>
        <v>1.075</v>
      </c>
      <c r="G124" s="7">
        <f t="shared" ca="1" si="16"/>
        <v>1.000304182</v>
      </c>
      <c r="H124" s="4">
        <f ca="1">TRUNC(PRODUCT(G$10:G123),15)</f>
        <v>1.0292000103357499</v>
      </c>
      <c r="I124" s="4">
        <f t="shared" si="24"/>
        <v>1</v>
      </c>
      <c r="J124" s="4">
        <f t="shared" ca="1" si="17"/>
        <v>1.0292000100000001</v>
      </c>
      <c r="K124" s="4">
        <f t="shared" ca="1" si="18"/>
        <v>292.00009999999997</v>
      </c>
      <c r="L124" s="23">
        <f>IF(VLOOKUP(A124,$U$12:$AD$125,8)=VLOOKUP(A123,$U$12:$AD$125,8),0,VLOOKUP(A124,U$12:$AD$125,8))</f>
        <v>0</v>
      </c>
      <c r="M124" s="9">
        <f>IF(L124&gt;0,VLOOKUP(L124,T$12:$AC$125,7),0)</f>
        <v>0</v>
      </c>
      <c r="N124" s="10">
        <f t="shared" si="19"/>
        <v>0</v>
      </c>
      <c r="O124" s="10">
        <f t="shared" ca="1" si="20"/>
        <v>292.00009999999997</v>
      </c>
      <c r="P124" s="24" t="str">
        <f t="shared" si="25"/>
        <v>A+J=</v>
      </c>
      <c r="Q124" s="12">
        <f t="shared" si="26"/>
        <v>43291</v>
      </c>
      <c r="R124" s="13"/>
      <c r="S124" s="13"/>
      <c r="T124" s="27"/>
      <c r="U124" s="28"/>
      <c r="V124" s="30"/>
      <c r="W124" s="31"/>
      <c r="X124" s="30"/>
      <c r="Y124" s="30"/>
      <c r="Z124" s="39"/>
      <c r="AA124" s="31"/>
      <c r="AB124" s="27"/>
      <c r="AC124" s="33"/>
      <c r="AD124" s="28"/>
      <c r="AE124" s="13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</row>
    <row r="125" spans="1:168" x14ac:dyDescent="0.2">
      <c r="A125" s="109">
        <f t="shared" si="21"/>
        <v>43041</v>
      </c>
      <c r="B125" s="4">
        <f t="shared" ca="1" si="27"/>
        <v>10295.130699990001</v>
      </c>
      <c r="C125" s="4">
        <f t="shared" si="22"/>
        <v>10000</v>
      </c>
      <c r="D125" s="6">
        <f ca="1">IF(A125&lt;$B$1,VLOOKUP(A125,[1]DI!$A$4:$B$15000,2,FALSE),0)</f>
        <v>0</v>
      </c>
      <c r="E125" s="4">
        <f t="shared" ca="1" si="15"/>
        <v>0</v>
      </c>
      <c r="F125" s="22">
        <f t="shared" si="23"/>
        <v>1.075</v>
      </c>
      <c r="G125" s="7">
        <f t="shared" ca="1" si="16"/>
        <v>1</v>
      </c>
      <c r="H125" s="4">
        <f ca="1">TRUNC(PRODUCT(G$10:G124),15)</f>
        <v>1.0295130744533001</v>
      </c>
      <c r="I125" s="4">
        <f t="shared" si="24"/>
        <v>1</v>
      </c>
      <c r="J125" s="4">
        <f t="shared" ca="1" si="17"/>
        <v>1.0295130699999999</v>
      </c>
      <c r="K125" s="4">
        <f t="shared" ca="1" si="18"/>
        <v>295.13069998999998</v>
      </c>
      <c r="L125" s="23">
        <f>IF(VLOOKUP(A125,$U$12:$AD$125,8)=VLOOKUP(A124,$U$12:$AD$125,8),0,VLOOKUP(A125,U$12:$AD$125,8))</f>
        <v>0</v>
      </c>
      <c r="M125" s="9">
        <f>IF(L125&gt;0,VLOOKUP(L125,T$12:$AC$125,7),0)</f>
        <v>0</v>
      </c>
      <c r="N125" s="10">
        <f t="shared" si="19"/>
        <v>0</v>
      </c>
      <c r="O125" s="10">
        <f t="shared" ca="1" si="20"/>
        <v>295.13069998999998</v>
      </c>
      <c r="P125" s="24" t="str">
        <f t="shared" si="25"/>
        <v>A+J=</v>
      </c>
      <c r="Q125" s="12">
        <f t="shared" si="26"/>
        <v>43291</v>
      </c>
      <c r="R125" s="13"/>
      <c r="S125" s="13"/>
      <c r="T125" s="27"/>
      <c r="U125" s="28"/>
      <c r="V125" s="30"/>
      <c r="W125" s="31"/>
      <c r="X125" s="30"/>
      <c r="Y125" s="30"/>
      <c r="Z125" s="39"/>
      <c r="AA125" s="31"/>
      <c r="AB125" s="27"/>
      <c r="AC125" s="33"/>
      <c r="AD125" s="28"/>
      <c r="AE125" s="13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</row>
    <row r="126" spans="1:168" x14ac:dyDescent="0.2">
      <c r="A126" s="109">
        <f t="shared" si="21"/>
        <v>43042</v>
      </c>
      <c r="B126" s="4">
        <f t="shared" ca="1" si="27"/>
        <v>10295.130699990001</v>
      </c>
      <c r="C126" s="4">
        <f t="shared" si="22"/>
        <v>10000</v>
      </c>
      <c r="D126" s="6">
        <f ca="1">IF(A126&lt;$B$1,VLOOKUP(A126,[1]DI!$A$4:$B$15000,2,FALSE),0)</f>
        <v>7.3899999999999993E-2</v>
      </c>
      <c r="E126" s="4">
        <f t="shared" ca="1" si="15"/>
        <v>2.8296000000000001E-4</v>
      </c>
      <c r="F126" s="22">
        <f t="shared" si="23"/>
        <v>1.075</v>
      </c>
      <c r="G126" s="7">
        <f t="shared" ca="1" si="16"/>
        <v>1.000304182</v>
      </c>
      <c r="H126" s="4">
        <f ca="1">TRUNC(PRODUCT(G$10:G125),15)</f>
        <v>1.0295130744533001</v>
      </c>
      <c r="I126" s="4">
        <f t="shared" si="24"/>
        <v>1</v>
      </c>
      <c r="J126" s="4">
        <f t="shared" ca="1" si="17"/>
        <v>1.0295130699999999</v>
      </c>
      <c r="K126" s="4">
        <f t="shared" ca="1" si="18"/>
        <v>295.13069998999998</v>
      </c>
      <c r="L126" s="23">
        <f>IF(VLOOKUP(A126,$U$12:$AD$125,8)=VLOOKUP(A125,$U$12:$AD$125,8),0,VLOOKUP(A126,U$12:$AD$125,8))</f>
        <v>0</v>
      </c>
      <c r="M126" s="9">
        <f>IF(L126&gt;0,VLOOKUP(L126,T$12:$AC$125,7),0)</f>
        <v>0</v>
      </c>
      <c r="N126" s="10">
        <f t="shared" si="19"/>
        <v>0</v>
      </c>
      <c r="O126" s="10">
        <f t="shared" ca="1" si="20"/>
        <v>295.13069998999998</v>
      </c>
      <c r="P126" s="24" t="str">
        <f t="shared" si="25"/>
        <v>A+J=</v>
      </c>
      <c r="Q126" s="12">
        <f t="shared" si="26"/>
        <v>43291</v>
      </c>
      <c r="R126" s="13"/>
      <c r="S126" s="13"/>
      <c r="U126" s="40"/>
      <c r="V126" s="40"/>
      <c r="W126" s="40"/>
      <c r="AA126" s="13"/>
      <c r="AB126" s="13"/>
      <c r="AC126" s="13"/>
      <c r="AD126" s="13"/>
      <c r="AE126" s="13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</row>
    <row r="127" spans="1:168" x14ac:dyDescent="0.2">
      <c r="A127" s="109">
        <f t="shared" si="21"/>
        <v>43043</v>
      </c>
      <c r="B127" s="4">
        <f t="shared" ca="1" si="27"/>
        <v>10298.2623</v>
      </c>
      <c r="C127" s="4">
        <f t="shared" si="22"/>
        <v>10000</v>
      </c>
      <c r="D127" s="6">
        <f ca="1">IF(A127&lt;$B$1,VLOOKUP(A127,[1]DI!$A$4:$B$15000,2,FALSE),0)</f>
        <v>0</v>
      </c>
      <c r="E127" s="4">
        <f t="shared" ca="1" si="15"/>
        <v>0</v>
      </c>
      <c r="F127" s="22">
        <f t="shared" si="23"/>
        <v>1.075</v>
      </c>
      <c r="G127" s="7">
        <f t="shared" ca="1" si="16"/>
        <v>1</v>
      </c>
      <c r="H127" s="4">
        <f ca="1">TRUNC(PRODUCT(G$10:G126),15)</f>
        <v>1.02982623379931</v>
      </c>
      <c r="I127" s="4">
        <f t="shared" si="24"/>
        <v>1</v>
      </c>
      <c r="J127" s="4">
        <f t="shared" ca="1" si="17"/>
        <v>1.0298262300000001</v>
      </c>
      <c r="K127" s="4">
        <f t="shared" ca="1" si="18"/>
        <v>298.26229999999998</v>
      </c>
      <c r="L127" s="23">
        <f>IF(VLOOKUP(A127,$U$12:$AD$125,8)=VLOOKUP(A126,$U$12:$AD$125,8),0,VLOOKUP(A127,U$12:$AD$125,8))</f>
        <v>0</v>
      </c>
      <c r="M127" s="9">
        <f>IF(L127&gt;0,VLOOKUP(L127,T$12:$AC$125,7),0)</f>
        <v>0</v>
      </c>
      <c r="N127" s="10">
        <f t="shared" si="19"/>
        <v>0</v>
      </c>
      <c r="O127" s="10">
        <f t="shared" ca="1" si="20"/>
        <v>298.26229999999998</v>
      </c>
      <c r="P127" s="24" t="str">
        <f t="shared" si="25"/>
        <v>A+J=</v>
      </c>
      <c r="Q127" s="12">
        <f t="shared" si="26"/>
        <v>43291</v>
      </c>
      <c r="R127" s="13"/>
      <c r="S127" s="13"/>
      <c r="U127" s="40"/>
      <c r="V127" s="40"/>
      <c r="W127" s="40"/>
      <c r="AA127" s="13"/>
      <c r="AB127" s="13"/>
      <c r="AC127" s="13"/>
      <c r="AD127" s="13"/>
      <c r="AE127" s="13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</row>
    <row r="128" spans="1:168" x14ac:dyDescent="0.2">
      <c r="A128" s="109">
        <f t="shared" si="21"/>
        <v>43044</v>
      </c>
      <c r="B128" s="4">
        <f t="shared" ca="1" si="27"/>
        <v>10298.2623</v>
      </c>
      <c r="C128" s="4">
        <f t="shared" si="22"/>
        <v>10000</v>
      </c>
      <c r="D128" s="6">
        <f ca="1">IF(A128&lt;$B$1,VLOOKUP(A128,[1]DI!$A$4:$B$15000,2,FALSE),0)</f>
        <v>0</v>
      </c>
      <c r="E128" s="4">
        <f t="shared" ca="1" si="15"/>
        <v>0</v>
      </c>
      <c r="F128" s="22">
        <f t="shared" si="23"/>
        <v>1.075</v>
      </c>
      <c r="G128" s="7">
        <f t="shared" ca="1" si="16"/>
        <v>1</v>
      </c>
      <c r="H128" s="4">
        <f ca="1">TRUNC(PRODUCT(G$10:G127),15)</f>
        <v>1.02982623379931</v>
      </c>
      <c r="I128" s="4">
        <f t="shared" si="24"/>
        <v>1</v>
      </c>
      <c r="J128" s="4">
        <f t="shared" ca="1" si="17"/>
        <v>1.0298262300000001</v>
      </c>
      <c r="K128" s="4">
        <f t="shared" ca="1" si="18"/>
        <v>298.26229999999998</v>
      </c>
      <c r="L128" s="23">
        <f>IF(VLOOKUP(A128,$U$12:$AD$125,8)=VLOOKUP(A127,$U$12:$AD$125,8),0,VLOOKUP(A128,U$12:$AD$125,8))</f>
        <v>0</v>
      </c>
      <c r="M128" s="9">
        <f>IF(L128&gt;0,VLOOKUP(L128,T$12:$AC$125,7),0)</f>
        <v>0</v>
      </c>
      <c r="N128" s="10">
        <f t="shared" si="19"/>
        <v>0</v>
      </c>
      <c r="O128" s="10">
        <f t="shared" ca="1" si="20"/>
        <v>298.26229999999998</v>
      </c>
      <c r="P128" s="24" t="str">
        <f t="shared" si="25"/>
        <v>A+J=</v>
      </c>
      <c r="Q128" s="12">
        <f t="shared" si="26"/>
        <v>43291</v>
      </c>
      <c r="R128" s="13"/>
      <c r="S128" s="13"/>
      <c r="T128" s="41" t="s">
        <v>47</v>
      </c>
      <c r="U128" s="42"/>
      <c r="V128" s="40"/>
      <c r="W128" s="40"/>
      <c r="X128" s="43" t="s">
        <v>48</v>
      </c>
      <c r="Y128" s="43" t="s">
        <v>49</v>
      </c>
      <c r="Z128" s="43" t="s">
        <v>50</v>
      </c>
      <c r="AA128" s="13"/>
      <c r="AB128" s="13"/>
      <c r="AC128" s="13"/>
      <c r="AD128" s="13"/>
      <c r="AE128" s="13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</row>
    <row r="129" spans="1:168" x14ac:dyDescent="0.2">
      <c r="A129" s="109">
        <f t="shared" si="21"/>
        <v>43045</v>
      </c>
      <c r="B129" s="4">
        <f t="shared" ca="1" si="27"/>
        <v>10298.2623</v>
      </c>
      <c r="C129" s="4">
        <f t="shared" si="22"/>
        <v>10000</v>
      </c>
      <c r="D129" s="6">
        <f ca="1">IF(A129&lt;$B$1,VLOOKUP(A129,[1]DI!$A$4:$B$15000,2,FALSE),0)</f>
        <v>7.3899999999999993E-2</v>
      </c>
      <c r="E129" s="4">
        <f t="shared" ca="1" si="15"/>
        <v>2.8296000000000001E-4</v>
      </c>
      <c r="F129" s="22">
        <f t="shared" si="23"/>
        <v>1.075</v>
      </c>
      <c r="G129" s="7">
        <f t="shared" ca="1" si="16"/>
        <v>1.000304182</v>
      </c>
      <c r="H129" s="4">
        <f ca="1">TRUNC(PRODUCT(G$10:G128),15)</f>
        <v>1.02982623379931</v>
      </c>
      <c r="I129" s="4">
        <f t="shared" si="24"/>
        <v>1</v>
      </c>
      <c r="J129" s="4">
        <f t="shared" ca="1" si="17"/>
        <v>1.0298262300000001</v>
      </c>
      <c r="K129" s="4">
        <f t="shared" ca="1" si="18"/>
        <v>298.26229999999998</v>
      </c>
      <c r="L129" s="23">
        <f>IF(VLOOKUP(A129,$U$12:$AD$125,8)=VLOOKUP(A128,$U$12:$AD$125,8),0,VLOOKUP(A129,U$12:$AD$125,8))</f>
        <v>0</v>
      </c>
      <c r="M129" s="9">
        <f>IF(L129&gt;0,VLOOKUP(L129,T$12:$AC$125,7),0)</f>
        <v>0</v>
      </c>
      <c r="N129" s="10">
        <f t="shared" si="19"/>
        <v>0</v>
      </c>
      <c r="O129" s="10">
        <f t="shared" ca="1" si="20"/>
        <v>298.26229999999998</v>
      </c>
      <c r="P129" s="24" t="str">
        <f t="shared" si="25"/>
        <v>A+J=</v>
      </c>
      <c r="Q129" s="12">
        <f t="shared" si="26"/>
        <v>43291</v>
      </c>
      <c r="R129" s="13"/>
      <c r="S129" s="13"/>
      <c r="T129" s="44">
        <v>38602</v>
      </c>
      <c r="U129" s="26" t="s">
        <v>51</v>
      </c>
      <c r="V129" s="40"/>
      <c r="W129" s="40"/>
      <c r="X129" s="28">
        <f>A8</f>
        <v>42926</v>
      </c>
      <c r="Y129" s="28">
        <f t="shared" ref="Y129:Y142" si="28">WORKDAY(X129,-1,T$129:T$513)</f>
        <v>42923</v>
      </c>
      <c r="Z129" s="28">
        <f t="shared" ref="Z129:Z142" si="29">WORKDAY(Y129,1,T$129:T$513)</f>
        <v>42926</v>
      </c>
      <c r="AA129" s="13"/>
      <c r="AB129" s="13"/>
      <c r="AC129" s="13"/>
      <c r="AD129" s="13"/>
      <c r="AE129" s="13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</row>
    <row r="130" spans="1:168" x14ac:dyDescent="0.2">
      <c r="A130" s="109">
        <f t="shared" si="21"/>
        <v>43046</v>
      </c>
      <c r="B130" s="4">
        <f t="shared" ca="1" si="27"/>
        <v>10301.394899999999</v>
      </c>
      <c r="C130" s="4">
        <f t="shared" si="22"/>
        <v>10000</v>
      </c>
      <c r="D130" s="6">
        <f ca="1">IF(A130&lt;$B$1,VLOOKUP(A130,[1]DI!$A$4:$B$15000,2,FALSE),0)</f>
        <v>7.3899999999999993E-2</v>
      </c>
      <c r="E130" s="4">
        <f t="shared" ca="1" si="15"/>
        <v>2.8296000000000001E-4</v>
      </c>
      <c r="F130" s="22">
        <f t="shared" si="23"/>
        <v>1.075</v>
      </c>
      <c r="G130" s="7">
        <f t="shared" ca="1" si="16"/>
        <v>1.000304182</v>
      </c>
      <c r="H130" s="4">
        <f ca="1">TRUNC(PRODUCT(G$10:G129),15)</f>
        <v>1.0301394884027599</v>
      </c>
      <c r="I130" s="4">
        <f t="shared" si="24"/>
        <v>1</v>
      </c>
      <c r="J130" s="4">
        <f t="shared" ca="1" si="17"/>
        <v>1.03013949</v>
      </c>
      <c r="K130" s="4">
        <f t="shared" ca="1" si="18"/>
        <v>301.39490000000001</v>
      </c>
      <c r="L130" s="23">
        <f>IF(VLOOKUP(A130,$U$12:$AD$125,8)=VLOOKUP(A129,$U$12:$AD$125,8),0,VLOOKUP(A130,U$12:$AD$125,8))</f>
        <v>0</v>
      </c>
      <c r="M130" s="9">
        <f>IF(L130&gt;0,VLOOKUP(L130,T$12:$AC$125,7),0)</f>
        <v>0</v>
      </c>
      <c r="N130" s="10">
        <f t="shared" si="19"/>
        <v>0</v>
      </c>
      <c r="O130" s="10">
        <f t="shared" ca="1" si="20"/>
        <v>301.39490000000001</v>
      </c>
      <c r="P130" s="24" t="str">
        <f t="shared" si="25"/>
        <v>A+J=</v>
      </c>
      <c r="Q130" s="12">
        <f t="shared" si="26"/>
        <v>43291</v>
      </c>
      <c r="R130" s="13"/>
      <c r="S130" s="13"/>
      <c r="T130" s="44">
        <v>38637</v>
      </c>
      <c r="U130" s="26" t="s">
        <v>52</v>
      </c>
      <c r="V130" s="40"/>
      <c r="W130" s="40"/>
      <c r="X130" s="28">
        <f t="shared" ref="X130:X142" si="30">EDATE(X129,6)</f>
        <v>43110</v>
      </c>
      <c r="Y130" s="28">
        <f t="shared" si="28"/>
        <v>43109</v>
      </c>
      <c r="Z130" s="28">
        <f t="shared" si="29"/>
        <v>43110</v>
      </c>
      <c r="AA130" s="13"/>
      <c r="AB130" s="13"/>
      <c r="AC130" s="13"/>
      <c r="AD130" s="13"/>
      <c r="AE130" s="13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</row>
    <row r="131" spans="1:168" x14ac:dyDescent="0.2">
      <c r="A131" s="109">
        <f t="shared" si="21"/>
        <v>43047</v>
      </c>
      <c r="B131" s="4">
        <f t="shared" ca="1" si="27"/>
        <v>10304.52839999</v>
      </c>
      <c r="C131" s="4">
        <f t="shared" si="22"/>
        <v>10000</v>
      </c>
      <c r="D131" s="6">
        <f ca="1">IF(A131&lt;$B$1,VLOOKUP(A131,[1]DI!$A$4:$B$15000,2,FALSE),0)</f>
        <v>7.3899999999999993E-2</v>
      </c>
      <c r="E131" s="4">
        <f t="shared" ca="1" si="15"/>
        <v>2.8296000000000001E-4</v>
      </c>
      <c r="F131" s="22">
        <f t="shared" si="23"/>
        <v>1.075</v>
      </c>
      <c r="G131" s="7">
        <f t="shared" ca="1" si="16"/>
        <v>1.000304182</v>
      </c>
      <c r="H131" s="4">
        <f ca="1">TRUNC(PRODUCT(G$10:G130),15)</f>
        <v>1.0304528382926199</v>
      </c>
      <c r="I131" s="4">
        <f t="shared" si="24"/>
        <v>1</v>
      </c>
      <c r="J131" s="4">
        <f t="shared" ca="1" si="17"/>
        <v>1.0304528399999999</v>
      </c>
      <c r="K131" s="4">
        <f t="shared" ca="1" si="18"/>
        <v>304.52839999000003</v>
      </c>
      <c r="L131" s="23">
        <f>IF(VLOOKUP(A131,$U$12:$AD$125,8)=VLOOKUP(A130,$U$12:$AD$125,8),0,VLOOKUP(A131,U$12:$AD$125,8))</f>
        <v>0</v>
      </c>
      <c r="M131" s="9">
        <f>IF(L131&gt;0,VLOOKUP(L131,T$12:$AC$125,7),0)</f>
        <v>0</v>
      </c>
      <c r="N131" s="10">
        <f t="shared" si="19"/>
        <v>0</v>
      </c>
      <c r="O131" s="10">
        <f t="shared" ca="1" si="20"/>
        <v>304.52839999000003</v>
      </c>
      <c r="P131" s="24" t="str">
        <f t="shared" si="25"/>
        <v>A+J=</v>
      </c>
      <c r="Q131" s="12">
        <f t="shared" si="26"/>
        <v>43291</v>
      </c>
      <c r="R131" s="13"/>
      <c r="S131" s="13"/>
      <c r="T131" s="44">
        <v>38658</v>
      </c>
      <c r="U131" s="26" t="s">
        <v>53</v>
      </c>
      <c r="V131" s="40"/>
      <c r="W131" s="40"/>
      <c r="X131" s="28">
        <f t="shared" si="30"/>
        <v>43291</v>
      </c>
      <c r="Y131" s="28">
        <f t="shared" si="28"/>
        <v>43290</v>
      </c>
      <c r="Z131" s="28">
        <f t="shared" si="29"/>
        <v>43291</v>
      </c>
      <c r="AA131" s="13"/>
      <c r="AB131" s="13"/>
      <c r="AC131" s="13"/>
      <c r="AD131" s="13"/>
      <c r="AE131" s="13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</row>
    <row r="132" spans="1:168" x14ac:dyDescent="0.2">
      <c r="A132" s="109">
        <f t="shared" si="21"/>
        <v>43048</v>
      </c>
      <c r="B132" s="4">
        <f t="shared" ca="1" si="27"/>
        <v>10307.662799989999</v>
      </c>
      <c r="C132" s="4">
        <f t="shared" si="22"/>
        <v>10000</v>
      </c>
      <c r="D132" s="6">
        <f ca="1">IF(A132&lt;$B$1,VLOOKUP(A132,[1]DI!$A$4:$B$15000,2,FALSE),0)</f>
        <v>7.3899999999999993E-2</v>
      </c>
      <c r="E132" s="4">
        <f t="shared" ca="1" si="15"/>
        <v>2.8296000000000001E-4</v>
      </c>
      <c r="F132" s="22">
        <f t="shared" si="23"/>
        <v>1.075</v>
      </c>
      <c r="G132" s="7">
        <f t="shared" ca="1" si="16"/>
        <v>1.000304182</v>
      </c>
      <c r="H132" s="4">
        <f ca="1">TRUNC(PRODUCT(G$10:G131),15)</f>
        <v>1.0307662834978799</v>
      </c>
      <c r="I132" s="4">
        <f t="shared" si="24"/>
        <v>1</v>
      </c>
      <c r="J132" s="4">
        <f t="shared" ca="1" si="17"/>
        <v>1.0307662799999999</v>
      </c>
      <c r="K132" s="4">
        <f t="shared" ca="1" si="18"/>
        <v>307.66279999</v>
      </c>
      <c r="L132" s="23">
        <f>IF(VLOOKUP(A132,$U$12:$AD$125,8)=VLOOKUP(A131,$U$12:$AD$125,8),0,VLOOKUP(A132,U$12:$AD$125,8))</f>
        <v>0</v>
      </c>
      <c r="M132" s="9">
        <f>IF(L132&gt;0,VLOOKUP(L132,T$12:$AC$125,7),0)</f>
        <v>0</v>
      </c>
      <c r="N132" s="10">
        <f t="shared" si="19"/>
        <v>0</v>
      </c>
      <c r="O132" s="10">
        <f t="shared" ca="1" si="20"/>
        <v>307.66279999</v>
      </c>
      <c r="P132" s="24" t="str">
        <f t="shared" si="25"/>
        <v>A+J=</v>
      </c>
      <c r="Q132" s="12">
        <f t="shared" si="26"/>
        <v>43291</v>
      </c>
      <c r="R132" s="13"/>
      <c r="S132" s="13"/>
      <c r="T132" s="44">
        <v>38671</v>
      </c>
      <c r="U132" s="26" t="s">
        <v>54</v>
      </c>
      <c r="V132" s="40"/>
      <c r="W132" s="40"/>
      <c r="X132" s="28">
        <f t="shared" si="30"/>
        <v>43475</v>
      </c>
      <c r="Y132" s="28">
        <f t="shared" si="28"/>
        <v>43474</v>
      </c>
      <c r="Z132" s="28">
        <f t="shared" si="29"/>
        <v>43475</v>
      </c>
      <c r="AA132" s="13"/>
      <c r="AB132" s="13"/>
      <c r="AC132" s="13"/>
      <c r="AD132" s="13"/>
      <c r="AE132" s="13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</row>
    <row r="133" spans="1:168" x14ac:dyDescent="0.2">
      <c r="A133" s="109">
        <f t="shared" si="21"/>
        <v>43049</v>
      </c>
      <c r="B133" s="4">
        <f t="shared" ca="1" si="27"/>
        <v>10310.798199999999</v>
      </c>
      <c r="C133" s="4">
        <f t="shared" si="22"/>
        <v>10000</v>
      </c>
      <c r="D133" s="6">
        <f ca="1">IF(A133&lt;$B$1,VLOOKUP(A133,[1]DI!$A$4:$B$15000,2,FALSE),0)</f>
        <v>7.3899999999999993E-2</v>
      </c>
      <c r="E133" s="4">
        <f t="shared" ca="1" si="15"/>
        <v>2.8296000000000001E-4</v>
      </c>
      <c r="F133" s="22">
        <f t="shared" si="23"/>
        <v>1.075</v>
      </c>
      <c r="G133" s="7">
        <f t="shared" ca="1" si="16"/>
        <v>1.000304182</v>
      </c>
      <c r="H133" s="4">
        <f ca="1">TRUNC(PRODUCT(G$10:G132),15)</f>
        <v>1.0310798240475301</v>
      </c>
      <c r="I133" s="4">
        <f t="shared" si="24"/>
        <v>1</v>
      </c>
      <c r="J133" s="4">
        <f t="shared" ca="1" si="17"/>
        <v>1.03107982</v>
      </c>
      <c r="K133" s="4">
        <f t="shared" ca="1" si="18"/>
        <v>310.79820000000001</v>
      </c>
      <c r="L133" s="23">
        <f>IF(VLOOKUP(A133,$U$12:$AD$125,8)=VLOOKUP(A132,$U$12:$AD$125,8),0,VLOOKUP(A133,U$12:$AD$125,8))</f>
        <v>0</v>
      </c>
      <c r="M133" s="9">
        <f>IF(L133&gt;0,VLOOKUP(L133,T$12:$AC$125,7),0)</f>
        <v>0</v>
      </c>
      <c r="N133" s="10">
        <f t="shared" si="19"/>
        <v>0</v>
      </c>
      <c r="O133" s="10">
        <f t="shared" ca="1" si="20"/>
        <v>310.79820000000001</v>
      </c>
      <c r="P133" s="24" t="str">
        <f t="shared" si="25"/>
        <v>A+J=</v>
      </c>
      <c r="Q133" s="12">
        <f t="shared" si="26"/>
        <v>43291</v>
      </c>
      <c r="R133" s="13"/>
      <c r="S133" s="13"/>
      <c r="T133" s="44">
        <v>38775</v>
      </c>
      <c r="U133" s="26" t="s">
        <v>55</v>
      </c>
      <c r="V133" s="40"/>
      <c r="W133" s="40"/>
      <c r="X133" s="28">
        <f t="shared" si="30"/>
        <v>43656</v>
      </c>
      <c r="Y133" s="28">
        <f t="shared" si="28"/>
        <v>43655</v>
      </c>
      <c r="Z133" s="28">
        <f t="shared" si="29"/>
        <v>43656</v>
      </c>
      <c r="AA133" s="13"/>
      <c r="AB133" s="13"/>
      <c r="AC133" s="13"/>
      <c r="AD133" s="13"/>
      <c r="AE133" s="13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</row>
    <row r="134" spans="1:168" x14ac:dyDescent="0.2">
      <c r="A134" s="109">
        <f t="shared" si="21"/>
        <v>43050</v>
      </c>
      <c r="B134" s="4">
        <f t="shared" ca="1" si="27"/>
        <v>10313.934600000001</v>
      </c>
      <c r="C134" s="4">
        <f t="shared" si="22"/>
        <v>10000</v>
      </c>
      <c r="D134" s="6">
        <f ca="1">IF(A134&lt;$B$1,VLOOKUP(A134,[1]DI!$A$4:$B$15000,2,FALSE),0)</f>
        <v>0</v>
      </c>
      <c r="E134" s="4">
        <f t="shared" ca="1" si="15"/>
        <v>0</v>
      </c>
      <c r="F134" s="22">
        <f t="shared" si="23"/>
        <v>1.075</v>
      </c>
      <c r="G134" s="7">
        <f t="shared" ca="1" si="16"/>
        <v>1</v>
      </c>
      <c r="H134" s="4">
        <f ca="1">TRUNC(PRODUCT(G$10:G133),15)</f>
        <v>1.0313934599705701</v>
      </c>
      <c r="I134" s="4">
        <f t="shared" si="24"/>
        <v>1</v>
      </c>
      <c r="J134" s="4">
        <f t="shared" ca="1" si="17"/>
        <v>1.0313934600000001</v>
      </c>
      <c r="K134" s="4">
        <f t="shared" ca="1" si="18"/>
        <v>313.93459999999999</v>
      </c>
      <c r="L134" s="23">
        <f>IF(VLOOKUP(A134,$U$12:$AD$125,8)=VLOOKUP(A133,$U$12:$AD$125,8),0,VLOOKUP(A134,U$12:$AD$125,8))</f>
        <v>0</v>
      </c>
      <c r="M134" s="9">
        <f>IF(L134&gt;0,VLOOKUP(L134,T$12:$AC$125,7),0)</f>
        <v>0</v>
      </c>
      <c r="N134" s="10">
        <f t="shared" si="19"/>
        <v>0</v>
      </c>
      <c r="O134" s="10">
        <f t="shared" ca="1" si="20"/>
        <v>313.93459999999999</v>
      </c>
      <c r="P134" s="24" t="str">
        <f t="shared" si="25"/>
        <v>A+J=</v>
      </c>
      <c r="Q134" s="12">
        <f t="shared" si="26"/>
        <v>43291</v>
      </c>
      <c r="R134" s="13"/>
      <c r="S134" s="13"/>
      <c r="T134" s="44">
        <v>38776</v>
      </c>
      <c r="U134" s="26" t="s">
        <v>55</v>
      </c>
      <c r="V134" s="40"/>
      <c r="W134" s="40"/>
      <c r="X134" s="28">
        <f t="shared" si="30"/>
        <v>43840</v>
      </c>
      <c r="Y134" s="28">
        <f t="shared" si="28"/>
        <v>43839</v>
      </c>
      <c r="Z134" s="28">
        <f t="shared" si="29"/>
        <v>43840</v>
      </c>
      <c r="AA134" s="13"/>
      <c r="AB134" s="13"/>
      <c r="AC134" s="13"/>
      <c r="AD134" s="13"/>
      <c r="AE134" s="13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</row>
    <row r="135" spans="1:168" x14ac:dyDescent="0.2">
      <c r="A135" s="109">
        <f t="shared" si="21"/>
        <v>43051</v>
      </c>
      <c r="B135" s="4">
        <f t="shared" ca="1" si="27"/>
        <v>10313.934600000001</v>
      </c>
      <c r="C135" s="4">
        <f t="shared" si="22"/>
        <v>10000</v>
      </c>
      <c r="D135" s="6">
        <f ca="1">IF(A135&lt;$B$1,VLOOKUP(A135,[1]DI!$A$4:$B$15000,2,FALSE),0)</f>
        <v>0</v>
      </c>
      <c r="E135" s="4">
        <f t="shared" ca="1" si="15"/>
        <v>0</v>
      </c>
      <c r="F135" s="22">
        <f t="shared" si="23"/>
        <v>1.075</v>
      </c>
      <c r="G135" s="7">
        <f t="shared" ca="1" si="16"/>
        <v>1</v>
      </c>
      <c r="H135" s="4">
        <f ca="1">TRUNC(PRODUCT(G$10:G134),15)</f>
        <v>1.0313934599705701</v>
      </c>
      <c r="I135" s="4">
        <f t="shared" si="24"/>
        <v>1</v>
      </c>
      <c r="J135" s="4">
        <f t="shared" ca="1" si="17"/>
        <v>1.0313934600000001</v>
      </c>
      <c r="K135" s="4">
        <f t="shared" ca="1" si="18"/>
        <v>313.93459999999999</v>
      </c>
      <c r="L135" s="23">
        <f>IF(VLOOKUP(A135,$U$12:$AD$125,8)=VLOOKUP(A134,$U$12:$AD$125,8),0,VLOOKUP(A135,U$12:$AD$125,8))</f>
        <v>0</v>
      </c>
      <c r="M135" s="9">
        <f>IF(L135&gt;0,VLOOKUP(L135,T$12:$AC$125,7),0)</f>
        <v>0</v>
      </c>
      <c r="N135" s="10">
        <f t="shared" si="19"/>
        <v>0</v>
      </c>
      <c r="O135" s="10">
        <f t="shared" ca="1" si="20"/>
        <v>313.93459999999999</v>
      </c>
      <c r="P135" s="24" t="str">
        <f t="shared" si="25"/>
        <v>A+J=</v>
      </c>
      <c r="Q135" s="12">
        <f t="shared" si="26"/>
        <v>43291</v>
      </c>
      <c r="R135" s="13"/>
      <c r="S135" s="13"/>
      <c r="T135" s="44">
        <v>38821</v>
      </c>
      <c r="U135" s="26" t="s">
        <v>56</v>
      </c>
      <c r="V135" s="40"/>
      <c r="W135" s="40"/>
      <c r="X135" s="28">
        <f t="shared" si="30"/>
        <v>44022</v>
      </c>
      <c r="Y135" s="28">
        <f t="shared" si="28"/>
        <v>44021</v>
      </c>
      <c r="Z135" s="28">
        <f t="shared" si="29"/>
        <v>44022</v>
      </c>
      <c r="AA135" s="13"/>
      <c r="AB135" s="13"/>
      <c r="AC135" s="13"/>
      <c r="AD135" s="13"/>
      <c r="AE135" s="13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</row>
    <row r="136" spans="1:168" x14ac:dyDescent="0.2">
      <c r="A136" s="109">
        <f t="shared" si="21"/>
        <v>43052</v>
      </c>
      <c r="B136" s="4">
        <f t="shared" ca="1" si="27"/>
        <v>10313.934600000001</v>
      </c>
      <c r="C136" s="4">
        <f t="shared" si="22"/>
        <v>10000</v>
      </c>
      <c r="D136" s="6">
        <f ca="1">IF(A136&lt;$B$1,VLOOKUP(A136,[1]DI!$A$4:$B$15000,2,FALSE),0)</f>
        <v>7.3899999999999993E-2</v>
      </c>
      <c r="E136" s="4">
        <f t="shared" ca="1" si="15"/>
        <v>2.8296000000000001E-4</v>
      </c>
      <c r="F136" s="22">
        <f t="shared" si="23"/>
        <v>1.075</v>
      </c>
      <c r="G136" s="7">
        <f t="shared" ca="1" si="16"/>
        <v>1.000304182</v>
      </c>
      <c r="H136" s="4">
        <f ca="1">TRUNC(PRODUCT(G$10:G135),15)</f>
        <v>1.0313934599705701</v>
      </c>
      <c r="I136" s="4">
        <f t="shared" si="24"/>
        <v>1</v>
      </c>
      <c r="J136" s="4">
        <f t="shared" ca="1" si="17"/>
        <v>1.0313934600000001</v>
      </c>
      <c r="K136" s="4">
        <f t="shared" ca="1" si="18"/>
        <v>313.93459999999999</v>
      </c>
      <c r="L136" s="23">
        <f>IF(VLOOKUP(A136,$U$12:$AD$125,8)=VLOOKUP(A135,$U$12:$AD$125,8),0,VLOOKUP(A136,U$12:$AD$125,8))</f>
        <v>0</v>
      </c>
      <c r="M136" s="9">
        <f>IF(L136&gt;0,VLOOKUP(L136,T$12:$AC$125,7),0)</f>
        <v>0</v>
      </c>
      <c r="N136" s="10">
        <f t="shared" si="19"/>
        <v>0</v>
      </c>
      <c r="O136" s="10">
        <f t="shared" ca="1" si="20"/>
        <v>313.93459999999999</v>
      </c>
      <c r="P136" s="24" t="str">
        <f t="shared" si="25"/>
        <v>A+J=</v>
      </c>
      <c r="Q136" s="12">
        <f t="shared" si="26"/>
        <v>43291</v>
      </c>
      <c r="R136" s="13"/>
      <c r="S136" s="13"/>
      <c r="T136" s="44">
        <v>38828</v>
      </c>
      <c r="U136" s="26" t="s">
        <v>57</v>
      </c>
      <c r="V136" s="40"/>
      <c r="W136" s="40"/>
      <c r="X136" s="28">
        <f t="shared" si="30"/>
        <v>44206</v>
      </c>
      <c r="Y136" s="28">
        <f t="shared" si="28"/>
        <v>44204</v>
      </c>
      <c r="Z136" s="28">
        <f t="shared" si="29"/>
        <v>44207</v>
      </c>
      <c r="AA136" s="13"/>
      <c r="AB136" s="13"/>
      <c r="AC136" s="13"/>
      <c r="AD136" s="13"/>
      <c r="AE136" s="13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</row>
    <row r="137" spans="1:168" x14ac:dyDescent="0.2">
      <c r="A137" s="109">
        <f t="shared" si="21"/>
        <v>43053</v>
      </c>
      <c r="B137" s="4">
        <f t="shared" ca="1" si="27"/>
        <v>10317.071900000001</v>
      </c>
      <c r="C137" s="4">
        <f t="shared" si="22"/>
        <v>10000</v>
      </c>
      <c r="D137" s="6">
        <f ca="1">IF(A137&lt;$B$1,VLOOKUP(A137,[1]DI!$A$4:$B$15000,2,FALSE),0)</f>
        <v>7.3899999999999993E-2</v>
      </c>
      <c r="E137" s="4">
        <f t="shared" ca="1" si="15"/>
        <v>2.8296000000000001E-4</v>
      </c>
      <c r="F137" s="22">
        <f t="shared" si="23"/>
        <v>1.075</v>
      </c>
      <c r="G137" s="7">
        <f t="shared" ca="1" si="16"/>
        <v>1.000304182</v>
      </c>
      <c r="H137" s="4">
        <f ca="1">TRUNC(PRODUCT(G$10:G136),15)</f>
        <v>1.0317071912960101</v>
      </c>
      <c r="I137" s="4">
        <f t="shared" si="24"/>
        <v>1</v>
      </c>
      <c r="J137" s="4">
        <f t="shared" ca="1" si="17"/>
        <v>1.0317071900000001</v>
      </c>
      <c r="K137" s="4">
        <f t="shared" ca="1" si="18"/>
        <v>317.07190000000003</v>
      </c>
      <c r="L137" s="23">
        <f>IF(VLOOKUP(A137,$U$12:$AD$125,8)=VLOOKUP(A136,$U$12:$AD$125,8),0,VLOOKUP(A137,U$12:$AD$125,8))</f>
        <v>0</v>
      </c>
      <c r="M137" s="9">
        <f>IF(L137&gt;0,VLOOKUP(L137,T$12:$AC$125,7),0)</f>
        <v>0</v>
      </c>
      <c r="N137" s="10">
        <f t="shared" si="19"/>
        <v>0</v>
      </c>
      <c r="O137" s="10">
        <f t="shared" ca="1" si="20"/>
        <v>317.07190000000003</v>
      </c>
      <c r="P137" s="24" t="str">
        <f t="shared" si="25"/>
        <v>A+J=</v>
      </c>
      <c r="Q137" s="12">
        <f t="shared" si="26"/>
        <v>43291</v>
      </c>
      <c r="R137" s="13"/>
      <c r="S137" s="13"/>
      <c r="T137" s="44">
        <v>38838</v>
      </c>
      <c r="U137" s="26" t="s">
        <v>58</v>
      </c>
      <c r="V137" s="40"/>
      <c r="W137" s="40"/>
      <c r="X137" s="28">
        <f t="shared" si="30"/>
        <v>44387</v>
      </c>
      <c r="Y137" s="28">
        <f t="shared" si="28"/>
        <v>44386</v>
      </c>
      <c r="Z137" s="28">
        <f t="shared" si="29"/>
        <v>44389</v>
      </c>
      <c r="AA137" s="13"/>
      <c r="AB137" s="13"/>
      <c r="AC137" s="13"/>
      <c r="AD137" s="13"/>
      <c r="AE137" s="13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</row>
    <row r="138" spans="1:168" x14ac:dyDescent="0.2">
      <c r="A138" s="109">
        <f t="shared" si="21"/>
        <v>43054</v>
      </c>
      <c r="B138" s="4">
        <f t="shared" ca="1" si="27"/>
        <v>10320.2102</v>
      </c>
      <c r="C138" s="4">
        <f t="shared" si="22"/>
        <v>10000</v>
      </c>
      <c r="D138" s="6">
        <f ca="1">IF(A138&lt;$B$1,VLOOKUP(A138,[1]DI!$A$4:$B$15000,2,FALSE),0)</f>
        <v>0</v>
      </c>
      <c r="E138" s="4">
        <f t="shared" ref="E138:E201" ca="1" si="31">ROUND((((1+D138)^(1/252)-1)),8)</f>
        <v>0</v>
      </c>
      <c r="F138" s="22">
        <f t="shared" si="23"/>
        <v>1.075</v>
      </c>
      <c r="G138" s="7">
        <f t="shared" ref="G138:G201" ca="1" si="32">TRUNC((1+(E138*F138)),15)</f>
        <v>1</v>
      </c>
      <c r="H138" s="4">
        <f ca="1">TRUNC(PRODUCT(G$10:G137),15)</f>
        <v>1.0320210180528699</v>
      </c>
      <c r="I138" s="4">
        <f t="shared" si="24"/>
        <v>1</v>
      </c>
      <c r="J138" s="4">
        <f t="shared" ref="J138:J201" ca="1" si="33">ROUND(TRUNC(H138/I138,15),8)</f>
        <v>1.03202102</v>
      </c>
      <c r="K138" s="4">
        <f t="shared" ref="K138:K201" ca="1" si="34">TRUNC((C138*(J138-1)),8)</f>
        <v>320.21019999999999</v>
      </c>
      <c r="L138" s="23">
        <f>IF(VLOOKUP(A138,$U$12:$AD$125,8)=VLOOKUP(A137,$U$12:$AD$125,8),0,VLOOKUP(A138,U$12:$AD$125,8))</f>
        <v>0</v>
      </c>
      <c r="M138" s="9">
        <f>IF(L138&gt;0,VLOOKUP(L138,T$12:$AC$125,7),0)</f>
        <v>0</v>
      </c>
      <c r="N138" s="10">
        <f t="shared" ref="N138:N201" si="35">IF(M138&gt;0,(C138*M138),0)</f>
        <v>0</v>
      </c>
      <c r="O138" s="10">
        <f t="shared" ref="O138:O201" ca="1" si="36">(K138+N138)</f>
        <v>320.21019999999999</v>
      </c>
      <c r="P138" s="24" t="str">
        <f t="shared" si="25"/>
        <v>A+J=</v>
      </c>
      <c r="Q138" s="12">
        <f t="shared" si="26"/>
        <v>43291</v>
      </c>
      <c r="R138" s="13"/>
      <c r="S138" s="13"/>
      <c r="T138" s="44">
        <v>38883</v>
      </c>
      <c r="U138" s="26" t="s">
        <v>59</v>
      </c>
      <c r="V138" s="40"/>
      <c r="W138" s="40"/>
      <c r="X138" s="28">
        <f t="shared" si="30"/>
        <v>44571</v>
      </c>
      <c r="Y138" s="28">
        <f t="shared" si="28"/>
        <v>44568</v>
      </c>
      <c r="Z138" s="28">
        <f t="shared" si="29"/>
        <v>44571</v>
      </c>
      <c r="AA138" s="13"/>
      <c r="AB138" s="13"/>
      <c r="AC138" s="13"/>
      <c r="AD138" s="13"/>
      <c r="AE138" s="13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</row>
    <row r="139" spans="1:168" x14ac:dyDescent="0.2">
      <c r="A139" s="109">
        <f t="shared" ref="A139:A202" si="37">(A138+1)</f>
        <v>43055</v>
      </c>
      <c r="B139" s="4">
        <f t="shared" ca="1" si="27"/>
        <v>10320.2102</v>
      </c>
      <c r="C139" s="4">
        <f t="shared" ref="C139:C202" si="38">TRUNC(C138-N138,6)</f>
        <v>10000</v>
      </c>
      <c r="D139" s="6">
        <f ca="1">IF(A139&lt;$B$1,VLOOKUP(A139,[1]DI!$A$4:$B$15000,2,FALSE),0)</f>
        <v>7.3899999999999993E-2</v>
      </c>
      <c r="E139" s="4">
        <f t="shared" ca="1" si="31"/>
        <v>2.8296000000000001E-4</v>
      </c>
      <c r="F139" s="22">
        <f t="shared" ref="F139:F202" si="39">F138</f>
        <v>1.075</v>
      </c>
      <c r="G139" s="7">
        <f t="shared" ca="1" si="32"/>
        <v>1.000304182</v>
      </c>
      <c r="H139" s="4">
        <f ca="1">TRUNC(PRODUCT(G$10:G138),15)</f>
        <v>1.0320210180528699</v>
      </c>
      <c r="I139" s="4">
        <f t="shared" ref="I139:I202" si="40">IF(OR(L138&gt;0,L138="E"),H138,I138)</f>
        <v>1</v>
      </c>
      <c r="J139" s="4">
        <f t="shared" ca="1" si="33"/>
        <v>1.03202102</v>
      </c>
      <c r="K139" s="4">
        <f t="shared" ca="1" si="34"/>
        <v>320.21019999999999</v>
      </c>
      <c r="L139" s="23">
        <f>IF(VLOOKUP(A139,$U$12:$AD$125,8)=VLOOKUP(A138,$U$12:$AD$125,8),0,VLOOKUP(A139,U$12:$AD$125,8))</f>
        <v>0</v>
      </c>
      <c r="M139" s="9">
        <f>IF(L139&gt;0,VLOOKUP(L139,T$12:$AC$125,7),0)</f>
        <v>0</v>
      </c>
      <c r="N139" s="10">
        <f t="shared" si="35"/>
        <v>0</v>
      </c>
      <c r="O139" s="10">
        <f t="shared" ca="1" si="36"/>
        <v>320.21019999999999</v>
      </c>
      <c r="P139" s="24" t="str">
        <f t="shared" ref="P139:P202" si="41">IF(L138&gt;0,VLOOKUP(A138,$U$12:$AD$125,9),P138)</f>
        <v>A+J=</v>
      </c>
      <c r="Q139" s="12">
        <f t="shared" ref="Q139:Q202" si="42">IF(L138&gt;0,VLOOKUP(A138,$U$12:$AD$125,10),Q138)</f>
        <v>43291</v>
      </c>
      <c r="R139" s="13"/>
      <c r="S139" s="13"/>
      <c r="T139" s="44">
        <v>38967</v>
      </c>
      <c r="U139" s="26" t="s">
        <v>51</v>
      </c>
      <c r="V139" s="40"/>
      <c r="W139" s="40"/>
      <c r="X139" s="28">
        <f t="shared" si="30"/>
        <v>44752</v>
      </c>
      <c r="Y139" s="28">
        <f t="shared" si="28"/>
        <v>44750</v>
      </c>
      <c r="Z139" s="28">
        <f t="shared" si="29"/>
        <v>44753</v>
      </c>
      <c r="AA139" s="13"/>
      <c r="AB139" s="13"/>
      <c r="AC139" s="13"/>
      <c r="AD139" s="13"/>
      <c r="AE139" s="13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</row>
    <row r="140" spans="1:168" x14ac:dyDescent="0.2">
      <c r="A140" s="109">
        <f t="shared" si="37"/>
        <v>43056</v>
      </c>
      <c r="B140" s="4">
        <f t="shared" ref="B140:B203" ca="1" si="43">IF(A140&lt;=TODAY(),C140+K140,IF(AND(A140&gt;TODAY(),A140&lt;=$B$1),IF(VLOOKUP(TODAY(),$A$10:$D$370,4,FALSE)=0,"n.d",C140+K140),"n.d"))</f>
        <v>10323.34939999</v>
      </c>
      <c r="C140" s="4">
        <f t="shared" si="38"/>
        <v>10000</v>
      </c>
      <c r="D140" s="6">
        <f ca="1">IF(A140&lt;$B$1,VLOOKUP(A140,[1]DI!$A$4:$B$15000,2,FALSE),0)</f>
        <v>7.3899999999999993E-2</v>
      </c>
      <c r="E140" s="4">
        <f t="shared" ca="1" si="31"/>
        <v>2.8296000000000001E-4</v>
      </c>
      <c r="F140" s="22">
        <f t="shared" si="39"/>
        <v>1.075</v>
      </c>
      <c r="G140" s="7">
        <f t="shared" ca="1" si="32"/>
        <v>1.000304182</v>
      </c>
      <c r="H140" s="4">
        <f ca="1">TRUNC(PRODUCT(G$10:G139),15)</f>
        <v>1.03233494027018</v>
      </c>
      <c r="I140" s="4">
        <f t="shared" si="40"/>
        <v>1</v>
      </c>
      <c r="J140" s="4">
        <f t="shared" ca="1" si="33"/>
        <v>1.0323349399999999</v>
      </c>
      <c r="K140" s="4">
        <f t="shared" ca="1" si="34"/>
        <v>323.34939998999999</v>
      </c>
      <c r="L140" s="23">
        <f>IF(VLOOKUP(A140,$U$12:$AD$125,8)=VLOOKUP(A139,$U$12:$AD$125,8),0,VLOOKUP(A140,U$12:$AD$125,8))</f>
        <v>0</v>
      </c>
      <c r="M140" s="9">
        <f>IF(L140&gt;0,VLOOKUP(L140,T$12:$AC$125,7),0)</f>
        <v>0</v>
      </c>
      <c r="N140" s="10">
        <f t="shared" si="35"/>
        <v>0</v>
      </c>
      <c r="O140" s="10">
        <f t="shared" ca="1" si="36"/>
        <v>323.34939998999999</v>
      </c>
      <c r="P140" s="24" t="str">
        <f t="shared" si="41"/>
        <v>A+J=</v>
      </c>
      <c r="Q140" s="12">
        <f t="shared" si="42"/>
        <v>43291</v>
      </c>
      <c r="R140" s="13"/>
      <c r="S140" s="13"/>
      <c r="T140" s="44">
        <v>39002</v>
      </c>
      <c r="U140" s="26" t="s">
        <v>52</v>
      </c>
      <c r="V140" s="40"/>
      <c r="W140" s="40"/>
      <c r="X140" s="28">
        <f t="shared" si="30"/>
        <v>44936</v>
      </c>
      <c r="Y140" s="28">
        <f t="shared" si="28"/>
        <v>44935</v>
      </c>
      <c r="Z140" s="28">
        <f t="shared" si="29"/>
        <v>44936</v>
      </c>
      <c r="AA140" s="13"/>
      <c r="AB140" s="13"/>
      <c r="AC140" s="13"/>
      <c r="AD140" s="13"/>
      <c r="AE140" s="13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</row>
    <row r="141" spans="1:168" x14ac:dyDescent="0.2">
      <c r="A141" s="109">
        <f t="shared" si="37"/>
        <v>43057</v>
      </c>
      <c r="B141" s="4">
        <f t="shared" ca="1" si="43"/>
        <v>10326.48959999</v>
      </c>
      <c r="C141" s="4">
        <f t="shared" si="38"/>
        <v>10000</v>
      </c>
      <c r="D141" s="6">
        <f ca="1">IF(A141&lt;$B$1,VLOOKUP(A141,[1]DI!$A$4:$B$15000,2,FALSE),0)</f>
        <v>0</v>
      </c>
      <c r="E141" s="4">
        <f t="shared" ca="1" si="31"/>
        <v>0</v>
      </c>
      <c r="F141" s="22">
        <f t="shared" si="39"/>
        <v>1.075</v>
      </c>
      <c r="G141" s="7">
        <f t="shared" ca="1" si="32"/>
        <v>1</v>
      </c>
      <c r="H141" s="4">
        <f ca="1">TRUNC(PRODUCT(G$10:G140),15)</f>
        <v>1.03264895797698</v>
      </c>
      <c r="I141" s="4">
        <f t="shared" si="40"/>
        <v>1</v>
      </c>
      <c r="J141" s="4">
        <f t="shared" ca="1" si="33"/>
        <v>1.0326489599999999</v>
      </c>
      <c r="K141" s="4">
        <f t="shared" ca="1" si="34"/>
        <v>326.48959998999999</v>
      </c>
      <c r="L141" s="23">
        <f>IF(VLOOKUP(A141,$U$12:$AD$125,8)=VLOOKUP(A140,$U$12:$AD$125,8),0,VLOOKUP(A141,U$12:$AD$125,8))</f>
        <v>0</v>
      </c>
      <c r="M141" s="9">
        <f>IF(L141&gt;0,VLOOKUP(L141,T$12:$AC$125,7),0)</f>
        <v>0</v>
      </c>
      <c r="N141" s="10">
        <f t="shared" si="35"/>
        <v>0</v>
      </c>
      <c r="O141" s="10">
        <f t="shared" ca="1" si="36"/>
        <v>326.48959998999999</v>
      </c>
      <c r="P141" s="24" t="str">
        <f t="shared" si="41"/>
        <v>A+J=</v>
      </c>
      <c r="Q141" s="12">
        <f t="shared" si="42"/>
        <v>43291</v>
      </c>
      <c r="R141" s="13"/>
      <c r="S141" s="13"/>
      <c r="T141" s="44">
        <v>39023</v>
      </c>
      <c r="U141" s="26" t="s">
        <v>53</v>
      </c>
      <c r="V141" s="40"/>
      <c r="W141" s="40"/>
      <c r="X141" s="28">
        <f t="shared" si="30"/>
        <v>45117</v>
      </c>
      <c r="Y141" s="28">
        <f t="shared" si="28"/>
        <v>45114</v>
      </c>
      <c r="Z141" s="28">
        <f t="shared" si="29"/>
        <v>45117</v>
      </c>
      <c r="AA141" s="13"/>
      <c r="AB141" s="13"/>
      <c r="AC141" s="13"/>
      <c r="AD141" s="13"/>
      <c r="AE141" s="13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</row>
    <row r="142" spans="1:168" x14ac:dyDescent="0.2">
      <c r="A142" s="109">
        <f t="shared" si="37"/>
        <v>43058</v>
      </c>
      <c r="B142" s="4">
        <f t="shared" ca="1" si="43"/>
        <v>10326.48959999</v>
      </c>
      <c r="C142" s="4">
        <f t="shared" si="38"/>
        <v>10000</v>
      </c>
      <c r="D142" s="6">
        <f ca="1">IF(A142&lt;$B$1,VLOOKUP(A142,[1]DI!$A$4:$B$15000,2,FALSE),0)</f>
        <v>0</v>
      </c>
      <c r="E142" s="4">
        <f t="shared" ca="1" si="31"/>
        <v>0</v>
      </c>
      <c r="F142" s="22">
        <f t="shared" si="39"/>
        <v>1.075</v>
      </c>
      <c r="G142" s="7">
        <f t="shared" ca="1" si="32"/>
        <v>1</v>
      </c>
      <c r="H142" s="4">
        <f ca="1">TRUNC(PRODUCT(G$10:G141),15)</f>
        <v>1.03264895797698</v>
      </c>
      <c r="I142" s="4">
        <f t="shared" si="40"/>
        <v>1</v>
      </c>
      <c r="J142" s="4">
        <f t="shared" ca="1" si="33"/>
        <v>1.0326489599999999</v>
      </c>
      <c r="K142" s="4">
        <f t="shared" ca="1" si="34"/>
        <v>326.48959998999999</v>
      </c>
      <c r="L142" s="23">
        <f>IF(VLOOKUP(A142,$U$12:$AD$125,8)=VLOOKUP(A141,$U$12:$AD$125,8),0,VLOOKUP(A142,U$12:$AD$125,8))</f>
        <v>0</v>
      </c>
      <c r="M142" s="9">
        <f>IF(L142&gt;0,VLOOKUP(L142,T$12:$AC$125,7),0)</f>
        <v>0</v>
      </c>
      <c r="N142" s="10">
        <f t="shared" si="35"/>
        <v>0</v>
      </c>
      <c r="O142" s="10">
        <f t="shared" ca="1" si="36"/>
        <v>326.48959998999999</v>
      </c>
      <c r="P142" s="24" t="str">
        <f t="shared" si="41"/>
        <v>A+J=</v>
      </c>
      <c r="Q142" s="12">
        <f t="shared" si="42"/>
        <v>43291</v>
      </c>
      <c r="R142" s="13"/>
      <c r="S142" s="13"/>
      <c r="T142" s="44">
        <v>39036</v>
      </c>
      <c r="U142" s="26" t="s">
        <v>54</v>
      </c>
      <c r="V142" s="40"/>
      <c r="W142" s="40"/>
      <c r="X142" s="28">
        <f t="shared" si="30"/>
        <v>45301</v>
      </c>
      <c r="Y142" s="28">
        <f t="shared" si="28"/>
        <v>45300</v>
      </c>
      <c r="Z142" s="28">
        <f t="shared" si="29"/>
        <v>45301</v>
      </c>
      <c r="AA142" s="13"/>
      <c r="AB142" s="13"/>
      <c r="AC142" s="13"/>
      <c r="AD142" s="13"/>
      <c r="AE142" s="13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</row>
    <row r="143" spans="1:168" x14ac:dyDescent="0.2">
      <c r="A143" s="109">
        <f t="shared" si="37"/>
        <v>43059</v>
      </c>
      <c r="B143" s="4">
        <f t="shared" ca="1" si="43"/>
        <v>10326.48959999</v>
      </c>
      <c r="C143" s="4">
        <f t="shared" si="38"/>
        <v>10000</v>
      </c>
      <c r="D143" s="6">
        <f ca="1">IF(A143&lt;$B$1,VLOOKUP(A143,[1]DI!$A$4:$B$15000,2,FALSE),0)</f>
        <v>7.3899999999999993E-2</v>
      </c>
      <c r="E143" s="4">
        <f t="shared" ca="1" si="31"/>
        <v>2.8296000000000001E-4</v>
      </c>
      <c r="F143" s="22">
        <f t="shared" si="39"/>
        <v>1.075</v>
      </c>
      <c r="G143" s="7">
        <f t="shared" ca="1" si="32"/>
        <v>1.000304182</v>
      </c>
      <c r="H143" s="4">
        <f ca="1">TRUNC(PRODUCT(G$10:G142),15)</f>
        <v>1.03264895797698</v>
      </c>
      <c r="I143" s="4">
        <f t="shared" si="40"/>
        <v>1</v>
      </c>
      <c r="J143" s="4">
        <f t="shared" ca="1" si="33"/>
        <v>1.0326489599999999</v>
      </c>
      <c r="K143" s="4">
        <f t="shared" ca="1" si="34"/>
        <v>326.48959998999999</v>
      </c>
      <c r="L143" s="23">
        <f>IF(VLOOKUP(A143,$U$12:$AD$125,8)=VLOOKUP(A142,$U$12:$AD$125,8),0,VLOOKUP(A143,U$12:$AD$125,8))</f>
        <v>0</v>
      </c>
      <c r="M143" s="9">
        <f>IF(L143&gt;0,VLOOKUP(L143,T$12:$AC$125,7),0)</f>
        <v>0</v>
      </c>
      <c r="N143" s="10">
        <f t="shared" si="35"/>
        <v>0</v>
      </c>
      <c r="O143" s="10">
        <f t="shared" ca="1" si="36"/>
        <v>326.48959998999999</v>
      </c>
      <c r="P143" s="24" t="str">
        <f t="shared" si="41"/>
        <v>A+J=</v>
      </c>
      <c r="Q143" s="12">
        <f t="shared" si="42"/>
        <v>43291</v>
      </c>
      <c r="R143" s="13"/>
      <c r="S143" s="13"/>
      <c r="T143" s="44">
        <v>39076</v>
      </c>
      <c r="U143" s="26" t="s">
        <v>60</v>
      </c>
      <c r="V143" s="40"/>
      <c r="W143" s="40"/>
      <c r="X143" s="28"/>
      <c r="Y143" s="28"/>
      <c r="Z143" s="28"/>
      <c r="AA143" s="13"/>
      <c r="AB143" s="13"/>
      <c r="AC143" s="13"/>
      <c r="AD143" s="13"/>
      <c r="AE143" s="13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</row>
    <row r="144" spans="1:168" x14ac:dyDescent="0.2">
      <c r="A144" s="109">
        <f t="shared" si="37"/>
        <v>43060</v>
      </c>
      <c r="B144" s="4">
        <f t="shared" ca="1" si="43"/>
        <v>10329.6307</v>
      </c>
      <c r="C144" s="4">
        <f t="shared" si="38"/>
        <v>10000</v>
      </c>
      <c r="D144" s="6">
        <f ca="1">IF(A144&lt;$B$1,VLOOKUP(A144,[1]DI!$A$4:$B$15000,2,FALSE),0)</f>
        <v>7.3899999999999993E-2</v>
      </c>
      <c r="E144" s="4">
        <f t="shared" ca="1" si="31"/>
        <v>2.8296000000000001E-4</v>
      </c>
      <c r="F144" s="22">
        <f t="shared" si="39"/>
        <v>1.075</v>
      </c>
      <c r="G144" s="7">
        <f t="shared" ca="1" si="32"/>
        <v>1.000304182</v>
      </c>
      <c r="H144" s="4">
        <f ca="1">TRUNC(PRODUCT(G$10:G143),15)</f>
        <v>1.0329630712023199</v>
      </c>
      <c r="I144" s="4">
        <f t="shared" si="40"/>
        <v>1</v>
      </c>
      <c r="J144" s="4">
        <f t="shared" ca="1" si="33"/>
        <v>1.0329630700000001</v>
      </c>
      <c r="K144" s="4">
        <f t="shared" ca="1" si="34"/>
        <v>329.63069999999999</v>
      </c>
      <c r="L144" s="23">
        <f>IF(VLOOKUP(A144,$U$12:$AD$125,8)=VLOOKUP(A143,$U$12:$AD$125,8),0,VLOOKUP(A144,U$12:$AD$125,8))</f>
        <v>0</v>
      </c>
      <c r="M144" s="9">
        <f>IF(L144&gt;0,VLOOKUP(L144,T$12:$AC$125,7),0)</f>
        <v>0</v>
      </c>
      <c r="N144" s="10">
        <f t="shared" si="35"/>
        <v>0</v>
      </c>
      <c r="O144" s="10">
        <f t="shared" ca="1" si="36"/>
        <v>329.63069999999999</v>
      </c>
      <c r="P144" s="24" t="str">
        <f t="shared" si="41"/>
        <v>A+J=</v>
      </c>
      <c r="Q144" s="12">
        <f t="shared" si="42"/>
        <v>43291</v>
      </c>
      <c r="R144" s="13"/>
      <c r="S144" s="13"/>
      <c r="T144" s="44">
        <v>39083</v>
      </c>
      <c r="U144" s="26" t="s">
        <v>61</v>
      </c>
      <c r="V144" s="40"/>
      <c r="W144" s="40"/>
      <c r="X144" s="28"/>
      <c r="Y144" s="28"/>
      <c r="Z144" s="28"/>
      <c r="AA144" s="13"/>
      <c r="AB144" s="13"/>
      <c r="AC144" s="13"/>
      <c r="AD144" s="13"/>
      <c r="AE144" s="13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</row>
    <row r="145" spans="1:171" x14ac:dyDescent="0.2">
      <c r="A145" s="109">
        <f t="shared" si="37"/>
        <v>43061</v>
      </c>
      <c r="B145" s="4">
        <f t="shared" ca="1" si="43"/>
        <v>10332.772800000001</v>
      </c>
      <c r="C145" s="4">
        <f t="shared" si="38"/>
        <v>10000</v>
      </c>
      <c r="D145" s="6">
        <f ca="1">IF(A145&lt;$B$1,VLOOKUP(A145,[1]DI!$A$4:$B$15000,2,FALSE),0)</f>
        <v>7.3899999999999993E-2</v>
      </c>
      <c r="E145" s="4">
        <f t="shared" ca="1" si="31"/>
        <v>2.8296000000000001E-4</v>
      </c>
      <c r="F145" s="22">
        <f t="shared" si="39"/>
        <v>1.075</v>
      </c>
      <c r="G145" s="7">
        <f t="shared" ca="1" si="32"/>
        <v>1.000304182</v>
      </c>
      <c r="H145" s="4">
        <f ca="1">TRUNC(PRODUCT(G$10:G144),15)</f>
        <v>1.0332772799752401</v>
      </c>
      <c r="I145" s="4">
        <f t="shared" si="40"/>
        <v>1</v>
      </c>
      <c r="J145" s="4">
        <f t="shared" ca="1" si="33"/>
        <v>1.0332772800000001</v>
      </c>
      <c r="K145" s="4">
        <f t="shared" ca="1" si="34"/>
        <v>332.77280000000002</v>
      </c>
      <c r="L145" s="23">
        <f>IF(VLOOKUP(A145,$U$12:$AD$125,8)=VLOOKUP(A144,$U$12:$AD$125,8),0,VLOOKUP(A145,U$12:$AD$125,8))</f>
        <v>0</v>
      </c>
      <c r="M145" s="9">
        <f>IF(L145&gt;0,VLOOKUP(L145,T$12:$AC$125,7),0)</f>
        <v>0</v>
      </c>
      <c r="N145" s="10">
        <f t="shared" si="35"/>
        <v>0</v>
      </c>
      <c r="O145" s="10">
        <f t="shared" ca="1" si="36"/>
        <v>332.77280000000002</v>
      </c>
      <c r="P145" s="24" t="str">
        <f t="shared" si="41"/>
        <v>A+J=</v>
      </c>
      <c r="Q145" s="12">
        <f t="shared" si="42"/>
        <v>43291</v>
      </c>
      <c r="R145" s="13"/>
      <c r="S145" s="13"/>
      <c r="T145" s="44">
        <v>39132</v>
      </c>
      <c r="U145" s="26" t="s">
        <v>55</v>
      </c>
      <c r="V145" s="40"/>
      <c r="W145" s="40"/>
      <c r="X145" s="28"/>
      <c r="Y145" s="28"/>
      <c r="Z145" s="28"/>
      <c r="AA145" s="13"/>
      <c r="AB145" s="13"/>
      <c r="AC145" s="13"/>
      <c r="AD145" s="13"/>
      <c r="AE145" s="13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</row>
    <row r="146" spans="1:171" x14ac:dyDescent="0.2">
      <c r="A146" s="109">
        <f t="shared" si="37"/>
        <v>43062</v>
      </c>
      <c r="B146" s="4">
        <f t="shared" ca="1" si="43"/>
        <v>10335.915800000001</v>
      </c>
      <c r="C146" s="4">
        <f t="shared" si="38"/>
        <v>10000</v>
      </c>
      <c r="D146" s="6">
        <f ca="1">IF(A146&lt;$B$1,VLOOKUP(A146,[1]DI!$A$4:$B$15000,2,FALSE),0)</f>
        <v>7.3899999999999993E-2</v>
      </c>
      <c r="E146" s="4">
        <f t="shared" ca="1" si="31"/>
        <v>2.8296000000000001E-4</v>
      </c>
      <c r="F146" s="22">
        <f t="shared" si="39"/>
        <v>1.075</v>
      </c>
      <c r="G146" s="7">
        <f t="shared" ca="1" si="32"/>
        <v>1.000304182</v>
      </c>
      <c r="H146" s="4">
        <f ca="1">TRUNC(PRODUCT(G$10:G145),15)</f>
        <v>1.03359158432482</v>
      </c>
      <c r="I146" s="4">
        <f t="shared" si="40"/>
        <v>1</v>
      </c>
      <c r="J146" s="4">
        <f t="shared" ca="1" si="33"/>
        <v>1.03359158</v>
      </c>
      <c r="K146" s="4">
        <f t="shared" ca="1" si="34"/>
        <v>335.91579999999999</v>
      </c>
      <c r="L146" s="23">
        <f>IF(VLOOKUP(A146,$U$12:$AD$125,8)=VLOOKUP(A145,$U$12:$AD$125,8),0,VLOOKUP(A146,U$12:$AD$125,8))</f>
        <v>0</v>
      </c>
      <c r="M146" s="9">
        <f>IF(L146&gt;0,VLOOKUP(L146,T$12:$AC$125,7),0)</f>
        <v>0</v>
      </c>
      <c r="N146" s="10">
        <f t="shared" si="35"/>
        <v>0</v>
      </c>
      <c r="O146" s="10">
        <f t="shared" ca="1" si="36"/>
        <v>335.91579999999999</v>
      </c>
      <c r="P146" s="24" t="str">
        <f t="shared" si="41"/>
        <v>A+J=</v>
      </c>
      <c r="Q146" s="12">
        <f t="shared" si="42"/>
        <v>43291</v>
      </c>
      <c r="R146" s="13"/>
      <c r="S146" s="13"/>
      <c r="T146" s="44">
        <v>39133</v>
      </c>
      <c r="U146" s="26" t="s">
        <v>55</v>
      </c>
      <c r="V146" s="40"/>
      <c r="W146" s="40"/>
      <c r="X146" s="28"/>
      <c r="Y146" s="28"/>
      <c r="Z146" s="28"/>
      <c r="AA146" s="13"/>
      <c r="AB146" s="13"/>
      <c r="AC146" s="13"/>
      <c r="AD146" s="13"/>
      <c r="AE146" s="13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</row>
    <row r="147" spans="1:171" x14ac:dyDescent="0.2">
      <c r="A147" s="109">
        <f t="shared" si="37"/>
        <v>43063</v>
      </c>
      <c r="B147" s="4">
        <f t="shared" ca="1" si="43"/>
        <v>10339.05979999</v>
      </c>
      <c r="C147" s="4">
        <f t="shared" si="38"/>
        <v>10000</v>
      </c>
      <c r="D147" s="6">
        <f ca="1">IF(A147&lt;$B$1,VLOOKUP(A147,[1]DI!$A$4:$B$15000,2,FALSE),0)</f>
        <v>7.3899999999999993E-2</v>
      </c>
      <c r="E147" s="4">
        <f t="shared" ca="1" si="31"/>
        <v>2.8296000000000001E-4</v>
      </c>
      <c r="F147" s="22">
        <f t="shared" si="39"/>
        <v>1.075</v>
      </c>
      <c r="G147" s="7">
        <f t="shared" ca="1" si="32"/>
        <v>1.000304182</v>
      </c>
      <c r="H147" s="4">
        <f ca="1">TRUNC(PRODUCT(G$10:G146),15)</f>
        <v>1.0339059842801199</v>
      </c>
      <c r="I147" s="4">
        <f t="shared" si="40"/>
        <v>1</v>
      </c>
      <c r="J147" s="4">
        <f t="shared" ca="1" si="33"/>
        <v>1.0339059799999999</v>
      </c>
      <c r="K147" s="4">
        <f t="shared" ca="1" si="34"/>
        <v>339.05979998999999</v>
      </c>
      <c r="L147" s="23">
        <f>IF(VLOOKUP(A147,$U$12:$AD$125,8)=VLOOKUP(A146,$U$12:$AD$125,8),0,VLOOKUP(A147,U$12:$AD$125,8))</f>
        <v>0</v>
      </c>
      <c r="M147" s="9">
        <f>IF(L147&gt;0,VLOOKUP(L147,T$12:$AC$125,7),0)</f>
        <v>0</v>
      </c>
      <c r="N147" s="10">
        <f t="shared" si="35"/>
        <v>0</v>
      </c>
      <c r="O147" s="10">
        <f t="shared" ca="1" si="36"/>
        <v>339.05979998999999</v>
      </c>
      <c r="P147" s="24" t="str">
        <f t="shared" si="41"/>
        <v>A+J=</v>
      </c>
      <c r="Q147" s="12">
        <f t="shared" si="42"/>
        <v>43291</v>
      </c>
      <c r="R147" s="13"/>
      <c r="S147" s="13"/>
      <c r="T147" s="44">
        <v>39178</v>
      </c>
      <c r="U147" s="26" t="s">
        <v>56</v>
      </c>
      <c r="V147" s="40"/>
      <c r="W147" s="40"/>
      <c r="X147" s="28"/>
      <c r="Y147" s="28"/>
      <c r="Z147" s="28"/>
      <c r="AA147" s="13"/>
      <c r="AB147" s="13"/>
      <c r="AC147" s="13"/>
      <c r="AD147" s="13"/>
      <c r="AE147" s="13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</row>
    <row r="148" spans="1:171" x14ac:dyDescent="0.2">
      <c r="A148" s="109">
        <f t="shared" si="37"/>
        <v>43064</v>
      </c>
      <c r="B148" s="4">
        <f t="shared" ca="1" si="43"/>
        <v>10342.2048</v>
      </c>
      <c r="C148" s="4">
        <f t="shared" si="38"/>
        <v>10000</v>
      </c>
      <c r="D148" s="6">
        <f ca="1">IF(A148&lt;$B$1,VLOOKUP(A148,[1]DI!$A$4:$B$15000,2,FALSE),0)</f>
        <v>0</v>
      </c>
      <c r="E148" s="4">
        <f t="shared" ca="1" si="31"/>
        <v>0</v>
      </c>
      <c r="F148" s="22">
        <f t="shared" si="39"/>
        <v>1.075</v>
      </c>
      <c r="G148" s="7">
        <f t="shared" ca="1" si="32"/>
        <v>1</v>
      </c>
      <c r="H148" s="4">
        <f ca="1">TRUNC(PRODUCT(G$10:G147),15)</f>
        <v>1.0342204798702299</v>
      </c>
      <c r="I148" s="4">
        <f t="shared" si="40"/>
        <v>1</v>
      </c>
      <c r="J148" s="4">
        <f t="shared" ca="1" si="33"/>
        <v>1.0342204800000001</v>
      </c>
      <c r="K148" s="4">
        <f t="shared" ca="1" si="34"/>
        <v>342.20479999999998</v>
      </c>
      <c r="L148" s="23">
        <f>IF(VLOOKUP(A148,$U$12:$AD$125,8)=VLOOKUP(A147,$U$12:$AD$125,8),0,VLOOKUP(A148,U$12:$AD$125,8))</f>
        <v>0</v>
      </c>
      <c r="M148" s="9">
        <f>IF(L148&gt;0,VLOOKUP(L148,T$12:$AC$125,7),0)</f>
        <v>0</v>
      </c>
      <c r="N148" s="10">
        <f t="shared" si="35"/>
        <v>0</v>
      </c>
      <c r="O148" s="10">
        <f t="shared" ca="1" si="36"/>
        <v>342.20479999999998</v>
      </c>
      <c r="P148" s="24" t="str">
        <f t="shared" si="41"/>
        <v>A+J=</v>
      </c>
      <c r="Q148" s="12">
        <f t="shared" si="42"/>
        <v>43291</v>
      </c>
      <c r="R148" s="13"/>
      <c r="S148" s="13"/>
      <c r="T148" s="44">
        <v>39203</v>
      </c>
      <c r="U148" s="26" t="s">
        <v>58</v>
      </c>
      <c r="V148" s="40"/>
      <c r="W148" s="40"/>
      <c r="X148" s="28"/>
      <c r="Y148" s="28"/>
      <c r="Z148" s="28"/>
      <c r="AA148" s="13"/>
      <c r="AB148" s="13"/>
      <c r="AC148" s="13"/>
      <c r="AD148" s="13"/>
      <c r="AE148" s="13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</row>
    <row r="149" spans="1:171" x14ac:dyDescent="0.2">
      <c r="A149" s="109">
        <f t="shared" si="37"/>
        <v>43065</v>
      </c>
      <c r="B149" s="4">
        <f t="shared" ca="1" si="43"/>
        <v>10342.2048</v>
      </c>
      <c r="C149" s="4">
        <f t="shared" si="38"/>
        <v>10000</v>
      </c>
      <c r="D149" s="6">
        <f ca="1">IF(A149&lt;$B$1,VLOOKUP(A149,[1]DI!$A$4:$B$15000,2,FALSE),0)</f>
        <v>0</v>
      </c>
      <c r="E149" s="4">
        <f t="shared" ca="1" si="31"/>
        <v>0</v>
      </c>
      <c r="F149" s="22">
        <f t="shared" si="39"/>
        <v>1.075</v>
      </c>
      <c r="G149" s="7">
        <f t="shared" ca="1" si="32"/>
        <v>1</v>
      </c>
      <c r="H149" s="4">
        <f ca="1">TRUNC(PRODUCT(G$10:G148),15)</f>
        <v>1.0342204798702299</v>
      </c>
      <c r="I149" s="4">
        <f t="shared" si="40"/>
        <v>1</v>
      </c>
      <c r="J149" s="4">
        <f t="shared" ca="1" si="33"/>
        <v>1.0342204800000001</v>
      </c>
      <c r="K149" s="4">
        <f t="shared" ca="1" si="34"/>
        <v>342.20479999999998</v>
      </c>
      <c r="L149" s="23">
        <f>IF(VLOOKUP(A149,$U$12:$AD$125,8)=VLOOKUP(A148,$U$12:$AD$125,8),0,VLOOKUP(A149,U$12:$AD$125,8))</f>
        <v>0</v>
      </c>
      <c r="M149" s="9">
        <f>IF(L149&gt;0,VLOOKUP(L149,T$12:$AC$125,7),0)</f>
        <v>0</v>
      </c>
      <c r="N149" s="10">
        <f t="shared" si="35"/>
        <v>0</v>
      </c>
      <c r="O149" s="10">
        <f t="shared" ca="1" si="36"/>
        <v>342.20479999999998</v>
      </c>
      <c r="P149" s="24" t="str">
        <f t="shared" si="41"/>
        <v>A+J=</v>
      </c>
      <c r="Q149" s="12">
        <f t="shared" si="42"/>
        <v>43291</v>
      </c>
      <c r="R149" s="13"/>
      <c r="S149" s="13"/>
      <c r="T149" s="44">
        <v>39240</v>
      </c>
      <c r="U149" s="26" t="s">
        <v>59</v>
      </c>
      <c r="V149" s="40"/>
      <c r="W149" s="40"/>
      <c r="X149" s="28"/>
      <c r="Y149" s="28"/>
      <c r="Z149" s="28"/>
      <c r="AA149" s="13"/>
      <c r="AB149" s="13"/>
      <c r="AC149" s="13"/>
      <c r="AD149" s="13"/>
      <c r="AE149" s="13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</row>
    <row r="150" spans="1:171" x14ac:dyDescent="0.2">
      <c r="A150" s="109">
        <f t="shared" si="37"/>
        <v>43066</v>
      </c>
      <c r="B150" s="4">
        <f t="shared" ca="1" si="43"/>
        <v>10342.2048</v>
      </c>
      <c r="C150" s="4">
        <f t="shared" si="38"/>
        <v>10000</v>
      </c>
      <c r="D150" s="6">
        <f ca="1">IF(A150&lt;$B$1,VLOOKUP(A150,[1]DI!$A$4:$B$15000,2,FALSE),0)</f>
        <v>7.3899999999999993E-2</v>
      </c>
      <c r="E150" s="4">
        <f t="shared" ca="1" si="31"/>
        <v>2.8296000000000001E-4</v>
      </c>
      <c r="F150" s="22">
        <f t="shared" si="39"/>
        <v>1.075</v>
      </c>
      <c r="G150" s="7">
        <f t="shared" ca="1" si="32"/>
        <v>1.000304182</v>
      </c>
      <c r="H150" s="4">
        <f ca="1">TRUNC(PRODUCT(G$10:G149),15)</f>
        <v>1.0342204798702299</v>
      </c>
      <c r="I150" s="4">
        <f t="shared" si="40"/>
        <v>1</v>
      </c>
      <c r="J150" s="4">
        <f t="shared" ca="1" si="33"/>
        <v>1.0342204800000001</v>
      </c>
      <c r="K150" s="4">
        <f t="shared" ca="1" si="34"/>
        <v>342.20479999999998</v>
      </c>
      <c r="L150" s="23">
        <f>IF(VLOOKUP(A150,$U$12:$AD$125,8)=VLOOKUP(A149,$U$12:$AD$125,8),0,VLOOKUP(A150,U$12:$AD$125,8))</f>
        <v>0</v>
      </c>
      <c r="M150" s="9">
        <f>IF(L150&gt;0,VLOOKUP(L150,T$12:$AC$125,7),0)</f>
        <v>0</v>
      </c>
      <c r="N150" s="10">
        <f t="shared" si="35"/>
        <v>0</v>
      </c>
      <c r="O150" s="10">
        <f t="shared" ca="1" si="36"/>
        <v>342.20479999999998</v>
      </c>
      <c r="P150" s="24" t="str">
        <f t="shared" si="41"/>
        <v>A+J=</v>
      </c>
      <c r="Q150" s="12">
        <f t="shared" si="42"/>
        <v>43291</v>
      </c>
      <c r="R150" s="13"/>
      <c r="S150" s="13"/>
      <c r="T150" s="44">
        <v>39332</v>
      </c>
      <c r="U150" s="26" t="s">
        <v>51</v>
      </c>
      <c r="V150" s="40"/>
      <c r="W150" s="40"/>
      <c r="X150" s="28"/>
      <c r="Y150" s="28"/>
      <c r="Z150" s="28"/>
      <c r="AA150" s="13"/>
      <c r="AB150" s="13"/>
      <c r="AC150" s="13"/>
      <c r="AD150" s="13"/>
      <c r="AE150" s="13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</row>
    <row r="151" spans="1:171" x14ac:dyDescent="0.2">
      <c r="A151" s="109">
        <f t="shared" si="37"/>
        <v>43067</v>
      </c>
      <c r="B151" s="4">
        <f t="shared" ca="1" si="43"/>
        <v>10345.350700000001</v>
      </c>
      <c r="C151" s="4">
        <f t="shared" si="38"/>
        <v>10000</v>
      </c>
      <c r="D151" s="6">
        <f ca="1">IF(A151&lt;$B$1,VLOOKUP(A151,[1]DI!$A$4:$B$15000,2,FALSE),0)</f>
        <v>7.3899999999999993E-2</v>
      </c>
      <c r="E151" s="4">
        <f t="shared" ca="1" si="31"/>
        <v>2.8296000000000001E-4</v>
      </c>
      <c r="F151" s="22">
        <f t="shared" si="39"/>
        <v>1.075</v>
      </c>
      <c r="G151" s="7">
        <f t="shared" ca="1" si="32"/>
        <v>1.000304182</v>
      </c>
      <c r="H151" s="4">
        <f ca="1">TRUNC(PRODUCT(G$10:G150),15)</f>
        <v>1.03453507112424</v>
      </c>
      <c r="I151" s="4">
        <f t="shared" si="40"/>
        <v>1</v>
      </c>
      <c r="J151" s="4">
        <f t="shared" ca="1" si="33"/>
        <v>1.03453507</v>
      </c>
      <c r="K151" s="4">
        <f t="shared" ca="1" si="34"/>
        <v>345.35070000000002</v>
      </c>
      <c r="L151" s="23">
        <f>IF(VLOOKUP(A151,$U$12:$AD$125,8)=VLOOKUP(A150,$U$12:$AD$125,8),0,VLOOKUP(A151,U$12:$AD$125,8))</f>
        <v>0</v>
      </c>
      <c r="M151" s="9">
        <f>IF(L151&gt;0,VLOOKUP(L151,T$12:$AC$125,7),0)</f>
        <v>0</v>
      </c>
      <c r="N151" s="10">
        <f t="shared" si="35"/>
        <v>0</v>
      </c>
      <c r="O151" s="10">
        <f t="shared" ca="1" si="36"/>
        <v>345.35070000000002</v>
      </c>
      <c r="P151" s="24" t="str">
        <f t="shared" si="41"/>
        <v>A+J=</v>
      </c>
      <c r="Q151" s="12">
        <f t="shared" si="42"/>
        <v>43291</v>
      </c>
      <c r="R151" s="13"/>
      <c r="S151" s="13"/>
      <c r="T151" s="44">
        <v>39367</v>
      </c>
      <c r="U151" s="26" t="s">
        <v>52</v>
      </c>
      <c r="V151" s="40"/>
      <c r="W151" s="40"/>
      <c r="X151" s="28"/>
      <c r="Y151" s="28"/>
      <c r="Z151" s="28"/>
      <c r="AA151" s="13"/>
      <c r="AB151" s="13"/>
      <c r="AC151" s="13"/>
      <c r="AD151" s="13"/>
      <c r="AE151" s="13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</row>
    <row r="152" spans="1:171" x14ac:dyDescent="0.2">
      <c r="A152" s="109">
        <f t="shared" si="37"/>
        <v>43068</v>
      </c>
      <c r="B152" s="4">
        <f t="shared" ca="1" si="43"/>
        <v>10348.497600000001</v>
      </c>
      <c r="C152" s="4">
        <f t="shared" si="38"/>
        <v>10000</v>
      </c>
      <c r="D152" s="6">
        <f ca="1">IF(A152&lt;$B$1,VLOOKUP(A152,[1]DI!$A$4:$B$15000,2,FALSE),0)</f>
        <v>7.3899999999999993E-2</v>
      </c>
      <c r="E152" s="4">
        <f t="shared" ca="1" si="31"/>
        <v>2.8296000000000001E-4</v>
      </c>
      <c r="F152" s="22">
        <f t="shared" si="39"/>
        <v>1.075</v>
      </c>
      <c r="G152" s="7">
        <f t="shared" ca="1" si="32"/>
        <v>1.000304182</v>
      </c>
      <c r="H152" s="4">
        <f ca="1">TRUNC(PRODUCT(G$10:G151),15)</f>
        <v>1.0348497580712499</v>
      </c>
      <c r="I152" s="4">
        <f t="shared" si="40"/>
        <v>1</v>
      </c>
      <c r="J152" s="4">
        <f t="shared" ca="1" si="33"/>
        <v>1.03484976</v>
      </c>
      <c r="K152" s="4">
        <f t="shared" ca="1" si="34"/>
        <v>348.49759999999998</v>
      </c>
      <c r="L152" s="23">
        <f>IF(VLOOKUP(A152,$U$12:$AD$125,8)=VLOOKUP(A151,$U$12:$AD$125,8),0,VLOOKUP(A152,U$12:$AD$125,8))</f>
        <v>0</v>
      </c>
      <c r="M152" s="9">
        <f>IF(L152&gt;0,VLOOKUP(L152,T$12:$AC$125,7),0)</f>
        <v>0</v>
      </c>
      <c r="N152" s="10">
        <f t="shared" si="35"/>
        <v>0</v>
      </c>
      <c r="O152" s="10">
        <f t="shared" ca="1" si="36"/>
        <v>348.49759999999998</v>
      </c>
      <c r="P152" s="24" t="str">
        <f t="shared" si="41"/>
        <v>A+J=</v>
      </c>
      <c r="Q152" s="12">
        <f t="shared" si="42"/>
        <v>43291</v>
      </c>
      <c r="R152" s="13"/>
      <c r="S152" s="13"/>
      <c r="T152" s="44">
        <v>39388</v>
      </c>
      <c r="U152" s="26" t="s">
        <v>53</v>
      </c>
      <c r="V152" s="40"/>
      <c r="W152" s="40"/>
      <c r="X152" s="28"/>
      <c r="Y152" s="28"/>
      <c r="Z152" s="28"/>
      <c r="AA152" s="13"/>
      <c r="AB152" s="13"/>
      <c r="AC152" s="13"/>
      <c r="AD152" s="13"/>
      <c r="AE152" s="13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</row>
    <row r="153" spans="1:171" x14ac:dyDescent="0.2">
      <c r="A153" s="109">
        <f t="shared" si="37"/>
        <v>43069</v>
      </c>
      <c r="B153" s="4">
        <f t="shared" ca="1" si="43"/>
        <v>10351.645399999999</v>
      </c>
      <c r="C153" s="4">
        <f t="shared" si="38"/>
        <v>10000</v>
      </c>
      <c r="D153" s="6">
        <f ca="1">IF(A153&lt;$B$1,VLOOKUP(A153,[1]DI!$A$4:$B$15000,2,FALSE),0)</f>
        <v>7.3899999999999993E-2</v>
      </c>
      <c r="E153" s="4">
        <f t="shared" ca="1" si="31"/>
        <v>2.8296000000000001E-4</v>
      </c>
      <c r="F153" s="22">
        <f t="shared" si="39"/>
        <v>1.075</v>
      </c>
      <c r="G153" s="7">
        <f t="shared" ca="1" si="32"/>
        <v>1.000304182</v>
      </c>
      <c r="H153" s="4">
        <f ca="1">TRUNC(PRODUCT(G$10:G152),15)</f>
        <v>1.03516454074036</v>
      </c>
      <c r="I153" s="4">
        <f t="shared" si="40"/>
        <v>1</v>
      </c>
      <c r="J153" s="4">
        <f t="shared" ca="1" si="33"/>
        <v>1.03516454</v>
      </c>
      <c r="K153" s="4">
        <f t="shared" ca="1" si="34"/>
        <v>351.6454</v>
      </c>
      <c r="L153" s="23">
        <f>IF(VLOOKUP(A153,$U$12:$AD$125,8)=VLOOKUP(A152,$U$12:$AD$125,8),0,VLOOKUP(A153,U$12:$AD$125,8))</f>
        <v>0</v>
      </c>
      <c r="M153" s="9">
        <f>IF(L153&gt;0,VLOOKUP(L153,T$12:$AC$125,7),0)</f>
        <v>0</v>
      </c>
      <c r="N153" s="10">
        <f t="shared" si="35"/>
        <v>0</v>
      </c>
      <c r="O153" s="10">
        <f t="shared" ca="1" si="36"/>
        <v>351.6454</v>
      </c>
      <c r="P153" s="24" t="str">
        <f t="shared" si="41"/>
        <v>A+J=</v>
      </c>
      <c r="Q153" s="12">
        <f t="shared" si="42"/>
        <v>43291</v>
      </c>
      <c r="R153" s="13"/>
      <c r="S153" s="13"/>
      <c r="T153" s="44">
        <v>39401</v>
      </c>
      <c r="U153" s="26" t="s">
        <v>54</v>
      </c>
      <c r="V153" s="40"/>
      <c r="W153" s="40"/>
      <c r="X153" s="28"/>
      <c r="Y153" s="28"/>
      <c r="Z153" s="28"/>
      <c r="AA153" s="13"/>
      <c r="AB153" s="13"/>
      <c r="AC153" s="13"/>
      <c r="AD153" s="13"/>
      <c r="AE153" s="13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</row>
    <row r="154" spans="1:171" x14ac:dyDescent="0.2">
      <c r="A154" s="109">
        <f t="shared" si="37"/>
        <v>43070</v>
      </c>
      <c r="B154" s="4">
        <f t="shared" ca="1" si="43"/>
        <v>10354.794199989999</v>
      </c>
      <c r="C154" s="4">
        <f t="shared" si="38"/>
        <v>10000</v>
      </c>
      <c r="D154" s="6">
        <f ca="1">IF(A154&lt;$B$1,VLOOKUP(A154,[1]DI!$A$4:$B$15000,2,FALSE),0)</f>
        <v>7.3899999999999993E-2</v>
      </c>
      <c r="E154" s="4">
        <f t="shared" ca="1" si="31"/>
        <v>2.8296000000000001E-4</v>
      </c>
      <c r="F154" s="22">
        <f t="shared" si="39"/>
        <v>1.075</v>
      </c>
      <c r="G154" s="7">
        <f t="shared" ca="1" si="32"/>
        <v>1.000304182</v>
      </c>
      <c r="H154" s="4">
        <f ca="1">TRUNC(PRODUCT(G$10:G153),15)</f>
        <v>1.03547941916069</v>
      </c>
      <c r="I154" s="4">
        <f t="shared" si="40"/>
        <v>1</v>
      </c>
      <c r="J154" s="4">
        <f t="shared" ca="1" si="33"/>
        <v>1.0354794199999999</v>
      </c>
      <c r="K154" s="4">
        <f t="shared" ca="1" si="34"/>
        <v>354.79419998999998</v>
      </c>
      <c r="L154" s="23">
        <f>IF(VLOOKUP(A154,$U$12:$AD$125,8)=VLOOKUP(A153,$U$12:$AD$125,8),0,VLOOKUP(A154,U$12:$AD$125,8))</f>
        <v>0</v>
      </c>
      <c r="M154" s="9">
        <f>IF(L154&gt;0,VLOOKUP(L154,T$12:$AC$125,7),0)</f>
        <v>0</v>
      </c>
      <c r="N154" s="10">
        <f t="shared" si="35"/>
        <v>0</v>
      </c>
      <c r="O154" s="10">
        <f t="shared" ca="1" si="36"/>
        <v>354.79419998999998</v>
      </c>
      <c r="P154" s="24" t="str">
        <f t="shared" si="41"/>
        <v>A+J=</v>
      </c>
      <c r="Q154" s="12">
        <f t="shared" si="42"/>
        <v>43291</v>
      </c>
      <c r="R154" s="13"/>
      <c r="S154" s="13"/>
      <c r="T154" s="44">
        <v>39441</v>
      </c>
      <c r="U154" s="26" t="s">
        <v>60</v>
      </c>
      <c r="V154" s="40"/>
      <c r="W154" s="40"/>
      <c r="X154" s="28"/>
      <c r="Y154" s="28"/>
      <c r="Z154" s="28"/>
      <c r="AA154" s="13"/>
      <c r="AB154" s="13"/>
      <c r="AC154" s="13"/>
      <c r="AD154" s="13"/>
      <c r="AE154" s="13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</row>
    <row r="155" spans="1:171" x14ac:dyDescent="0.2">
      <c r="A155" s="109">
        <f t="shared" si="37"/>
        <v>43071</v>
      </c>
      <c r="B155" s="4">
        <f t="shared" ca="1" si="43"/>
        <v>10357.9439</v>
      </c>
      <c r="C155" s="4">
        <f t="shared" si="38"/>
        <v>10000</v>
      </c>
      <c r="D155" s="6">
        <f ca="1">IF(A155&lt;$B$1,VLOOKUP(A155,[1]DI!$A$4:$B$15000,2,FALSE),0)</f>
        <v>0</v>
      </c>
      <c r="E155" s="4">
        <f t="shared" ca="1" si="31"/>
        <v>0</v>
      </c>
      <c r="F155" s="22">
        <f t="shared" si="39"/>
        <v>1.075</v>
      </c>
      <c r="G155" s="7">
        <f t="shared" ca="1" si="32"/>
        <v>1</v>
      </c>
      <c r="H155" s="4">
        <f ca="1">TRUNC(PRODUCT(G$10:G154),15)</f>
        <v>1.03579439336137</v>
      </c>
      <c r="I155" s="4">
        <f t="shared" si="40"/>
        <v>1</v>
      </c>
      <c r="J155" s="4">
        <f t="shared" ca="1" si="33"/>
        <v>1.03579439</v>
      </c>
      <c r="K155" s="4">
        <f t="shared" ca="1" si="34"/>
        <v>357.94389999999999</v>
      </c>
      <c r="L155" s="23">
        <f>IF(VLOOKUP(A155,$U$12:$AD$125,8)=VLOOKUP(A154,$U$12:$AD$125,8),0,VLOOKUP(A155,U$12:$AD$125,8))</f>
        <v>0</v>
      </c>
      <c r="M155" s="9">
        <f>IF(L155&gt;0,VLOOKUP(L155,T$12:$AC$125,7),0)</f>
        <v>0</v>
      </c>
      <c r="N155" s="10">
        <f t="shared" si="35"/>
        <v>0</v>
      </c>
      <c r="O155" s="10">
        <f t="shared" ca="1" si="36"/>
        <v>357.94389999999999</v>
      </c>
      <c r="P155" s="24" t="str">
        <f t="shared" si="41"/>
        <v>A+J=</v>
      </c>
      <c r="Q155" s="12">
        <f t="shared" si="42"/>
        <v>43291</v>
      </c>
      <c r="R155" s="13"/>
      <c r="S155" s="13"/>
      <c r="T155" s="44">
        <v>39448</v>
      </c>
      <c r="U155" s="26" t="s">
        <v>61</v>
      </c>
      <c r="V155" s="40"/>
      <c r="W155" s="40"/>
      <c r="X155" s="28"/>
      <c r="Y155" s="28"/>
      <c r="Z155" s="28"/>
      <c r="AA155" s="13"/>
      <c r="AB155" s="13"/>
      <c r="AC155" s="13"/>
      <c r="AD155" s="13"/>
      <c r="AE155" s="13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</row>
    <row r="156" spans="1:171" x14ac:dyDescent="0.2">
      <c r="A156" s="109">
        <f t="shared" si="37"/>
        <v>43072</v>
      </c>
      <c r="B156" s="4">
        <f t="shared" ca="1" si="43"/>
        <v>10357.9439</v>
      </c>
      <c r="C156" s="4">
        <f t="shared" si="38"/>
        <v>10000</v>
      </c>
      <c r="D156" s="6">
        <f ca="1">IF(A156&lt;$B$1,VLOOKUP(A156,[1]DI!$A$4:$B$15000,2,FALSE),0)</f>
        <v>0</v>
      </c>
      <c r="E156" s="4">
        <f t="shared" ca="1" si="31"/>
        <v>0</v>
      </c>
      <c r="F156" s="22">
        <f t="shared" si="39"/>
        <v>1.075</v>
      </c>
      <c r="G156" s="7">
        <f t="shared" ca="1" si="32"/>
        <v>1</v>
      </c>
      <c r="H156" s="4">
        <f ca="1">TRUNC(PRODUCT(G$10:G155),15)</f>
        <v>1.03579439336137</v>
      </c>
      <c r="I156" s="4">
        <f t="shared" si="40"/>
        <v>1</v>
      </c>
      <c r="J156" s="4">
        <f t="shared" ca="1" si="33"/>
        <v>1.03579439</v>
      </c>
      <c r="K156" s="4">
        <f t="shared" ca="1" si="34"/>
        <v>357.94389999999999</v>
      </c>
      <c r="L156" s="23">
        <f>IF(VLOOKUP(A156,$U$12:$AD$125,8)=VLOOKUP(A155,$U$12:$AD$125,8),0,VLOOKUP(A156,U$12:$AD$125,8))</f>
        <v>0</v>
      </c>
      <c r="M156" s="9">
        <f>IF(L156&gt;0,VLOOKUP(L156,T$12:$AC$125,7),0)</f>
        <v>0</v>
      </c>
      <c r="N156" s="10">
        <f t="shared" si="35"/>
        <v>0</v>
      </c>
      <c r="O156" s="10">
        <f t="shared" ca="1" si="36"/>
        <v>357.94389999999999</v>
      </c>
      <c r="P156" s="24" t="str">
        <f t="shared" si="41"/>
        <v>A+J=</v>
      </c>
      <c r="Q156" s="12">
        <f t="shared" si="42"/>
        <v>43291</v>
      </c>
      <c r="R156" s="13"/>
      <c r="S156" s="36"/>
      <c r="T156" s="44">
        <v>39482</v>
      </c>
      <c r="U156" s="26" t="s">
        <v>55</v>
      </c>
      <c r="V156" s="40"/>
      <c r="W156" s="38"/>
      <c r="X156" s="28"/>
      <c r="Y156" s="28"/>
      <c r="Z156" s="28"/>
      <c r="AA156" s="13"/>
      <c r="AB156" s="13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8"/>
      <c r="FN156" s="38"/>
      <c r="FO156" s="38"/>
    </row>
    <row r="157" spans="1:171" x14ac:dyDescent="0.2">
      <c r="A157" s="109">
        <f t="shared" si="37"/>
        <v>43073</v>
      </c>
      <c r="B157" s="4">
        <f t="shared" ca="1" si="43"/>
        <v>10357.9439</v>
      </c>
      <c r="C157" s="4">
        <f t="shared" si="38"/>
        <v>10000</v>
      </c>
      <c r="D157" s="6">
        <f ca="1">IF(A157&lt;$B$1,VLOOKUP(A157,[1]DI!$A$4:$B$15000,2,FALSE),0)</f>
        <v>7.3899999999999993E-2</v>
      </c>
      <c r="E157" s="4">
        <f t="shared" ca="1" si="31"/>
        <v>2.8296000000000001E-4</v>
      </c>
      <c r="F157" s="22">
        <f t="shared" si="39"/>
        <v>1.075</v>
      </c>
      <c r="G157" s="7">
        <f t="shared" ca="1" si="32"/>
        <v>1.000304182</v>
      </c>
      <c r="H157" s="4">
        <f ca="1">TRUNC(PRODUCT(G$10:G156),15)</f>
        <v>1.03579439336137</v>
      </c>
      <c r="I157" s="4">
        <f t="shared" si="40"/>
        <v>1</v>
      </c>
      <c r="J157" s="4">
        <f t="shared" ca="1" si="33"/>
        <v>1.03579439</v>
      </c>
      <c r="K157" s="4">
        <f t="shared" ca="1" si="34"/>
        <v>357.94389999999999</v>
      </c>
      <c r="L157" s="23">
        <f>IF(VLOOKUP(A157,$U$12:$AD$125,8)=VLOOKUP(A156,$U$12:$AD$125,8),0,VLOOKUP(A157,U$12:$AD$125,8))</f>
        <v>0</v>
      </c>
      <c r="M157" s="9">
        <f>IF(L157&gt;0,VLOOKUP(L157,T$12:$AC$125,7),0)</f>
        <v>0</v>
      </c>
      <c r="N157" s="10">
        <f t="shared" si="35"/>
        <v>0</v>
      </c>
      <c r="O157" s="10">
        <f t="shared" ca="1" si="36"/>
        <v>357.94389999999999</v>
      </c>
      <c r="P157" s="24" t="str">
        <f t="shared" si="41"/>
        <v>A+J=</v>
      </c>
      <c r="Q157" s="12">
        <f t="shared" si="42"/>
        <v>43291</v>
      </c>
      <c r="R157" s="13"/>
      <c r="S157" s="13"/>
      <c r="T157" s="44">
        <v>39483</v>
      </c>
      <c r="U157" s="26" t="s">
        <v>55</v>
      </c>
      <c r="V157" s="40"/>
      <c r="W157" s="40"/>
      <c r="X157" s="28"/>
      <c r="Y157" s="28"/>
      <c r="Z157" s="28"/>
      <c r="AA157" s="13"/>
      <c r="AB157" s="13"/>
      <c r="AC157" s="13"/>
      <c r="AD157" s="13"/>
      <c r="AE157" s="13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</row>
    <row r="158" spans="1:171" x14ac:dyDescent="0.2">
      <c r="A158" s="109">
        <f t="shared" si="37"/>
        <v>43074</v>
      </c>
      <c r="B158" s="4">
        <f t="shared" ca="1" si="43"/>
        <v>10361.0946</v>
      </c>
      <c r="C158" s="4">
        <f t="shared" si="38"/>
        <v>10000</v>
      </c>
      <c r="D158" s="6">
        <f ca="1">IF(A158&lt;$B$1,VLOOKUP(A158,[1]DI!$A$4:$B$15000,2,FALSE),0)</f>
        <v>7.3899999999999993E-2</v>
      </c>
      <c r="E158" s="4">
        <f t="shared" ca="1" si="31"/>
        <v>2.8296000000000001E-4</v>
      </c>
      <c r="F158" s="22">
        <f t="shared" si="39"/>
        <v>1.075</v>
      </c>
      <c r="G158" s="7">
        <f t="shared" ca="1" si="32"/>
        <v>1.000304182</v>
      </c>
      <c r="H158" s="4">
        <f ca="1">TRUNC(PRODUCT(G$10:G157),15)</f>
        <v>1.03610946337153</v>
      </c>
      <c r="I158" s="4">
        <f t="shared" si="40"/>
        <v>1</v>
      </c>
      <c r="J158" s="4">
        <f t="shared" ca="1" si="33"/>
        <v>1.03610946</v>
      </c>
      <c r="K158" s="4">
        <f t="shared" ca="1" si="34"/>
        <v>361.09460000000001</v>
      </c>
      <c r="L158" s="23">
        <f>IF(VLOOKUP(A158,$U$12:$AD$125,8)=VLOOKUP(A157,$U$12:$AD$125,8),0,VLOOKUP(A158,U$12:$AD$125,8))</f>
        <v>0</v>
      </c>
      <c r="M158" s="9">
        <f>IF(L158&gt;0,VLOOKUP(L158,T$12:$AC$125,7),0)</f>
        <v>0</v>
      </c>
      <c r="N158" s="10">
        <f t="shared" si="35"/>
        <v>0</v>
      </c>
      <c r="O158" s="10">
        <f t="shared" ca="1" si="36"/>
        <v>361.09460000000001</v>
      </c>
      <c r="P158" s="24" t="str">
        <f t="shared" si="41"/>
        <v>A+J=</v>
      </c>
      <c r="Q158" s="12">
        <f t="shared" si="42"/>
        <v>43291</v>
      </c>
      <c r="R158" s="13"/>
      <c r="S158" s="13"/>
      <c r="T158" s="44">
        <v>39528</v>
      </c>
      <c r="U158" s="26" t="s">
        <v>56</v>
      </c>
      <c r="V158" s="40"/>
      <c r="W158" s="40"/>
      <c r="X158" s="28"/>
      <c r="Y158" s="28"/>
      <c r="Z158" s="28"/>
      <c r="AA158" s="13"/>
      <c r="AB158" s="13"/>
      <c r="AC158" s="13"/>
      <c r="AD158" s="13"/>
      <c r="AE158" s="13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</row>
    <row r="159" spans="1:171" x14ac:dyDescent="0.2">
      <c r="A159" s="109">
        <f t="shared" si="37"/>
        <v>43075</v>
      </c>
      <c r="B159" s="4">
        <f t="shared" ca="1" si="43"/>
        <v>10364.246300000001</v>
      </c>
      <c r="C159" s="4">
        <f t="shared" si="38"/>
        <v>10000</v>
      </c>
      <c r="D159" s="6">
        <f ca="1">IF(A159&lt;$B$1,VLOOKUP(A159,[1]DI!$A$4:$B$15000,2,FALSE),0)</f>
        <v>7.3899999999999993E-2</v>
      </c>
      <c r="E159" s="4">
        <f t="shared" ca="1" si="31"/>
        <v>2.8296000000000001E-4</v>
      </c>
      <c r="F159" s="22">
        <f t="shared" si="39"/>
        <v>1.075</v>
      </c>
      <c r="G159" s="7">
        <f t="shared" ca="1" si="32"/>
        <v>1.000304182</v>
      </c>
      <c r="H159" s="4">
        <f ca="1">TRUNC(PRODUCT(G$10:G158),15)</f>
        <v>1.0364246292203201</v>
      </c>
      <c r="I159" s="4">
        <f t="shared" si="40"/>
        <v>1</v>
      </c>
      <c r="J159" s="4">
        <f t="shared" ca="1" si="33"/>
        <v>1.03642463</v>
      </c>
      <c r="K159" s="4">
        <f t="shared" ca="1" si="34"/>
        <v>364.24630000000002</v>
      </c>
      <c r="L159" s="23">
        <f>IF(VLOOKUP(A159,$U$12:$AD$125,8)=VLOOKUP(A158,$U$12:$AD$125,8),0,VLOOKUP(A159,U$12:$AD$125,8))</f>
        <v>0</v>
      </c>
      <c r="M159" s="9">
        <f>IF(L159&gt;0,VLOOKUP(L159,T$12:$AC$125,7),0)</f>
        <v>0</v>
      </c>
      <c r="N159" s="10">
        <f t="shared" si="35"/>
        <v>0</v>
      </c>
      <c r="O159" s="10">
        <f t="shared" ca="1" si="36"/>
        <v>364.24630000000002</v>
      </c>
      <c r="P159" s="24" t="str">
        <f t="shared" si="41"/>
        <v>A+J=</v>
      </c>
      <c r="Q159" s="12">
        <f t="shared" si="42"/>
        <v>43291</v>
      </c>
      <c r="R159" s="13"/>
      <c r="S159" s="13"/>
      <c r="T159" s="44">
        <v>39559</v>
      </c>
      <c r="U159" s="26" t="s">
        <v>57</v>
      </c>
      <c r="V159" s="40"/>
      <c r="W159" s="40"/>
      <c r="X159" s="28"/>
      <c r="Y159" s="28"/>
      <c r="Z159" s="28"/>
      <c r="AA159" s="13"/>
      <c r="AB159" s="13"/>
      <c r="AC159" s="13"/>
      <c r="AD159" s="13"/>
      <c r="AE159" s="13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</row>
    <row r="160" spans="1:171" x14ac:dyDescent="0.2">
      <c r="A160" s="109">
        <f t="shared" si="37"/>
        <v>43076</v>
      </c>
      <c r="B160" s="4">
        <f t="shared" ca="1" si="43"/>
        <v>10367.3989</v>
      </c>
      <c r="C160" s="4">
        <f t="shared" si="38"/>
        <v>10000</v>
      </c>
      <c r="D160" s="6">
        <f ca="1">IF(A160&lt;$B$1,VLOOKUP(A160,[1]DI!$A$4:$B$15000,2,FALSE),0)</f>
        <v>6.8900000000000003E-2</v>
      </c>
      <c r="E160" s="4">
        <f t="shared" ca="1" si="31"/>
        <v>2.6444000000000001E-4</v>
      </c>
      <c r="F160" s="22">
        <f t="shared" si="39"/>
        <v>1.075</v>
      </c>
      <c r="G160" s="7">
        <f t="shared" ca="1" si="32"/>
        <v>1.0002842729999999</v>
      </c>
      <c r="H160" s="4">
        <f ca="1">TRUNC(PRODUCT(G$10:G159),15)</f>
        <v>1.0367398909368799</v>
      </c>
      <c r="I160" s="4">
        <f t="shared" si="40"/>
        <v>1</v>
      </c>
      <c r="J160" s="4">
        <f t="shared" ca="1" si="33"/>
        <v>1.03673989</v>
      </c>
      <c r="K160" s="4">
        <f t="shared" ca="1" si="34"/>
        <v>367.39890000000003</v>
      </c>
      <c r="L160" s="23">
        <f>IF(VLOOKUP(A160,$U$12:$AD$125,8)=VLOOKUP(A159,$U$12:$AD$125,8),0,VLOOKUP(A160,U$12:$AD$125,8))</f>
        <v>0</v>
      </c>
      <c r="M160" s="9">
        <f>IF(L160&gt;0,VLOOKUP(L160,T$12:$AC$125,7),0)</f>
        <v>0</v>
      </c>
      <c r="N160" s="10">
        <f t="shared" si="35"/>
        <v>0</v>
      </c>
      <c r="O160" s="10">
        <f t="shared" ca="1" si="36"/>
        <v>367.39890000000003</v>
      </c>
      <c r="P160" s="24" t="str">
        <f t="shared" si="41"/>
        <v>A+J=</v>
      </c>
      <c r="Q160" s="12">
        <f t="shared" si="42"/>
        <v>43291</v>
      </c>
      <c r="R160" s="13"/>
      <c r="S160" s="13"/>
      <c r="T160" s="44">
        <v>39569</v>
      </c>
      <c r="U160" s="26" t="s">
        <v>58</v>
      </c>
      <c r="V160" s="40"/>
      <c r="W160" s="40"/>
      <c r="X160" s="28"/>
      <c r="Y160" s="28"/>
      <c r="Z160" s="28"/>
      <c r="AA160" s="13"/>
      <c r="AB160" s="13"/>
      <c r="AC160" s="13"/>
      <c r="AD160" s="13"/>
      <c r="AE160" s="13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</row>
    <row r="161" spans="1:168" x14ac:dyDescent="0.2">
      <c r="A161" s="109">
        <f t="shared" si="37"/>
        <v>43077</v>
      </c>
      <c r="B161" s="4">
        <f t="shared" ca="1" si="43"/>
        <v>10370.346100000001</v>
      </c>
      <c r="C161" s="4">
        <f t="shared" si="38"/>
        <v>10000</v>
      </c>
      <c r="D161" s="6">
        <f ca="1">IF(A161&lt;$B$1,VLOOKUP(A161,[1]DI!$A$4:$B$15000,2,FALSE),0)</f>
        <v>6.8900000000000003E-2</v>
      </c>
      <c r="E161" s="4">
        <f t="shared" ca="1" si="31"/>
        <v>2.6444000000000001E-4</v>
      </c>
      <c r="F161" s="22">
        <f t="shared" si="39"/>
        <v>1.075</v>
      </c>
      <c r="G161" s="7">
        <f t="shared" ca="1" si="32"/>
        <v>1.0002842729999999</v>
      </c>
      <c r="H161" s="4">
        <f ca="1">TRUNC(PRODUCT(G$10:G160),15)</f>
        <v>1.0370346080959001</v>
      </c>
      <c r="I161" s="4">
        <f t="shared" si="40"/>
        <v>1</v>
      </c>
      <c r="J161" s="4">
        <f t="shared" ca="1" si="33"/>
        <v>1.0370346100000001</v>
      </c>
      <c r="K161" s="4">
        <f t="shared" ca="1" si="34"/>
        <v>370.34609999999998</v>
      </c>
      <c r="L161" s="23">
        <f>IF(VLOOKUP(A161,$U$12:$AD$125,8)=VLOOKUP(A160,$U$12:$AD$125,8),0,VLOOKUP(A161,U$12:$AD$125,8))</f>
        <v>0</v>
      </c>
      <c r="M161" s="9">
        <f>IF(L161&gt;0,VLOOKUP(L161,T$12:$AC$125,7),0)</f>
        <v>0</v>
      </c>
      <c r="N161" s="10">
        <f t="shared" si="35"/>
        <v>0</v>
      </c>
      <c r="O161" s="10">
        <f t="shared" ca="1" si="36"/>
        <v>370.34609999999998</v>
      </c>
      <c r="P161" s="24" t="str">
        <f t="shared" si="41"/>
        <v>A+J=</v>
      </c>
      <c r="Q161" s="12">
        <f t="shared" si="42"/>
        <v>43291</v>
      </c>
      <c r="R161" s="13"/>
      <c r="S161" s="13"/>
      <c r="T161" s="44">
        <v>39590</v>
      </c>
      <c r="U161" s="26" t="s">
        <v>59</v>
      </c>
      <c r="V161" s="40"/>
      <c r="W161" s="40"/>
      <c r="X161" s="28"/>
      <c r="Y161" s="28"/>
      <c r="Z161" s="28"/>
      <c r="AA161" s="13"/>
      <c r="AB161" s="13"/>
      <c r="AC161" s="13"/>
      <c r="AD161" s="13"/>
      <c r="AE161" s="13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</row>
    <row r="162" spans="1:168" x14ac:dyDescent="0.2">
      <c r="A162" s="109">
        <f t="shared" si="37"/>
        <v>43078</v>
      </c>
      <c r="B162" s="4">
        <f t="shared" ca="1" si="43"/>
        <v>10373.29409999</v>
      </c>
      <c r="C162" s="4">
        <f t="shared" si="38"/>
        <v>10000</v>
      </c>
      <c r="D162" s="6">
        <f ca="1">IF(A162&lt;$B$1,VLOOKUP(A162,[1]DI!$A$4:$B$15000,2,FALSE),0)</f>
        <v>0</v>
      </c>
      <c r="E162" s="4">
        <f t="shared" ca="1" si="31"/>
        <v>0</v>
      </c>
      <c r="F162" s="22">
        <f t="shared" si="39"/>
        <v>1.075</v>
      </c>
      <c r="G162" s="7">
        <f t="shared" ca="1" si="32"/>
        <v>1</v>
      </c>
      <c r="H162" s="4">
        <f ca="1">TRUNC(PRODUCT(G$10:G161),15)</f>
        <v>1.03732940903505</v>
      </c>
      <c r="I162" s="4">
        <f t="shared" si="40"/>
        <v>1</v>
      </c>
      <c r="J162" s="4">
        <f t="shared" ca="1" si="33"/>
        <v>1.0373294099999999</v>
      </c>
      <c r="K162" s="4">
        <f t="shared" ca="1" si="34"/>
        <v>373.29409999000001</v>
      </c>
      <c r="L162" s="23">
        <f>IF(VLOOKUP(A162,$U$12:$AD$125,8)=VLOOKUP(A161,$U$12:$AD$125,8),0,VLOOKUP(A162,U$12:$AD$125,8))</f>
        <v>0</v>
      </c>
      <c r="M162" s="9">
        <f>IF(L162&gt;0,VLOOKUP(L162,T$12:$AC$125,7),0)</f>
        <v>0</v>
      </c>
      <c r="N162" s="10">
        <f t="shared" si="35"/>
        <v>0</v>
      </c>
      <c r="O162" s="10">
        <f t="shared" ca="1" si="36"/>
        <v>373.29409999000001</v>
      </c>
      <c r="P162" s="24" t="str">
        <f t="shared" si="41"/>
        <v>A+J=</v>
      </c>
      <c r="Q162" s="12">
        <f t="shared" si="42"/>
        <v>43291</v>
      </c>
      <c r="R162" s="13"/>
      <c r="S162" s="13"/>
      <c r="T162" s="44">
        <v>39807</v>
      </c>
      <c r="U162" s="26" t="s">
        <v>60</v>
      </c>
      <c r="V162" s="40"/>
      <c r="W162" s="40"/>
      <c r="X162" s="28"/>
      <c r="Y162" s="28"/>
      <c r="Z162" s="28"/>
      <c r="AA162" s="13"/>
      <c r="AB162" s="13"/>
      <c r="AC162" s="13"/>
      <c r="AD162" s="13"/>
      <c r="AE162" s="13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</row>
    <row r="163" spans="1:168" x14ac:dyDescent="0.2">
      <c r="A163" s="109">
        <f t="shared" si="37"/>
        <v>43079</v>
      </c>
      <c r="B163" s="4">
        <f t="shared" ca="1" si="43"/>
        <v>10373.29409999</v>
      </c>
      <c r="C163" s="4">
        <f t="shared" si="38"/>
        <v>10000</v>
      </c>
      <c r="D163" s="6">
        <f ca="1">IF(A163&lt;$B$1,VLOOKUP(A163,[1]DI!$A$4:$B$15000,2,FALSE),0)</f>
        <v>0</v>
      </c>
      <c r="E163" s="4">
        <f t="shared" ca="1" si="31"/>
        <v>0</v>
      </c>
      <c r="F163" s="22">
        <f t="shared" si="39"/>
        <v>1.075</v>
      </c>
      <c r="G163" s="7">
        <f t="shared" ca="1" si="32"/>
        <v>1</v>
      </c>
      <c r="H163" s="4">
        <f ca="1">TRUNC(PRODUCT(G$10:G162),15)</f>
        <v>1.03732940903505</v>
      </c>
      <c r="I163" s="4">
        <f t="shared" si="40"/>
        <v>1</v>
      </c>
      <c r="J163" s="4">
        <f t="shared" ca="1" si="33"/>
        <v>1.0373294099999999</v>
      </c>
      <c r="K163" s="4">
        <f t="shared" ca="1" si="34"/>
        <v>373.29409999000001</v>
      </c>
      <c r="L163" s="23">
        <f>IF(VLOOKUP(A163,$U$12:$AD$125,8)=VLOOKUP(A162,$U$12:$AD$125,8),0,VLOOKUP(A163,U$12:$AD$125,8))</f>
        <v>0</v>
      </c>
      <c r="M163" s="9">
        <f>IF(L163&gt;0,VLOOKUP(L163,T$12:$AC$125,7),0)</f>
        <v>0</v>
      </c>
      <c r="N163" s="10">
        <f t="shared" si="35"/>
        <v>0</v>
      </c>
      <c r="O163" s="10">
        <f t="shared" ca="1" si="36"/>
        <v>373.29409999000001</v>
      </c>
      <c r="P163" s="24" t="str">
        <f t="shared" si="41"/>
        <v>A+J=</v>
      </c>
      <c r="Q163" s="12">
        <f t="shared" si="42"/>
        <v>43291</v>
      </c>
      <c r="R163" s="13"/>
      <c r="S163" s="13"/>
      <c r="T163" s="44">
        <v>39814</v>
      </c>
      <c r="U163" s="26" t="s">
        <v>61</v>
      </c>
      <c r="V163" s="40"/>
      <c r="W163" s="40"/>
      <c r="X163" s="28"/>
      <c r="Y163" s="28"/>
      <c r="Z163" s="28"/>
      <c r="AA163" s="13"/>
      <c r="AB163" s="13"/>
      <c r="AC163" s="13"/>
      <c r="AD163" s="13"/>
      <c r="AE163" s="13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</row>
    <row r="164" spans="1:168" x14ac:dyDescent="0.2">
      <c r="A164" s="109">
        <f t="shared" si="37"/>
        <v>43080</v>
      </c>
      <c r="B164" s="4">
        <f t="shared" ca="1" si="43"/>
        <v>10373.29409999</v>
      </c>
      <c r="C164" s="4">
        <f t="shared" si="38"/>
        <v>10000</v>
      </c>
      <c r="D164" s="6">
        <f ca="1">IF(A164&lt;$B$1,VLOOKUP(A164,[1]DI!$A$4:$B$15000,2,FALSE),0)</f>
        <v>6.8900000000000003E-2</v>
      </c>
      <c r="E164" s="4">
        <f t="shared" ca="1" si="31"/>
        <v>2.6444000000000001E-4</v>
      </c>
      <c r="F164" s="22">
        <f t="shared" si="39"/>
        <v>1.075</v>
      </c>
      <c r="G164" s="7">
        <f t="shared" ca="1" si="32"/>
        <v>1.0002842729999999</v>
      </c>
      <c r="H164" s="4">
        <f ca="1">TRUNC(PRODUCT(G$10:G163),15)</f>
        <v>1.03732940903505</v>
      </c>
      <c r="I164" s="4">
        <f t="shared" si="40"/>
        <v>1</v>
      </c>
      <c r="J164" s="4">
        <f t="shared" ca="1" si="33"/>
        <v>1.0373294099999999</v>
      </c>
      <c r="K164" s="4">
        <f t="shared" ca="1" si="34"/>
        <v>373.29409999000001</v>
      </c>
      <c r="L164" s="23">
        <f>IF(VLOOKUP(A164,$U$12:$AD$125,8)=VLOOKUP(A163,$U$12:$AD$125,8),0,VLOOKUP(A164,U$12:$AD$125,8))</f>
        <v>0</v>
      </c>
      <c r="M164" s="9">
        <f>IF(L164&gt;0,VLOOKUP(L164,T$12:$AC$125,7),0)</f>
        <v>0</v>
      </c>
      <c r="N164" s="10">
        <f t="shared" si="35"/>
        <v>0</v>
      </c>
      <c r="O164" s="10">
        <f t="shared" ca="1" si="36"/>
        <v>373.29409999000001</v>
      </c>
      <c r="P164" s="24" t="str">
        <f t="shared" si="41"/>
        <v>A+J=</v>
      </c>
      <c r="Q164" s="12">
        <f t="shared" si="42"/>
        <v>43291</v>
      </c>
      <c r="R164" s="13"/>
      <c r="S164" s="13"/>
      <c r="T164" s="44">
        <v>39867</v>
      </c>
      <c r="U164" s="26" t="s">
        <v>55</v>
      </c>
      <c r="V164" s="40"/>
      <c r="W164" s="40"/>
      <c r="X164" s="28"/>
      <c r="Y164" s="28"/>
      <c r="Z164" s="28"/>
      <c r="AA164" s="13"/>
      <c r="AB164" s="13"/>
      <c r="AC164" s="13"/>
      <c r="AD164" s="13"/>
      <c r="AE164" s="13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</row>
    <row r="165" spans="1:168" x14ac:dyDescent="0.2">
      <c r="A165" s="109">
        <f t="shared" si="37"/>
        <v>43081</v>
      </c>
      <c r="B165" s="4">
        <f t="shared" ca="1" si="43"/>
        <v>10376.24289999</v>
      </c>
      <c r="C165" s="4">
        <f t="shared" si="38"/>
        <v>10000</v>
      </c>
      <c r="D165" s="6">
        <f ca="1">IF(A165&lt;$B$1,VLOOKUP(A165,[1]DI!$A$4:$B$15000,2,FALSE),0)</f>
        <v>6.8900000000000003E-2</v>
      </c>
      <c r="E165" s="4">
        <f t="shared" ca="1" si="31"/>
        <v>2.6444000000000001E-4</v>
      </c>
      <c r="F165" s="22">
        <f t="shared" si="39"/>
        <v>1.075</v>
      </c>
      <c r="G165" s="7">
        <f t="shared" ca="1" si="32"/>
        <v>1.0002842729999999</v>
      </c>
      <c r="H165" s="4">
        <f ca="1">TRUNC(PRODUCT(G$10:G164),15)</f>
        <v>1.0376242937781399</v>
      </c>
      <c r="I165" s="4">
        <f t="shared" si="40"/>
        <v>1</v>
      </c>
      <c r="J165" s="4">
        <f t="shared" ca="1" si="33"/>
        <v>1.0376242899999999</v>
      </c>
      <c r="K165" s="4">
        <f t="shared" ca="1" si="34"/>
        <v>376.24289999000001</v>
      </c>
      <c r="L165" s="23">
        <f>IF(VLOOKUP(A165,$U$12:$AD$125,8)=VLOOKUP(A164,$U$12:$AD$125,8),0,VLOOKUP(A165,U$12:$AD$125,8))</f>
        <v>0</v>
      </c>
      <c r="M165" s="9">
        <f>IF(L165&gt;0,VLOOKUP(L165,T$12:$AC$125,7),0)</f>
        <v>0</v>
      </c>
      <c r="N165" s="10">
        <f t="shared" si="35"/>
        <v>0</v>
      </c>
      <c r="O165" s="10">
        <f t="shared" ca="1" si="36"/>
        <v>376.24289999000001</v>
      </c>
      <c r="P165" s="24" t="str">
        <f t="shared" si="41"/>
        <v>A+J=</v>
      </c>
      <c r="Q165" s="12">
        <f t="shared" si="42"/>
        <v>43291</v>
      </c>
      <c r="R165" s="13"/>
      <c r="S165" s="13"/>
      <c r="T165" s="44">
        <v>39868</v>
      </c>
      <c r="U165" s="26" t="s">
        <v>55</v>
      </c>
      <c r="V165" s="40"/>
      <c r="W165" s="40"/>
      <c r="X165" s="28"/>
      <c r="Y165" s="28"/>
      <c r="Z165" s="28"/>
      <c r="AA165" s="13"/>
      <c r="AB165" s="13"/>
      <c r="AC165" s="13"/>
      <c r="AD165" s="13"/>
      <c r="AE165" s="13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</row>
    <row r="166" spans="1:168" x14ac:dyDescent="0.2">
      <c r="A166" s="109">
        <f t="shared" si="37"/>
        <v>43082</v>
      </c>
      <c r="B166" s="4">
        <f t="shared" ca="1" si="43"/>
        <v>10379.1926</v>
      </c>
      <c r="C166" s="4">
        <f t="shared" si="38"/>
        <v>10000</v>
      </c>
      <c r="D166" s="6">
        <f ca="1">IF(A166&lt;$B$1,VLOOKUP(A166,[1]DI!$A$4:$B$15000,2,FALSE),0)</f>
        <v>6.8900000000000003E-2</v>
      </c>
      <c r="E166" s="4">
        <f t="shared" ca="1" si="31"/>
        <v>2.6444000000000001E-4</v>
      </c>
      <c r="F166" s="22">
        <f t="shared" si="39"/>
        <v>1.075</v>
      </c>
      <c r="G166" s="7">
        <f t="shared" ca="1" si="32"/>
        <v>1.0002842729999999</v>
      </c>
      <c r="H166" s="4">
        <f ca="1">TRUNC(PRODUCT(G$10:G165),15)</f>
        <v>1.0379192623489999</v>
      </c>
      <c r="I166" s="4">
        <f t="shared" si="40"/>
        <v>1</v>
      </c>
      <c r="J166" s="4">
        <f t="shared" ca="1" si="33"/>
        <v>1.03791926</v>
      </c>
      <c r="K166" s="4">
        <f t="shared" ca="1" si="34"/>
        <v>379.19260000000003</v>
      </c>
      <c r="L166" s="23">
        <f>IF(VLOOKUP(A166,$U$12:$AD$125,8)=VLOOKUP(A165,$U$12:$AD$125,8),0,VLOOKUP(A166,U$12:$AD$125,8))</f>
        <v>0</v>
      </c>
      <c r="M166" s="9">
        <f>IF(L166&gt;0,VLOOKUP(L166,T$12:$AC$125,7),0)</f>
        <v>0</v>
      </c>
      <c r="N166" s="10">
        <f t="shared" si="35"/>
        <v>0</v>
      </c>
      <c r="O166" s="10">
        <f t="shared" ca="1" si="36"/>
        <v>379.19260000000003</v>
      </c>
      <c r="P166" s="24" t="str">
        <f t="shared" si="41"/>
        <v>A+J=</v>
      </c>
      <c r="Q166" s="12">
        <f t="shared" si="42"/>
        <v>43291</v>
      </c>
      <c r="R166" s="13"/>
      <c r="S166" s="13"/>
      <c r="T166" s="44">
        <v>39913</v>
      </c>
      <c r="U166" s="26" t="s">
        <v>56</v>
      </c>
      <c r="V166" s="40"/>
      <c r="W166" s="40"/>
      <c r="X166" s="28"/>
      <c r="Y166" s="28"/>
      <c r="Z166" s="28"/>
      <c r="AA166" s="13"/>
      <c r="AB166" s="13"/>
      <c r="AC166" s="13"/>
      <c r="AD166" s="13"/>
      <c r="AE166" s="13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</row>
    <row r="167" spans="1:168" x14ac:dyDescent="0.2">
      <c r="A167" s="109">
        <f t="shared" si="37"/>
        <v>43083</v>
      </c>
      <c r="B167" s="4">
        <f t="shared" ca="1" si="43"/>
        <v>10382.143099999999</v>
      </c>
      <c r="C167" s="4">
        <f t="shared" si="38"/>
        <v>10000</v>
      </c>
      <c r="D167" s="6">
        <f ca="1">IF(A167&lt;$B$1,VLOOKUP(A167,[1]DI!$A$4:$B$15000,2,FALSE),0)</f>
        <v>6.8900000000000003E-2</v>
      </c>
      <c r="E167" s="4">
        <f t="shared" ca="1" si="31"/>
        <v>2.6444000000000001E-4</v>
      </c>
      <c r="F167" s="22">
        <f t="shared" si="39"/>
        <v>1.075</v>
      </c>
      <c r="G167" s="7">
        <f t="shared" ca="1" si="32"/>
        <v>1.0002842729999999</v>
      </c>
      <c r="H167" s="4">
        <f ca="1">TRUNC(PRODUCT(G$10:G166),15)</f>
        <v>1.03821431477147</v>
      </c>
      <c r="I167" s="4">
        <f t="shared" si="40"/>
        <v>1</v>
      </c>
      <c r="J167" s="4">
        <f t="shared" ca="1" si="33"/>
        <v>1.0382143100000001</v>
      </c>
      <c r="K167" s="4">
        <f t="shared" ca="1" si="34"/>
        <v>382.1431</v>
      </c>
      <c r="L167" s="23">
        <f>IF(VLOOKUP(A167,$U$12:$AD$125,8)=VLOOKUP(A166,$U$12:$AD$125,8),0,VLOOKUP(A167,U$12:$AD$125,8))</f>
        <v>0</v>
      </c>
      <c r="M167" s="9">
        <f>IF(L167&gt;0,VLOOKUP(L167,T$12:$AC$125,7),0)</f>
        <v>0</v>
      </c>
      <c r="N167" s="10">
        <f t="shared" si="35"/>
        <v>0</v>
      </c>
      <c r="O167" s="10">
        <f t="shared" ca="1" si="36"/>
        <v>382.1431</v>
      </c>
      <c r="P167" s="24" t="str">
        <f t="shared" si="41"/>
        <v>A+J=</v>
      </c>
      <c r="Q167" s="12">
        <f t="shared" si="42"/>
        <v>43291</v>
      </c>
      <c r="R167" s="13"/>
      <c r="S167" s="13"/>
      <c r="T167" s="44">
        <v>39924</v>
      </c>
      <c r="U167" s="26" t="s">
        <v>57</v>
      </c>
      <c r="V167" s="40"/>
      <c r="W167" s="13"/>
      <c r="X167" s="28"/>
      <c r="Y167" s="28"/>
      <c r="Z167" s="28"/>
      <c r="AA167" s="13"/>
      <c r="AB167" s="13"/>
      <c r="AC167" s="13"/>
      <c r="AD167" s="13"/>
      <c r="AE167" s="13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</row>
    <row r="168" spans="1:168" x14ac:dyDescent="0.2">
      <c r="A168" s="109">
        <f t="shared" si="37"/>
        <v>43084</v>
      </c>
      <c r="B168" s="4">
        <f t="shared" ca="1" si="43"/>
        <v>10385.094499999999</v>
      </c>
      <c r="C168" s="4">
        <f t="shared" si="38"/>
        <v>10000</v>
      </c>
      <c r="D168" s="6">
        <f ca="1">IF(A168&lt;$B$1,VLOOKUP(A168,[1]DI!$A$4:$B$15000,2,FALSE),0)</f>
        <v>6.8900000000000003E-2</v>
      </c>
      <c r="E168" s="4">
        <f t="shared" ca="1" si="31"/>
        <v>2.6444000000000001E-4</v>
      </c>
      <c r="F168" s="22">
        <f t="shared" si="39"/>
        <v>1.075</v>
      </c>
      <c r="G168" s="7">
        <f t="shared" ca="1" si="32"/>
        <v>1.0002842729999999</v>
      </c>
      <c r="H168" s="4">
        <f ca="1">TRUNC(PRODUCT(G$10:G167),15)</f>
        <v>1.03850945106937</v>
      </c>
      <c r="I168" s="4">
        <f t="shared" si="40"/>
        <v>1</v>
      </c>
      <c r="J168" s="4">
        <f t="shared" ca="1" si="33"/>
        <v>1.0385094500000001</v>
      </c>
      <c r="K168" s="4">
        <f t="shared" ca="1" si="34"/>
        <v>385.09449999999998</v>
      </c>
      <c r="L168" s="23">
        <f>IF(VLOOKUP(A168,$U$12:$AD$125,8)=VLOOKUP(A167,$U$12:$AD$125,8),0,VLOOKUP(A168,U$12:$AD$125,8))</f>
        <v>0</v>
      </c>
      <c r="M168" s="9">
        <f>IF(L168&gt;0,VLOOKUP(L168,T$12:$AC$125,7),0)</f>
        <v>0</v>
      </c>
      <c r="N168" s="10">
        <f t="shared" si="35"/>
        <v>0</v>
      </c>
      <c r="O168" s="10">
        <f t="shared" ca="1" si="36"/>
        <v>385.09449999999998</v>
      </c>
      <c r="P168" s="24" t="str">
        <f t="shared" si="41"/>
        <v>A+J=</v>
      </c>
      <c r="Q168" s="12">
        <f t="shared" si="42"/>
        <v>43291</v>
      </c>
      <c r="R168" s="13"/>
      <c r="S168" s="13"/>
      <c r="T168" s="44">
        <v>39934</v>
      </c>
      <c r="U168" s="26" t="s">
        <v>58</v>
      </c>
      <c r="V168" s="40"/>
      <c r="W168" s="13"/>
      <c r="X168" s="28"/>
      <c r="Y168" s="28"/>
      <c r="Z168" s="28"/>
      <c r="AA168" s="13"/>
      <c r="AB168" s="13"/>
      <c r="AC168" s="13"/>
      <c r="AD168" s="13"/>
      <c r="AE168" s="13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</row>
    <row r="169" spans="1:168" x14ac:dyDescent="0.2">
      <c r="A169" s="109">
        <f t="shared" si="37"/>
        <v>43085</v>
      </c>
      <c r="B169" s="4">
        <f t="shared" ca="1" si="43"/>
        <v>10388.046700000001</v>
      </c>
      <c r="C169" s="4">
        <f t="shared" si="38"/>
        <v>10000</v>
      </c>
      <c r="D169" s="6">
        <f ca="1">IF(A169&lt;$B$1,VLOOKUP(A169,[1]DI!$A$4:$B$15000,2,FALSE),0)</f>
        <v>0</v>
      </c>
      <c r="E169" s="4">
        <f t="shared" ca="1" si="31"/>
        <v>0</v>
      </c>
      <c r="F169" s="22">
        <f t="shared" si="39"/>
        <v>1.075</v>
      </c>
      <c r="G169" s="7">
        <f t="shared" ca="1" si="32"/>
        <v>1</v>
      </c>
      <c r="H169" s="4">
        <f ca="1">TRUNC(PRODUCT(G$10:G168),15)</f>
        <v>1.03880467126656</v>
      </c>
      <c r="I169" s="4">
        <f t="shared" si="40"/>
        <v>1</v>
      </c>
      <c r="J169" s="4">
        <f t="shared" ca="1" si="33"/>
        <v>1.03880467</v>
      </c>
      <c r="K169" s="4">
        <f t="shared" ca="1" si="34"/>
        <v>388.04669999999999</v>
      </c>
      <c r="L169" s="23">
        <f>IF(VLOOKUP(A169,$U$12:$AD$125,8)=VLOOKUP(A168,$U$12:$AD$125,8),0,VLOOKUP(A169,U$12:$AD$125,8))</f>
        <v>0</v>
      </c>
      <c r="M169" s="9">
        <f>IF(L169&gt;0,VLOOKUP(L169,T$12:$AC$125,7),0)</f>
        <v>0</v>
      </c>
      <c r="N169" s="10">
        <f t="shared" si="35"/>
        <v>0</v>
      </c>
      <c r="O169" s="10">
        <f t="shared" ca="1" si="36"/>
        <v>388.04669999999999</v>
      </c>
      <c r="P169" s="24" t="str">
        <f t="shared" si="41"/>
        <v>A+J=</v>
      </c>
      <c r="Q169" s="12">
        <f t="shared" si="42"/>
        <v>43291</v>
      </c>
      <c r="R169" s="13"/>
      <c r="S169" s="13"/>
      <c r="T169" s="44">
        <v>39975</v>
      </c>
      <c r="U169" s="26" t="s">
        <v>59</v>
      </c>
      <c r="V169" s="40"/>
      <c r="W169" s="13"/>
      <c r="X169" s="28"/>
      <c r="Y169" s="28"/>
      <c r="Z169" s="28"/>
      <c r="AA169" s="13"/>
      <c r="AB169" s="13"/>
      <c r="AC169" s="13"/>
      <c r="AD169" s="13"/>
      <c r="AE169" s="13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</row>
    <row r="170" spans="1:168" x14ac:dyDescent="0.2">
      <c r="A170" s="109">
        <f t="shared" si="37"/>
        <v>43086</v>
      </c>
      <c r="B170" s="4">
        <f t="shared" ca="1" si="43"/>
        <v>10388.046700000001</v>
      </c>
      <c r="C170" s="4">
        <f t="shared" si="38"/>
        <v>10000</v>
      </c>
      <c r="D170" s="6">
        <f ca="1">IF(A170&lt;$B$1,VLOOKUP(A170,[1]DI!$A$4:$B$15000,2,FALSE),0)</f>
        <v>0</v>
      </c>
      <c r="E170" s="4">
        <f t="shared" ca="1" si="31"/>
        <v>0</v>
      </c>
      <c r="F170" s="22">
        <f t="shared" si="39"/>
        <v>1.075</v>
      </c>
      <c r="G170" s="7">
        <f t="shared" ca="1" si="32"/>
        <v>1</v>
      </c>
      <c r="H170" s="4">
        <f ca="1">TRUNC(PRODUCT(G$10:G169),15)</f>
        <v>1.03880467126656</v>
      </c>
      <c r="I170" s="4">
        <f t="shared" si="40"/>
        <v>1</v>
      </c>
      <c r="J170" s="4">
        <f t="shared" ca="1" si="33"/>
        <v>1.03880467</v>
      </c>
      <c r="K170" s="4">
        <f t="shared" ca="1" si="34"/>
        <v>388.04669999999999</v>
      </c>
      <c r="L170" s="23">
        <f>IF(VLOOKUP(A170,$U$12:$AD$125,8)=VLOOKUP(A169,$U$12:$AD$125,8),0,VLOOKUP(A170,U$12:$AD$125,8))</f>
        <v>0</v>
      </c>
      <c r="M170" s="9">
        <f>IF(L170&gt;0,VLOOKUP(L170,T$12:$AC$125,7),0)</f>
        <v>0</v>
      </c>
      <c r="N170" s="10">
        <f t="shared" si="35"/>
        <v>0</v>
      </c>
      <c r="O170" s="10">
        <f t="shared" ca="1" si="36"/>
        <v>388.04669999999999</v>
      </c>
      <c r="P170" s="24" t="str">
        <f t="shared" si="41"/>
        <v>A+J=</v>
      </c>
      <c r="Q170" s="12">
        <f t="shared" si="42"/>
        <v>43291</v>
      </c>
      <c r="R170" s="13"/>
      <c r="S170" s="13"/>
      <c r="T170" s="44">
        <v>40063</v>
      </c>
      <c r="U170" s="26" t="s">
        <v>51</v>
      </c>
      <c r="V170" s="40"/>
      <c r="W170" s="13"/>
      <c r="X170" s="28"/>
      <c r="Y170" s="28"/>
      <c r="Z170" s="28"/>
      <c r="AA170" s="13"/>
      <c r="AB170" s="13"/>
      <c r="AC170" s="13"/>
      <c r="AD170" s="13"/>
      <c r="AE170" s="13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</row>
    <row r="171" spans="1:168" x14ac:dyDescent="0.2">
      <c r="A171" s="109">
        <f t="shared" si="37"/>
        <v>43087</v>
      </c>
      <c r="B171" s="4">
        <f t="shared" ca="1" si="43"/>
        <v>10388.046700000001</v>
      </c>
      <c r="C171" s="4">
        <f t="shared" si="38"/>
        <v>10000</v>
      </c>
      <c r="D171" s="6">
        <f ca="1">IF(A171&lt;$B$1,VLOOKUP(A171,[1]DI!$A$4:$B$15000,2,FALSE),0)</f>
        <v>6.8900000000000003E-2</v>
      </c>
      <c r="E171" s="4">
        <f t="shared" ca="1" si="31"/>
        <v>2.6444000000000001E-4</v>
      </c>
      <c r="F171" s="22">
        <f t="shared" si="39"/>
        <v>1.075</v>
      </c>
      <c r="G171" s="7">
        <f t="shared" ca="1" si="32"/>
        <v>1.0002842729999999</v>
      </c>
      <c r="H171" s="4">
        <f ca="1">TRUNC(PRODUCT(G$10:G170),15)</f>
        <v>1.03880467126656</v>
      </c>
      <c r="I171" s="4">
        <f t="shared" si="40"/>
        <v>1</v>
      </c>
      <c r="J171" s="4">
        <f t="shared" ca="1" si="33"/>
        <v>1.03880467</v>
      </c>
      <c r="K171" s="4">
        <f t="shared" ca="1" si="34"/>
        <v>388.04669999999999</v>
      </c>
      <c r="L171" s="23">
        <f>IF(VLOOKUP(A171,$U$12:$AD$125,8)=VLOOKUP(A170,$U$12:$AD$125,8),0,VLOOKUP(A171,U$12:$AD$125,8))</f>
        <v>0</v>
      </c>
      <c r="M171" s="9">
        <f>IF(L171&gt;0,VLOOKUP(L171,T$12:$AC$125,7),0)</f>
        <v>0</v>
      </c>
      <c r="N171" s="10">
        <f t="shared" si="35"/>
        <v>0</v>
      </c>
      <c r="O171" s="10">
        <f t="shared" ca="1" si="36"/>
        <v>388.04669999999999</v>
      </c>
      <c r="P171" s="24" t="str">
        <f t="shared" si="41"/>
        <v>A+J=</v>
      </c>
      <c r="Q171" s="12">
        <f t="shared" si="42"/>
        <v>43291</v>
      </c>
      <c r="R171" s="13"/>
      <c r="S171" s="13"/>
      <c r="T171" s="44">
        <v>40098</v>
      </c>
      <c r="U171" s="26" t="s">
        <v>52</v>
      </c>
      <c r="V171" s="40"/>
      <c r="W171" s="13"/>
      <c r="X171" s="28"/>
      <c r="Y171" s="28"/>
      <c r="Z171" s="28"/>
      <c r="AA171" s="13"/>
      <c r="AB171" s="13"/>
      <c r="AC171" s="13"/>
      <c r="AD171" s="13"/>
      <c r="AE171" s="13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</row>
    <row r="172" spans="1:168" x14ac:dyDescent="0.2">
      <c r="A172" s="109">
        <f t="shared" si="37"/>
        <v>43088</v>
      </c>
      <c r="B172" s="4">
        <f t="shared" ca="1" si="43"/>
        <v>10390.9998</v>
      </c>
      <c r="C172" s="4">
        <f t="shared" si="38"/>
        <v>10000</v>
      </c>
      <c r="D172" s="6">
        <f ca="1">IF(A172&lt;$B$1,VLOOKUP(A172,[1]DI!$A$4:$B$15000,2,FALSE),0)</f>
        <v>6.8900000000000003E-2</v>
      </c>
      <c r="E172" s="4">
        <f t="shared" ca="1" si="31"/>
        <v>2.6444000000000001E-4</v>
      </c>
      <c r="F172" s="22">
        <f t="shared" si="39"/>
        <v>1.075</v>
      </c>
      <c r="G172" s="7">
        <f t="shared" ca="1" si="32"/>
        <v>1.0002842729999999</v>
      </c>
      <c r="H172" s="4">
        <f ca="1">TRUNC(PRODUCT(G$10:G171),15)</f>
        <v>1.0390999753868699</v>
      </c>
      <c r="I172" s="4">
        <f t="shared" si="40"/>
        <v>1</v>
      </c>
      <c r="J172" s="4">
        <f t="shared" ca="1" si="33"/>
        <v>1.03909998</v>
      </c>
      <c r="K172" s="4">
        <f t="shared" ca="1" si="34"/>
        <v>390.99979999999999</v>
      </c>
      <c r="L172" s="23">
        <f>IF(VLOOKUP(A172,$U$12:$AD$125,8)=VLOOKUP(A171,$U$12:$AD$125,8),0,VLOOKUP(A172,U$12:$AD$125,8))</f>
        <v>0</v>
      </c>
      <c r="M172" s="9">
        <f>IF(L172&gt;0,VLOOKUP(L172,T$12:$AC$125,7),0)</f>
        <v>0</v>
      </c>
      <c r="N172" s="10">
        <f t="shared" si="35"/>
        <v>0</v>
      </c>
      <c r="O172" s="10">
        <f t="shared" ca="1" si="36"/>
        <v>390.99979999999999</v>
      </c>
      <c r="P172" s="24" t="str">
        <f t="shared" si="41"/>
        <v>A+J=</v>
      </c>
      <c r="Q172" s="12">
        <f t="shared" si="42"/>
        <v>43291</v>
      </c>
      <c r="R172" s="13"/>
      <c r="S172" s="13"/>
      <c r="T172" s="44">
        <v>40119</v>
      </c>
      <c r="U172" s="26" t="s">
        <v>53</v>
      </c>
      <c r="V172" s="40"/>
      <c r="W172" s="13"/>
      <c r="X172" s="28"/>
      <c r="Y172" s="28"/>
      <c r="Z172" s="28"/>
      <c r="AA172" s="13"/>
      <c r="AB172" s="13"/>
      <c r="AC172" s="13"/>
      <c r="AD172" s="13"/>
      <c r="AE172" s="13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</row>
    <row r="173" spans="1:168" x14ac:dyDescent="0.2">
      <c r="A173" s="109">
        <f t="shared" si="37"/>
        <v>43089</v>
      </c>
      <c r="B173" s="4">
        <f t="shared" ca="1" si="43"/>
        <v>10393.953600000001</v>
      </c>
      <c r="C173" s="4">
        <f t="shared" si="38"/>
        <v>10000</v>
      </c>
      <c r="D173" s="6">
        <f ca="1">IF(A173&lt;$B$1,VLOOKUP(A173,[1]DI!$A$4:$B$15000,2,FALSE),0)</f>
        <v>6.8900000000000003E-2</v>
      </c>
      <c r="E173" s="4">
        <f t="shared" ca="1" si="31"/>
        <v>2.6444000000000001E-4</v>
      </c>
      <c r="F173" s="22">
        <f t="shared" si="39"/>
        <v>1.075</v>
      </c>
      <c r="G173" s="7">
        <f t="shared" ca="1" si="32"/>
        <v>1.0002842729999999</v>
      </c>
      <c r="H173" s="4">
        <f ca="1">TRUNC(PRODUCT(G$10:G172),15)</f>
        <v>1.0393953634541799</v>
      </c>
      <c r="I173" s="4">
        <f t="shared" si="40"/>
        <v>1</v>
      </c>
      <c r="J173" s="4">
        <f t="shared" ca="1" si="33"/>
        <v>1.0393953600000001</v>
      </c>
      <c r="K173" s="4">
        <f t="shared" ca="1" si="34"/>
        <v>393.95359999999999</v>
      </c>
      <c r="L173" s="23">
        <f>IF(VLOOKUP(A173,$U$12:$AD$125,8)=VLOOKUP(A172,$U$12:$AD$125,8),0,VLOOKUP(A173,U$12:$AD$125,8))</f>
        <v>0</v>
      </c>
      <c r="M173" s="9">
        <f>IF(L173&gt;0,VLOOKUP(L173,T$12:$AC$125,7),0)</f>
        <v>0</v>
      </c>
      <c r="N173" s="10">
        <f t="shared" si="35"/>
        <v>0</v>
      </c>
      <c r="O173" s="10">
        <f t="shared" ca="1" si="36"/>
        <v>393.95359999999999</v>
      </c>
      <c r="P173" s="24" t="str">
        <f t="shared" si="41"/>
        <v>A+J=</v>
      </c>
      <c r="Q173" s="12">
        <f t="shared" si="42"/>
        <v>43291</v>
      </c>
      <c r="R173" s="13"/>
      <c r="S173" s="13"/>
      <c r="T173" s="44">
        <v>40172</v>
      </c>
      <c r="U173" s="26" t="s">
        <v>60</v>
      </c>
      <c r="V173" s="40"/>
      <c r="W173" s="13"/>
      <c r="X173" s="28"/>
      <c r="Y173" s="28"/>
      <c r="Z173" s="28"/>
      <c r="AA173" s="13"/>
      <c r="AB173" s="13"/>
      <c r="AC173" s="13"/>
      <c r="AD173" s="13"/>
      <c r="AE173" s="13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</row>
    <row r="174" spans="1:168" x14ac:dyDescent="0.2">
      <c r="A174" s="109">
        <f t="shared" si="37"/>
        <v>43090</v>
      </c>
      <c r="B174" s="4">
        <f t="shared" ca="1" si="43"/>
        <v>10396.9084</v>
      </c>
      <c r="C174" s="4">
        <f t="shared" si="38"/>
        <v>10000</v>
      </c>
      <c r="D174" s="6">
        <f ca="1">IF(A174&lt;$B$1,VLOOKUP(A174,[1]DI!$A$4:$B$15000,2,FALSE),0)</f>
        <v>6.8900000000000003E-2</v>
      </c>
      <c r="E174" s="4">
        <f t="shared" ca="1" si="31"/>
        <v>2.6444000000000001E-4</v>
      </c>
      <c r="F174" s="22">
        <f t="shared" si="39"/>
        <v>1.075</v>
      </c>
      <c r="G174" s="7">
        <f t="shared" ca="1" si="32"/>
        <v>1.0002842729999999</v>
      </c>
      <c r="H174" s="4">
        <f ca="1">TRUNC(PRODUCT(G$10:G173),15)</f>
        <v>1.03969083549233</v>
      </c>
      <c r="I174" s="4">
        <f t="shared" si="40"/>
        <v>1</v>
      </c>
      <c r="J174" s="4">
        <f t="shared" ca="1" si="33"/>
        <v>1.03969084</v>
      </c>
      <c r="K174" s="4">
        <f t="shared" ca="1" si="34"/>
        <v>396.90839999999997</v>
      </c>
      <c r="L174" s="23">
        <f>IF(VLOOKUP(A174,$U$12:$AD$125,8)=VLOOKUP(A173,$U$12:$AD$125,8),0,VLOOKUP(A174,U$12:$AD$125,8))</f>
        <v>0</v>
      </c>
      <c r="M174" s="9">
        <f>IF(L174&gt;0,VLOOKUP(L174,T$12:$AC$125,7),0)</f>
        <v>0</v>
      </c>
      <c r="N174" s="10">
        <f t="shared" si="35"/>
        <v>0</v>
      </c>
      <c r="O174" s="10">
        <f t="shared" ca="1" si="36"/>
        <v>396.90839999999997</v>
      </c>
      <c r="P174" s="24" t="str">
        <f t="shared" si="41"/>
        <v>A+J=</v>
      </c>
      <c r="Q174" s="12">
        <f t="shared" si="42"/>
        <v>43291</v>
      </c>
      <c r="R174" s="13"/>
      <c r="S174" s="13"/>
      <c r="T174" s="44">
        <v>40179</v>
      </c>
      <c r="U174" s="26" t="s">
        <v>61</v>
      </c>
      <c r="V174" s="40"/>
      <c r="W174" s="13"/>
      <c r="X174" s="28"/>
      <c r="Y174" s="28"/>
      <c r="Z174" s="28"/>
      <c r="AA174" s="13"/>
      <c r="AB174" s="13"/>
      <c r="AC174" s="13"/>
      <c r="AD174" s="13"/>
      <c r="AE174" s="13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</row>
    <row r="175" spans="1:168" x14ac:dyDescent="0.2">
      <c r="A175" s="109">
        <f t="shared" si="37"/>
        <v>43091</v>
      </c>
      <c r="B175" s="4">
        <f t="shared" ca="1" si="43"/>
        <v>10399.863899989999</v>
      </c>
      <c r="C175" s="4">
        <f t="shared" si="38"/>
        <v>10000</v>
      </c>
      <c r="D175" s="6">
        <f ca="1">IF(A175&lt;$B$1,VLOOKUP(A175,[1]DI!$A$4:$B$15000,2,FALSE),0)</f>
        <v>6.8900000000000003E-2</v>
      </c>
      <c r="E175" s="4">
        <f t="shared" ca="1" si="31"/>
        <v>2.6444000000000001E-4</v>
      </c>
      <c r="F175" s="22">
        <f t="shared" si="39"/>
        <v>1.075</v>
      </c>
      <c r="G175" s="7">
        <f t="shared" ca="1" si="32"/>
        <v>1.0002842729999999</v>
      </c>
      <c r="H175" s="4">
        <f ca="1">TRUNC(PRODUCT(G$10:G174),15)</f>
        <v>1.0399863915252101</v>
      </c>
      <c r="I175" s="4">
        <f t="shared" si="40"/>
        <v>1</v>
      </c>
      <c r="J175" s="4">
        <f t="shared" ca="1" si="33"/>
        <v>1.0399863899999999</v>
      </c>
      <c r="K175" s="4">
        <f t="shared" ca="1" si="34"/>
        <v>399.86389998999999</v>
      </c>
      <c r="L175" s="23">
        <f>IF(VLOOKUP(A175,$U$12:$AD$125,8)=VLOOKUP(A174,$U$12:$AD$125,8),0,VLOOKUP(A175,U$12:$AD$125,8))</f>
        <v>0</v>
      </c>
      <c r="M175" s="9">
        <f>IF(L175&gt;0,VLOOKUP(L175,T$12:$AC$125,7),0)</f>
        <v>0</v>
      </c>
      <c r="N175" s="10">
        <f t="shared" si="35"/>
        <v>0</v>
      </c>
      <c r="O175" s="10">
        <f t="shared" ca="1" si="36"/>
        <v>399.86389998999999</v>
      </c>
      <c r="P175" s="24" t="str">
        <f t="shared" si="41"/>
        <v>A+J=</v>
      </c>
      <c r="Q175" s="12">
        <f t="shared" si="42"/>
        <v>43291</v>
      </c>
      <c r="R175" s="13"/>
      <c r="S175" s="13"/>
      <c r="T175" s="44">
        <v>40224</v>
      </c>
      <c r="U175" s="26" t="s">
        <v>55</v>
      </c>
      <c r="V175" s="40"/>
      <c r="W175" s="13"/>
      <c r="X175" s="28"/>
      <c r="Y175" s="28"/>
      <c r="Z175" s="28"/>
      <c r="AA175" s="13"/>
      <c r="AB175" s="13"/>
      <c r="AC175" s="13"/>
      <c r="AD175" s="13"/>
      <c r="AE175" s="13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</row>
    <row r="176" spans="1:168" x14ac:dyDescent="0.2">
      <c r="A176" s="109">
        <f t="shared" si="37"/>
        <v>43092</v>
      </c>
      <c r="B176" s="4">
        <f t="shared" ca="1" si="43"/>
        <v>10402.820299999999</v>
      </c>
      <c r="C176" s="4">
        <f t="shared" si="38"/>
        <v>10000</v>
      </c>
      <c r="D176" s="6">
        <f ca="1">IF(A176&lt;$B$1,VLOOKUP(A176,[1]DI!$A$4:$B$15000,2,FALSE),0)</f>
        <v>0</v>
      </c>
      <c r="E176" s="4">
        <f t="shared" ca="1" si="31"/>
        <v>0</v>
      </c>
      <c r="F176" s="22">
        <f t="shared" si="39"/>
        <v>1.075</v>
      </c>
      <c r="G176" s="7">
        <f t="shared" ca="1" si="32"/>
        <v>1</v>
      </c>
      <c r="H176" s="4">
        <f ca="1">TRUNC(PRODUCT(G$10:G175),15)</f>
        <v>1.0402820315766901</v>
      </c>
      <c r="I176" s="4">
        <f t="shared" si="40"/>
        <v>1</v>
      </c>
      <c r="J176" s="4">
        <f t="shared" ca="1" si="33"/>
        <v>1.04028203</v>
      </c>
      <c r="K176" s="4">
        <f t="shared" ca="1" si="34"/>
        <v>402.82029999999997</v>
      </c>
      <c r="L176" s="23">
        <f>IF(VLOOKUP(A176,$U$12:$AD$125,8)=VLOOKUP(A175,$U$12:$AD$125,8),0,VLOOKUP(A176,U$12:$AD$125,8))</f>
        <v>0</v>
      </c>
      <c r="M176" s="9">
        <f>IF(L176&gt;0,VLOOKUP(L176,T$12:$AC$125,7),0)</f>
        <v>0</v>
      </c>
      <c r="N176" s="10">
        <f t="shared" si="35"/>
        <v>0</v>
      </c>
      <c r="O176" s="10">
        <f t="shared" ca="1" si="36"/>
        <v>402.82029999999997</v>
      </c>
      <c r="P176" s="24" t="str">
        <f t="shared" si="41"/>
        <v>A+J=</v>
      </c>
      <c r="Q176" s="12">
        <f t="shared" si="42"/>
        <v>43291</v>
      </c>
      <c r="R176" s="13"/>
      <c r="S176" s="13"/>
      <c r="T176" s="44">
        <v>40225</v>
      </c>
      <c r="U176" s="26" t="s">
        <v>55</v>
      </c>
      <c r="V176" s="40"/>
      <c r="W176" s="13"/>
      <c r="X176" s="28"/>
      <c r="Y176" s="28"/>
      <c r="Z176" s="28"/>
      <c r="AA176" s="13"/>
      <c r="AB176" s="13"/>
      <c r="AC176" s="13"/>
      <c r="AD176" s="13"/>
      <c r="AE176" s="13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</row>
    <row r="177" spans="1:171" x14ac:dyDescent="0.2">
      <c r="A177" s="109">
        <f t="shared" si="37"/>
        <v>43093</v>
      </c>
      <c r="B177" s="4">
        <f t="shared" ca="1" si="43"/>
        <v>10402.820299999999</v>
      </c>
      <c r="C177" s="4">
        <f t="shared" si="38"/>
        <v>10000</v>
      </c>
      <c r="D177" s="6">
        <f ca="1">IF(A177&lt;$B$1,VLOOKUP(A177,[1]DI!$A$4:$B$15000,2,FALSE),0)</f>
        <v>0</v>
      </c>
      <c r="E177" s="4">
        <f t="shared" ca="1" si="31"/>
        <v>0</v>
      </c>
      <c r="F177" s="22">
        <f t="shared" si="39"/>
        <v>1.075</v>
      </c>
      <c r="G177" s="7">
        <f t="shared" ca="1" si="32"/>
        <v>1</v>
      </c>
      <c r="H177" s="4">
        <f ca="1">TRUNC(PRODUCT(G$10:G176),15)</f>
        <v>1.0402820315766901</v>
      </c>
      <c r="I177" s="4">
        <f t="shared" si="40"/>
        <v>1</v>
      </c>
      <c r="J177" s="4">
        <f t="shared" ca="1" si="33"/>
        <v>1.04028203</v>
      </c>
      <c r="K177" s="4">
        <f t="shared" ca="1" si="34"/>
        <v>402.82029999999997</v>
      </c>
      <c r="L177" s="23">
        <f>IF(VLOOKUP(A177,$U$12:$AD$125,8)=VLOOKUP(A176,$U$12:$AD$125,8),0,VLOOKUP(A177,U$12:$AD$125,8))</f>
        <v>0</v>
      </c>
      <c r="M177" s="9">
        <f>IF(L177&gt;0,VLOOKUP(L177,T$12:$AC$125,7),0)</f>
        <v>0</v>
      </c>
      <c r="N177" s="10">
        <f t="shared" si="35"/>
        <v>0</v>
      </c>
      <c r="O177" s="10">
        <f t="shared" ca="1" si="36"/>
        <v>402.82029999999997</v>
      </c>
      <c r="P177" s="24" t="str">
        <f t="shared" si="41"/>
        <v>A+J=</v>
      </c>
      <c r="Q177" s="12">
        <f t="shared" si="42"/>
        <v>43291</v>
      </c>
      <c r="R177" s="13"/>
      <c r="S177" s="13"/>
      <c r="T177" s="44">
        <v>40270</v>
      </c>
      <c r="U177" s="26" t="s">
        <v>56</v>
      </c>
      <c r="V177" s="40"/>
      <c r="W177" s="13"/>
      <c r="X177" s="28"/>
      <c r="Y177" s="28"/>
      <c r="Z177" s="28"/>
      <c r="AA177" s="13"/>
      <c r="AB177" s="13"/>
      <c r="AC177" s="13"/>
      <c r="AD177" s="13"/>
      <c r="AE177" s="13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</row>
    <row r="178" spans="1:171" x14ac:dyDescent="0.2">
      <c r="A178" s="109">
        <f t="shared" si="37"/>
        <v>43094</v>
      </c>
      <c r="B178" s="4">
        <f t="shared" ca="1" si="43"/>
        <v>10402.820299999999</v>
      </c>
      <c r="C178" s="4">
        <f t="shared" si="38"/>
        <v>10000</v>
      </c>
      <c r="D178" s="6">
        <f ca="1">IF(A178&lt;$B$1,VLOOKUP(A178,[1]DI!$A$4:$B$15000,2,FALSE),0)</f>
        <v>0</v>
      </c>
      <c r="E178" s="4">
        <f t="shared" ca="1" si="31"/>
        <v>0</v>
      </c>
      <c r="F178" s="22">
        <f t="shared" si="39"/>
        <v>1.075</v>
      </c>
      <c r="G178" s="7">
        <f t="shared" ca="1" si="32"/>
        <v>1</v>
      </c>
      <c r="H178" s="4">
        <f ca="1">TRUNC(PRODUCT(G$10:G177),15)</f>
        <v>1.0402820315766901</v>
      </c>
      <c r="I178" s="4">
        <f t="shared" si="40"/>
        <v>1</v>
      </c>
      <c r="J178" s="4">
        <f t="shared" ca="1" si="33"/>
        <v>1.04028203</v>
      </c>
      <c r="K178" s="4">
        <f t="shared" ca="1" si="34"/>
        <v>402.82029999999997</v>
      </c>
      <c r="L178" s="23">
        <f>IF(VLOOKUP(A178,$U$12:$AD$125,8)=VLOOKUP(A177,$U$12:$AD$125,8),0,VLOOKUP(A178,U$12:$AD$125,8))</f>
        <v>0</v>
      </c>
      <c r="M178" s="9">
        <f>IF(L178&gt;0,VLOOKUP(L178,T$12:$AC$125,7),0)</f>
        <v>0</v>
      </c>
      <c r="N178" s="10">
        <f t="shared" si="35"/>
        <v>0</v>
      </c>
      <c r="O178" s="10">
        <f t="shared" ca="1" si="36"/>
        <v>402.82029999999997</v>
      </c>
      <c r="P178" s="24" t="str">
        <f t="shared" si="41"/>
        <v>A+J=</v>
      </c>
      <c r="Q178" s="12">
        <f t="shared" si="42"/>
        <v>43291</v>
      </c>
      <c r="R178" s="13"/>
      <c r="S178" s="13"/>
      <c r="T178" s="44">
        <v>40289</v>
      </c>
      <c r="U178" s="26" t="s">
        <v>57</v>
      </c>
      <c r="V178" s="40"/>
      <c r="W178" s="13"/>
      <c r="X178" s="28"/>
      <c r="Y178" s="28"/>
      <c r="Z178" s="28"/>
      <c r="AA178" s="13"/>
      <c r="AB178" s="13"/>
      <c r="AC178" s="13"/>
      <c r="AD178" s="13"/>
      <c r="AE178" s="13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</row>
    <row r="179" spans="1:171" x14ac:dyDescent="0.2">
      <c r="A179" s="109">
        <f t="shared" si="37"/>
        <v>43095</v>
      </c>
      <c r="B179" s="4">
        <f t="shared" ca="1" si="43"/>
        <v>10402.820299999999</v>
      </c>
      <c r="C179" s="4">
        <f t="shared" si="38"/>
        <v>10000</v>
      </c>
      <c r="D179" s="6">
        <f ca="1">IF(A179&lt;$B$1,VLOOKUP(A179,[1]DI!$A$4:$B$15000,2,FALSE),0)</f>
        <v>6.8900000000000003E-2</v>
      </c>
      <c r="E179" s="4">
        <f t="shared" ca="1" si="31"/>
        <v>2.6444000000000001E-4</v>
      </c>
      <c r="F179" s="22">
        <f t="shared" si="39"/>
        <v>1.075</v>
      </c>
      <c r="G179" s="7">
        <f t="shared" ca="1" si="32"/>
        <v>1.0002842729999999</v>
      </c>
      <c r="H179" s="4">
        <f ca="1">TRUNC(PRODUCT(G$10:G178),15)</f>
        <v>1.0402820315766901</v>
      </c>
      <c r="I179" s="4">
        <f t="shared" si="40"/>
        <v>1</v>
      </c>
      <c r="J179" s="4">
        <f t="shared" ca="1" si="33"/>
        <v>1.04028203</v>
      </c>
      <c r="K179" s="4">
        <f t="shared" ca="1" si="34"/>
        <v>402.82029999999997</v>
      </c>
      <c r="L179" s="23">
        <f>IF(VLOOKUP(A179,$U$12:$AD$125,8)=VLOOKUP(A178,$U$12:$AD$125,8),0,VLOOKUP(A179,U$12:$AD$125,8))</f>
        <v>0</v>
      </c>
      <c r="M179" s="9">
        <f>IF(L179&gt;0,VLOOKUP(L179,T$12:$AC$125,7),0)</f>
        <v>0</v>
      </c>
      <c r="N179" s="10">
        <f t="shared" si="35"/>
        <v>0</v>
      </c>
      <c r="O179" s="10">
        <f t="shared" ca="1" si="36"/>
        <v>402.82029999999997</v>
      </c>
      <c r="P179" s="24" t="str">
        <f t="shared" si="41"/>
        <v>A+J=</v>
      </c>
      <c r="Q179" s="12">
        <f t="shared" si="42"/>
        <v>43291</v>
      </c>
      <c r="R179" s="13"/>
      <c r="S179" s="13"/>
      <c r="T179" s="44">
        <v>40332</v>
      </c>
      <c r="U179" s="26" t="s">
        <v>59</v>
      </c>
      <c r="V179" s="40"/>
      <c r="W179" s="13"/>
      <c r="X179" s="28"/>
      <c r="Y179" s="28"/>
      <c r="Z179" s="28"/>
      <c r="AA179" s="13"/>
      <c r="AB179" s="13"/>
      <c r="AC179" s="13"/>
      <c r="AD179" s="13"/>
      <c r="AE179" s="13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</row>
    <row r="180" spans="1:171" x14ac:dyDescent="0.2">
      <c r="A180" s="109">
        <f t="shared" si="37"/>
        <v>43096</v>
      </c>
      <c r="B180" s="4">
        <f t="shared" ca="1" si="43"/>
        <v>10405.77759999</v>
      </c>
      <c r="C180" s="4">
        <f t="shared" si="38"/>
        <v>10000</v>
      </c>
      <c r="D180" s="6">
        <f ca="1">IF(A180&lt;$B$1,VLOOKUP(A180,[1]DI!$A$4:$B$15000,2,FALSE),0)</f>
        <v>6.8900000000000003E-2</v>
      </c>
      <c r="E180" s="4">
        <f t="shared" ca="1" si="31"/>
        <v>2.6444000000000001E-4</v>
      </c>
      <c r="F180" s="22">
        <f t="shared" si="39"/>
        <v>1.075</v>
      </c>
      <c r="G180" s="7">
        <f t="shared" ca="1" si="32"/>
        <v>1.0002842729999999</v>
      </c>
      <c r="H180" s="4">
        <f ca="1">TRUNC(PRODUCT(G$10:G179),15)</f>
        <v>1.0405777556706499</v>
      </c>
      <c r="I180" s="4">
        <f t="shared" si="40"/>
        <v>1</v>
      </c>
      <c r="J180" s="4">
        <f t="shared" ca="1" si="33"/>
        <v>1.0405777599999999</v>
      </c>
      <c r="K180" s="4">
        <f t="shared" ca="1" si="34"/>
        <v>405.77759999</v>
      </c>
      <c r="L180" s="23">
        <f>IF(VLOOKUP(A180,$U$12:$AD$125,8)=VLOOKUP(A179,$U$12:$AD$125,8),0,VLOOKUP(A180,U$12:$AD$125,8))</f>
        <v>0</v>
      </c>
      <c r="M180" s="9">
        <f>IF(L180&gt;0,VLOOKUP(L180,T$12:$AC$125,7),0)</f>
        <v>0</v>
      </c>
      <c r="N180" s="10">
        <f t="shared" si="35"/>
        <v>0</v>
      </c>
      <c r="O180" s="10">
        <f t="shared" ca="1" si="36"/>
        <v>405.77759999</v>
      </c>
      <c r="P180" s="24" t="str">
        <f t="shared" si="41"/>
        <v>A+J=</v>
      </c>
      <c r="Q180" s="12">
        <f t="shared" si="42"/>
        <v>43291</v>
      </c>
      <c r="R180" s="13"/>
      <c r="S180" s="13"/>
      <c r="T180" s="44">
        <v>40428</v>
      </c>
      <c r="U180" s="26" t="s">
        <v>51</v>
      </c>
      <c r="V180" s="40"/>
      <c r="W180" s="13"/>
      <c r="X180" s="28"/>
      <c r="Y180" s="28"/>
      <c r="Z180" s="28"/>
      <c r="AA180" s="13"/>
      <c r="AB180" s="13"/>
      <c r="AC180" s="13"/>
      <c r="AD180" s="13"/>
      <c r="AE180" s="13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</row>
    <row r="181" spans="1:171" x14ac:dyDescent="0.2">
      <c r="A181" s="109">
        <f t="shared" si="37"/>
        <v>43097</v>
      </c>
      <c r="B181" s="4">
        <f t="shared" ca="1" si="43"/>
        <v>10408.7356</v>
      </c>
      <c r="C181" s="4">
        <f t="shared" si="38"/>
        <v>10000</v>
      </c>
      <c r="D181" s="6">
        <f ca="1">IF(A181&lt;$B$1,VLOOKUP(A181,[1]DI!$A$4:$B$15000,2,FALSE),0)</f>
        <v>6.8900000000000003E-2</v>
      </c>
      <c r="E181" s="4">
        <f t="shared" ca="1" si="31"/>
        <v>2.6444000000000001E-4</v>
      </c>
      <c r="F181" s="22">
        <f t="shared" si="39"/>
        <v>1.075</v>
      </c>
      <c r="G181" s="7">
        <f t="shared" ca="1" si="32"/>
        <v>1.0002842729999999</v>
      </c>
      <c r="H181" s="4">
        <f ca="1">TRUNC(PRODUCT(G$10:G180),15)</f>
        <v>1.0408735638309901</v>
      </c>
      <c r="I181" s="4">
        <f t="shared" si="40"/>
        <v>1</v>
      </c>
      <c r="J181" s="4">
        <f t="shared" ca="1" si="33"/>
        <v>1.0408735600000001</v>
      </c>
      <c r="K181" s="4">
        <f t="shared" ca="1" si="34"/>
        <v>408.73559999999998</v>
      </c>
      <c r="L181" s="23">
        <f>IF(VLOOKUP(A181,$U$12:$AD$125,8)=VLOOKUP(A180,$U$12:$AD$125,8),0,VLOOKUP(A181,U$12:$AD$125,8))</f>
        <v>0</v>
      </c>
      <c r="M181" s="9">
        <f>IF(L181&gt;0,VLOOKUP(L181,T$12:$AC$125,7),0)</f>
        <v>0</v>
      </c>
      <c r="N181" s="10">
        <f t="shared" si="35"/>
        <v>0</v>
      </c>
      <c r="O181" s="10">
        <f t="shared" ca="1" si="36"/>
        <v>408.73559999999998</v>
      </c>
      <c r="P181" s="24" t="str">
        <f t="shared" si="41"/>
        <v>A+J=</v>
      </c>
      <c r="Q181" s="12">
        <f t="shared" si="42"/>
        <v>43291</v>
      </c>
      <c r="R181" s="13"/>
      <c r="S181" s="13"/>
      <c r="T181" s="44">
        <v>40463</v>
      </c>
      <c r="U181" s="26" t="s">
        <v>52</v>
      </c>
      <c r="V181" s="40"/>
      <c r="W181" s="13"/>
      <c r="X181" s="28"/>
      <c r="Y181" s="28"/>
      <c r="Z181" s="28"/>
      <c r="AA181" s="13"/>
      <c r="AB181" s="13"/>
      <c r="AC181" s="13"/>
      <c r="AD181" s="13"/>
      <c r="AE181" s="13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</row>
    <row r="182" spans="1:171" x14ac:dyDescent="0.2">
      <c r="A182" s="109">
        <f t="shared" si="37"/>
        <v>43098</v>
      </c>
      <c r="B182" s="4">
        <f t="shared" ca="1" si="43"/>
        <v>10411.694600000001</v>
      </c>
      <c r="C182" s="4">
        <f t="shared" si="38"/>
        <v>10000</v>
      </c>
      <c r="D182" s="6">
        <f ca="1">IF(A182&lt;$B$1,VLOOKUP(A182,[1]DI!$A$4:$B$15000,2,FALSE),0)</f>
        <v>6.8900000000000003E-2</v>
      </c>
      <c r="E182" s="4">
        <f t="shared" ca="1" si="31"/>
        <v>2.6444000000000001E-4</v>
      </c>
      <c r="F182" s="22">
        <f t="shared" si="39"/>
        <v>1.075</v>
      </c>
      <c r="G182" s="7">
        <f t="shared" ca="1" si="32"/>
        <v>1.0002842729999999</v>
      </c>
      <c r="H182" s="4">
        <f ca="1">TRUNC(PRODUCT(G$10:G181),15)</f>
        <v>1.0411694560816001</v>
      </c>
      <c r="I182" s="4">
        <f t="shared" si="40"/>
        <v>1</v>
      </c>
      <c r="J182" s="4">
        <f t="shared" ca="1" si="33"/>
        <v>1.0411694600000001</v>
      </c>
      <c r="K182" s="4">
        <f t="shared" ca="1" si="34"/>
        <v>411.69459999999998</v>
      </c>
      <c r="L182" s="23">
        <f>IF(VLOOKUP(A182,$U$12:$AD$125,8)=VLOOKUP(A181,$U$12:$AD$125,8),0,VLOOKUP(A182,U$12:$AD$125,8))</f>
        <v>0</v>
      </c>
      <c r="M182" s="9">
        <f>IF(L182&gt;0,VLOOKUP(L182,T$12:$AC$125,7),0)</f>
        <v>0</v>
      </c>
      <c r="N182" s="10">
        <f t="shared" si="35"/>
        <v>0</v>
      </c>
      <c r="O182" s="10">
        <f t="shared" ca="1" si="36"/>
        <v>411.69459999999998</v>
      </c>
      <c r="P182" s="24" t="str">
        <f t="shared" si="41"/>
        <v>A+J=</v>
      </c>
      <c r="Q182" s="12">
        <f t="shared" si="42"/>
        <v>43291</v>
      </c>
      <c r="R182" s="13"/>
      <c r="S182" s="13"/>
      <c r="T182" s="44">
        <v>40484</v>
      </c>
      <c r="U182" s="26" t="s">
        <v>53</v>
      </c>
      <c r="V182" s="40"/>
      <c r="W182" s="13"/>
      <c r="X182" s="28"/>
      <c r="Y182" s="28"/>
      <c r="Z182" s="28"/>
      <c r="AA182" s="13"/>
      <c r="AB182" s="13"/>
      <c r="AC182" s="13"/>
      <c r="AD182" s="13"/>
      <c r="AE182" s="13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</row>
    <row r="183" spans="1:171" x14ac:dyDescent="0.2">
      <c r="A183" s="109">
        <f t="shared" si="37"/>
        <v>43099</v>
      </c>
      <c r="B183" s="4">
        <f t="shared" ca="1" si="43"/>
        <v>10414.654299989999</v>
      </c>
      <c r="C183" s="4">
        <f t="shared" si="38"/>
        <v>10000</v>
      </c>
      <c r="D183" s="6">
        <f ca="1">IF(A183&lt;$B$1,VLOOKUP(A183,[1]DI!$A$4:$B$15000,2,FALSE),0)</f>
        <v>0</v>
      </c>
      <c r="E183" s="4">
        <f t="shared" ca="1" si="31"/>
        <v>0</v>
      </c>
      <c r="F183" s="22">
        <f t="shared" si="39"/>
        <v>1.075</v>
      </c>
      <c r="G183" s="7">
        <f t="shared" ca="1" si="32"/>
        <v>1</v>
      </c>
      <c r="H183" s="4">
        <f ca="1">TRUNC(PRODUCT(G$10:G182),15)</f>
        <v>1.0414654324463899</v>
      </c>
      <c r="I183" s="4">
        <f t="shared" si="40"/>
        <v>1</v>
      </c>
      <c r="J183" s="4">
        <f t="shared" ca="1" si="33"/>
        <v>1.0414654299999999</v>
      </c>
      <c r="K183" s="4">
        <f t="shared" ca="1" si="34"/>
        <v>414.65429999000003</v>
      </c>
      <c r="L183" s="23">
        <f>IF(VLOOKUP(A183,$U$12:$AD$125,8)=VLOOKUP(A182,$U$12:$AD$125,8),0,VLOOKUP(A183,U$12:$AD$125,8))</f>
        <v>0</v>
      </c>
      <c r="M183" s="9">
        <f>IF(L183&gt;0,VLOOKUP(L183,T$12:$AC$125,7),0)</f>
        <v>0</v>
      </c>
      <c r="N183" s="10">
        <f t="shared" si="35"/>
        <v>0</v>
      </c>
      <c r="O183" s="10">
        <f t="shared" ca="1" si="36"/>
        <v>414.65429999000003</v>
      </c>
      <c r="P183" s="24" t="str">
        <f t="shared" si="41"/>
        <v>A+J=</v>
      </c>
      <c r="Q183" s="12">
        <f t="shared" si="42"/>
        <v>43291</v>
      </c>
      <c r="R183" s="13"/>
      <c r="S183" s="13"/>
      <c r="T183" s="44">
        <v>40497</v>
      </c>
      <c r="U183" s="26" t="s">
        <v>54</v>
      </c>
      <c r="V183" s="40"/>
      <c r="W183" s="13"/>
      <c r="X183" s="28"/>
      <c r="Y183" s="28"/>
      <c r="Z183" s="28"/>
      <c r="AA183" s="13"/>
      <c r="AB183" s="13"/>
      <c r="AC183" s="13"/>
      <c r="AD183" s="13"/>
      <c r="AE183" s="13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</row>
    <row r="184" spans="1:171" x14ac:dyDescent="0.2">
      <c r="A184" s="109">
        <f t="shared" si="37"/>
        <v>43100</v>
      </c>
      <c r="B184" s="4">
        <f t="shared" ca="1" si="43"/>
        <v>10414.654299989999</v>
      </c>
      <c r="C184" s="4">
        <f t="shared" si="38"/>
        <v>10000</v>
      </c>
      <c r="D184" s="6">
        <f ca="1">IF(A184&lt;$B$1,VLOOKUP(A184,[1]DI!$A$4:$B$15000,2,FALSE),0)</f>
        <v>0</v>
      </c>
      <c r="E184" s="4">
        <f t="shared" ca="1" si="31"/>
        <v>0</v>
      </c>
      <c r="F184" s="22">
        <f t="shared" si="39"/>
        <v>1.075</v>
      </c>
      <c r="G184" s="7">
        <f t="shared" ca="1" si="32"/>
        <v>1</v>
      </c>
      <c r="H184" s="4">
        <f ca="1">TRUNC(PRODUCT(G$10:G183),15)</f>
        <v>1.0414654324463899</v>
      </c>
      <c r="I184" s="4">
        <f t="shared" si="40"/>
        <v>1</v>
      </c>
      <c r="J184" s="4">
        <f t="shared" ca="1" si="33"/>
        <v>1.0414654299999999</v>
      </c>
      <c r="K184" s="4">
        <f t="shared" ca="1" si="34"/>
        <v>414.65429999000003</v>
      </c>
      <c r="L184" s="23">
        <f>IF(VLOOKUP(A184,$U$12:$AD$125,8)=VLOOKUP(A183,$U$12:$AD$125,8),0,VLOOKUP(A184,U$12:$AD$125,8))</f>
        <v>0</v>
      </c>
      <c r="M184" s="9">
        <f>IF(L184&gt;0,VLOOKUP(L184,T$12:$AC$125,7),0)</f>
        <v>0</v>
      </c>
      <c r="N184" s="10">
        <f t="shared" si="35"/>
        <v>0</v>
      </c>
      <c r="O184" s="10">
        <f t="shared" ca="1" si="36"/>
        <v>414.65429999000003</v>
      </c>
      <c r="P184" s="24" t="str">
        <f t="shared" si="41"/>
        <v>A+J=</v>
      </c>
      <c r="Q184" s="12">
        <f t="shared" si="42"/>
        <v>43291</v>
      </c>
      <c r="R184" s="13"/>
      <c r="S184" s="13"/>
      <c r="T184" s="44">
        <v>40609</v>
      </c>
      <c r="U184" s="26" t="s">
        <v>62</v>
      </c>
      <c r="V184" s="40"/>
      <c r="W184" s="13"/>
      <c r="X184" s="28"/>
      <c r="Y184" s="28"/>
      <c r="Z184" s="28"/>
      <c r="AA184" s="13"/>
      <c r="AB184" s="13"/>
      <c r="AC184" s="13"/>
      <c r="AD184" s="13"/>
      <c r="AE184" s="13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</row>
    <row r="185" spans="1:171" x14ac:dyDescent="0.2">
      <c r="A185" s="109">
        <f t="shared" si="37"/>
        <v>43101</v>
      </c>
      <c r="B185" s="4">
        <f t="shared" ca="1" si="43"/>
        <v>10414.654299989999</v>
      </c>
      <c r="C185" s="4">
        <f t="shared" si="38"/>
        <v>10000</v>
      </c>
      <c r="D185" s="6">
        <f ca="1">IF(A185&lt;$B$1,VLOOKUP(A185,[1]DI!$A$4:$B$15000,2,FALSE),0)</f>
        <v>0</v>
      </c>
      <c r="E185" s="4">
        <f t="shared" ca="1" si="31"/>
        <v>0</v>
      </c>
      <c r="F185" s="22">
        <f t="shared" si="39"/>
        <v>1.075</v>
      </c>
      <c r="G185" s="7">
        <f t="shared" ca="1" si="32"/>
        <v>1</v>
      </c>
      <c r="H185" s="4">
        <f ca="1">TRUNC(PRODUCT(G$10:G184),15)</f>
        <v>1.0414654324463899</v>
      </c>
      <c r="I185" s="4">
        <f t="shared" si="40"/>
        <v>1</v>
      </c>
      <c r="J185" s="4">
        <f t="shared" ca="1" si="33"/>
        <v>1.0414654299999999</v>
      </c>
      <c r="K185" s="4">
        <f t="shared" ca="1" si="34"/>
        <v>414.65429999000003</v>
      </c>
      <c r="L185" s="23">
        <f>IF(VLOOKUP(A185,$U$12:$AD$125,8)=VLOOKUP(A184,$U$12:$AD$125,8),0,VLOOKUP(A185,U$12:$AD$125,8))</f>
        <v>0</v>
      </c>
      <c r="M185" s="9">
        <f>IF(L185&gt;0,VLOOKUP(L185,T$12:$AC$125,7),0)</f>
        <v>0</v>
      </c>
      <c r="N185" s="10">
        <f t="shared" si="35"/>
        <v>0</v>
      </c>
      <c r="O185" s="10">
        <f t="shared" ca="1" si="36"/>
        <v>414.65429999000003</v>
      </c>
      <c r="P185" s="24" t="str">
        <f t="shared" si="41"/>
        <v>A+J=</v>
      </c>
      <c r="Q185" s="12">
        <f t="shared" si="42"/>
        <v>43291</v>
      </c>
      <c r="R185" s="13"/>
      <c r="S185" s="13"/>
      <c r="T185" s="44">
        <v>40610</v>
      </c>
      <c r="U185" s="26" t="s">
        <v>63</v>
      </c>
      <c r="V185" s="40"/>
      <c r="W185" s="13"/>
      <c r="X185" s="28"/>
      <c r="Y185" s="28"/>
      <c r="Z185" s="28"/>
      <c r="AA185" s="13"/>
      <c r="AB185" s="13"/>
      <c r="AC185" s="13"/>
      <c r="AD185" s="13"/>
      <c r="AE185" s="13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</row>
    <row r="186" spans="1:171" x14ac:dyDescent="0.2">
      <c r="A186" s="109">
        <f t="shared" si="37"/>
        <v>43102</v>
      </c>
      <c r="B186" s="4">
        <f t="shared" ca="1" si="43"/>
        <v>10414.654299989999</v>
      </c>
      <c r="C186" s="4">
        <f t="shared" si="38"/>
        <v>10000</v>
      </c>
      <c r="D186" s="6">
        <f ca="1">IF(A186&lt;$B$1,VLOOKUP(A186,[1]DI!$A$4:$B$15000,2,FALSE),0)</f>
        <v>6.8900000000000003E-2</v>
      </c>
      <c r="E186" s="4">
        <f t="shared" ca="1" si="31"/>
        <v>2.6444000000000001E-4</v>
      </c>
      <c r="F186" s="22">
        <f t="shared" si="39"/>
        <v>1.075</v>
      </c>
      <c r="G186" s="7">
        <f t="shared" ca="1" si="32"/>
        <v>1.0002842729999999</v>
      </c>
      <c r="H186" s="4">
        <f ca="1">TRUNC(PRODUCT(G$10:G185),15)</f>
        <v>1.0414654324463899</v>
      </c>
      <c r="I186" s="4">
        <f t="shared" si="40"/>
        <v>1</v>
      </c>
      <c r="J186" s="4">
        <f t="shared" ca="1" si="33"/>
        <v>1.0414654299999999</v>
      </c>
      <c r="K186" s="4">
        <f t="shared" ca="1" si="34"/>
        <v>414.65429999000003</v>
      </c>
      <c r="L186" s="23">
        <f>IF(VLOOKUP(A186,$U$12:$AD$125,8)=VLOOKUP(A185,$U$12:$AD$125,8),0,VLOOKUP(A186,U$12:$AD$125,8))</f>
        <v>0</v>
      </c>
      <c r="M186" s="9">
        <f>IF(L186&gt;0,VLOOKUP(L186,T$12:$AC$125,7),0)</f>
        <v>0</v>
      </c>
      <c r="N186" s="10">
        <f t="shared" si="35"/>
        <v>0</v>
      </c>
      <c r="O186" s="10">
        <f t="shared" ca="1" si="36"/>
        <v>414.65429999000003</v>
      </c>
      <c r="P186" s="24" t="str">
        <f t="shared" si="41"/>
        <v>A+J=</v>
      </c>
      <c r="Q186" s="12">
        <f t="shared" si="42"/>
        <v>43291</v>
      </c>
      <c r="R186" s="13"/>
      <c r="S186" s="13"/>
      <c r="T186" s="44">
        <v>40654</v>
      </c>
      <c r="U186" s="26" t="s">
        <v>64</v>
      </c>
      <c r="V186" s="40"/>
      <c r="W186" s="13"/>
      <c r="X186" s="28"/>
      <c r="Y186" s="28"/>
      <c r="Z186" s="28"/>
      <c r="AA186" s="13"/>
      <c r="AB186" s="13"/>
      <c r="AC186" s="13"/>
      <c r="AD186" s="13"/>
      <c r="AE186" s="13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</row>
    <row r="187" spans="1:171" x14ac:dyDescent="0.2">
      <c r="A187" s="109">
        <f t="shared" si="37"/>
        <v>43103</v>
      </c>
      <c r="B187" s="4">
        <f t="shared" ca="1" si="43"/>
        <v>10417.6149</v>
      </c>
      <c r="C187" s="4">
        <f t="shared" si="38"/>
        <v>10000</v>
      </c>
      <c r="D187" s="6">
        <f ca="1">IF(A187&lt;$B$1,VLOOKUP(A187,[1]DI!$A$4:$B$15000,2,FALSE),0)</f>
        <v>6.8900000000000003E-2</v>
      </c>
      <c r="E187" s="4">
        <f t="shared" ca="1" si="31"/>
        <v>2.6444000000000001E-4</v>
      </c>
      <c r="F187" s="22">
        <f t="shared" si="39"/>
        <v>1.075</v>
      </c>
      <c r="G187" s="7">
        <f t="shared" ca="1" si="32"/>
        <v>1.0002842729999999</v>
      </c>
      <c r="H187" s="4">
        <f ca="1">TRUNC(PRODUCT(G$10:G186),15)</f>
        <v>1.04176149294926</v>
      </c>
      <c r="I187" s="4">
        <f t="shared" si="40"/>
        <v>1</v>
      </c>
      <c r="J187" s="4">
        <f t="shared" ca="1" si="33"/>
        <v>1.0417614900000001</v>
      </c>
      <c r="K187" s="4">
        <f t="shared" ca="1" si="34"/>
        <v>417.61489999999998</v>
      </c>
      <c r="L187" s="23">
        <f>IF(VLOOKUP(A187,$U$12:$AD$125,8)=VLOOKUP(A186,$U$12:$AD$125,8),0,VLOOKUP(A187,U$12:$AD$125,8))</f>
        <v>0</v>
      </c>
      <c r="M187" s="9">
        <f>IF(L187&gt;0,VLOOKUP(L187,T$12:$AC$125,7),0)</f>
        <v>0</v>
      </c>
      <c r="N187" s="10">
        <f t="shared" si="35"/>
        <v>0</v>
      </c>
      <c r="O187" s="10">
        <f t="shared" ca="1" si="36"/>
        <v>417.61489999999998</v>
      </c>
      <c r="P187" s="24" t="str">
        <f t="shared" si="41"/>
        <v>A+J=</v>
      </c>
      <c r="Q187" s="12">
        <f t="shared" si="42"/>
        <v>43291</v>
      </c>
      <c r="R187" s="13"/>
      <c r="S187" s="13"/>
      <c r="T187" s="44">
        <v>40655</v>
      </c>
      <c r="U187" s="26" t="s">
        <v>65</v>
      </c>
      <c r="V187" s="40"/>
      <c r="W187" s="13"/>
      <c r="X187" s="28"/>
      <c r="Y187" s="28"/>
      <c r="Z187" s="28"/>
      <c r="AA187" s="13"/>
      <c r="AB187" s="13"/>
      <c r="AC187" s="13"/>
      <c r="AD187" s="13"/>
      <c r="AE187" s="13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</row>
    <row r="188" spans="1:171" x14ac:dyDescent="0.2">
      <c r="A188" s="109">
        <f t="shared" si="37"/>
        <v>43104</v>
      </c>
      <c r="B188" s="4">
        <f t="shared" ca="1" si="43"/>
        <v>10420.576399990001</v>
      </c>
      <c r="C188" s="4">
        <f t="shared" si="38"/>
        <v>10000</v>
      </c>
      <c r="D188" s="6">
        <f ca="1">IF(A188&lt;$B$1,VLOOKUP(A188,[1]DI!$A$4:$B$15000,2,FALSE),0)</f>
        <v>6.8900000000000003E-2</v>
      </c>
      <c r="E188" s="4">
        <f t="shared" ca="1" si="31"/>
        <v>2.6444000000000001E-4</v>
      </c>
      <c r="F188" s="22">
        <f t="shared" si="39"/>
        <v>1.075</v>
      </c>
      <c r="G188" s="7">
        <f t="shared" ca="1" si="32"/>
        <v>1.0002842729999999</v>
      </c>
      <c r="H188" s="4">
        <f ca="1">TRUNC(PRODUCT(G$10:G187),15)</f>
        <v>1.0420576376141499</v>
      </c>
      <c r="I188" s="4">
        <f t="shared" si="40"/>
        <v>1</v>
      </c>
      <c r="J188" s="4">
        <f t="shared" ca="1" si="33"/>
        <v>1.0420576399999999</v>
      </c>
      <c r="K188" s="4">
        <f t="shared" ca="1" si="34"/>
        <v>420.57639999000003</v>
      </c>
      <c r="L188" s="23">
        <f>IF(VLOOKUP(A188,$U$12:$AD$125,8)=VLOOKUP(A187,$U$12:$AD$125,8),0,VLOOKUP(A188,U$12:$AD$125,8))</f>
        <v>0</v>
      </c>
      <c r="M188" s="9">
        <f>IF(L188&gt;0,VLOOKUP(L188,T$12:$AC$125,7),0)</f>
        <v>0</v>
      </c>
      <c r="N188" s="10">
        <f t="shared" si="35"/>
        <v>0</v>
      </c>
      <c r="O188" s="10">
        <f t="shared" ca="1" si="36"/>
        <v>420.57639999000003</v>
      </c>
      <c r="P188" s="24" t="str">
        <f t="shared" si="41"/>
        <v>A+J=</v>
      </c>
      <c r="Q188" s="12">
        <f t="shared" si="42"/>
        <v>43291</v>
      </c>
      <c r="R188" s="13"/>
      <c r="S188" s="13"/>
      <c r="T188" s="44">
        <v>40717</v>
      </c>
      <c r="U188" s="26" t="s">
        <v>59</v>
      </c>
      <c r="V188" s="40"/>
      <c r="W188" s="13"/>
      <c r="X188" s="28"/>
      <c r="Y188" s="28"/>
      <c r="Z188" s="28"/>
      <c r="AA188" s="13"/>
      <c r="AB188" s="13"/>
      <c r="AC188" s="13"/>
      <c r="AD188" s="13"/>
      <c r="AE188" s="13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</row>
    <row r="189" spans="1:171" x14ac:dyDescent="0.2">
      <c r="A189" s="109">
        <f t="shared" si="37"/>
        <v>43105</v>
      </c>
      <c r="B189" s="4">
        <f t="shared" ca="1" si="43"/>
        <v>10423.53869999</v>
      </c>
      <c r="C189" s="4">
        <f t="shared" si="38"/>
        <v>10000</v>
      </c>
      <c r="D189" s="6">
        <f ca="1">IF(A189&lt;$B$1,VLOOKUP(A189,[1]DI!$A$4:$B$15000,2,FALSE),0)</f>
        <v>6.8900000000000003E-2</v>
      </c>
      <c r="E189" s="4">
        <f t="shared" ca="1" si="31"/>
        <v>2.6444000000000001E-4</v>
      </c>
      <c r="F189" s="22">
        <f t="shared" si="39"/>
        <v>1.075</v>
      </c>
      <c r="G189" s="7">
        <f t="shared" ca="1" si="32"/>
        <v>1.0002842729999999</v>
      </c>
      <c r="H189" s="4">
        <f ca="1">TRUNC(PRODUCT(G$10:G188),15)</f>
        <v>1.0423538664649701</v>
      </c>
      <c r="I189" s="4">
        <f t="shared" si="40"/>
        <v>1</v>
      </c>
      <c r="J189" s="4">
        <f t="shared" ca="1" si="33"/>
        <v>1.0423538699999999</v>
      </c>
      <c r="K189" s="4">
        <f t="shared" ca="1" si="34"/>
        <v>423.53869999</v>
      </c>
      <c r="L189" s="23">
        <f>IF(VLOOKUP(A189,$U$12:$AD$125,8)=VLOOKUP(A188,$U$12:$AD$125,8),0,VLOOKUP(A189,U$12:$AD$125,8))</f>
        <v>0</v>
      </c>
      <c r="M189" s="9">
        <f>IF(L189&gt;0,VLOOKUP(L189,T$12:$AC$125,7),0)</f>
        <v>0</v>
      </c>
      <c r="N189" s="10">
        <f t="shared" si="35"/>
        <v>0</v>
      </c>
      <c r="O189" s="10">
        <f t="shared" ca="1" si="36"/>
        <v>423.53869999</v>
      </c>
      <c r="P189" s="24" t="str">
        <f t="shared" si="41"/>
        <v>A+J=</v>
      </c>
      <c r="Q189" s="12">
        <f t="shared" si="42"/>
        <v>43291</v>
      </c>
      <c r="R189" s="13"/>
      <c r="S189" s="13"/>
      <c r="T189" s="44">
        <v>40793</v>
      </c>
      <c r="U189" s="26" t="s">
        <v>66</v>
      </c>
      <c r="V189" s="40"/>
      <c r="W189" s="13"/>
      <c r="X189" s="28"/>
      <c r="Y189" s="28"/>
      <c r="Z189" s="28"/>
      <c r="AA189" s="13"/>
      <c r="AB189" s="13"/>
      <c r="AC189" s="13"/>
      <c r="AD189" s="13"/>
      <c r="AE189" s="13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</row>
    <row r="190" spans="1:171" x14ac:dyDescent="0.2">
      <c r="A190" s="109">
        <f t="shared" si="37"/>
        <v>43106</v>
      </c>
      <c r="B190" s="4">
        <f t="shared" ca="1" si="43"/>
        <v>10426.5018</v>
      </c>
      <c r="C190" s="4">
        <f t="shared" si="38"/>
        <v>10000</v>
      </c>
      <c r="D190" s="6">
        <f ca="1">IF(A190&lt;$B$1,VLOOKUP(A190,[1]DI!$A$4:$B$15000,2,FALSE),0)</f>
        <v>0</v>
      </c>
      <c r="E190" s="4">
        <f t="shared" ca="1" si="31"/>
        <v>0</v>
      </c>
      <c r="F190" s="22">
        <f t="shared" si="39"/>
        <v>1.075</v>
      </c>
      <c r="G190" s="7">
        <f t="shared" ca="1" si="32"/>
        <v>1</v>
      </c>
      <c r="H190" s="4">
        <f ca="1">TRUNC(PRODUCT(G$10:G189),15)</f>
        <v>1.04265017952565</v>
      </c>
      <c r="I190" s="4">
        <f t="shared" si="40"/>
        <v>1</v>
      </c>
      <c r="J190" s="4">
        <f t="shared" ca="1" si="33"/>
        <v>1.0426501800000001</v>
      </c>
      <c r="K190" s="4">
        <f t="shared" ca="1" si="34"/>
        <v>426.5018</v>
      </c>
      <c r="L190" s="23">
        <f>IF(VLOOKUP(A190,$U$12:$AD$125,8)=VLOOKUP(A189,$U$12:$AD$125,8),0,VLOOKUP(A190,U$12:$AD$125,8))</f>
        <v>0</v>
      </c>
      <c r="M190" s="9">
        <f>IF(L190&gt;0,VLOOKUP(L190,T$12:$AC$125,7),0)</f>
        <v>0</v>
      </c>
      <c r="N190" s="10">
        <f t="shared" si="35"/>
        <v>0</v>
      </c>
      <c r="O190" s="10">
        <f t="shared" ca="1" si="36"/>
        <v>426.5018</v>
      </c>
      <c r="P190" s="24" t="str">
        <f t="shared" si="41"/>
        <v>A+J=</v>
      </c>
      <c r="Q190" s="12">
        <f t="shared" si="42"/>
        <v>43291</v>
      </c>
      <c r="R190" s="13"/>
      <c r="S190" s="13"/>
      <c r="T190" s="44">
        <v>40828</v>
      </c>
      <c r="U190" s="26" t="s">
        <v>52</v>
      </c>
      <c r="V190" s="40"/>
      <c r="W190" s="13"/>
      <c r="X190" s="28"/>
      <c r="Y190" s="28"/>
      <c r="Z190" s="28"/>
      <c r="AA190" s="13"/>
      <c r="AB190" s="13"/>
      <c r="AC190" s="13"/>
      <c r="AD190" s="13"/>
      <c r="AE190" s="13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</row>
    <row r="191" spans="1:171" x14ac:dyDescent="0.2">
      <c r="A191" s="109">
        <f t="shared" si="37"/>
        <v>43107</v>
      </c>
      <c r="B191" s="4">
        <f t="shared" ca="1" si="43"/>
        <v>10426.5018</v>
      </c>
      <c r="C191" s="4">
        <f t="shared" si="38"/>
        <v>10000</v>
      </c>
      <c r="D191" s="6">
        <f ca="1">IF(A191&lt;$B$1,VLOOKUP(A191,[1]DI!$A$4:$B$15000,2,FALSE),0)</f>
        <v>0</v>
      </c>
      <c r="E191" s="4">
        <f t="shared" ca="1" si="31"/>
        <v>0</v>
      </c>
      <c r="F191" s="22">
        <f t="shared" si="39"/>
        <v>1.075</v>
      </c>
      <c r="G191" s="7">
        <f t="shared" ca="1" si="32"/>
        <v>1</v>
      </c>
      <c r="H191" s="4">
        <f ca="1">TRUNC(PRODUCT(G$10:G190),15)</f>
        <v>1.04265017952565</v>
      </c>
      <c r="I191" s="4">
        <f t="shared" si="40"/>
        <v>1</v>
      </c>
      <c r="J191" s="4">
        <f t="shared" ca="1" si="33"/>
        <v>1.0426501800000001</v>
      </c>
      <c r="K191" s="4">
        <f t="shared" ca="1" si="34"/>
        <v>426.5018</v>
      </c>
      <c r="L191" s="23">
        <f>IF(VLOOKUP(A191,$U$12:$AD$125,8)=VLOOKUP(A190,$U$12:$AD$125,8),0,VLOOKUP(A191,U$12:$AD$125,8))</f>
        <v>0</v>
      </c>
      <c r="M191" s="9">
        <f>IF(L191&gt;0,VLOOKUP(L191,T$12:$AC$125,7),0)</f>
        <v>0</v>
      </c>
      <c r="N191" s="10">
        <f t="shared" si="35"/>
        <v>0</v>
      </c>
      <c r="O191" s="10">
        <f t="shared" ca="1" si="36"/>
        <v>426.5018</v>
      </c>
      <c r="P191" s="24" t="str">
        <f t="shared" si="41"/>
        <v>A+J=</v>
      </c>
      <c r="Q191" s="12">
        <f t="shared" si="42"/>
        <v>43291</v>
      </c>
      <c r="R191" s="13"/>
      <c r="S191" s="13"/>
      <c r="T191" s="44">
        <v>40849</v>
      </c>
      <c r="U191" s="26" t="s">
        <v>53</v>
      </c>
      <c r="V191" s="40"/>
      <c r="W191" s="13"/>
      <c r="X191" s="28"/>
      <c r="Y191" s="28"/>
      <c r="Z191" s="28"/>
      <c r="AA191" s="13"/>
      <c r="AB191" s="13"/>
      <c r="AC191" s="13"/>
      <c r="AD191" s="13"/>
      <c r="AE191" s="13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</row>
    <row r="192" spans="1:171" x14ac:dyDescent="0.2">
      <c r="A192" s="109">
        <f t="shared" si="37"/>
        <v>43108</v>
      </c>
      <c r="B192" s="4">
        <f t="shared" ca="1" si="43"/>
        <v>10426.5018</v>
      </c>
      <c r="C192" s="4">
        <f t="shared" si="38"/>
        <v>10000</v>
      </c>
      <c r="D192" s="6">
        <f ca="1">IF(A192&lt;$B$1,VLOOKUP(A192,[1]DI!$A$4:$B$15000,2,FALSE),0)</f>
        <v>6.8900000000000003E-2</v>
      </c>
      <c r="E192" s="4">
        <f t="shared" ca="1" si="31"/>
        <v>2.6444000000000001E-4</v>
      </c>
      <c r="F192" s="22">
        <f t="shared" si="39"/>
        <v>1.075</v>
      </c>
      <c r="G192" s="7">
        <f t="shared" ca="1" si="32"/>
        <v>1.0002842729999999</v>
      </c>
      <c r="H192" s="4">
        <f ca="1">TRUNC(PRODUCT(G$10:G191),15)</f>
        <v>1.04265017952565</v>
      </c>
      <c r="I192" s="4">
        <f t="shared" si="40"/>
        <v>1</v>
      </c>
      <c r="J192" s="4">
        <f t="shared" ca="1" si="33"/>
        <v>1.0426501800000001</v>
      </c>
      <c r="K192" s="4">
        <f t="shared" ca="1" si="34"/>
        <v>426.5018</v>
      </c>
      <c r="L192" s="23">
        <f>IF(VLOOKUP(A192,$U$12:$AD$125,8)=VLOOKUP(A191,$U$12:$AD$125,8),0,VLOOKUP(A192,U$12:$AD$125,8))</f>
        <v>0</v>
      </c>
      <c r="M192" s="9">
        <f>IF(L192&gt;0,VLOOKUP(L192,T$12:$AC$125,7),0)</f>
        <v>0</v>
      </c>
      <c r="N192" s="10">
        <f t="shared" si="35"/>
        <v>0</v>
      </c>
      <c r="O192" s="10">
        <f t="shared" ca="1" si="36"/>
        <v>426.5018</v>
      </c>
      <c r="P192" s="24" t="str">
        <f t="shared" si="41"/>
        <v>A+J=</v>
      </c>
      <c r="Q192" s="12">
        <f t="shared" si="42"/>
        <v>43291</v>
      </c>
      <c r="R192" s="13"/>
      <c r="S192" s="36"/>
      <c r="T192" s="44">
        <v>40862</v>
      </c>
      <c r="U192" s="26" t="s">
        <v>67</v>
      </c>
      <c r="V192" s="40"/>
      <c r="W192" s="36"/>
      <c r="X192" s="28"/>
      <c r="Y192" s="28"/>
      <c r="Z192" s="28"/>
      <c r="AA192" s="13"/>
      <c r="AB192" s="13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8"/>
      <c r="FN192" s="38"/>
      <c r="FO192" s="38"/>
    </row>
    <row r="193" spans="1:171" x14ac:dyDescent="0.2">
      <c r="A193" s="109">
        <f t="shared" si="37"/>
        <v>43109</v>
      </c>
      <c r="B193" s="4">
        <f t="shared" ca="1" si="43"/>
        <v>10429.4658</v>
      </c>
      <c r="C193" s="4">
        <f t="shared" si="38"/>
        <v>10000</v>
      </c>
      <c r="D193" s="6">
        <f ca="1">IF(A193&lt;$B$1,VLOOKUP(A193,[1]DI!$A$4:$B$15000,2,FALSE),0)</f>
        <v>6.8900000000000003E-2</v>
      </c>
      <c r="E193" s="4">
        <f t="shared" ca="1" si="31"/>
        <v>2.6444000000000001E-4</v>
      </c>
      <c r="F193" s="22">
        <f t="shared" si="39"/>
        <v>1.075</v>
      </c>
      <c r="G193" s="7">
        <f t="shared" ca="1" si="32"/>
        <v>1.0002842729999999</v>
      </c>
      <c r="H193" s="4">
        <f ca="1">TRUNC(PRODUCT(G$10:G192),15)</f>
        <v>1.04294657682013</v>
      </c>
      <c r="I193" s="4">
        <f t="shared" si="40"/>
        <v>1</v>
      </c>
      <c r="J193" s="4">
        <f t="shared" ca="1" si="33"/>
        <v>1.04294658</v>
      </c>
      <c r="K193" s="4">
        <f t="shared" ca="1" si="34"/>
        <v>429.4658</v>
      </c>
      <c r="L193" s="23">
        <f>IF(VLOOKUP(A193,$U$12:$AD$125,8)=VLOOKUP(A192,$U$12:$AD$125,8),0,VLOOKUP(A193,U$12:$AD$125,8))</f>
        <v>0</v>
      </c>
      <c r="M193" s="9">
        <f>IF(L193&gt;0,VLOOKUP(L193,T$12:$AC$125,7),0)</f>
        <v>0</v>
      </c>
      <c r="N193" s="10">
        <f t="shared" si="35"/>
        <v>0</v>
      </c>
      <c r="O193" s="10">
        <f t="shared" ca="1" si="36"/>
        <v>429.4658</v>
      </c>
      <c r="P193" s="24" t="str">
        <f t="shared" si="41"/>
        <v>A+J=</v>
      </c>
      <c r="Q193" s="12">
        <f t="shared" si="42"/>
        <v>43291</v>
      </c>
      <c r="R193" s="13"/>
      <c r="S193" s="13"/>
      <c r="T193" s="44">
        <v>40959</v>
      </c>
      <c r="U193" s="26" t="s">
        <v>55</v>
      </c>
      <c r="V193" s="40"/>
      <c r="W193" s="13"/>
      <c r="X193" s="28"/>
      <c r="Y193" s="28"/>
      <c r="Z193" s="28"/>
      <c r="AA193" s="13"/>
      <c r="AB193" s="13"/>
      <c r="AC193" s="13"/>
      <c r="AD193" s="13"/>
      <c r="AE193" s="13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</row>
    <row r="194" spans="1:171" x14ac:dyDescent="0.2">
      <c r="A194" s="109">
        <f t="shared" si="37"/>
        <v>43110</v>
      </c>
      <c r="B194" s="4">
        <f t="shared" ca="1" si="43"/>
        <v>10432.4306</v>
      </c>
      <c r="C194" s="4">
        <f t="shared" si="38"/>
        <v>10000</v>
      </c>
      <c r="D194" s="6">
        <f ca="1">IF(A194&lt;$B$1,VLOOKUP(A194,[1]DI!$A$4:$B$15000,2,FALSE),0)</f>
        <v>6.8900000000000003E-2</v>
      </c>
      <c r="E194" s="4">
        <f t="shared" ca="1" si="31"/>
        <v>2.6444000000000001E-4</v>
      </c>
      <c r="F194" s="22">
        <f t="shared" si="39"/>
        <v>1.075</v>
      </c>
      <c r="G194" s="7">
        <f t="shared" ca="1" si="32"/>
        <v>1.0002842729999999</v>
      </c>
      <c r="H194" s="4">
        <f ca="1">TRUNC(PRODUCT(G$10:G193),15)</f>
        <v>1.04324305837236</v>
      </c>
      <c r="I194" s="4">
        <f t="shared" si="40"/>
        <v>1</v>
      </c>
      <c r="J194" s="4">
        <f t="shared" ca="1" si="33"/>
        <v>1.04324306</v>
      </c>
      <c r="K194" s="4">
        <f t="shared" ca="1" si="34"/>
        <v>432.43060000000003</v>
      </c>
      <c r="L194" s="23">
        <f>IF(VLOOKUP(A194,$U$12:$AD$125,8)=VLOOKUP(A193,$U$12:$AD$125,8),0,VLOOKUP(A194,U$12:$AD$125,8))</f>
        <v>0</v>
      </c>
      <c r="M194" s="9">
        <f>IF(L194&gt;0,VLOOKUP(L194,T$12:$AC$125,7),0)</f>
        <v>0</v>
      </c>
      <c r="N194" s="10">
        <f t="shared" si="35"/>
        <v>0</v>
      </c>
      <c r="O194" s="10">
        <f t="shared" ca="1" si="36"/>
        <v>432.43060000000003</v>
      </c>
      <c r="P194" s="24" t="str">
        <f t="shared" si="41"/>
        <v>A+J=</v>
      </c>
      <c r="Q194" s="12">
        <f t="shared" si="42"/>
        <v>43291</v>
      </c>
      <c r="R194" s="13"/>
      <c r="S194" s="36"/>
      <c r="T194" s="44">
        <v>40960</v>
      </c>
      <c r="U194" s="26" t="s">
        <v>55</v>
      </c>
      <c r="V194" s="40"/>
      <c r="W194" s="36"/>
      <c r="X194" s="28"/>
      <c r="Y194" s="28"/>
      <c r="Z194" s="28"/>
      <c r="AA194" s="13"/>
      <c r="AB194" s="13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8"/>
      <c r="FN194" s="38"/>
      <c r="FO194" s="38"/>
    </row>
    <row r="195" spans="1:171" x14ac:dyDescent="0.2">
      <c r="A195" s="109">
        <f t="shared" si="37"/>
        <v>43111</v>
      </c>
      <c r="B195" s="4">
        <f t="shared" ca="1" si="43"/>
        <v>10435.396199999999</v>
      </c>
      <c r="C195" s="4">
        <f t="shared" si="38"/>
        <v>10000</v>
      </c>
      <c r="D195" s="6">
        <f ca="1">IF(A195&lt;$B$1,VLOOKUP(A195,[1]DI!$A$4:$B$15000,2,FALSE),0)</f>
        <v>6.8900000000000003E-2</v>
      </c>
      <c r="E195" s="4">
        <f t="shared" ca="1" si="31"/>
        <v>2.6444000000000001E-4</v>
      </c>
      <c r="F195" s="22">
        <f t="shared" si="39"/>
        <v>1.075</v>
      </c>
      <c r="G195" s="7">
        <f t="shared" ca="1" si="32"/>
        <v>1.0002842729999999</v>
      </c>
      <c r="H195" s="4">
        <f ca="1">TRUNC(PRODUCT(G$10:G194),15)</f>
        <v>1.0435396242063</v>
      </c>
      <c r="I195" s="4">
        <f t="shared" si="40"/>
        <v>1</v>
      </c>
      <c r="J195" s="4">
        <f t="shared" ca="1" si="33"/>
        <v>1.04353962</v>
      </c>
      <c r="K195" s="4">
        <f t="shared" ca="1" si="34"/>
        <v>435.39620000000002</v>
      </c>
      <c r="L195" s="23">
        <f>IF(VLOOKUP(A195,$U$12:$AD$125,8)=VLOOKUP(A194,$U$12:$AD$125,8),0,VLOOKUP(A195,U$12:$AD$125,8))</f>
        <v>0</v>
      </c>
      <c r="M195" s="9">
        <f>IF(L195&gt;0,VLOOKUP(L195,T$12:$AC$125,7),0)</f>
        <v>0</v>
      </c>
      <c r="N195" s="10">
        <f t="shared" si="35"/>
        <v>0</v>
      </c>
      <c r="O195" s="10">
        <f t="shared" ca="1" si="36"/>
        <v>435.39620000000002</v>
      </c>
      <c r="P195" s="24" t="str">
        <f t="shared" si="41"/>
        <v>A+J=</v>
      </c>
      <c r="Q195" s="12">
        <f t="shared" si="42"/>
        <v>43291</v>
      </c>
      <c r="R195" s="13"/>
      <c r="S195" s="36"/>
      <c r="T195" s="44">
        <v>41005</v>
      </c>
      <c r="U195" s="26" t="s">
        <v>56</v>
      </c>
      <c r="V195" s="40"/>
      <c r="W195" s="36"/>
      <c r="X195" s="28"/>
      <c r="Y195" s="28"/>
      <c r="Z195" s="28"/>
      <c r="AA195" s="13"/>
      <c r="AB195" s="13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8"/>
      <c r="FN195" s="38"/>
      <c r="FO195" s="38"/>
    </row>
    <row r="196" spans="1:171" x14ac:dyDescent="0.2">
      <c r="A196" s="109">
        <f t="shared" si="37"/>
        <v>43112</v>
      </c>
      <c r="B196" s="4">
        <f t="shared" ca="1" si="43"/>
        <v>10438.362699990001</v>
      </c>
      <c r="C196" s="4">
        <f t="shared" si="38"/>
        <v>10000</v>
      </c>
      <c r="D196" s="6">
        <f ca="1">IF(A196&lt;$B$1,VLOOKUP(A196,[1]DI!$A$4:$B$15000,2,FALSE),0)</f>
        <v>6.8900000000000003E-2</v>
      </c>
      <c r="E196" s="4">
        <f t="shared" ca="1" si="31"/>
        <v>2.6444000000000001E-4</v>
      </c>
      <c r="F196" s="22">
        <f t="shared" si="39"/>
        <v>1.075</v>
      </c>
      <c r="G196" s="7">
        <f t="shared" ca="1" si="32"/>
        <v>1.0002842729999999</v>
      </c>
      <c r="H196" s="4">
        <f ca="1">TRUNC(PRODUCT(G$10:G195),15)</f>
        <v>1.04383627434589</v>
      </c>
      <c r="I196" s="4">
        <f t="shared" si="40"/>
        <v>1</v>
      </c>
      <c r="J196" s="4">
        <f t="shared" ca="1" si="33"/>
        <v>1.0438362699999999</v>
      </c>
      <c r="K196" s="4">
        <f t="shared" ca="1" si="34"/>
        <v>438.36269999000001</v>
      </c>
      <c r="L196" s="23">
        <f>IF(VLOOKUP(A196,$U$12:$AD$125,8)=VLOOKUP(A195,$U$12:$AD$125,8),0,VLOOKUP(A196,U$12:$AD$125,8))</f>
        <v>0</v>
      </c>
      <c r="M196" s="9">
        <f>IF(L196&gt;0,VLOOKUP(L196,T$12:$AC$125,7),0)</f>
        <v>0</v>
      </c>
      <c r="N196" s="10">
        <f t="shared" si="35"/>
        <v>0</v>
      </c>
      <c r="O196" s="10">
        <f t="shared" ca="1" si="36"/>
        <v>438.36269999000001</v>
      </c>
      <c r="P196" s="24" t="str">
        <f t="shared" si="41"/>
        <v>A+J=</v>
      </c>
      <c r="Q196" s="12">
        <f t="shared" si="42"/>
        <v>43291</v>
      </c>
      <c r="R196" s="13"/>
      <c r="S196" s="13"/>
      <c r="T196" s="44">
        <v>41030</v>
      </c>
      <c r="U196" s="26" t="s">
        <v>58</v>
      </c>
      <c r="V196" s="40"/>
      <c r="W196" s="13"/>
      <c r="X196" s="28"/>
      <c r="Y196" s="28"/>
      <c r="Z196" s="28"/>
      <c r="AA196" s="13"/>
      <c r="AB196" s="13"/>
      <c r="AC196" s="13"/>
      <c r="AD196" s="13"/>
      <c r="AE196" s="13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</row>
    <row r="197" spans="1:171" x14ac:dyDescent="0.2">
      <c r="A197" s="109">
        <f t="shared" si="37"/>
        <v>43113</v>
      </c>
      <c r="B197" s="4">
        <f t="shared" ca="1" si="43"/>
        <v>10441.33009999</v>
      </c>
      <c r="C197" s="4">
        <f t="shared" si="38"/>
        <v>10000</v>
      </c>
      <c r="D197" s="6">
        <f ca="1">IF(A197&lt;$B$1,VLOOKUP(A197,[1]DI!$A$4:$B$15000,2,FALSE),0)</f>
        <v>0</v>
      </c>
      <c r="E197" s="4">
        <f t="shared" ca="1" si="31"/>
        <v>0</v>
      </c>
      <c r="F197" s="22">
        <f t="shared" si="39"/>
        <v>1.075</v>
      </c>
      <c r="G197" s="7">
        <f t="shared" ca="1" si="32"/>
        <v>1</v>
      </c>
      <c r="H197" s="4">
        <f ca="1">TRUNC(PRODUCT(G$10:G196),15)</f>
        <v>1.04413300881511</v>
      </c>
      <c r="I197" s="4">
        <f t="shared" si="40"/>
        <v>1</v>
      </c>
      <c r="J197" s="4">
        <f t="shared" ca="1" si="33"/>
        <v>1.0441330099999999</v>
      </c>
      <c r="K197" s="4">
        <f t="shared" ca="1" si="34"/>
        <v>441.33009999000001</v>
      </c>
      <c r="L197" s="23">
        <f>IF(VLOOKUP(A197,$U$12:$AD$125,8)=VLOOKUP(A196,$U$12:$AD$125,8),0,VLOOKUP(A197,U$12:$AD$125,8))</f>
        <v>0</v>
      </c>
      <c r="M197" s="9">
        <f>IF(L197&gt;0,VLOOKUP(L197,T$12:$AC$125,7),0)</f>
        <v>0</v>
      </c>
      <c r="N197" s="10">
        <f t="shared" si="35"/>
        <v>0</v>
      </c>
      <c r="O197" s="10">
        <f t="shared" ca="1" si="36"/>
        <v>441.33009999000001</v>
      </c>
      <c r="P197" s="24" t="str">
        <f t="shared" si="41"/>
        <v>A+J=</v>
      </c>
      <c r="Q197" s="12">
        <f t="shared" si="42"/>
        <v>43291</v>
      </c>
      <c r="R197" s="13"/>
      <c r="S197" s="13"/>
      <c r="T197" s="44">
        <v>41067</v>
      </c>
      <c r="U197" s="26" t="s">
        <v>59</v>
      </c>
      <c r="V197" s="40"/>
      <c r="W197" s="13"/>
      <c r="X197" s="28"/>
      <c r="Y197" s="28"/>
      <c r="Z197" s="28"/>
      <c r="AA197" s="13"/>
      <c r="AB197" s="13"/>
      <c r="AC197" s="13"/>
      <c r="AD197" s="13"/>
      <c r="AE197" s="13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</row>
    <row r="198" spans="1:171" x14ac:dyDescent="0.2">
      <c r="A198" s="109">
        <f t="shared" si="37"/>
        <v>43114</v>
      </c>
      <c r="B198" s="4">
        <f t="shared" ca="1" si="43"/>
        <v>10441.33009999</v>
      </c>
      <c r="C198" s="4">
        <f t="shared" si="38"/>
        <v>10000</v>
      </c>
      <c r="D198" s="6">
        <f ca="1">IF(A198&lt;$B$1,VLOOKUP(A198,[1]DI!$A$4:$B$15000,2,FALSE),0)</f>
        <v>0</v>
      </c>
      <c r="E198" s="4">
        <f t="shared" ca="1" si="31"/>
        <v>0</v>
      </c>
      <c r="F198" s="22">
        <f t="shared" si="39"/>
        <v>1.075</v>
      </c>
      <c r="G198" s="7">
        <f t="shared" ca="1" si="32"/>
        <v>1</v>
      </c>
      <c r="H198" s="4">
        <f ca="1">TRUNC(PRODUCT(G$10:G197),15)</f>
        <v>1.04413300881511</v>
      </c>
      <c r="I198" s="4">
        <f t="shared" si="40"/>
        <v>1</v>
      </c>
      <c r="J198" s="4">
        <f t="shared" ca="1" si="33"/>
        <v>1.0441330099999999</v>
      </c>
      <c r="K198" s="4">
        <f t="shared" ca="1" si="34"/>
        <v>441.33009999000001</v>
      </c>
      <c r="L198" s="23">
        <f>IF(VLOOKUP(A198,$U$12:$AD$125,8)=VLOOKUP(A197,$U$12:$AD$125,8),0,VLOOKUP(A198,U$12:$AD$125,8))</f>
        <v>0</v>
      </c>
      <c r="M198" s="9">
        <f>IF(L198&gt;0,VLOOKUP(L198,T$12:$AC$125,7),0)</f>
        <v>0</v>
      </c>
      <c r="N198" s="10">
        <f t="shared" si="35"/>
        <v>0</v>
      </c>
      <c r="O198" s="10">
        <f t="shared" ca="1" si="36"/>
        <v>441.33009999000001</v>
      </c>
      <c r="P198" s="24" t="str">
        <f t="shared" si="41"/>
        <v>A+J=</v>
      </c>
      <c r="Q198" s="12">
        <f t="shared" si="42"/>
        <v>43291</v>
      </c>
      <c r="R198" s="13"/>
      <c r="S198" s="13"/>
      <c r="T198" s="44">
        <v>41159</v>
      </c>
      <c r="U198" s="26" t="s">
        <v>66</v>
      </c>
      <c r="V198" s="40"/>
      <c r="W198" s="13"/>
      <c r="X198" s="28"/>
      <c r="Y198" s="28"/>
      <c r="Z198" s="28"/>
      <c r="AA198" s="13"/>
      <c r="AB198" s="13"/>
      <c r="AC198" s="13"/>
      <c r="AD198" s="13"/>
      <c r="AE198" s="13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</row>
    <row r="199" spans="1:171" x14ac:dyDescent="0.2">
      <c r="A199" s="109">
        <f t="shared" si="37"/>
        <v>43115</v>
      </c>
      <c r="B199" s="4">
        <f t="shared" ca="1" si="43"/>
        <v>10441.33009999</v>
      </c>
      <c r="C199" s="4">
        <f t="shared" si="38"/>
        <v>10000</v>
      </c>
      <c r="D199" s="6">
        <f ca="1">IF(A199&lt;$B$1,VLOOKUP(A199,[1]DI!$A$4:$B$15000,2,FALSE),0)</f>
        <v>6.8900000000000003E-2</v>
      </c>
      <c r="E199" s="4">
        <f t="shared" ca="1" si="31"/>
        <v>2.6444000000000001E-4</v>
      </c>
      <c r="F199" s="22">
        <f t="shared" si="39"/>
        <v>1.075</v>
      </c>
      <c r="G199" s="7">
        <f t="shared" ca="1" si="32"/>
        <v>1.0002842729999999</v>
      </c>
      <c r="H199" s="4">
        <f ca="1">TRUNC(PRODUCT(G$10:G198),15)</f>
        <v>1.04413300881511</v>
      </c>
      <c r="I199" s="4">
        <f t="shared" si="40"/>
        <v>1</v>
      </c>
      <c r="J199" s="4">
        <f t="shared" ca="1" si="33"/>
        <v>1.0441330099999999</v>
      </c>
      <c r="K199" s="4">
        <f t="shared" ca="1" si="34"/>
        <v>441.33009999000001</v>
      </c>
      <c r="L199" s="23">
        <f>IF(VLOOKUP(A199,$U$12:$AD$125,8)=VLOOKUP(A198,$U$12:$AD$125,8),0,VLOOKUP(A199,U$12:$AD$125,8))</f>
        <v>0</v>
      </c>
      <c r="M199" s="9">
        <f>IF(L199&gt;0,VLOOKUP(L199,T$12:$AC$125,7),0)</f>
        <v>0</v>
      </c>
      <c r="N199" s="10">
        <f t="shared" si="35"/>
        <v>0</v>
      </c>
      <c r="O199" s="10">
        <f t="shared" ca="1" si="36"/>
        <v>441.33009999000001</v>
      </c>
      <c r="P199" s="24" t="str">
        <f t="shared" si="41"/>
        <v>A+J=</v>
      </c>
      <c r="Q199" s="12">
        <f t="shared" si="42"/>
        <v>43291</v>
      </c>
      <c r="R199" s="13"/>
      <c r="S199" s="13"/>
      <c r="T199" s="44">
        <v>41194</v>
      </c>
      <c r="U199" s="26" t="s">
        <v>68</v>
      </c>
      <c r="V199" s="40"/>
      <c r="W199" s="13"/>
      <c r="X199" s="28"/>
      <c r="Y199" s="28"/>
      <c r="Z199" s="28"/>
      <c r="AA199" s="13"/>
      <c r="AB199" s="13"/>
      <c r="AC199" s="13"/>
      <c r="AD199" s="13"/>
      <c r="AE199" s="13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</row>
    <row r="200" spans="1:171" x14ac:dyDescent="0.2">
      <c r="A200" s="109">
        <f t="shared" si="37"/>
        <v>43116</v>
      </c>
      <c r="B200" s="4">
        <f t="shared" ca="1" si="43"/>
        <v>10444.29829999</v>
      </c>
      <c r="C200" s="4">
        <f t="shared" si="38"/>
        <v>10000</v>
      </c>
      <c r="D200" s="6">
        <f ca="1">IF(A200&lt;$B$1,VLOOKUP(A200,[1]DI!$A$4:$B$15000,2,FALSE),0)</f>
        <v>6.8900000000000003E-2</v>
      </c>
      <c r="E200" s="4">
        <f t="shared" ca="1" si="31"/>
        <v>2.6444000000000001E-4</v>
      </c>
      <c r="F200" s="22">
        <f t="shared" si="39"/>
        <v>1.075</v>
      </c>
      <c r="G200" s="7">
        <f t="shared" ca="1" si="32"/>
        <v>1.0002842729999999</v>
      </c>
      <c r="H200" s="4">
        <f ca="1">TRUNC(PRODUCT(G$10:G199),15)</f>
        <v>1.04442982763792</v>
      </c>
      <c r="I200" s="4">
        <f t="shared" si="40"/>
        <v>1</v>
      </c>
      <c r="J200" s="4">
        <f t="shared" ca="1" si="33"/>
        <v>1.0444298299999999</v>
      </c>
      <c r="K200" s="4">
        <f t="shared" ca="1" si="34"/>
        <v>444.29829998999998</v>
      </c>
      <c r="L200" s="23">
        <f>IF(VLOOKUP(A200,$U$12:$AD$125,8)=VLOOKUP(A199,$U$12:$AD$125,8),0,VLOOKUP(A200,U$12:$AD$125,8))</f>
        <v>0</v>
      </c>
      <c r="M200" s="9">
        <f>IF(L200&gt;0,VLOOKUP(L200,T$12:$AC$125,7),0)</f>
        <v>0</v>
      </c>
      <c r="N200" s="10">
        <f t="shared" si="35"/>
        <v>0</v>
      </c>
      <c r="O200" s="10">
        <f t="shared" ca="1" si="36"/>
        <v>444.29829998999998</v>
      </c>
      <c r="P200" s="24" t="str">
        <f t="shared" si="41"/>
        <v>A+J=</v>
      </c>
      <c r="Q200" s="12">
        <f t="shared" si="42"/>
        <v>43291</v>
      </c>
      <c r="R200" s="13"/>
      <c r="S200" s="13"/>
      <c r="T200" s="44">
        <v>41215</v>
      </c>
      <c r="U200" s="26" t="s">
        <v>53</v>
      </c>
      <c r="V200" s="40"/>
      <c r="W200" s="13"/>
      <c r="X200" s="28"/>
      <c r="Y200" s="28"/>
      <c r="Z200" s="28"/>
      <c r="AA200" s="13"/>
      <c r="AB200" s="13"/>
      <c r="AC200" s="13"/>
      <c r="AD200" s="13"/>
      <c r="AE200" s="13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</row>
    <row r="201" spans="1:171" x14ac:dyDescent="0.2">
      <c r="A201" s="109">
        <f t="shared" si="37"/>
        <v>43117</v>
      </c>
      <c r="B201" s="4">
        <f t="shared" ca="1" si="43"/>
        <v>10447.2673</v>
      </c>
      <c r="C201" s="4">
        <f t="shared" si="38"/>
        <v>10000</v>
      </c>
      <c r="D201" s="6">
        <f ca="1">IF(A201&lt;$B$1,VLOOKUP(A201,[1]DI!$A$4:$B$15000,2,FALSE),0)</f>
        <v>6.8900000000000003E-2</v>
      </c>
      <c r="E201" s="4">
        <f t="shared" ca="1" si="31"/>
        <v>2.6444000000000001E-4</v>
      </c>
      <c r="F201" s="22">
        <f t="shared" si="39"/>
        <v>1.075</v>
      </c>
      <c r="G201" s="7">
        <f t="shared" ca="1" si="32"/>
        <v>1.0002842729999999</v>
      </c>
      <c r="H201" s="4">
        <f ca="1">TRUNC(PRODUCT(G$10:G200),15)</f>
        <v>1.0447267308383099</v>
      </c>
      <c r="I201" s="4">
        <f t="shared" si="40"/>
        <v>1</v>
      </c>
      <c r="J201" s="4">
        <f t="shared" ca="1" si="33"/>
        <v>1.04472673</v>
      </c>
      <c r="K201" s="4">
        <f t="shared" ca="1" si="34"/>
        <v>447.26729999999998</v>
      </c>
      <c r="L201" s="23">
        <f>IF(VLOOKUP(A201,$U$12:$AD$125,8)=VLOOKUP(A200,$U$12:$AD$125,8),0,VLOOKUP(A201,U$12:$AD$125,8))</f>
        <v>0</v>
      </c>
      <c r="M201" s="9">
        <f>IF(L201&gt;0,VLOOKUP(L201,T$12:$AC$125,7),0)</f>
        <v>0</v>
      </c>
      <c r="N201" s="10">
        <f t="shared" si="35"/>
        <v>0</v>
      </c>
      <c r="O201" s="10">
        <f t="shared" ca="1" si="36"/>
        <v>447.26729999999998</v>
      </c>
      <c r="P201" s="24" t="str">
        <f t="shared" si="41"/>
        <v>A+J=</v>
      </c>
      <c r="Q201" s="12">
        <f t="shared" si="42"/>
        <v>43291</v>
      </c>
      <c r="R201" s="13"/>
      <c r="S201" s="13"/>
      <c r="T201" s="44">
        <v>41228</v>
      </c>
      <c r="U201" s="26" t="s">
        <v>54</v>
      </c>
      <c r="V201" s="40"/>
      <c r="W201" s="13"/>
      <c r="X201" s="28"/>
      <c r="Y201" s="28"/>
      <c r="Z201" s="28"/>
      <c r="AA201" s="13"/>
      <c r="AB201" s="13"/>
      <c r="AC201" s="13"/>
      <c r="AD201" s="13"/>
      <c r="AE201" s="13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</row>
    <row r="202" spans="1:171" x14ac:dyDescent="0.2">
      <c r="A202" s="109">
        <f t="shared" si="37"/>
        <v>43118</v>
      </c>
      <c r="B202" s="4">
        <f t="shared" ca="1" si="43"/>
        <v>10450.2372</v>
      </c>
      <c r="C202" s="4">
        <f t="shared" si="38"/>
        <v>10000</v>
      </c>
      <c r="D202" s="6">
        <f ca="1">IF(A202&lt;$B$1,VLOOKUP(A202,[1]DI!$A$4:$B$15000,2,FALSE),0)</f>
        <v>6.8900000000000003E-2</v>
      </c>
      <c r="E202" s="4">
        <f t="shared" ref="E202:E265" ca="1" si="44">ROUND((((1+D202)^(1/252)-1)),8)</f>
        <v>2.6444000000000001E-4</v>
      </c>
      <c r="F202" s="22">
        <f t="shared" si="39"/>
        <v>1.075</v>
      </c>
      <c r="G202" s="7">
        <f t="shared" ref="G202:G265" ca="1" si="45">TRUNC((1+(E202*F202)),15)</f>
        <v>1.0002842729999999</v>
      </c>
      <c r="H202" s="4">
        <f ca="1">TRUNC(PRODUCT(G$10:G201),15)</f>
        <v>1.04502371844027</v>
      </c>
      <c r="I202" s="4">
        <f t="shared" si="40"/>
        <v>1</v>
      </c>
      <c r="J202" s="4">
        <f t="shared" ref="J202:J265" ca="1" si="46">ROUND(TRUNC(H202/I202,15),8)</f>
        <v>1.0450237200000001</v>
      </c>
      <c r="K202" s="4">
        <f t="shared" ref="K202:K265" ca="1" si="47">TRUNC((C202*(J202-1)),8)</f>
        <v>450.23719999999997</v>
      </c>
      <c r="L202" s="23">
        <f>IF(VLOOKUP(A202,$U$12:$AD$125,8)=VLOOKUP(A201,$U$12:$AD$125,8),0,VLOOKUP(A202,U$12:$AD$125,8))</f>
        <v>0</v>
      </c>
      <c r="M202" s="9">
        <f>IF(L202&gt;0,VLOOKUP(L202,T$12:$AC$125,7),0)</f>
        <v>0</v>
      </c>
      <c r="N202" s="10">
        <f t="shared" ref="N202:N265" si="48">IF(M202&gt;0,(C202*M202),0)</f>
        <v>0</v>
      </c>
      <c r="O202" s="10">
        <f t="shared" ref="O202:O265" ca="1" si="49">(K202+N202)</f>
        <v>450.23719999999997</v>
      </c>
      <c r="P202" s="24" t="str">
        <f t="shared" si="41"/>
        <v>A+J=</v>
      </c>
      <c r="Q202" s="12">
        <f t="shared" si="42"/>
        <v>43291</v>
      </c>
      <c r="R202" s="13"/>
      <c r="S202" s="13"/>
      <c r="T202" s="44">
        <v>41268</v>
      </c>
      <c r="U202" s="26" t="s">
        <v>60</v>
      </c>
      <c r="V202" s="40"/>
      <c r="W202" s="13"/>
      <c r="X202" s="28"/>
      <c r="Y202" s="28"/>
      <c r="Z202" s="28"/>
      <c r="AA202" s="13"/>
      <c r="AB202" s="13"/>
      <c r="AC202" s="13"/>
      <c r="AD202" s="13"/>
      <c r="AE202" s="13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</row>
    <row r="203" spans="1:171" x14ac:dyDescent="0.2">
      <c r="A203" s="109">
        <f t="shared" ref="A203:A266" si="50">(A202+1)</f>
        <v>43119</v>
      </c>
      <c r="B203" s="4">
        <f t="shared" ca="1" si="43"/>
        <v>10453.207899999999</v>
      </c>
      <c r="C203" s="4">
        <f t="shared" ref="C203:C266" si="51">TRUNC(C202-N202,6)</f>
        <v>10000</v>
      </c>
      <c r="D203" s="6">
        <f ca="1">IF(A203&lt;$B$1,VLOOKUP(A203,[1]DI!$A$4:$B$15000,2,FALSE),0)</f>
        <v>6.8900000000000003E-2</v>
      </c>
      <c r="E203" s="4">
        <f t="shared" ca="1" si="44"/>
        <v>2.6444000000000001E-4</v>
      </c>
      <c r="F203" s="22">
        <f t="shared" ref="F203:F266" si="52">F202</f>
        <v>1.075</v>
      </c>
      <c r="G203" s="7">
        <f t="shared" ca="1" si="45"/>
        <v>1.0002842729999999</v>
      </c>
      <c r="H203" s="4">
        <f ca="1">TRUNC(PRODUCT(G$10:G202),15)</f>
        <v>1.0453207904677799</v>
      </c>
      <c r="I203" s="4">
        <f t="shared" ref="I203:I266" si="53">IF(OR(L202&gt;0,L202="E"),H202,I202)</f>
        <v>1</v>
      </c>
      <c r="J203" s="4">
        <f t="shared" ca="1" si="46"/>
        <v>1.0453207900000001</v>
      </c>
      <c r="K203" s="4">
        <f t="shared" ca="1" si="47"/>
        <v>453.2079</v>
      </c>
      <c r="L203" s="23">
        <f>IF(VLOOKUP(A203,$U$12:$AD$125,8)=VLOOKUP(A202,$U$12:$AD$125,8),0,VLOOKUP(A203,U$12:$AD$125,8))</f>
        <v>0</v>
      </c>
      <c r="M203" s="9">
        <f>IF(L203&gt;0,VLOOKUP(L203,T$12:$AC$125,7),0)</f>
        <v>0</v>
      </c>
      <c r="N203" s="10">
        <f t="shared" si="48"/>
        <v>0</v>
      </c>
      <c r="O203" s="10">
        <f t="shared" ca="1" si="49"/>
        <v>453.2079</v>
      </c>
      <c r="P203" s="24" t="str">
        <f t="shared" ref="P203:P266" si="54">IF(L202&gt;0,VLOOKUP(A202,$U$12:$AD$125,9),P202)</f>
        <v>A+J=</v>
      </c>
      <c r="Q203" s="12">
        <f t="shared" ref="Q203:Q266" si="55">IF(L202&gt;0,VLOOKUP(A202,$U$12:$AD$125,10),Q202)</f>
        <v>43291</v>
      </c>
      <c r="R203" s="13"/>
      <c r="S203" s="13"/>
      <c r="T203" s="44">
        <v>41275</v>
      </c>
      <c r="U203" s="26" t="s">
        <v>61</v>
      </c>
      <c r="V203" s="40"/>
      <c r="W203" s="13"/>
      <c r="X203" s="28"/>
      <c r="Y203" s="28"/>
      <c r="Z203" s="28"/>
      <c r="AA203" s="13"/>
      <c r="AB203" s="13"/>
      <c r="AC203" s="13"/>
      <c r="AD203" s="13"/>
      <c r="AE203" s="13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</row>
    <row r="204" spans="1:171" x14ac:dyDescent="0.2">
      <c r="A204" s="109">
        <f t="shared" si="50"/>
        <v>43120</v>
      </c>
      <c r="B204" s="4">
        <f t="shared" ref="B204:B267" ca="1" si="56">IF(A204&lt;=TODAY(),C204+K204,IF(AND(A204&gt;TODAY(),A204&lt;=$B$1),IF(VLOOKUP(TODAY(),$A$10:$D$370,4,FALSE)=0,"n.d",C204+K204),"n.d"))</f>
        <v>10456.1795</v>
      </c>
      <c r="C204" s="4">
        <f t="shared" si="51"/>
        <v>10000</v>
      </c>
      <c r="D204" s="6">
        <f ca="1">IF(A204&lt;$B$1,VLOOKUP(A204,[1]DI!$A$4:$B$15000,2,FALSE),0)</f>
        <v>0</v>
      </c>
      <c r="E204" s="4">
        <f t="shared" ca="1" si="44"/>
        <v>0</v>
      </c>
      <c r="F204" s="22">
        <f t="shared" si="52"/>
        <v>1.075</v>
      </c>
      <c r="G204" s="7">
        <f t="shared" ca="1" si="45"/>
        <v>1</v>
      </c>
      <c r="H204" s="4">
        <f ca="1">TRUNC(PRODUCT(G$10:G203),15)</f>
        <v>1.0456179469448501</v>
      </c>
      <c r="I204" s="4">
        <f t="shared" si="53"/>
        <v>1</v>
      </c>
      <c r="J204" s="4">
        <f t="shared" ca="1" si="46"/>
        <v>1.04561795</v>
      </c>
      <c r="K204" s="4">
        <f t="shared" ca="1" si="47"/>
        <v>456.17950000000002</v>
      </c>
      <c r="L204" s="23">
        <f>IF(VLOOKUP(A204,$U$12:$AD$125,8)=VLOOKUP(A203,$U$12:$AD$125,8),0,VLOOKUP(A204,U$12:$AD$125,8))</f>
        <v>0</v>
      </c>
      <c r="M204" s="9">
        <f>IF(L204&gt;0,VLOOKUP(L204,T$12:$AC$125,7),0)</f>
        <v>0</v>
      </c>
      <c r="N204" s="10">
        <f t="shared" si="48"/>
        <v>0</v>
      </c>
      <c r="O204" s="10">
        <f t="shared" ca="1" si="49"/>
        <v>456.17950000000002</v>
      </c>
      <c r="P204" s="24" t="str">
        <f t="shared" si="54"/>
        <v>A+J=</v>
      </c>
      <c r="Q204" s="12">
        <f t="shared" si="55"/>
        <v>43291</v>
      </c>
      <c r="R204" s="13"/>
      <c r="S204" s="13"/>
      <c r="T204" s="44">
        <v>41316</v>
      </c>
      <c r="U204" s="26" t="s">
        <v>55</v>
      </c>
      <c r="V204" s="40"/>
      <c r="W204" s="13"/>
      <c r="X204" s="28"/>
      <c r="Y204" s="28"/>
      <c r="Z204" s="28"/>
      <c r="AA204" s="13"/>
      <c r="AB204" s="13"/>
      <c r="AC204" s="13"/>
      <c r="AD204" s="13"/>
      <c r="AE204" s="13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</row>
    <row r="205" spans="1:171" x14ac:dyDescent="0.2">
      <c r="A205" s="109">
        <f t="shared" si="50"/>
        <v>43121</v>
      </c>
      <c r="B205" s="4">
        <f t="shared" ca="1" si="56"/>
        <v>10456.1795</v>
      </c>
      <c r="C205" s="4">
        <f t="shared" si="51"/>
        <v>10000</v>
      </c>
      <c r="D205" s="6">
        <f ca="1">IF(A205&lt;$B$1,VLOOKUP(A205,[1]DI!$A$4:$B$15000,2,FALSE),0)</f>
        <v>0</v>
      </c>
      <c r="E205" s="4">
        <f t="shared" ca="1" si="44"/>
        <v>0</v>
      </c>
      <c r="F205" s="22">
        <f t="shared" si="52"/>
        <v>1.075</v>
      </c>
      <c r="G205" s="7">
        <f t="shared" ca="1" si="45"/>
        <v>1</v>
      </c>
      <c r="H205" s="4">
        <f ca="1">TRUNC(PRODUCT(G$10:G204),15)</f>
        <v>1.0456179469448501</v>
      </c>
      <c r="I205" s="4">
        <f t="shared" si="53"/>
        <v>1</v>
      </c>
      <c r="J205" s="4">
        <f t="shared" ca="1" si="46"/>
        <v>1.04561795</v>
      </c>
      <c r="K205" s="4">
        <f t="shared" ca="1" si="47"/>
        <v>456.17950000000002</v>
      </c>
      <c r="L205" s="23">
        <f>IF(VLOOKUP(A205,$U$12:$AD$125,8)=VLOOKUP(A204,$U$12:$AD$125,8),0,VLOOKUP(A205,U$12:$AD$125,8))</f>
        <v>0</v>
      </c>
      <c r="M205" s="9">
        <f>IF(L205&gt;0,VLOOKUP(L205,T$12:$AC$125,7),0)</f>
        <v>0</v>
      </c>
      <c r="N205" s="10">
        <f t="shared" si="48"/>
        <v>0</v>
      </c>
      <c r="O205" s="10">
        <f t="shared" ca="1" si="49"/>
        <v>456.17950000000002</v>
      </c>
      <c r="P205" s="24" t="str">
        <f t="shared" si="54"/>
        <v>A+J=</v>
      </c>
      <c r="Q205" s="12">
        <f t="shared" si="55"/>
        <v>43291</v>
      </c>
      <c r="R205" s="13"/>
      <c r="S205" s="13"/>
      <c r="T205" s="44">
        <v>41317</v>
      </c>
      <c r="U205" s="26" t="s">
        <v>55</v>
      </c>
      <c r="V205" s="40"/>
      <c r="W205" s="13"/>
      <c r="X205" s="28"/>
      <c r="Y205" s="28"/>
      <c r="Z205" s="28"/>
      <c r="AA205" s="13"/>
      <c r="AB205" s="13"/>
      <c r="AC205" s="13"/>
      <c r="AD205" s="13"/>
      <c r="AE205" s="13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</row>
    <row r="206" spans="1:171" x14ac:dyDescent="0.2">
      <c r="A206" s="109">
        <f t="shared" si="50"/>
        <v>43122</v>
      </c>
      <c r="B206" s="4">
        <f t="shared" ca="1" si="56"/>
        <v>10456.1795</v>
      </c>
      <c r="C206" s="4">
        <f t="shared" si="51"/>
        <v>10000</v>
      </c>
      <c r="D206" s="6">
        <f ca="1">IF(A206&lt;$B$1,VLOOKUP(A206,[1]DI!$A$4:$B$15000,2,FALSE),0)</f>
        <v>6.8900000000000003E-2</v>
      </c>
      <c r="E206" s="4">
        <f t="shared" ca="1" si="44"/>
        <v>2.6444000000000001E-4</v>
      </c>
      <c r="F206" s="22">
        <f t="shared" si="52"/>
        <v>1.075</v>
      </c>
      <c r="G206" s="7">
        <f t="shared" ca="1" si="45"/>
        <v>1.0002842729999999</v>
      </c>
      <c r="H206" s="4">
        <f ca="1">TRUNC(PRODUCT(G$10:G205),15)</f>
        <v>1.0456179469448501</v>
      </c>
      <c r="I206" s="4">
        <f t="shared" si="53"/>
        <v>1</v>
      </c>
      <c r="J206" s="4">
        <f t="shared" ca="1" si="46"/>
        <v>1.04561795</v>
      </c>
      <c r="K206" s="4">
        <f t="shared" ca="1" si="47"/>
        <v>456.17950000000002</v>
      </c>
      <c r="L206" s="23">
        <f>IF(VLOOKUP(A206,$U$12:$AD$125,8)=VLOOKUP(A205,$U$12:$AD$125,8),0,VLOOKUP(A206,U$12:$AD$125,8))</f>
        <v>0</v>
      </c>
      <c r="M206" s="9">
        <f>IF(L206&gt;0,VLOOKUP(L206,T$12:$AC$125,7),0)</f>
        <v>0</v>
      </c>
      <c r="N206" s="10">
        <f t="shared" si="48"/>
        <v>0</v>
      </c>
      <c r="O206" s="10">
        <f t="shared" ca="1" si="49"/>
        <v>456.17950000000002</v>
      </c>
      <c r="P206" s="24" t="str">
        <f t="shared" si="54"/>
        <v>A+J=</v>
      </c>
      <c r="Q206" s="12">
        <f t="shared" si="55"/>
        <v>43291</v>
      </c>
      <c r="R206" s="13"/>
      <c r="S206" s="36"/>
      <c r="T206" s="44">
        <v>41362</v>
      </c>
      <c r="U206" s="26" t="s">
        <v>56</v>
      </c>
      <c r="V206" s="40"/>
      <c r="W206" s="36"/>
      <c r="X206" s="28"/>
      <c r="Y206" s="28"/>
      <c r="Z206" s="28"/>
      <c r="AA206" s="13"/>
      <c r="AB206" s="13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</row>
    <row r="207" spans="1:171" x14ac:dyDescent="0.2">
      <c r="A207" s="109">
        <f t="shared" si="50"/>
        <v>43123</v>
      </c>
      <c r="B207" s="4">
        <f t="shared" ca="1" si="56"/>
        <v>10459.151900000001</v>
      </c>
      <c r="C207" s="4">
        <f t="shared" si="51"/>
        <v>10000</v>
      </c>
      <c r="D207" s="6">
        <f ca="1">IF(A207&lt;$B$1,VLOOKUP(A207,[1]DI!$A$4:$B$15000,2,FALSE),0)</f>
        <v>6.8900000000000003E-2</v>
      </c>
      <c r="E207" s="4">
        <f t="shared" ca="1" si="44"/>
        <v>2.6444000000000001E-4</v>
      </c>
      <c r="F207" s="22">
        <f t="shared" si="52"/>
        <v>1.075</v>
      </c>
      <c r="G207" s="7">
        <f t="shared" ca="1" si="45"/>
        <v>1.0002842729999999</v>
      </c>
      <c r="H207" s="4">
        <f ca="1">TRUNC(PRODUCT(G$10:G206),15)</f>
        <v>1.04591518789548</v>
      </c>
      <c r="I207" s="4">
        <f t="shared" si="53"/>
        <v>1</v>
      </c>
      <c r="J207" s="4">
        <f t="shared" ca="1" si="46"/>
        <v>1.0459151900000001</v>
      </c>
      <c r="K207" s="4">
        <f t="shared" ca="1" si="47"/>
        <v>459.15190000000001</v>
      </c>
      <c r="L207" s="23">
        <f>IF(VLOOKUP(A207,$U$12:$AD$125,8)=VLOOKUP(A206,$U$12:$AD$125,8),0,VLOOKUP(A207,U$12:$AD$125,8))</f>
        <v>0</v>
      </c>
      <c r="M207" s="9">
        <f>IF(L207&gt;0,VLOOKUP(L207,T$12:$AC$125,7),0)</f>
        <v>0</v>
      </c>
      <c r="N207" s="10">
        <f t="shared" si="48"/>
        <v>0</v>
      </c>
      <c r="O207" s="10">
        <f t="shared" ca="1" si="49"/>
        <v>459.15190000000001</v>
      </c>
      <c r="P207" s="24" t="str">
        <f t="shared" si="54"/>
        <v>A+J=</v>
      </c>
      <c r="Q207" s="12">
        <f t="shared" si="55"/>
        <v>43291</v>
      </c>
      <c r="R207" s="13"/>
      <c r="S207" s="13"/>
      <c r="T207" s="44">
        <v>41395</v>
      </c>
      <c r="U207" s="26" t="s">
        <v>58</v>
      </c>
      <c r="V207" s="40"/>
      <c r="W207" s="13"/>
      <c r="X207" s="28"/>
      <c r="Y207" s="28"/>
      <c r="Z207" s="28"/>
      <c r="AA207" s="13"/>
      <c r="AB207" s="13"/>
      <c r="AC207" s="13"/>
      <c r="AD207" s="13"/>
      <c r="AE207" s="13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</row>
    <row r="208" spans="1:171" x14ac:dyDescent="0.2">
      <c r="A208" s="109">
        <f t="shared" si="50"/>
        <v>43124</v>
      </c>
      <c r="B208" s="4">
        <f t="shared" ca="1" si="56"/>
        <v>10462.12509999</v>
      </c>
      <c r="C208" s="4">
        <f t="shared" si="51"/>
        <v>10000</v>
      </c>
      <c r="D208" s="6">
        <f ca="1">IF(A208&lt;$B$1,VLOOKUP(A208,[1]DI!$A$4:$B$15000,2,FALSE),0)</f>
        <v>6.8900000000000003E-2</v>
      </c>
      <c r="E208" s="4">
        <f t="shared" ca="1" si="44"/>
        <v>2.6444000000000001E-4</v>
      </c>
      <c r="F208" s="22">
        <f t="shared" si="52"/>
        <v>1.075</v>
      </c>
      <c r="G208" s="7">
        <f t="shared" ca="1" si="45"/>
        <v>1.0002842729999999</v>
      </c>
      <c r="H208" s="4">
        <f ca="1">TRUNC(PRODUCT(G$10:G207),15)</f>
        <v>1.0462125133436899</v>
      </c>
      <c r="I208" s="4">
        <f t="shared" si="53"/>
        <v>1</v>
      </c>
      <c r="J208" s="4">
        <f t="shared" ca="1" si="46"/>
        <v>1.0462125099999999</v>
      </c>
      <c r="K208" s="4">
        <f t="shared" ca="1" si="47"/>
        <v>462.12509999000002</v>
      </c>
      <c r="L208" s="23">
        <f>IF(VLOOKUP(A208,$U$12:$AD$125,8)=VLOOKUP(A207,$U$12:$AD$125,8),0,VLOOKUP(A208,U$12:$AD$125,8))</f>
        <v>0</v>
      </c>
      <c r="M208" s="9">
        <f>IF(L208&gt;0,VLOOKUP(L208,T$12:$AC$125,7),0)</f>
        <v>0</v>
      </c>
      <c r="N208" s="10">
        <f t="shared" si="48"/>
        <v>0</v>
      </c>
      <c r="O208" s="10">
        <f t="shared" ca="1" si="49"/>
        <v>462.12509999000002</v>
      </c>
      <c r="P208" s="24" t="str">
        <f t="shared" si="54"/>
        <v>A+J=</v>
      </c>
      <c r="Q208" s="12">
        <f t="shared" si="55"/>
        <v>43291</v>
      </c>
      <c r="R208" s="13"/>
      <c r="S208" s="13"/>
      <c r="T208" s="44">
        <v>41424</v>
      </c>
      <c r="U208" s="26" t="s">
        <v>59</v>
      </c>
      <c r="V208" s="40"/>
      <c r="W208" s="13"/>
      <c r="X208" s="28"/>
      <c r="Y208" s="28"/>
      <c r="Z208" s="28"/>
      <c r="AA208" s="13"/>
      <c r="AB208" s="13"/>
      <c r="AC208" s="13"/>
      <c r="AD208" s="13"/>
      <c r="AE208" s="13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</row>
    <row r="209" spans="1:168" x14ac:dyDescent="0.2">
      <c r="A209" s="109">
        <f t="shared" si="50"/>
        <v>43125</v>
      </c>
      <c r="B209" s="4">
        <f t="shared" ca="1" si="56"/>
        <v>10465.099200000001</v>
      </c>
      <c r="C209" s="4">
        <f t="shared" si="51"/>
        <v>10000</v>
      </c>
      <c r="D209" s="6">
        <f ca="1">IF(A209&lt;$B$1,VLOOKUP(A209,[1]DI!$A$4:$B$15000,2,FALSE),0)</f>
        <v>6.8900000000000003E-2</v>
      </c>
      <c r="E209" s="4">
        <f t="shared" ca="1" si="44"/>
        <v>2.6444000000000001E-4</v>
      </c>
      <c r="F209" s="22">
        <f t="shared" si="52"/>
        <v>1.075</v>
      </c>
      <c r="G209" s="7">
        <f t="shared" ca="1" si="45"/>
        <v>1.0002842729999999</v>
      </c>
      <c r="H209" s="4">
        <f ca="1">TRUNC(PRODUCT(G$10:G208),15)</f>
        <v>1.04650992331349</v>
      </c>
      <c r="I209" s="4">
        <f t="shared" si="53"/>
        <v>1</v>
      </c>
      <c r="J209" s="4">
        <f t="shared" ca="1" si="46"/>
        <v>1.0465099200000001</v>
      </c>
      <c r="K209" s="4">
        <f t="shared" ca="1" si="47"/>
        <v>465.0992</v>
      </c>
      <c r="L209" s="23">
        <f>IF(VLOOKUP(A209,$U$12:$AD$125,8)=VLOOKUP(A208,$U$12:$AD$125,8),0,VLOOKUP(A209,U$12:$AD$125,8))</f>
        <v>0</v>
      </c>
      <c r="M209" s="9">
        <f>IF(L209&gt;0,VLOOKUP(L209,T$12:$AC$125,7),0)</f>
        <v>0</v>
      </c>
      <c r="N209" s="10">
        <f t="shared" si="48"/>
        <v>0</v>
      </c>
      <c r="O209" s="10">
        <f t="shared" ca="1" si="49"/>
        <v>465.0992</v>
      </c>
      <c r="P209" s="24" t="str">
        <f t="shared" si="54"/>
        <v>A+J=</v>
      </c>
      <c r="Q209" s="12">
        <f t="shared" si="55"/>
        <v>43291</v>
      </c>
      <c r="R209" s="13"/>
      <c r="S209" s="13"/>
      <c r="T209" s="44">
        <v>41593</v>
      </c>
      <c r="U209" s="26" t="s">
        <v>54</v>
      </c>
      <c r="V209" s="40"/>
      <c r="W209" s="13"/>
      <c r="X209" s="28"/>
      <c r="Y209" s="28"/>
      <c r="Z209" s="28"/>
      <c r="AA209" s="13"/>
      <c r="AB209" s="13"/>
      <c r="AC209" s="13"/>
      <c r="AD209" s="13"/>
      <c r="AE209" s="13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</row>
    <row r="210" spans="1:168" x14ac:dyDescent="0.2">
      <c r="A210" s="109">
        <f t="shared" si="50"/>
        <v>43126</v>
      </c>
      <c r="B210" s="4">
        <f t="shared" ca="1" si="56"/>
        <v>10468.07419999</v>
      </c>
      <c r="C210" s="4">
        <f t="shared" si="51"/>
        <v>10000</v>
      </c>
      <c r="D210" s="6">
        <f ca="1">IF(A210&lt;$B$1,VLOOKUP(A210,[1]DI!$A$4:$B$15000,2,FALSE),0)</f>
        <v>6.8900000000000003E-2</v>
      </c>
      <c r="E210" s="4">
        <f t="shared" ca="1" si="44"/>
        <v>2.6444000000000001E-4</v>
      </c>
      <c r="F210" s="22">
        <f t="shared" si="52"/>
        <v>1.075</v>
      </c>
      <c r="G210" s="7">
        <f t="shared" ca="1" si="45"/>
        <v>1.0002842729999999</v>
      </c>
      <c r="H210" s="4">
        <f ca="1">TRUNC(PRODUCT(G$10:G209),15)</f>
        <v>1.04680741782892</v>
      </c>
      <c r="I210" s="4">
        <f t="shared" si="53"/>
        <v>1</v>
      </c>
      <c r="J210" s="4">
        <f t="shared" ca="1" si="46"/>
        <v>1.0468074199999999</v>
      </c>
      <c r="K210" s="4">
        <f t="shared" ca="1" si="47"/>
        <v>468.07419999000001</v>
      </c>
      <c r="L210" s="23">
        <f>IF(VLOOKUP(A210,$U$12:$AD$125,8)=VLOOKUP(A209,$U$12:$AD$125,8),0,VLOOKUP(A210,U$12:$AD$125,8))</f>
        <v>0</v>
      </c>
      <c r="M210" s="9">
        <f>IF(L210&gt;0,VLOOKUP(L210,T$12:$AC$125,7),0)</f>
        <v>0</v>
      </c>
      <c r="N210" s="10">
        <f t="shared" si="48"/>
        <v>0</v>
      </c>
      <c r="O210" s="10">
        <f t="shared" ca="1" si="49"/>
        <v>468.07419999000001</v>
      </c>
      <c r="P210" s="24" t="str">
        <f t="shared" si="54"/>
        <v>A+J=</v>
      </c>
      <c r="Q210" s="12">
        <f t="shared" si="55"/>
        <v>43291</v>
      </c>
      <c r="R210" s="13"/>
      <c r="S210" s="13"/>
      <c r="T210" s="44">
        <v>41633</v>
      </c>
      <c r="U210" s="26" t="s">
        <v>60</v>
      </c>
      <c r="V210" s="40"/>
      <c r="W210" s="13"/>
      <c r="X210" s="28"/>
      <c r="Y210" s="28"/>
      <c r="Z210" s="28"/>
      <c r="AA210" s="13"/>
      <c r="AB210" s="13"/>
      <c r="AC210" s="13"/>
      <c r="AD210" s="13"/>
      <c r="AE210" s="13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</row>
    <row r="211" spans="1:168" x14ac:dyDescent="0.2">
      <c r="A211" s="109">
        <f t="shared" si="50"/>
        <v>43127</v>
      </c>
      <c r="B211" s="4">
        <f t="shared" ca="1" si="56"/>
        <v>10471.04999999</v>
      </c>
      <c r="C211" s="4">
        <f t="shared" si="51"/>
        <v>10000</v>
      </c>
      <c r="D211" s="6">
        <f ca="1">IF(A211&lt;$B$1,VLOOKUP(A211,[1]DI!$A$4:$B$15000,2,FALSE),0)</f>
        <v>0</v>
      </c>
      <c r="E211" s="4">
        <f t="shared" ca="1" si="44"/>
        <v>0</v>
      </c>
      <c r="F211" s="22">
        <f t="shared" si="52"/>
        <v>1.075</v>
      </c>
      <c r="G211" s="7">
        <f t="shared" ca="1" si="45"/>
        <v>1</v>
      </c>
      <c r="H211" s="4">
        <f ca="1">TRUNC(PRODUCT(G$10:G210),15)</f>
        <v>1.04710499691401</v>
      </c>
      <c r="I211" s="4">
        <f t="shared" si="53"/>
        <v>1</v>
      </c>
      <c r="J211" s="4">
        <f t="shared" ca="1" si="46"/>
        <v>1.047105</v>
      </c>
      <c r="K211" s="4">
        <f t="shared" ca="1" si="47"/>
        <v>471.04999999</v>
      </c>
      <c r="L211" s="23">
        <f>IF(VLOOKUP(A211,$U$12:$AD$125,8)=VLOOKUP(A210,$U$12:$AD$125,8),0,VLOOKUP(A211,U$12:$AD$125,8))</f>
        <v>0</v>
      </c>
      <c r="M211" s="9">
        <f>IF(L211&gt;0,VLOOKUP(L211,T$12:$AC$125,7),0)</f>
        <v>0</v>
      </c>
      <c r="N211" s="10">
        <f t="shared" si="48"/>
        <v>0</v>
      </c>
      <c r="O211" s="10">
        <f t="shared" ca="1" si="49"/>
        <v>471.04999999</v>
      </c>
      <c r="P211" s="24" t="str">
        <f t="shared" si="54"/>
        <v>A+J=</v>
      </c>
      <c r="Q211" s="12">
        <f t="shared" si="55"/>
        <v>43291</v>
      </c>
      <c r="R211" s="13"/>
      <c r="S211" s="13"/>
      <c r="T211" s="44">
        <v>41640</v>
      </c>
      <c r="U211" s="26" t="s">
        <v>61</v>
      </c>
      <c r="V211" s="40"/>
      <c r="W211" s="13"/>
      <c r="X211" s="28"/>
      <c r="Y211" s="28"/>
      <c r="Z211" s="28"/>
      <c r="AA211" s="13"/>
      <c r="AB211" s="13"/>
      <c r="AC211" s="13"/>
      <c r="AD211" s="13"/>
      <c r="AE211" s="13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</row>
    <row r="212" spans="1:168" x14ac:dyDescent="0.2">
      <c r="A212" s="109">
        <f t="shared" si="50"/>
        <v>43128</v>
      </c>
      <c r="B212" s="4">
        <f t="shared" ca="1" si="56"/>
        <v>10471.04999999</v>
      </c>
      <c r="C212" s="4">
        <f t="shared" si="51"/>
        <v>10000</v>
      </c>
      <c r="D212" s="6">
        <f ca="1">IF(A212&lt;$B$1,VLOOKUP(A212,[1]DI!$A$4:$B$15000,2,FALSE),0)</f>
        <v>0</v>
      </c>
      <c r="E212" s="4">
        <f t="shared" ca="1" si="44"/>
        <v>0</v>
      </c>
      <c r="F212" s="22">
        <f t="shared" si="52"/>
        <v>1.075</v>
      </c>
      <c r="G212" s="7">
        <f t="shared" ca="1" si="45"/>
        <v>1</v>
      </c>
      <c r="H212" s="4">
        <f ca="1">TRUNC(PRODUCT(G$10:G211),15)</f>
        <v>1.04710499691401</v>
      </c>
      <c r="I212" s="4">
        <f t="shared" si="53"/>
        <v>1</v>
      </c>
      <c r="J212" s="4">
        <f t="shared" ca="1" si="46"/>
        <v>1.047105</v>
      </c>
      <c r="K212" s="4">
        <f t="shared" ca="1" si="47"/>
        <v>471.04999999</v>
      </c>
      <c r="L212" s="23">
        <f>IF(VLOOKUP(A212,$U$12:$AD$125,8)=VLOOKUP(A211,$U$12:$AD$125,8),0,VLOOKUP(A212,U$12:$AD$125,8))</f>
        <v>0</v>
      </c>
      <c r="M212" s="9">
        <f>IF(L212&gt;0,VLOOKUP(L212,T$12:$AC$125,7),0)</f>
        <v>0</v>
      </c>
      <c r="N212" s="10">
        <f t="shared" si="48"/>
        <v>0</v>
      </c>
      <c r="O212" s="10">
        <f t="shared" ca="1" si="49"/>
        <v>471.04999999</v>
      </c>
      <c r="P212" s="24" t="str">
        <f t="shared" si="54"/>
        <v>A+J=</v>
      </c>
      <c r="Q212" s="12">
        <f t="shared" si="55"/>
        <v>43291</v>
      </c>
      <c r="R212" s="13"/>
      <c r="S212" s="13"/>
      <c r="T212" s="44">
        <v>41701</v>
      </c>
      <c r="U212" s="26" t="s">
        <v>55</v>
      </c>
      <c r="V212" s="40"/>
      <c r="W212" s="13"/>
      <c r="X212" s="28"/>
      <c r="Y212" s="28"/>
      <c r="Z212" s="28"/>
      <c r="AA212" s="13"/>
      <c r="AB212" s="13"/>
      <c r="AC212" s="13"/>
      <c r="AD212" s="13"/>
      <c r="AE212" s="13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</row>
    <row r="213" spans="1:168" x14ac:dyDescent="0.2">
      <c r="A213" s="109">
        <f t="shared" si="50"/>
        <v>43129</v>
      </c>
      <c r="B213" s="4">
        <f t="shared" ca="1" si="56"/>
        <v>10471.04999999</v>
      </c>
      <c r="C213" s="4">
        <f t="shared" si="51"/>
        <v>10000</v>
      </c>
      <c r="D213" s="6">
        <f ca="1">IF(A213&lt;$B$1,VLOOKUP(A213,[1]DI!$A$4:$B$15000,2,FALSE),0)</f>
        <v>6.8900000000000003E-2</v>
      </c>
      <c r="E213" s="4">
        <f t="shared" ca="1" si="44"/>
        <v>2.6444000000000001E-4</v>
      </c>
      <c r="F213" s="22">
        <f t="shared" si="52"/>
        <v>1.075</v>
      </c>
      <c r="G213" s="7">
        <f t="shared" ca="1" si="45"/>
        <v>1.0002842729999999</v>
      </c>
      <c r="H213" s="4">
        <f ca="1">TRUNC(PRODUCT(G$10:G212),15)</f>
        <v>1.04710499691401</v>
      </c>
      <c r="I213" s="4">
        <f t="shared" si="53"/>
        <v>1</v>
      </c>
      <c r="J213" s="4">
        <f t="shared" ca="1" si="46"/>
        <v>1.047105</v>
      </c>
      <c r="K213" s="4">
        <f t="shared" ca="1" si="47"/>
        <v>471.04999999</v>
      </c>
      <c r="L213" s="23">
        <f>IF(VLOOKUP(A213,$U$12:$AD$125,8)=VLOOKUP(A212,$U$12:$AD$125,8),0,VLOOKUP(A213,U$12:$AD$125,8))</f>
        <v>0</v>
      </c>
      <c r="M213" s="9">
        <f>IF(L213&gt;0,VLOOKUP(L213,T$12:$AC$125,7),0)</f>
        <v>0</v>
      </c>
      <c r="N213" s="10">
        <f t="shared" si="48"/>
        <v>0</v>
      </c>
      <c r="O213" s="10">
        <f t="shared" ca="1" si="49"/>
        <v>471.04999999</v>
      </c>
      <c r="P213" s="24" t="str">
        <f t="shared" si="54"/>
        <v>A+J=</v>
      </c>
      <c r="Q213" s="12">
        <f t="shared" si="55"/>
        <v>43291</v>
      </c>
      <c r="R213" s="13"/>
      <c r="S213" s="13"/>
      <c r="T213" s="44">
        <v>41702</v>
      </c>
      <c r="U213" s="26" t="s">
        <v>55</v>
      </c>
      <c r="V213" s="40"/>
      <c r="W213" s="13"/>
      <c r="X213" s="28"/>
      <c r="Y213" s="28"/>
      <c r="Z213" s="28"/>
      <c r="AA213" s="13"/>
      <c r="AB213" s="13"/>
      <c r="AC213" s="13"/>
      <c r="AD213" s="13"/>
      <c r="AE213" s="13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</row>
    <row r="214" spans="1:168" x14ac:dyDescent="0.2">
      <c r="A214" s="109">
        <f t="shared" si="50"/>
        <v>43130</v>
      </c>
      <c r="B214" s="4">
        <f t="shared" ca="1" si="56"/>
        <v>10474.02659999</v>
      </c>
      <c r="C214" s="4">
        <f t="shared" si="51"/>
        <v>10000</v>
      </c>
      <c r="D214" s="6">
        <f ca="1">IF(A214&lt;$B$1,VLOOKUP(A214,[1]DI!$A$4:$B$15000,2,FALSE),0)</f>
        <v>6.8900000000000003E-2</v>
      </c>
      <c r="E214" s="4">
        <f t="shared" ca="1" si="44"/>
        <v>2.6444000000000001E-4</v>
      </c>
      <c r="F214" s="22">
        <f t="shared" si="52"/>
        <v>1.075</v>
      </c>
      <c r="G214" s="7">
        <f t="shared" ca="1" si="45"/>
        <v>1.0002842729999999</v>
      </c>
      <c r="H214" s="4">
        <f ca="1">TRUNC(PRODUCT(G$10:G213),15)</f>
        <v>1.0474026605928</v>
      </c>
      <c r="I214" s="4">
        <f t="shared" si="53"/>
        <v>1</v>
      </c>
      <c r="J214" s="4">
        <f t="shared" ca="1" si="46"/>
        <v>1.0474026599999999</v>
      </c>
      <c r="K214" s="4">
        <f t="shared" ca="1" si="47"/>
        <v>474.02659999000002</v>
      </c>
      <c r="L214" s="23">
        <f>IF(VLOOKUP(A214,$U$12:$AD$125,8)=VLOOKUP(A213,$U$12:$AD$125,8),0,VLOOKUP(A214,U$12:$AD$125,8))</f>
        <v>0</v>
      </c>
      <c r="M214" s="9">
        <f>IF(L214&gt;0,VLOOKUP(L214,T$12:$AC$125,7),0)</f>
        <v>0</v>
      </c>
      <c r="N214" s="10">
        <f t="shared" si="48"/>
        <v>0</v>
      </c>
      <c r="O214" s="10">
        <f t="shared" ca="1" si="49"/>
        <v>474.02659999000002</v>
      </c>
      <c r="P214" s="24" t="str">
        <f t="shared" si="54"/>
        <v>A+J=</v>
      </c>
      <c r="Q214" s="12">
        <f t="shared" si="55"/>
        <v>43291</v>
      </c>
      <c r="R214" s="13"/>
      <c r="S214" s="13"/>
      <c r="T214" s="44">
        <v>41747</v>
      </c>
      <c r="U214" s="26" t="s">
        <v>56</v>
      </c>
      <c r="V214" s="40"/>
      <c r="W214" s="13"/>
      <c r="X214" s="28"/>
      <c r="Y214" s="28"/>
      <c r="Z214" s="28"/>
      <c r="AA214" s="13"/>
      <c r="AB214" s="13"/>
      <c r="AC214" s="13"/>
      <c r="AD214" s="13"/>
      <c r="AE214" s="13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</row>
    <row r="215" spans="1:168" x14ac:dyDescent="0.2">
      <c r="A215" s="109">
        <f t="shared" si="50"/>
        <v>43131</v>
      </c>
      <c r="B215" s="4">
        <f t="shared" ca="1" si="56"/>
        <v>10477.0041</v>
      </c>
      <c r="C215" s="4">
        <f t="shared" si="51"/>
        <v>10000</v>
      </c>
      <c r="D215" s="6">
        <f ca="1">IF(A215&lt;$B$1,VLOOKUP(A215,[1]DI!$A$4:$B$15000,2,FALSE),0)</f>
        <v>6.8900000000000003E-2</v>
      </c>
      <c r="E215" s="4">
        <f t="shared" ca="1" si="44"/>
        <v>2.6444000000000001E-4</v>
      </c>
      <c r="F215" s="22">
        <f t="shared" si="52"/>
        <v>1.075</v>
      </c>
      <c r="G215" s="7">
        <f t="shared" ca="1" si="45"/>
        <v>1.0002842729999999</v>
      </c>
      <c r="H215" s="4">
        <f ca="1">TRUNC(PRODUCT(G$10:G214),15)</f>
        <v>1.04770040888933</v>
      </c>
      <c r="I215" s="4">
        <f t="shared" si="53"/>
        <v>1</v>
      </c>
      <c r="J215" s="4">
        <f t="shared" ca="1" si="46"/>
        <v>1.04770041</v>
      </c>
      <c r="K215" s="4">
        <f t="shared" ca="1" si="47"/>
        <v>477.00409999999999</v>
      </c>
      <c r="L215" s="23">
        <f>IF(VLOOKUP(A215,$U$12:$AD$125,8)=VLOOKUP(A214,$U$12:$AD$125,8),0,VLOOKUP(A215,U$12:$AD$125,8))</f>
        <v>0</v>
      </c>
      <c r="M215" s="9">
        <f>IF(L215&gt;0,VLOOKUP(L215,T$12:$AC$125,7),0)</f>
        <v>0</v>
      </c>
      <c r="N215" s="10">
        <f t="shared" si="48"/>
        <v>0</v>
      </c>
      <c r="O215" s="10">
        <f t="shared" ca="1" si="49"/>
        <v>477.00409999999999</v>
      </c>
      <c r="P215" s="24" t="str">
        <f t="shared" si="54"/>
        <v>A+J=</v>
      </c>
      <c r="Q215" s="12">
        <f t="shared" si="55"/>
        <v>43291</v>
      </c>
      <c r="R215" s="13"/>
      <c r="S215" s="13"/>
      <c r="T215" s="44">
        <v>41750</v>
      </c>
      <c r="U215" s="26" t="s">
        <v>57</v>
      </c>
      <c r="V215" s="40"/>
      <c r="W215" s="13"/>
      <c r="X215" s="28"/>
      <c r="Y215" s="28"/>
      <c r="Z215" s="28"/>
      <c r="AA215" s="13"/>
      <c r="AB215" s="13"/>
      <c r="AC215" s="13"/>
      <c r="AD215" s="13"/>
      <c r="AE215" s="13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</row>
    <row r="216" spans="1:168" x14ac:dyDescent="0.2">
      <c r="A216" s="109">
        <f t="shared" si="50"/>
        <v>43132</v>
      </c>
      <c r="B216" s="4">
        <f t="shared" ca="1" si="56"/>
        <v>10479.982400000001</v>
      </c>
      <c r="C216" s="4">
        <f t="shared" si="51"/>
        <v>10000</v>
      </c>
      <c r="D216" s="6">
        <f ca="1">IF(A216&lt;$B$1,VLOOKUP(A216,[1]DI!$A$4:$B$15000,2,FALSE),0)</f>
        <v>6.8900000000000003E-2</v>
      </c>
      <c r="E216" s="4">
        <f t="shared" ca="1" si="44"/>
        <v>2.6444000000000001E-4</v>
      </c>
      <c r="F216" s="22">
        <f t="shared" si="52"/>
        <v>1.075</v>
      </c>
      <c r="G216" s="7">
        <f t="shared" ca="1" si="45"/>
        <v>1.0002842729999999</v>
      </c>
      <c r="H216" s="4">
        <f ca="1">TRUNC(PRODUCT(G$10:G215),15)</f>
        <v>1.0479982418276701</v>
      </c>
      <c r="I216" s="4">
        <f t="shared" si="53"/>
        <v>1</v>
      </c>
      <c r="J216" s="4">
        <f t="shared" ca="1" si="46"/>
        <v>1.0479982400000001</v>
      </c>
      <c r="K216" s="4">
        <f t="shared" ca="1" si="47"/>
        <v>479.98239999999998</v>
      </c>
      <c r="L216" s="23">
        <f>IF(VLOOKUP(A216,$U$12:$AD$125,8)=VLOOKUP(A215,$U$12:$AD$125,8),0,VLOOKUP(A216,U$12:$AD$125,8))</f>
        <v>0</v>
      </c>
      <c r="M216" s="9">
        <f>IF(L216&gt;0,VLOOKUP(L216,T$12:$AC$125,7),0)</f>
        <v>0</v>
      </c>
      <c r="N216" s="10">
        <f t="shared" si="48"/>
        <v>0</v>
      </c>
      <c r="O216" s="10">
        <f t="shared" ca="1" si="49"/>
        <v>479.98239999999998</v>
      </c>
      <c r="P216" s="24" t="str">
        <f t="shared" si="54"/>
        <v>A+J=</v>
      </c>
      <c r="Q216" s="12">
        <f t="shared" si="55"/>
        <v>43291</v>
      </c>
      <c r="R216" s="13"/>
      <c r="S216" s="13"/>
      <c r="T216" s="44">
        <v>41760</v>
      </c>
      <c r="U216" s="26" t="s">
        <v>58</v>
      </c>
      <c r="V216" s="40"/>
      <c r="W216" s="13"/>
      <c r="X216" s="28"/>
      <c r="Y216" s="28"/>
      <c r="Z216" s="28"/>
      <c r="AA216" s="13"/>
      <c r="AB216" s="13"/>
      <c r="AC216" s="13"/>
      <c r="AD216" s="13"/>
      <c r="AE216" s="13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</row>
    <row r="217" spans="1:168" x14ac:dyDescent="0.2">
      <c r="A217" s="109">
        <f t="shared" si="50"/>
        <v>43133</v>
      </c>
      <c r="B217" s="4">
        <f t="shared" ca="1" si="56"/>
        <v>10482.961600000001</v>
      </c>
      <c r="C217" s="4">
        <f t="shared" si="51"/>
        <v>10000</v>
      </c>
      <c r="D217" s="6">
        <f ca="1">IF(A217&lt;$B$1,VLOOKUP(A217,[1]DI!$A$4:$B$15000,2,FALSE),0)</f>
        <v>6.8900000000000003E-2</v>
      </c>
      <c r="E217" s="4">
        <f t="shared" ca="1" si="44"/>
        <v>2.6444000000000001E-4</v>
      </c>
      <c r="F217" s="22">
        <f t="shared" si="52"/>
        <v>1.075</v>
      </c>
      <c r="G217" s="7">
        <f t="shared" ca="1" si="45"/>
        <v>1.0002842729999999</v>
      </c>
      <c r="H217" s="4">
        <f ca="1">TRUNC(PRODUCT(G$10:G216),15)</f>
        <v>1.04829615943187</v>
      </c>
      <c r="I217" s="4">
        <f t="shared" si="53"/>
        <v>1</v>
      </c>
      <c r="J217" s="4">
        <f t="shared" ca="1" si="46"/>
        <v>1.04829616</v>
      </c>
      <c r="K217" s="4">
        <f t="shared" ca="1" si="47"/>
        <v>482.96159999999998</v>
      </c>
      <c r="L217" s="23">
        <f>IF(VLOOKUP(A217,$U$12:$AD$125,8)=VLOOKUP(A216,$U$12:$AD$125,8),0,VLOOKUP(A217,U$12:$AD$125,8))</f>
        <v>0</v>
      </c>
      <c r="M217" s="9">
        <f>IF(L217&gt;0,VLOOKUP(L217,T$12:$AC$125,7),0)</f>
        <v>0</v>
      </c>
      <c r="N217" s="10">
        <f t="shared" si="48"/>
        <v>0</v>
      </c>
      <c r="O217" s="10">
        <f t="shared" ca="1" si="49"/>
        <v>482.96159999999998</v>
      </c>
      <c r="P217" s="24" t="str">
        <f t="shared" si="54"/>
        <v>A+J=</v>
      </c>
      <c r="Q217" s="12">
        <f t="shared" si="55"/>
        <v>43291</v>
      </c>
      <c r="R217" s="13"/>
      <c r="S217" s="13"/>
      <c r="T217" s="44">
        <v>41809</v>
      </c>
      <c r="U217" s="26" t="s">
        <v>59</v>
      </c>
      <c r="V217" s="40"/>
      <c r="W217" s="13"/>
      <c r="X217" s="28"/>
      <c r="Y217" s="28"/>
      <c r="Z217" s="28"/>
      <c r="AA217" s="13"/>
      <c r="AB217" s="13"/>
      <c r="AC217" s="13"/>
      <c r="AD217" s="13"/>
      <c r="AE217" s="13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</row>
    <row r="218" spans="1:168" x14ac:dyDescent="0.2">
      <c r="A218" s="109">
        <f t="shared" si="50"/>
        <v>43134</v>
      </c>
      <c r="B218" s="4">
        <f t="shared" ca="1" si="56"/>
        <v>10485.941599989999</v>
      </c>
      <c r="C218" s="4">
        <f t="shared" si="51"/>
        <v>10000</v>
      </c>
      <c r="D218" s="6">
        <f ca="1">IF(A218&lt;$B$1,VLOOKUP(A218,[1]DI!$A$4:$B$15000,2,FALSE),0)</f>
        <v>0</v>
      </c>
      <c r="E218" s="4">
        <f t="shared" ca="1" si="44"/>
        <v>0</v>
      </c>
      <c r="F218" s="22">
        <f t="shared" si="52"/>
        <v>1.075</v>
      </c>
      <c r="G218" s="7">
        <f t="shared" ca="1" si="45"/>
        <v>1</v>
      </c>
      <c r="H218" s="4">
        <f ca="1">TRUNC(PRODUCT(G$10:G217),15)</f>
        <v>1.048594161726</v>
      </c>
      <c r="I218" s="4">
        <f t="shared" si="53"/>
        <v>1</v>
      </c>
      <c r="J218" s="4">
        <f t="shared" ca="1" si="46"/>
        <v>1.0485941599999999</v>
      </c>
      <c r="K218" s="4">
        <f t="shared" ca="1" si="47"/>
        <v>485.94159998999999</v>
      </c>
      <c r="L218" s="23">
        <f>IF(VLOOKUP(A218,$U$12:$AD$125,8)=VLOOKUP(A217,$U$12:$AD$125,8),0,VLOOKUP(A218,U$12:$AD$125,8))</f>
        <v>0</v>
      </c>
      <c r="M218" s="9">
        <f>IF(L218&gt;0,VLOOKUP(L218,T$12:$AC$125,7),0)</f>
        <v>0</v>
      </c>
      <c r="N218" s="10">
        <f t="shared" si="48"/>
        <v>0</v>
      </c>
      <c r="O218" s="10">
        <f t="shared" ca="1" si="49"/>
        <v>485.94159998999999</v>
      </c>
      <c r="P218" s="24" t="str">
        <f t="shared" si="54"/>
        <v>A+J=</v>
      </c>
      <c r="Q218" s="12">
        <f t="shared" si="55"/>
        <v>43291</v>
      </c>
      <c r="R218" s="13"/>
      <c r="S218" s="13"/>
      <c r="T218" s="44">
        <v>41998</v>
      </c>
      <c r="U218" s="26" t="s">
        <v>60</v>
      </c>
      <c r="V218" s="40"/>
      <c r="W218" s="13"/>
      <c r="X218" s="28"/>
      <c r="Y218" s="28"/>
      <c r="Z218" s="28"/>
      <c r="AA218" s="13"/>
      <c r="AB218" s="13"/>
      <c r="AC218" s="13"/>
      <c r="AD218" s="13"/>
      <c r="AE218" s="13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</row>
    <row r="219" spans="1:168" x14ac:dyDescent="0.2">
      <c r="A219" s="109">
        <f t="shared" si="50"/>
        <v>43135</v>
      </c>
      <c r="B219" s="4">
        <f t="shared" ca="1" si="56"/>
        <v>10485.941599989999</v>
      </c>
      <c r="C219" s="4">
        <f t="shared" si="51"/>
        <v>10000</v>
      </c>
      <c r="D219" s="6">
        <f ca="1">IF(A219&lt;$B$1,VLOOKUP(A219,[1]DI!$A$4:$B$15000,2,FALSE),0)</f>
        <v>0</v>
      </c>
      <c r="E219" s="4">
        <f t="shared" ca="1" si="44"/>
        <v>0</v>
      </c>
      <c r="F219" s="22">
        <f t="shared" si="52"/>
        <v>1.075</v>
      </c>
      <c r="G219" s="7">
        <f t="shared" ca="1" si="45"/>
        <v>1</v>
      </c>
      <c r="H219" s="4">
        <f ca="1">TRUNC(PRODUCT(G$10:G218),15)</f>
        <v>1.048594161726</v>
      </c>
      <c r="I219" s="4">
        <f t="shared" si="53"/>
        <v>1</v>
      </c>
      <c r="J219" s="4">
        <f t="shared" ca="1" si="46"/>
        <v>1.0485941599999999</v>
      </c>
      <c r="K219" s="4">
        <f t="shared" ca="1" si="47"/>
        <v>485.94159998999999</v>
      </c>
      <c r="L219" s="23">
        <f>IF(VLOOKUP(A219,$U$12:$AD$125,8)=VLOOKUP(A218,$U$12:$AD$125,8),0,VLOOKUP(A219,U$12:$AD$125,8))</f>
        <v>0</v>
      </c>
      <c r="M219" s="9">
        <f>IF(L219&gt;0,VLOOKUP(L219,T$12:$AC$125,7),0)</f>
        <v>0</v>
      </c>
      <c r="N219" s="10">
        <f t="shared" si="48"/>
        <v>0</v>
      </c>
      <c r="O219" s="10">
        <f t="shared" ca="1" si="49"/>
        <v>485.94159998999999</v>
      </c>
      <c r="P219" s="24" t="str">
        <f t="shared" si="54"/>
        <v>A+J=</v>
      </c>
      <c r="Q219" s="12">
        <f t="shared" si="55"/>
        <v>43291</v>
      </c>
      <c r="R219" s="13"/>
      <c r="S219" s="13"/>
      <c r="T219" s="44">
        <v>42005</v>
      </c>
      <c r="U219" s="26" t="s">
        <v>61</v>
      </c>
      <c r="V219" s="40"/>
      <c r="W219" s="13"/>
      <c r="X219" s="28"/>
      <c r="Y219" s="28"/>
      <c r="Z219" s="28"/>
      <c r="AA219" s="13"/>
      <c r="AB219" s="13"/>
      <c r="AC219" s="13"/>
      <c r="AD219" s="13"/>
      <c r="AE219" s="13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</row>
    <row r="220" spans="1:168" x14ac:dyDescent="0.2">
      <c r="A220" s="109">
        <f t="shared" si="50"/>
        <v>43136</v>
      </c>
      <c r="B220" s="4">
        <f t="shared" ca="1" si="56"/>
        <v>10485.941599989999</v>
      </c>
      <c r="C220" s="4">
        <f t="shared" si="51"/>
        <v>10000</v>
      </c>
      <c r="D220" s="6">
        <f ca="1">IF(A220&lt;$B$1,VLOOKUP(A220,[1]DI!$A$4:$B$15000,2,FALSE),0)</f>
        <v>6.8900000000000003E-2</v>
      </c>
      <c r="E220" s="4">
        <f t="shared" ca="1" si="44"/>
        <v>2.6444000000000001E-4</v>
      </c>
      <c r="F220" s="22">
        <f t="shared" si="52"/>
        <v>1.075</v>
      </c>
      <c r="G220" s="7">
        <f t="shared" ca="1" si="45"/>
        <v>1.0002842729999999</v>
      </c>
      <c r="H220" s="4">
        <f ca="1">TRUNC(PRODUCT(G$10:G219),15)</f>
        <v>1.048594161726</v>
      </c>
      <c r="I220" s="4">
        <f t="shared" si="53"/>
        <v>1</v>
      </c>
      <c r="J220" s="4">
        <f t="shared" ca="1" si="46"/>
        <v>1.0485941599999999</v>
      </c>
      <c r="K220" s="4">
        <f t="shared" ca="1" si="47"/>
        <v>485.94159998999999</v>
      </c>
      <c r="L220" s="23">
        <f>IF(VLOOKUP(A220,$U$12:$AD$125,8)=VLOOKUP(A219,$U$12:$AD$125,8),0,VLOOKUP(A220,U$12:$AD$125,8))</f>
        <v>0</v>
      </c>
      <c r="M220" s="9">
        <f>IF(L220&gt;0,VLOOKUP(L220,T$12:$AC$125,7),0)</f>
        <v>0</v>
      </c>
      <c r="N220" s="10">
        <f t="shared" si="48"/>
        <v>0</v>
      </c>
      <c r="O220" s="10">
        <f t="shared" ca="1" si="49"/>
        <v>485.94159998999999</v>
      </c>
      <c r="P220" s="24" t="str">
        <f t="shared" si="54"/>
        <v>A+J=</v>
      </c>
      <c r="Q220" s="12">
        <f t="shared" si="55"/>
        <v>43291</v>
      </c>
      <c r="R220" s="13"/>
      <c r="S220" s="13"/>
      <c r="T220" s="44">
        <v>42051</v>
      </c>
      <c r="U220" s="26" t="s">
        <v>55</v>
      </c>
      <c r="V220" s="40"/>
      <c r="W220" s="13"/>
      <c r="X220" s="28"/>
      <c r="Y220" s="28"/>
      <c r="Z220" s="28"/>
      <c r="AA220" s="13"/>
      <c r="AB220" s="13"/>
      <c r="AC220" s="13"/>
      <c r="AD220" s="13"/>
      <c r="AE220" s="13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</row>
    <row r="221" spans="1:168" x14ac:dyDescent="0.2">
      <c r="A221" s="109">
        <f t="shared" si="50"/>
        <v>43137</v>
      </c>
      <c r="B221" s="4">
        <f t="shared" ca="1" si="56"/>
        <v>10488.922500000001</v>
      </c>
      <c r="C221" s="4">
        <f t="shared" si="51"/>
        <v>10000</v>
      </c>
      <c r="D221" s="6">
        <f ca="1">IF(A221&lt;$B$1,VLOOKUP(A221,[1]DI!$A$4:$B$15000,2,FALSE),0)</f>
        <v>6.8900000000000003E-2</v>
      </c>
      <c r="E221" s="4">
        <f t="shared" ca="1" si="44"/>
        <v>2.6444000000000001E-4</v>
      </c>
      <c r="F221" s="22">
        <f t="shared" si="52"/>
        <v>1.075</v>
      </c>
      <c r="G221" s="7">
        <f t="shared" ca="1" si="45"/>
        <v>1.0002842729999999</v>
      </c>
      <c r="H221" s="4">
        <f ca="1">TRUNC(PRODUCT(G$10:G220),15)</f>
        <v>1.0488922487341401</v>
      </c>
      <c r="I221" s="4">
        <f t="shared" si="53"/>
        <v>1</v>
      </c>
      <c r="J221" s="4">
        <f t="shared" ca="1" si="46"/>
        <v>1.04889225</v>
      </c>
      <c r="K221" s="4">
        <f t="shared" ca="1" si="47"/>
        <v>488.92250000000001</v>
      </c>
      <c r="L221" s="23">
        <f>IF(VLOOKUP(A221,$U$12:$AD$125,8)=VLOOKUP(A220,$U$12:$AD$125,8),0,VLOOKUP(A221,U$12:$AD$125,8))</f>
        <v>0</v>
      </c>
      <c r="M221" s="9">
        <f>IF(L221&gt;0,VLOOKUP(L221,T$12:$AC$125,7),0)</f>
        <v>0</v>
      </c>
      <c r="N221" s="10">
        <f t="shared" si="48"/>
        <v>0</v>
      </c>
      <c r="O221" s="10">
        <f t="shared" ca="1" si="49"/>
        <v>488.92250000000001</v>
      </c>
      <c r="P221" s="24" t="str">
        <f t="shared" si="54"/>
        <v>A+J=</v>
      </c>
      <c r="Q221" s="12">
        <f t="shared" si="55"/>
        <v>43291</v>
      </c>
      <c r="R221" s="13"/>
      <c r="S221" s="13"/>
      <c r="T221" s="44">
        <v>42052</v>
      </c>
      <c r="U221" s="26" t="s">
        <v>55</v>
      </c>
      <c r="V221" s="40"/>
      <c r="W221" s="13"/>
      <c r="X221" s="28"/>
      <c r="Y221" s="28"/>
      <c r="Z221" s="28"/>
      <c r="AA221" s="13"/>
      <c r="AB221" s="13"/>
      <c r="AC221" s="13"/>
      <c r="AD221" s="13"/>
      <c r="AE221" s="13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</row>
    <row r="222" spans="1:168" x14ac:dyDescent="0.2">
      <c r="A222" s="109">
        <f t="shared" si="50"/>
        <v>43138</v>
      </c>
      <c r="B222" s="4">
        <f t="shared" ca="1" si="56"/>
        <v>10491.904200000001</v>
      </c>
      <c r="C222" s="4">
        <f t="shared" si="51"/>
        <v>10000</v>
      </c>
      <c r="D222" s="6">
        <f ca="1">IF(A222&lt;$B$1,VLOOKUP(A222,[1]DI!$A$4:$B$15000,2,FALSE),0)</f>
        <v>6.8900000000000003E-2</v>
      </c>
      <c r="E222" s="4">
        <f t="shared" ca="1" si="44"/>
        <v>2.6444000000000001E-4</v>
      </c>
      <c r="F222" s="22">
        <f t="shared" si="52"/>
        <v>1.075</v>
      </c>
      <c r="G222" s="7">
        <f t="shared" ca="1" si="45"/>
        <v>1.0002842729999999</v>
      </c>
      <c r="H222" s="4">
        <f ca="1">TRUNC(PRODUCT(G$10:G221),15)</f>
        <v>1.0491904204803599</v>
      </c>
      <c r="I222" s="4">
        <f t="shared" si="53"/>
        <v>1</v>
      </c>
      <c r="J222" s="4">
        <f t="shared" ca="1" si="46"/>
        <v>1.04919042</v>
      </c>
      <c r="K222" s="4">
        <f t="shared" ca="1" si="47"/>
        <v>491.9042</v>
      </c>
      <c r="L222" s="23">
        <f>IF(VLOOKUP(A222,$U$12:$AD$125,8)=VLOOKUP(A221,$U$12:$AD$125,8),0,VLOOKUP(A222,U$12:$AD$125,8))</f>
        <v>0</v>
      </c>
      <c r="M222" s="9">
        <f>IF(L222&gt;0,VLOOKUP(L222,T$12:$AC$125,7),0)</f>
        <v>0</v>
      </c>
      <c r="N222" s="10">
        <f t="shared" si="48"/>
        <v>0</v>
      </c>
      <c r="O222" s="10">
        <f t="shared" ca="1" si="49"/>
        <v>491.9042</v>
      </c>
      <c r="P222" s="24" t="str">
        <f t="shared" si="54"/>
        <v>A+J=</v>
      </c>
      <c r="Q222" s="12">
        <f t="shared" si="55"/>
        <v>43291</v>
      </c>
      <c r="R222" s="13"/>
      <c r="S222" s="13"/>
      <c r="T222" s="44">
        <v>42097</v>
      </c>
      <c r="U222" s="26" t="s">
        <v>56</v>
      </c>
      <c r="V222" s="40"/>
      <c r="W222" s="13"/>
      <c r="X222" s="28"/>
      <c r="Y222" s="28"/>
      <c r="Z222" s="28"/>
      <c r="AA222" s="13"/>
      <c r="AB222" s="13"/>
      <c r="AC222" s="13"/>
      <c r="AD222" s="13"/>
      <c r="AE222" s="13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</row>
    <row r="223" spans="1:168" x14ac:dyDescent="0.2">
      <c r="A223" s="109">
        <f t="shared" si="50"/>
        <v>43139</v>
      </c>
      <c r="B223" s="4">
        <f t="shared" ca="1" si="56"/>
        <v>10494.8868</v>
      </c>
      <c r="C223" s="4">
        <f t="shared" si="51"/>
        <v>10000</v>
      </c>
      <c r="D223" s="6">
        <f ca="1">IF(A223&lt;$B$1,VLOOKUP(A223,[1]DI!$A$4:$B$15000,2,FALSE),0)</f>
        <v>6.6400000000000001E-2</v>
      </c>
      <c r="E223" s="4">
        <f t="shared" ca="1" si="44"/>
        <v>2.5514999999999999E-4</v>
      </c>
      <c r="F223" s="22">
        <f t="shared" si="52"/>
        <v>1.075</v>
      </c>
      <c r="G223" s="7">
        <f t="shared" ca="1" si="45"/>
        <v>1.00027428625</v>
      </c>
      <c r="H223" s="4">
        <f ca="1">TRUNC(PRODUCT(G$10:G222),15)</f>
        <v>1.0494886769887599</v>
      </c>
      <c r="I223" s="4">
        <f t="shared" si="53"/>
        <v>1</v>
      </c>
      <c r="J223" s="4">
        <f t="shared" ca="1" si="46"/>
        <v>1.0494886800000001</v>
      </c>
      <c r="K223" s="4">
        <f t="shared" ca="1" si="47"/>
        <v>494.88679999999999</v>
      </c>
      <c r="L223" s="23">
        <f>IF(VLOOKUP(A223,$U$12:$AD$125,8)=VLOOKUP(A222,$U$12:$AD$125,8),0,VLOOKUP(A223,U$12:$AD$125,8))</f>
        <v>0</v>
      </c>
      <c r="M223" s="9">
        <f>IF(L223&gt;0,VLOOKUP(L223,T$12:$AC$125,7),0)</f>
        <v>0</v>
      </c>
      <c r="N223" s="10">
        <f t="shared" si="48"/>
        <v>0</v>
      </c>
      <c r="O223" s="10">
        <f t="shared" ca="1" si="49"/>
        <v>494.88679999999999</v>
      </c>
      <c r="P223" s="24" t="str">
        <f t="shared" si="54"/>
        <v>A+J=</v>
      </c>
      <c r="Q223" s="12">
        <f t="shared" si="55"/>
        <v>43291</v>
      </c>
      <c r="R223" s="13"/>
      <c r="S223" s="13"/>
      <c r="T223" s="44">
        <v>42115</v>
      </c>
      <c r="U223" s="26" t="s">
        <v>57</v>
      </c>
      <c r="V223" s="40"/>
      <c r="W223" s="13"/>
      <c r="X223" s="28"/>
      <c r="Y223" s="28"/>
      <c r="Z223" s="28"/>
      <c r="AA223" s="13"/>
      <c r="AB223" s="13"/>
      <c r="AC223" s="13"/>
      <c r="AD223" s="13"/>
      <c r="AE223" s="13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</row>
    <row r="224" spans="1:168" x14ac:dyDescent="0.2">
      <c r="A224" s="109">
        <f t="shared" si="50"/>
        <v>43140</v>
      </c>
      <c r="B224" s="4">
        <f t="shared" ca="1" si="56"/>
        <v>10497.7654</v>
      </c>
      <c r="C224" s="4">
        <f t="shared" si="51"/>
        <v>10000</v>
      </c>
      <c r="D224" s="6">
        <f ca="1">IF(A224&lt;$B$1,VLOOKUP(A224,[1]DI!$A$4:$B$15000,2,FALSE),0)</f>
        <v>6.6400000000000001E-2</v>
      </c>
      <c r="E224" s="4">
        <f t="shared" ca="1" si="44"/>
        <v>2.5514999999999999E-4</v>
      </c>
      <c r="F224" s="22">
        <f t="shared" si="52"/>
        <v>1.075</v>
      </c>
      <c r="G224" s="7">
        <f t="shared" ca="1" si="45"/>
        <v>1.00027428625</v>
      </c>
      <c r="H224" s="4">
        <f ca="1">TRUNC(PRODUCT(G$10:G223),15)</f>
        <v>1.04977653730239</v>
      </c>
      <c r="I224" s="4">
        <f t="shared" si="53"/>
        <v>1</v>
      </c>
      <c r="J224" s="4">
        <f t="shared" ca="1" si="46"/>
        <v>1.0497765400000001</v>
      </c>
      <c r="K224" s="4">
        <f t="shared" ca="1" si="47"/>
        <v>497.7654</v>
      </c>
      <c r="L224" s="23">
        <f>IF(VLOOKUP(A224,$U$12:$AD$125,8)=VLOOKUP(A223,$U$12:$AD$125,8),0,VLOOKUP(A224,U$12:$AD$125,8))</f>
        <v>0</v>
      </c>
      <c r="M224" s="9">
        <f>IF(L224&gt;0,VLOOKUP(L224,T$12:$AC$125,7),0)</f>
        <v>0</v>
      </c>
      <c r="N224" s="10">
        <f t="shared" si="48"/>
        <v>0</v>
      </c>
      <c r="O224" s="10">
        <f t="shared" ca="1" si="49"/>
        <v>497.7654</v>
      </c>
      <c r="P224" s="24" t="str">
        <f t="shared" si="54"/>
        <v>A+J=</v>
      </c>
      <c r="Q224" s="12">
        <f t="shared" si="55"/>
        <v>43291</v>
      </c>
      <c r="R224" s="13"/>
      <c r="S224" s="13"/>
      <c r="T224" s="44">
        <v>42125</v>
      </c>
      <c r="U224" s="26" t="s">
        <v>58</v>
      </c>
      <c r="V224" s="40"/>
      <c r="W224" s="13"/>
      <c r="X224" s="28"/>
      <c r="Y224" s="28"/>
      <c r="Z224" s="28"/>
      <c r="AA224" s="13"/>
      <c r="AB224" s="13"/>
      <c r="AC224" s="13"/>
      <c r="AD224" s="13"/>
      <c r="AE224" s="13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</row>
    <row r="225" spans="1:171" x14ac:dyDescent="0.2">
      <c r="A225" s="109">
        <f t="shared" si="50"/>
        <v>43141</v>
      </c>
      <c r="B225" s="4">
        <f t="shared" ca="1" si="56"/>
        <v>10500.6448</v>
      </c>
      <c r="C225" s="4">
        <f t="shared" si="51"/>
        <v>10000</v>
      </c>
      <c r="D225" s="6">
        <f ca="1">IF(A225&lt;$B$1,VLOOKUP(A225,[1]DI!$A$4:$B$15000,2,FALSE),0)</f>
        <v>0</v>
      </c>
      <c r="E225" s="4">
        <f t="shared" ca="1" si="44"/>
        <v>0</v>
      </c>
      <c r="F225" s="22">
        <f t="shared" si="52"/>
        <v>1.075</v>
      </c>
      <c r="G225" s="7">
        <f t="shared" ca="1" si="45"/>
        <v>1</v>
      </c>
      <c r="H225" s="4">
        <f ca="1">TRUNC(PRODUCT(G$10:G224),15)</f>
        <v>1.0500644765721401</v>
      </c>
      <c r="I225" s="4">
        <f t="shared" si="53"/>
        <v>1</v>
      </c>
      <c r="J225" s="4">
        <f t="shared" ca="1" si="46"/>
        <v>1.0500644800000001</v>
      </c>
      <c r="K225" s="4">
        <f t="shared" ca="1" si="47"/>
        <v>500.64479999999998</v>
      </c>
      <c r="L225" s="23">
        <f>IF(VLOOKUP(A225,$U$12:$AD$125,8)=VLOOKUP(A224,$U$12:$AD$125,8),0,VLOOKUP(A225,U$12:$AD$125,8))</f>
        <v>0</v>
      </c>
      <c r="M225" s="9">
        <f>IF(L225&gt;0,VLOOKUP(L225,T$12:$AC$125,7),0)</f>
        <v>0</v>
      </c>
      <c r="N225" s="10">
        <f t="shared" si="48"/>
        <v>0</v>
      </c>
      <c r="O225" s="10">
        <f t="shared" ca="1" si="49"/>
        <v>500.64479999999998</v>
      </c>
      <c r="P225" s="24" t="str">
        <f t="shared" si="54"/>
        <v>A+J=</v>
      </c>
      <c r="Q225" s="12">
        <f t="shared" si="55"/>
        <v>43291</v>
      </c>
      <c r="R225" s="45"/>
      <c r="S225" s="36"/>
      <c r="T225" s="46">
        <v>42159</v>
      </c>
      <c r="U225" s="47" t="s">
        <v>59</v>
      </c>
      <c r="V225" s="38"/>
      <c r="W225" s="36"/>
      <c r="X225" s="28"/>
      <c r="Y225" s="28"/>
      <c r="Z225" s="28"/>
      <c r="AA225" s="13"/>
      <c r="AB225" s="13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8"/>
      <c r="FN225" s="38"/>
      <c r="FO225" s="38"/>
    </row>
    <row r="226" spans="1:171" x14ac:dyDescent="0.2">
      <c r="A226" s="109">
        <f t="shared" si="50"/>
        <v>43142</v>
      </c>
      <c r="B226" s="4">
        <f t="shared" ca="1" si="56"/>
        <v>10500.6448</v>
      </c>
      <c r="C226" s="4">
        <f t="shared" si="51"/>
        <v>10000</v>
      </c>
      <c r="D226" s="6">
        <f ca="1">IF(A226&lt;$B$1,VLOOKUP(A226,[1]DI!$A$4:$B$15000,2,FALSE),0)</f>
        <v>0</v>
      </c>
      <c r="E226" s="4">
        <f t="shared" ca="1" si="44"/>
        <v>0</v>
      </c>
      <c r="F226" s="22">
        <f t="shared" si="52"/>
        <v>1.075</v>
      </c>
      <c r="G226" s="7">
        <f t="shared" ca="1" si="45"/>
        <v>1</v>
      </c>
      <c r="H226" s="4">
        <f ca="1">TRUNC(PRODUCT(G$10:G225),15)</f>
        <v>1.0500644765721401</v>
      </c>
      <c r="I226" s="4">
        <f t="shared" si="53"/>
        <v>1</v>
      </c>
      <c r="J226" s="4">
        <f t="shared" ca="1" si="46"/>
        <v>1.0500644800000001</v>
      </c>
      <c r="K226" s="4">
        <f t="shared" ca="1" si="47"/>
        <v>500.64479999999998</v>
      </c>
      <c r="L226" s="23">
        <f>IF(VLOOKUP(A226,$U$12:$AD$125,8)=VLOOKUP(A225,$U$12:$AD$125,8),0,VLOOKUP(A226,U$12:$AD$125,8))</f>
        <v>0</v>
      </c>
      <c r="M226" s="9">
        <f>IF(L226&gt;0,VLOOKUP(L226,T$12:$AC$125,7),0)</f>
        <v>0</v>
      </c>
      <c r="N226" s="10">
        <f t="shared" si="48"/>
        <v>0</v>
      </c>
      <c r="O226" s="10">
        <f t="shared" ca="1" si="49"/>
        <v>500.64479999999998</v>
      </c>
      <c r="P226" s="24" t="str">
        <f t="shared" si="54"/>
        <v>A+J=</v>
      </c>
      <c r="Q226" s="12">
        <f t="shared" si="55"/>
        <v>43291</v>
      </c>
      <c r="R226" s="13"/>
      <c r="S226" s="13"/>
      <c r="T226" s="44">
        <v>42254</v>
      </c>
      <c r="U226" s="26" t="s">
        <v>69</v>
      </c>
      <c r="V226" s="40"/>
      <c r="W226" s="13"/>
      <c r="X226" s="28"/>
      <c r="Y226" s="28"/>
      <c r="Z226" s="28"/>
      <c r="AA226" s="13"/>
      <c r="AB226" s="13"/>
      <c r="AC226" s="13"/>
      <c r="AD226" s="13"/>
      <c r="AE226" s="13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</row>
    <row r="227" spans="1:171" x14ac:dyDescent="0.2">
      <c r="A227" s="109">
        <f t="shared" si="50"/>
        <v>43143</v>
      </c>
      <c r="B227" s="4">
        <f t="shared" ca="1" si="56"/>
        <v>10500.6448</v>
      </c>
      <c r="C227" s="4">
        <f t="shared" si="51"/>
        <v>10000</v>
      </c>
      <c r="D227" s="6">
        <f ca="1">IF(A227&lt;$B$1,VLOOKUP(A227,[1]DI!$A$4:$B$15000,2,FALSE),0)</f>
        <v>0</v>
      </c>
      <c r="E227" s="4">
        <f t="shared" ca="1" si="44"/>
        <v>0</v>
      </c>
      <c r="F227" s="22">
        <f t="shared" si="52"/>
        <v>1.075</v>
      </c>
      <c r="G227" s="7">
        <f t="shared" ca="1" si="45"/>
        <v>1</v>
      </c>
      <c r="H227" s="4">
        <f ca="1">TRUNC(PRODUCT(G$10:G226),15)</f>
        <v>1.0500644765721401</v>
      </c>
      <c r="I227" s="4">
        <f t="shared" si="53"/>
        <v>1</v>
      </c>
      <c r="J227" s="4">
        <f t="shared" ca="1" si="46"/>
        <v>1.0500644800000001</v>
      </c>
      <c r="K227" s="4">
        <f t="shared" ca="1" si="47"/>
        <v>500.64479999999998</v>
      </c>
      <c r="L227" s="23">
        <f>IF(VLOOKUP(A227,$U$12:$AD$125,8)=VLOOKUP(A226,$U$12:$AD$125,8),0,VLOOKUP(A227,U$12:$AD$125,8))</f>
        <v>0</v>
      </c>
      <c r="M227" s="9">
        <f>IF(L227&gt;0,VLOOKUP(L227,T$12:$AC$125,7),0)</f>
        <v>0</v>
      </c>
      <c r="N227" s="10">
        <f t="shared" si="48"/>
        <v>0</v>
      </c>
      <c r="O227" s="10">
        <f t="shared" ca="1" si="49"/>
        <v>500.64479999999998</v>
      </c>
      <c r="P227" s="24" t="str">
        <f t="shared" si="54"/>
        <v>A+J=</v>
      </c>
      <c r="Q227" s="12">
        <f t="shared" si="55"/>
        <v>43291</v>
      </c>
      <c r="R227" s="13"/>
      <c r="S227" s="13"/>
      <c r="T227" s="44">
        <v>42289</v>
      </c>
      <c r="U227" s="26" t="s">
        <v>68</v>
      </c>
      <c r="V227" s="40"/>
      <c r="W227" s="13"/>
      <c r="X227" s="28"/>
      <c r="Y227" s="28"/>
      <c r="Z227" s="28"/>
      <c r="AA227" s="13"/>
      <c r="AB227" s="13"/>
      <c r="AC227" s="13"/>
      <c r="AD227" s="13"/>
      <c r="AE227" s="13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</row>
    <row r="228" spans="1:171" x14ac:dyDescent="0.2">
      <c r="A228" s="109">
        <f t="shared" si="50"/>
        <v>43144</v>
      </c>
      <c r="B228" s="4">
        <f t="shared" ca="1" si="56"/>
        <v>10500.6448</v>
      </c>
      <c r="C228" s="4">
        <f t="shared" si="51"/>
        <v>10000</v>
      </c>
      <c r="D228" s="6">
        <f ca="1">IF(A228&lt;$B$1,VLOOKUP(A228,[1]DI!$A$4:$B$15000,2,FALSE),0)</f>
        <v>0</v>
      </c>
      <c r="E228" s="4">
        <f t="shared" ca="1" si="44"/>
        <v>0</v>
      </c>
      <c r="F228" s="22">
        <f t="shared" si="52"/>
        <v>1.075</v>
      </c>
      <c r="G228" s="7">
        <f t="shared" ca="1" si="45"/>
        <v>1</v>
      </c>
      <c r="H228" s="4">
        <f ca="1">TRUNC(PRODUCT(G$10:G227),15)</f>
        <v>1.0500644765721401</v>
      </c>
      <c r="I228" s="4">
        <f t="shared" si="53"/>
        <v>1</v>
      </c>
      <c r="J228" s="4">
        <f t="shared" ca="1" si="46"/>
        <v>1.0500644800000001</v>
      </c>
      <c r="K228" s="4">
        <f t="shared" ca="1" si="47"/>
        <v>500.64479999999998</v>
      </c>
      <c r="L228" s="23">
        <f>IF(VLOOKUP(A228,$U$12:$AD$125,8)=VLOOKUP(A227,$U$12:$AD$125,8),0,VLOOKUP(A228,U$12:$AD$125,8))</f>
        <v>0</v>
      </c>
      <c r="M228" s="9">
        <f>IF(L228&gt;0,VLOOKUP(L228,T$12:$AC$125,7),0)</f>
        <v>0</v>
      </c>
      <c r="N228" s="10">
        <f t="shared" si="48"/>
        <v>0</v>
      </c>
      <c r="O228" s="10">
        <f t="shared" ca="1" si="49"/>
        <v>500.64479999999998</v>
      </c>
      <c r="P228" s="24" t="str">
        <f t="shared" si="54"/>
        <v>A+J=</v>
      </c>
      <c r="Q228" s="12">
        <f t="shared" si="55"/>
        <v>43291</v>
      </c>
      <c r="R228" s="13"/>
      <c r="S228" s="13"/>
      <c r="T228" s="44">
        <v>42310</v>
      </c>
      <c r="U228" s="26" t="s">
        <v>53</v>
      </c>
      <c r="V228" s="40"/>
      <c r="W228" s="13"/>
      <c r="X228" s="28"/>
      <c r="Y228" s="28"/>
      <c r="Z228" s="28"/>
      <c r="AA228" s="13"/>
      <c r="AB228" s="13"/>
      <c r="AC228" s="13"/>
      <c r="AD228" s="13"/>
      <c r="AE228" s="13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</row>
    <row r="229" spans="1:171" x14ac:dyDescent="0.2">
      <c r="A229" s="109">
        <f t="shared" si="50"/>
        <v>43145</v>
      </c>
      <c r="B229" s="4">
        <f t="shared" ca="1" si="56"/>
        <v>10500.6448</v>
      </c>
      <c r="C229" s="4">
        <f t="shared" si="51"/>
        <v>10000</v>
      </c>
      <c r="D229" s="6">
        <f ca="1">IF(A229&lt;$B$1,VLOOKUP(A229,[1]DI!$A$4:$B$15000,2,FALSE),0)</f>
        <v>6.6400000000000001E-2</v>
      </c>
      <c r="E229" s="4">
        <f t="shared" ca="1" si="44"/>
        <v>2.5514999999999999E-4</v>
      </c>
      <c r="F229" s="22">
        <f t="shared" si="52"/>
        <v>1.075</v>
      </c>
      <c r="G229" s="7">
        <f t="shared" ca="1" si="45"/>
        <v>1.00027428625</v>
      </c>
      <c r="H229" s="4">
        <f ca="1">TRUNC(PRODUCT(G$10:G228),15)</f>
        <v>1.0500644765721401</v>
      </c>
      <c r="I229" s="4">
        <f t="shared" si="53"/>
        <v>1</v>
      </c>
      <c r="J229" s="4">
        <f t="shared" ca="1" si="46"/>
        <v>1.0500644800000001</v>
      </c>
      <c r="K229" s="4">
        <f t="shared" ca="1" si="47"/>
        <v>500.64479999999998</v>
      </c>
      <c r="L229" s="23">
        <f>IF(VLOOKUP(A229,$U$12:$AD$125,8)=VLOOKUP(A228,$U$12:$AD$125,8),0,VLOOKUP(A229,U$12:$AD$125,8))</f>
        <v>0</v>
      </c>
      <c r="M229" s="9">
        <f>IF(L229&gt;0,VLOOKUP(L229,T$12:$AC$125,7),0)</f>
        <v>0</v>
      </c>
      <c r="N229" s="10">
        <f t="shared" si="48"/>
        <v>0</v>
      </c>
      <c r="O229" s="10">
        <f t="shared" ca="1" si="49"/>
        <v>500.64479999999998</v>
      </c>
      <c r="P229" s="24" t="str">
        <f t="shared" si="54"/>
        <v>A+J=</v>
      </c>
      <c r="Q229" s="12">
        <f t="shared" si="55"/>
        <v>43291</v>
      </c>
      <c r="R229" s="13"/>
      <c r="S229" s="13"/>
      <c r="T229" s="44">
        <v>42363</v>
      </c>
      <c r="U229" s="26" t="s">
        <v>60</v>
      </c>
      <c r="V229" s="40"/>
      <c r="W229" s="13"/>
      <c r="X229" s="28"/>
      <c r="Y229" s="28"/>
      <c r="Z229" s="28"/>
      <c r="AA229" s="13"/>
      <c r="AB229" s="13"/>
      <c r="AC229" s="13"/>
      <c r="AD229" s="13"/>
      <c r="AE229" s="13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</row>
    <row r="230" spans="1:171" x14ac:dyDescent="0.2">
      <c r="A230" s="109">
        <f t="shared" si="50"/>
        <v>43146</v>
      </c>
      <c r="B230" s="4">
        <f t="shared" ca="1" si="56"/>
        <v>10503.5249</v>
      </c>
      <c r="C230" s="4">
        <f t="shared" si="51"/>
        <v>10000</v>
      </c>
      <c r="D230" s="6">
        <f ca="1">IF(A230&lt;$B$1,VLOOKUP(A230,[1]DI!$A$4:$B$15000,2,FALSE),0)</f>
        <v>6.6400000000000001E-2</v>
      </c>
      <c r="E230" s="4">
        <f t="shared" ca="1" si="44"/>
        <v>2.5514999999999999E-4</v>
      </c>
      <c r="F230" s="22">
        <f t="shared" si="52"/>
        <v>1.075</v>
      </c>
      <c r="G230" s="7">
        <f t="shared" ca="1" si="45"/>
        <v>1.00027428625</v>
      </c>
      <c r="H230" s="4">
        <f ca="1">TRUNC(PRODUCT(G$10:G229),15)</f>
        <v>1.0503524948196801</v>
      </c>
      <c r="I230" s="4">
        <f t="shared" si="53"/>
        <v>1</v>
      </c>
      <c r="J230" s="4">
        <f t="shared" ca="1" si="46"/>
        <v>1.0503524900000001</v>
      </c>
      <c r="K230" s="4">
        <f t="shared" ca="1" si="47"/>
        <v>503.5249</v>
      </c>
      <c r="L230" s="23">
        <f>IF(VLOOKUP(A230,$U$12:$AD$125,8)=VLOOKUP(A229,$U$12:$AD$125,8),0,VLOOKUP(A230,U$12:$AD$125,8))</f>
        <v>0</v>
      </c>
      <c r="M230" s="9">
        <f>IF(L230&gt;0,VLOOKUP(L230,T$12:$AC$125,7),0)</f>
        <v>0</v>
      </c>
      <c r="N230" s="10">
        <f t="shared" si="48"/>
        <v>0</v>
      </c>
      <c r="O230" s="10">
        <f t="shared" ca="1" si="49"/>
        <v>503.5249</v>
      </c>
      <c r="P230" s="24" t="str">
        <f t="shared" si="54"/>
        <v>A+J=</v>
      </c>
      <c r="Q230" s="12">
        <f t="shared" si="55"/>
        <v>43291</v>
      </c>
      <c r="R230" s="13"/>
      <c r="S230" s="13"/>
      <c r="T230" s="44">
        <v>42370</v>
      </c>
      <c r="U230" s="26" t="s">
        <v>61</v>
      </c>
      <c r="V230" s="40"/>
      <c r="W230" s="13"/>
      <c r="X230" s="28"/>
      <c r="Y230" s="28"/>
      <c r="Z230" s="28"/>
      <c r="AA230" s="13"/>
      <c r="AB230" s="13"/>
      <c r="AC230" s="13"/>
      <c r="AD230" s="13"/>
      <c r="AE230" s="13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</row>
    <row r="231" spans="1:171" x14ac:dyDescent="0.2">
      <c r="A231" s="109">
        <f t="shared" si="50"/>
        <v>43147</v>
      </c>
      <c r="B231" s="4">
        <f t="shared" ca="1" si="56"/>
        <v>10506.4059</v>
      </c>
      <c r="C231" s="4">
        <f t="shared" si="51"/>
        <v>10000</v>
      </c>
      <c r="D231" s="6">
        <f ca="1">IF(A231&lt;$B$1,VLOOKUP(A231,[1]DI!$A$4:$B$15000,2,FALSE),0)</f>
        <v>6.6400000000000001E-2</v>
      </c>
      <c r="E231" s="4">
        <f t="shared" ca="1" si="44"/>
        <v>2.5514999999999999E-4</v>
      </c>
      <c r="F231" s="22">
        <f t="shared" si="52"/>
        <v>1.075</v>
      </c>
      <c r="G231" s="7">
        <f t="shared" ca="1" si="45"/>
        <v>1.00027428625</v>
      </c>
      <c r="H231" s="4">
        <f ca="1">TRUNC(PRODUCT(G$10:G230),15)</f>
        <v>1.0506405920666599</v>
      </c>
      <c r="I231" s="4">
        <f t="shared" si="53"/>
        <v>1</v>
      </c>
      <c r="J231" s="4">
        <f t="shared" ca="1" si="46"/>
        <v>1.05064059</v>
      </c>
      <c r="K231" s="4">
        <f t="shared" ca="1" si="47"/>
        <v>506.40589999999997</v>
      </c>
      <c r="L231" s="23">
        <f>IF(VLOOKUP(A231,$U$12:$AD$125,8)=VLOOKUP(A230,$U$12:$AD$125,8),0,VLOOKUP(A231,U$12:$AD$125,8))</f>
        <v>0</v>
      </c>
      <c r="M231" s="9">
        <f>IF(L231&gt;0,VLOOKUP(L231,T$12:$AC$125,7),0)</f>
        <v>0</v>
      </c>
      <c r="N231" s="10">
        <f t="shared" si="48"/>
        <v>0</v>
      </c>
      <c r="O231" s="10">
        <f t="shared" ca="1" si="49"/>
        <v>506.40589999999997</v>
      </c>
      <c r="P231" s="24" t="str">
        <f t="shared" si="54"/>
        <v>A+J=</v>
      </c>
      <c r="Q231" s="12">
        <f t="shared" si="55"/>
        <v>43291</v>
      </c>
      <c r="R231" s="13"/>
      <c r="S231" s="13"/>
      <c r="T231" s="44">
        <v>42408</v>
      </c>
      <c r="U231" s="26" t="s">
        <v>55</v>
      </c>
      <c r="V231" s="40"/>
      <c r="W231" s="13"/>
      <c r="X231" s="28"/>
      <c r="Y231" s="28"/>
      <c r="Z231" s="28"/>
      <c r="AA231" s="13"/>
      <c r="AB231" s="13"/>
      <c r="AC231" s="13"/>
      <c r="AD231" s="13"/>
      <c r="AE231" s="13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</row>
    <row r="232" spans="1:171" x14ac:dyDescent="0.2">
      <c r="A232" s="109">
        <f t="shared" si="50"/>
        <v>43148</v>
      </c>
      <c r="B232" s="4">
        <f t="shared" ca="1" si="56"/>
        <v>10509.287700000001</v>
      </c>
      <c r="C232" s="4">
        <f t="shared" si="51"/>
        <v>10000</v>
      </c>
      <c r="D232" s="6">
        <f ca="1">IF(A232&lt;$B$1,VLOOKUP(A232,[1]DI!$A$4:$B$15000,2,FALSE),0)</f>
        <v>0</v>
      </c>
      <c r="E232" s="4">
        <f t="shared" ca="1" si="44"/>
        <v>0</v>
      </c>
      <c r="F232" s="22">
        <f t="shared" si="52"/>
        <v>1.075</v>
      </c>
      <c r="G232" s="7">
        <f t="shared" ca="1" si="45"/>
        <v>1</v>
      </c>
      <c r="H232" s="4">
        <f ca="1">TRUNC(PRODUCT(G$10:G231),15)</f>
        <v>1.0509287683347599</v>
      </c>
      <c r="I232" s="4">
        <f t="shared" si="53"/>
        <v>1</v>
      </c>
      <c r="J232" s="4">
        <f t="shared" ca="1" si="46"/>
        <v>1.0509287700000001</v>
      </c>
      <c r="K232" s="4">
        <f t="shared" ca="1" si="47"/>
        <v>509.28769999999997</v>
      </c>
      <c r="L232" s="23">
        <f>IF(VLOOKUP(A232,$U$12:$AD$125,8)=VLOOKUP(A231,$U$12:$AD$125,8),0,VLOOKUP(A232,U$12:$AD$125,8))</f>
        <v>0</v>
      </c>
      <c r="M232" s="9">
        <f>IF(L232&gt;0,VLOOKUP(L232,T$12:$AC$125,7),0)</f>
        <v>0</v>
      </c>
      <c r="N232" s="10">
        <f t="shared" si="48"/>
        <v>0</v>
      </c>
      <c r="O232" s="10">
        <f t="shared" ca="1" si="49"/>
        <v>509.28769999999997</v>
      </c>
      <c r="P232" s="24" t="str">
        <f t="shared" si="54"/>
        <v>A+J=</v>
      </c>
      <c r="Q232" s="12">
        <f t="shared" si="55"/>
        <v>43291</v>
      </c>
      <c r="R232" s="13"/>
      <c r="S232" s="13"/>
      <c r="T232" s="44">
        <v>42409</v>
      </c>
      <c r="U232" s="26" t="s">
        <v>55</v>
      </c>
      <c r="V232" s="40"/>
      <c r="W232" s="13"/>
      <c r="X232" s="28"/>
      <c r="Y232" s="28"/>
      <c r="Z232" s="28"/>
      <c r="AA232" s="13"/>
      <c r="AB232" s="13"/>
      <c r="AC232" s="13"/>
      <c r="AD232" s="13"/>
      <c r="AE232" s="13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</row>
    <row r="233" spans="1:171" x14ac:dyDescent="0.2">
      <c r="A233" s="109">
        <f t="shared" si="50"/>
        <v>43149</v>
      </c>
      <c r="B233" s="4">
        <f t="shared" ca="1" si="56"/>
        <v>10509.287700000001</v>
      </c>
      <c r="C233" s="4">
        <f t="shared" si="51"/>
        <v>10000</v>
      </c>
      <c r="D233" s="6">
        <f ca="1">IF(A233&lt;$B$1,VLOOKUP(A233,[1]DI!$A$4:$B$15000,2,FALSE),0)</f>
        <v>0</v>
      </c>
      <c r="E233" s="4">
        <f t="shared" ca="1" si="44"/>
        <v>0</v>
      </c>
      <c r="F233" s="22">
        <f t="shared" si="52"/>
        <v>1.075</v>
      </c>
      <c r="G233" s="7">
        <f t="shared" ca="1" si="45"/>
        <v>1</v>
      </c>
      <c r="H233" s="4">
        <f ca="1">TRUNC(PRODUCT(G$10:G232),15)</f>
        <v>1.0509287683347599</v>
      </c>
      <c r="I233" s="4">
        <f t="shared" si="53"/>
        <v>1</v>
      </c>
      <c r="J233" s="4">
        <f t="shared" ca="1" si="46"/>
        <v>1.0509287700000001</v>
      </c>
      <c r="K233" s="4">
        <f t="shared" ca="1" si="47"/>
        <v>509.28769999999997</v>
      </c>
      <c r="L233" s="23">
        <f>IF(VLOOKUP(A233,$U$12:$AD$125,8)=VLOOKUP(A232,$U$12:$AD$125,8),0,VLOOKUP(A233,U$12:$AD$125,8))</f>
        <v>0</v>
      </c>
      <c r="M233" s="9">
        <f>IF(L233&gt;0,VLOOKUP(L233,T$12:$AC$125,7),0)</f>
        <v>0</v>
      </c>
      <c r="N233" s="10">
        <f t="shared" si="48"/>
        <v>0</v>
      </c>
      <c r="O233" s="10">
        <f t="shared" ca="1" si="49"/>
        <v>509.28769999999997</v>
      </c>
      <c r="P233" s="24" t="str">
        <f t="shared" si="54"/>
        <v>A+J=</v>
      </c>
      <c r="Q233" s="12">
        <f t="shared" si="55"/>
        <v>43291</v>
      </c>
      <c r="R233" s="13"/>
      <c r="S233" s="13"/>
      <c r="T233" s="44">
        <v>42454</v>
      </c>
      <c r="U233" s="26" t="s">
        <v>56</v>
      </c>
      <c r="V233" s="40"/>
      <c r="W233" s="13"/>
      <c r="X233" s="28"/>
      <c r="Y233" s="28"/>
      <c r="Z233" s="28"/>
      <c r="AA233" s="13"/>
      <c r="AB233" s="13"/>
      <c r="AC233" s="13"/>
      <c r="AD233" s="13"/>
      <c r="AE233" s="13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</row>
    <row r="234" spans="1:171" x14ac:dyDescent="0.2">
      <c r="A234" s="109">
        <f t="shared" si="50"/>
        <v>43150</v>
      </c>
      <c r="B234" s="4">
        <f t="shared" ca="1" si="56"/>
        <v>10509.287700000001</v>
      </c>
      <c r="C234" s="4">
        <f t="shared" si="51"/>
        <v>10000</v>
      </c>
      <c r="D234" s="6">
        <f ca="1">IF(A234&lt;$B$1,VLOOKUP(A234,[1]DI!$A$4:$B$15000,2,FALSE),0)</f>
        <v>6.6400000000000001E-2</v>
      </c>
      <c r="E234" s="4">
        <f t="shared" ca="1" si="44"/>
        <v>2.5514999999999999E-4</v>
      </c>
      <c r="F234" s="22">
        <f t="shared" si="52"/>
        <v>1.075</v>
      </c>
      <c r="G234" s="7">
        <f t="shared" ca="1" si="45"/>
        <v>1.00027428625</v>
      </c>
      <c r="H234" s="4">
        <f ca="1">TRUNC(PRODUCT(G$10:G233),15)</f>
        <v>1.0509287683347599</v>
      </c>
      <c r="I234" s="4">
        <f t="shared" si="53"/>
        <v>1</v>
      </c>
      <c r="J234" s="4">
        <f t="shared" ca="1" si="46"/>
        <v>1.0509287700000001</v>
      </c>
      <c r="K234" s="4">
        <f t="shared" ca="1" si="47"/>
        <v>509.28769999999997</v>
      </c>
      <c r="L234" s="23">
        <f>IF(VLOOKUP(A234,$U$12:$AD$125,8)=VLOOKUP(A233,$U$12:$AD$125,8),0,VLOOKUP(A234,U$12:$AD$125,8))</f>
        <v>0</v>
      </c>
      <c r="M234" s="9">
        <f>IF(L234&gt;0,VLOOKUP(L234,T$12:$AC$125,7),0)</f>
        <v>0</v>
      </c>
      <c r="N234" s="10">
        <f t="shared" si="48"/>
        <v>0</v>
      </c>
      <c r="O234" s="10">
        <f t="shared" ca="1" si="49"/>
        <v>509.28769999999997</v>
      </c>
      <c r="P234" s="24" t="str">
        <f t="shared" si="54"/>
        <v>A+J=</v>
      </c>
      <c r="Q234" s="12">
        <f t="shared" si="55"/>
        <v>43291</v>
      </c>
      <c r="R234" s="13"/>
      <c r="S234" s="13"/>
      <c r="T234" s="44">
        <v>42481</v>
      </c>
      <c r="U234" s="26" t="s">
        <v>57</v>
      </c>
      <c r="V234" s="40"/>
      <c r="W234" s="13"/>
      <c r="X234" s="28"/>
      <c r="Y234" s="28"/>
      <c r="Z234" s="28"/>
      <c r="AA234" s="13"/>
      <c r="AB234" s="13"/>
      <c r="AC234" s="13"/>
      <c r="AD234" s="13"/>
      <c r="AE234" s="13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</row>
    <row r="235" spans="1:171" x14ac:dyDescent="0.2">
      <c r="A235" s="109">
        <f t="shared" si="50"/>
        <v>43151</v>
      </c>
      <c r="B235" s="4">
        <f t="shared" ca="1" si="56"/>
        <v>10512.17019999</v>
      </c>
      <c r="C235" s="4">
        <f t="shared" si="51"/>
        <v>10000</v>
      </c>
      <c r="D235" s="6">
        <f ca="1">IF(A235&lt;$B$1,VLOOKUP(A235,[1]DI!$A$4:$B$15000,2,FALSE),0)</f>
        <v>6.6400000000000001E-2</v>
      </c>
      <c r="E235" s="4">
        <f t="shared" ca="1" si="44"/>
        <v>2.5514999999999999E-4</v>
      </c>
      <c r="F235" s="22">
        <f t="shared" si="52"/>
        <v>1.075</v>
      </c>
      <c r="G235" s="7">
        <f t="shared" ca="1" si="45"/>
        <v>1.00027428625</v>
      </c>
      <c r="H235" s="4">
        <f ca="1">TRUNC(PRODUCT(G$10:G234),15)</f>
        <v>1.05121702364564</v>
      </c>
      <c r="I235" s="4">
        <f t="shared" si="53"/>
        <v>1</v>
      </c>
      <c r="J235" s="4">
        <f t="shared" ca="1" si="46"/>
        <v>1.0512170199999999</v>
      </c>
      <c r="K235" s="4">
        <f t="shared" ca="1" si="47"/>
        <v>512.17019999000001</v>
      </c>
      <c r="L235" s="23">
        <f>IF(VLOOKUP(A235,$U$12:$AD$125,8)=VLOOKUP(A234,$U$12:$AD$125,8),0,VLOOKUP(A235,U$12:$AD$125,8))</f>
        <v>0</v>
      </c>
      <c r="M235" s="9">
        <f>IF(L235&gt;0,VLOOKUP(L235,T$12:$AC$125,7),0)</f>
        <v>0</v>
      </c>
      <c r="N235" s="10">
        <f t="shared" si="48"/>
        <v>0</v>
      </c>
      <c r="O235" s="10">
        <f t="shared" ca="1" si="49"/>
        <v>512.17019999000001</v>
      </c>
      <c r="P235" s="24" t="str">
        <f t="shared" si="54"/>
        <v>A+J=</v>
      </c>
      <c r="Q235" s="12">
        <f t="shared" si="55"/>
        <v>43291</v>
      </c>
      <c r="R235" s="13"/>
      <c r="S235" s="13"/>
      <c r="T235" s="44">
        <v>42516</v>
      </c>
      <c r="U235" s="26" t="s">
        <v>59</v>
      </c>
      <c r="V235" s="40"/>
      <c r="W235" s="13"/>
      <c r="X235" s="28"/>
      <c r="Y235" s="28"/>
      <c r="Z235" s="28"/>
      <c r="AA235" s="13"/>
      <c r="AB235" s="13"/>
      <c r="AC235" s="13"/>
      <c r="AD235" s="13"/>
      <c r="AE235" s="13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</row>
    <row r="236" spans="1:171" x14ac:dyDescent="0.2">
      <c r="A236" s="109">
        <f t="shared" si="50"/>
        <v>43152</v>
      </c>
      <c r="B236" s="4">
        <f t="shared" ca="1" si="56"/>
        <v>10515.05359999</v>
      </c>
      <c r="C236" s="4">
        <f t="shared" si="51"/>
        <v>10000</v>
      </c>
      <c r="D236" s="6">
        <f ca="1">IF(A236&lt;$B$1,VLOOKUP(A236,[1]DI!$A$4:$B$15000,2,FALSE),0)</f>
        <v>6.6400000000000001E-2</v>
      </c>
      <c r="E236" s="4">
        <f t="shared" ca="1" si="44"/>
        <v>2.5514999999999999E-4</v>
      </c>
      <c r="F236" s="22">
        <f t="shared" si="52"/>
        <v>1.075</v>
      </c>
      <c r="G236" s="7">
        <f t="shared" ca="1" si="45"/>
        <v>1.00027428625</v>
      </c>
      <c r="H236" s="4">
        <f ca="1">TRUNC(PRODUCT(G$10:G235),15)</f>
        <v>1.0515053580210001</v>
      </c>
      <c r="I236" s="4">
        <f t="shared" si="53"/>
        <v>1</v>
      </c>
      <c r="J236" s="4">
        <f t="shared" ca="1" si="46"/>
        <v>1.0515053599999999</v>
      </c>
      <c r="K236" s="4">
        <f t="shared" ca="1" si="47"/>
        <v>515.05359998999995</v>
      </c>
      <c r="L236" s="23">
        <f>IF(VLOOKUP(A236,$U$12:$AD$125,8)=VLOOKUP(A235,$U$12:$AD$125,8),0,VLOOKUP(A236,U$12:$AD$125,8))</f>
        <v>0</v>
      </c>
      <c r="M236" s="9">
        <f>IF(L236&gt;0,VLOOKUP(L236,T$12:$AC$125,7),0)</f>
        <v>0</v>
      </c>
      <c r="N236" s="10">
        <f t="shared" si="48"/>
        <v>0</v>
      </c>
      <c r="O236" s="10">
        <f t="shared" ca="1" si="49"/>
        <v>515.05359998999995</v>
      </c>
      <c r="P236" s="24" t="str">
        <f t="shared" si="54"/>
        <v>A+J=</v>
      </c>
      <c r="Q236" s="12">
        <f t="shared" si="55"/>
        <v>43291</v>
      </c>
      <c r="R236" s="13"/>
      <c r="S236" s="13"/>
      <c r="T236" s="44">
        <v>42620</v>
      </c>
      <c r="U236" s="26" t="s">
        <v>51</v>
      </c>
      <c r="V236" s="40"/>
      <c r="W236" s="13"/>
      <c r="X236" s="28"/>
      <c r="Y236" s="28"/>
      <c r="Z236" s="28"/>
      <c r="AA236" s="13"/>
      <c r="AB236" s="13"/>
      <c r="AC236" s="13"/>
      <c r="AD236" s="13"/>
      <c r="AE236" s="13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</row>
    <row r="237" spans="1:171" x14ac:dyDescent="0.2">
      <c r="A237" s="109">
        <f t="shared" si="50"/>
        <v>43153</v>
      </c>
      <c r="B237" s="4">
        <f t="shared" ca="1" si="56"/>
        <v>10517.9377</v>
      </c>
      <c r="C237" s="4">
        <f t="shared" si="51"/>
        <v>10000</v>
      </c>
      <c r="D237" s="6">
        <f ca="1">IF(A237&lt;$B$1,VLOOKUP(A237,[1]DI!$A$4:$B$15000,2,FALSE),0)</f>
        <v>6.6400000000000001E-2</v>
      </c>
      <c r="E237" s="4">
        <f t="shared" ca="1" si="44"/>
        <v>2.5514999999999999E-4</v>
      </c>
      <c r="F237" s="22">
        <f t="shared" si="52"/>
        <v>1.075</v>
      </c>
      <c r="G237" s="7">
        <f t="shared" ca="1" si="45"/>
        <v>1.00027428625</v>
      </c>
      <c r="H237" s="4">
        <f ca="1">TRUNC(PRODUCT(G$10:G236),15)</f>
        <v>1.0517937714825001</v>
      </c>
      <c r="I237" s="4">
        <f t="shared" si="53"/>
        <v>1</v>
      </c>
      <c r="J237" s="4">
        <f t="shared" ca="1" si="46"/>
        <v>1.05179377</v>
      </c>
      <c r="K237" s="4">
        <f t="shared" ca="1" si="47"/>
        <v>517.93769999999995</v>
      </c>
      <c r="L237" s="23">
        <f>IF(VLOOKUP(A237,$U$12:$AD$125,8)=VLOOKUP(A236,$U$12:$AD$125,8),0,VLOOKUP(A237,U$12:$AD$125,8))</f>
        <v>0</v>
      </c>
      <c r="M237" s="9">
        <f>IF(L237&gt;0,VLOOKUP(L237,T$12:$AC$125,7),0)</f>
        <v>0</v>
      </c>
      <c r="N237" s="10">
        <f t="shared" si="48"/>
        <v>0</v>
      </c>
      <c r="O237" s="10">
        <f t="shared" ca="1" si="49"/>
        <v>517.93769999999995</v>
      </c>
      <c r="P237" s="24" t="str">
        <f t="shared" si="54"/>
        <v>A+J=</v>
      </c>
      <c r="Q237" s="12">
        <f t="shared" si="55"/>
        <v>43291</v>
      </c>
      <c r="R237" s="13"/>
      <c r="S237" s="13"/>
      <c r="T237" s="44">
        <v>42655</v>
      </c>
      <c r="U237" s="26" t="s">
        <v>68</v>
      </c>
      <c r="V237" s="40"/>
      <c r="W237" s="13"/>
      <c r="X237" s="28"/>
      <c r="Y237" s="28"/>
      <c r="Z237" s="28"/>
      <c r="AA237" s="13"/>
      <c r="AB237" s="13"/>
      <c r="AC237" s="13"/>
      <c r="AD237" s="13"/>
      <c r="AE237" s="13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</row>
    <row r="238" spans="1:171" x14ac:dyDescent="0.2">
      <c r="A238" s="109">
        <f t="shared" si="50"/>
        <v>43154</v>
      </c>
      <c r="B238" s="4">
        <f t="shared" ca="1" si="56"/>
        <v>10520.822599990001</v>
      </c>
      <c r="C238" s="4">
        <f t="shared" si="51"/>
        <v>10000</v>
      </c>
      <c r="D238" s="6">
        <f ca="1">IF(A238&lt;$B$1,VLOOKUP(A238,[1]DI!$A$4:$B$15000,2,FALSE),0)</f>
        <v>6.6400000000000001E-2</v>
      </c>
      <c r="E238" s="4">
        <f t="shared" ca="1" si="44"/>
        <v>2.5514999999999999E-4</v>
      </c>
      <c r="F238" s="22">
        <f t="shared" si="52"/>
        <v>1.075</v>
      </c>
      <c r="G238" s="7">
        <f t="shared" ca="1" si="45"/>
        <v>1.00027428625</v>
      </c>
      <c r="H238" s="4">
        <f ca="1">TRUNC(PRODUCT(G$10:G237),15)</f>
        <v>1.0520822640518599</v>
      </c>
      <c r="I238" s="4">
        <f t="shared" si="53"/>
        <v>1</v>
      </c>
      <c r="J238" s="4">
        <f t="shared" ca="1" si="46"/>
        <v>1.0520822599999999</v>
      </c>
      <c r="K238" s="4">
        <f t="shared" ca="1" si="47"/>
        <v>520.82259998999996</v>
      </c>
      <c r="L238" s="23">
        <f>IF(VLOOKUP(A238,$U$12:$AD$125,8)=VLOOKUP(A237,$U$12:$AD$125,8),0,VLOOKUP(A238,U$12:$AD$125,8))</f>
        <v>0</v>
      </c>
      <c r="M238" s="9">
        <f>IF(L238&gt;0,VLOOKUP(L238,T$12:$AC$125,7),0)</f>
        <v>0</v>
      </c>
      <c r="N238" s="10">
        <f t="shared" si="48"/>
        <v>0</v>
      </c>
      <c r="O238" s="10">
        <f t="shared" ca="1" si="49"/>
        <v>520.82259998999996</v>
      </c>
      <c r="P238" s="24" t="str">
        <f t="shared" si="54"/>
        <v>A+J=</v>
      </c>
      <c r="Q238" s="12">
        <f t="shared" si="55"/>
        <v>43291</v>
      </c>
      <c r="R238" s="13"/>
      <c r="S238" s="13"/>
      <c r="T238" s="44">
        <v>42676</v>
      </c>
      <c r="U238" s="26" t="s">
        <v>53</v>
      </c>
      <c r="V238" s="40"/>
      <c r="W238" s="13"/>
      <c r="X238" s="28"/>
      <c r="Y238" s="28"/>
      <c r="Z238" s="28"/>
      <c r="AA238" s="13"/>
      <c r="AB238" s="13"/>
      <c r="AC238" s="13"/>
      <c r="AD238" s="13"/>
      <c r="AE238" s="13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</row>
    <row r="239" spans="1:171" x14ac:dyDescent="0.2">
      <c r="A239" s="109">
        <f t="shared" si="50"/>
        <v>43155</v>
      </c>
      <c r="B239" s="4">
        <f t="shared" ca="1" si="56"/>
        <v>10523.7084</v>
      </c>
      <c r="C239" s="4">
        <f t="shared" si="51"/>
        <v>10000</v>
      </c>
      <c r="D239" s="6">
        <f ca="1">IF(A239&lt;$B$1,VLOOKUP(A239,[1]DI!$A$4:$B$15000,2,FALSE),0)</f>
        <v>0</v>
      </c>
      <c r="E239" s="4">
        <f t="shared" ca="1" si="44"/>
        <v>0</v>
      </c>
      <c r="F239" s="22">
        <f t="shared" si="52"/>
        <v>1.075</v>
      </c>
      <c r="G239" s="7">
        <f t="shared" ca="1" si="45"/>
        <v>1</v>
      </c>
      <c r="H239" s="4">
        <f ca="1">TRUNC(PRODUCT(G$10:G238),15)</f>
        <v>1.05237083575075</v>
      </c>
      <c r="I239" s="4">
        <f t="shared" si="53"/>
        <v>1</v>
      </c>
      <c r="J239" s="4">
        <f t="shared" ca="1" si="46"/>
        <v>1.05237084</v>
      </c>
      <c r="K239" s="4">
        <f t="shared" ca="1" si="47"/>
        <v>523.70839999999998</v>
      </c>
      <c r="L239" s="23">
        <f>IF(VLOOKUP(A239,$U$12:$AD$125,8)=VLOOKUP(A238,$U$12:$AD$125,8),0,VLOOKUP(A239,U$12:$AD$125,8))</f>
        <v>0</v>
      </c>
      <c r="M239" s="9">
        <f>IF(L239&gt;0,VLOOKUP(L239,T$12:$AC$125,7),0)</f>
        <v>0</v>
      </c>
      <c r="N239" s="10">
        <f t="shared" si="48"/>
        <v>0</v>
      </c>
      <c r="O239" s="10">
        <f t="shared" ca="1" si="49"/>
        <v>523.70839999999998</v>
      </c>
      <c r="P239" s="24" t="str">
        <f t="shared" si="54"/>
        <v>A+J=</v>
      </c>
      <c r="Q239" s="12">
        <f t="shared" si="55"/>
        <v>43291</v>
      </c>
      <c r="R239" s="13"/>
      <c r="S239" s="13"/>
      <c r="T239" s="44">
        <v>42689</v>
      </c>
      <c r="U239" s="26" t="s">
        <v>54</v>
      </c>
      <c r="V239" s="40"/>
      <c r="W239" s="13"/>
      <c r="X239" s="28"/>
      <c r="Y239" s="28"/>
      <c r="Z239" s="28"/>
      <c r="AA239" s="13"/>
      <c r="AB239" s="13"/>
      <c r="AC239" s="13"/>
      <c r="AD239" s="13"/>
      <c r="AE239" s="13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</row>
    <row r="240" spans="1:171" x14ac:dyDescent="0.2">
      <c r="A240" s="109">
        <f t="shared" si="50"/>
        <v>43156</v>
      </c>
      <c r="B240" s="4">
        <f t="shared" ca="1" si="56"/>
        <v>10523.7084</v>
      </c>
      <c r="C240" s="4">
        <f t="shared" si="51"/>
        <v>10000</v>
      </c>
      <c r="D240" s="6">
        <f ca="1">IF(A240&lt;$B$1,VLOOKUP(A240,[1]DI!$A$4:$B$15000,2,FALSE),0)</f>
        <v>0</v>
      </c>
      <c r="E240" s="4">
        <f t="shared" ca="1" si="44"/>
        <v>0</v>
      </c>
      <c r="F240" s="22">
        <f t="shared" si="52"/>
        <v>1.075</v>
      </c>
      <c r="G240" s="7">
        <f t="shared" ca="1" si="45"/>
        <v>1</v>
      </c>
      <c r="H240" s="4">
        <f ca="1">TRUNC(PRODUCT(G$10:G239),15)</f>
        <v>1.05237083575075</v>
      </c>
      <c r="I240" s="4">
        <f t="shared" si="53"/>
        <v>1</v>
      </c>
      <c r="J240" s="4">
        <f t="shared" ca="1" si="46"/>
        <v>1.05237084</v>
      </c>
      <c r="K240" s="4">
        <f t="shared" ca="1" si="47"/>
        <v>523.70839999999998</v>
      </c>
      <c r="L240" s="23">
        <f>IF(VLOOKUP(A240,$U$12:$AD$125,8)=VLOOKUP(A239,$U$12:$AD$125,8),0,VLOOKUP(A240,U$12:$AD$125,8))</f>
        <v>0</v>
      </c>
      <c r="M240" s="9">
        <f>IF(L240&gt;0,VLOOKUP(L240,T$12:$AC$125,7),0)</f>
        <v>0</v>
      </c>
      <c r="N240" s="10">
        <f t="shared" si="48"/>
        <v>0</v>
      </c>
      <c r="O240" s="10">
        <f t="shared" ca="1" si="49"/>
        <v>523.70839999999998</v>
      </c>
      <c r="P240" s="24" t="str">
        <f t="shared" si="54"/>
        <v>A+J=</v>
      </c>
      <c r="Q240" s="12">
        <f t="shared" si="55"/>
        <v>43291</v>
      </c>
      <c r="R240" s="13"/>
      <c r="S240" s="13"/>
      <c r="T240" s="48">
        <v>42793</v>
      </c>
      <c r="U240" s="21" t="s">
        <v>62</v>
      </c>
      <c r="V240" s="40"/>
      <c r="W240" s="13"/>
      <c r="X240" s="28"/>
      <c r="Y240" s="28"/>
      <c r="Z240" s="28"/>
      <c r="AA240" s="13"/>
      <c r="AB240" s="13"/>
      <c r="AC240" s="13"/>
      <c r="AD240" s="13"/>
      <c r="AE240" s="13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</row>
    <row r="241" spans="1:171" x14ac:dyDescent="0.2">
      <c r="A241" s="109">
        <f t="shared" si="50"/>
        <v>43157</v>
      </c>
      <c r="B241" s="4">
        <f t="shared" ca="1" si="56"/>
        <v>10523.7084</v>
      </c>
      <c r="C241" s="4">
        <f t="shared" si="51"/>
        <v>10000</v>
      </c>
      <c r="D241" s="6">
        <f ca="1">IF(A241&lt;$B$1,VLOOKUP(A241,[1]DI!$A$4:$B$15000,2,FALSE),0)</f>
        <v>6.6400000000000001E-2</v>
      </c>
      <c r="E241" s="4">
        <f t="shared" ca="1" si="44"/>
        <v>2.5514999999999999E-4</v>
      </c>
      <c r="F241" s="22">
        <f t="shared" si="52"/>
        <v>1.075</v>
      </c>
      <c r="G241" s="7">
        <f t="shared" ca="1" si="45"/>
        <v>1.00027428625</v>
      </c>
      <c r="H241" s="4">
        <f ca="1">TRUNC(PRODUCT(G$10:G240),15)</f>
        <v>1.05237083575075</v>
      </c>
      <c r="I241" s="4">
        <f t="shared" si="53"/>
        <v>1</v>
      </c>
      <c r="J241" s="4">
        <f t="shared" ca="1" si="46"/>
        <v>1.05237084</v>
      </c>
      <c r="K241" s="4">
        <f t="shared" ca="1" si="47"/>
        <v>523.70839999999998</v>
      </c>
      <c r="L241" s="23">
        <f>IF(VLOOKUP(A241,$U$12:$AD$125,8)=VLOOKUP(A240,$U$12:$AD$125,8),0,VLOOKUP(A241,U$12:$AD$125,8))</f>
        <v>0</v>
      </c>
      <c r="M241" s="9">
        <f>IF(L241&gt;0,VLOOKUP(L241,T$12:$AC$125,7),0)</f>
        <v>0</v>
      </c>
      <c r="N241" s="10">
        <f t="shared" si="48"/>
        <v>0</v>
      </c>
      <c r="O241" s="10">
        <f t="shared" ca="1" si="49"/>
        <v>523.70839999999998</v>
      </c>
      <c r="P241" s="24" t="str">
        <f t="shared" si="54"/>
        <v>A+J=</v>
      </c>
      <c r="Q241" s="12">
        <f t="shared" si="55"/>
        <v>43291</v>
      </c>
      <c r="R241" s="13"/>
      <c r="S241" s="13"/>
      <c r="T241" s="48">
        <v>42794</v>
      </c>
      <c r="U241" s="21" t="s">
        <v>62</v>
      </c>
      <c r="V241" s="40"/>
      <c r="W241" s="13"/>
      <c r="X241" s="28"/>
      <c r="Y241" s="28"/>
      <c r="Z241" s="28"/>
      <c r="AA241" s="13"/>
      <c r="AB241" s="13"/>
      <c r="AC241" s="13"/>
      <c r="AD241" s="13"/>
      <c r="AE241" s="13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</row>
    <row r="242" spans="1:171" x14ac:dyDescent="0.2">
      <c r="A242" s="109">
        <f t="shared" si="50"/>
        <v>43158</v>
      </c>
      <c r="B242" s="4">
        <f t="shared" ca="1" si="56"/>
        <v>10526.594899989999</v>
      </c>
      <c r="C242" s="4">
        <f t="shared" si="51"/>
        <v>10000</v>
      </c>
      <c r="D242" s="6">
        <f ca="1">IF(A242&lt;$B$1,VLOOKUP(A242,[1]DI!$A$4:$B$15000,2,FALSE),0)</f>
        <v>6.6400000000000001E-2</v>
      </c>
      <c r="E242" s="4">
        <f t="shared" ca="1" si="44"/>
        <v>2.5514999999999999E-4</v>
      </c>
      <c r="F242" s="22">
        <f t="shared" si="52"/>
        <v>1.075</v>
      </c>
      <c r="G242" s="7">
        <f t="shared" ca="1" si="45"/>
        <v>1.00027428625</v>
      </c>
      <c r="H242" s="4">
        <f ca="1">TRUNC(PRODUCT(G$10:G241),15)</f>
        <v>1.0526594866009</v>
      </c>
      <c r="I242" s="4">
        <f t="shared" si="53"/>
        <v>1</v>
      </c>
      <c r="J242" s="4">
        <f t="shared" ca="1" si="46"/>
        <v>1.0526594899999999</v>
      </c>
      <c r="K242" s="4">
        <f t="shared" ca="1" si="47"/>
        <v>526.59489999000004</v>
      </c>
      <c r="L242" s="23">
        <f>IF(VLOOKUP(A242,$U$12:$AD$125,8)=VLOOKUP(A241,$U$12:$AD$125,8),0,VLOOKUP(A242,U$12:$AD$125,8))</f>
        <v>0</v>
      </c>
      <c r="M242" s="9">
        <f>IF(L242&gt;0,VLOOKUP(L242,T$12:$AC$125,7),0)</f>
        <v>0</v>
      </c>
      <c r="N242" s="10">
        <f t="shared" si="48"/>
        <v>0</v>
      </c>
      <c r="O242" s="10">
        <f t="shared" ca="1" si="49"/>
        <v>526.59489999000004</v>
      </c>
      <c r="P242" s="24" t="str">
        <f t="shared" si="54"/>
        <v>A+J=</v>
      </c>
      <c r="Q242" s="12">
        <f t="shared" si="55"/>
        <v>43291</v>
      </c>
      <c r="R242" s="13"/>
      <c r="S242" s="13"/>
      <c r="T242" s="48">
        <v>42839</v>
      </c>
      <c r="U242" s="21" t="s">
        <v>70</v>
      </c>
      <c r="V242" s="40"/>
      <c r="W242" s="13"/>
      <c r="AA242" s="13"/>
      <c r="AB242" s="13"/>
      <c r="AC242" s="13"/>
      <c r="AD242" s="13"/>
      <c r="AE242" s="13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</row>
    <row r="243" spans="1:171" x14ac:dyDescent="0.2">
      <c r="A243" s="109">
        <f t="shared" si="50"/>
        <v>43159</v>
      </c>
      <c r="B243" s="4">
        <f t="shared" ca="1" si="56"/>
        <v>10529.4822</v>
      </c>
      <c r="C243" s="4">
        <f t="shared" si="51"/>
        <v>10000</v>
      </c>
      <c r="D243" s="6">
        <f ca="1">IF(A243&lt;$B$1,VLOOKUP(A243,[1]DI!$A$4:$B$15000,2,FALSE),0)</f>
        <v>6.6400000000000001E-2</v>
      </c>
      <c r="E243" s="4">
        <f t="shared" ca="1" si="44"/>
        <v>2.5514999999999999E-4</v>
      </c>
      <c r="F243" s="22">
        <f t="shared" si="52"/>
        <v>1.075</v>
      </c>
      <c r="G243" s="7">
        <f t="shared" ca="1" si="45"/>
        <v>1.00027428625</v>
      </c>
      <c r="H243" s="4">
        <f ca="1">TRUNC(PRODUCT(G$10:G242),15)</f>
        <v>1.0529482166240101</v>
      </c>
      <c r="I243" s="4">
        <f t="shared" si="53"/>
        <v>1</v>
      </c>
      <c r="J243" s="4">
        <f t="shared" ca="1" si="46"/>
        <v>1.05294822</v>
      </c>
      <c r="K243" s="4">
        <f t="shared" ca="1" si="47"/>
        <v>529.48220000000003</v>
      </c>
      <c r="L243" s="23">
        <f>IF(VLOOKUP(A243,$U$12:$AD$125,8)=VLOOKUP(A242,$U$12:$AD$125,8),0,VLOOKUP(A243,U$12:$AD$125,8))</f>
        <v>0</v>
      </c>
      <c r="M243" s="9">
        <f>IF(L243&gt;0,VLOOKUP(L243,T$12:$AC$125,7),0)</f>
        <v>0</v>
      </c>
      <c r="N243" s="10">
        <f t="shared" si="48"/>
        <v>0</v>
      </c>
      <c r="O243" s="10">
        <f t="shared" ca="1" si="49"/>
        <v>529.48220000000003</v>
      </c>
      <c r="P243" s="24" t="str">
        <f t="shared" si="54"/>
        <v>A+J=</v>
      </c>
      <c r="Q243" s="12">
        <f t="shared" si="55"/>
        <v>43291</v>
      </c>
      <c r="R243" s="13"/>
      <c r="S243" s="13"/>
      <c r="T243" s="48">
        <v>42846</v>
      </c>
      <c r="U243" s="21" t="s">
        <v>64</v>
      </c>
      <c r="V243" s="40"/>
      <c r="W243" s="13"/>
      <c r="AA243" s="13"/>
      <c r="AB243" s="13"/>
      <c r="AC243" s="13"/>
      <c r="AD243" s="13"/>
      <c r="AE243" s="13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</row>
    <row r="244" spans="1:171" x14ac:dyDescent="0.2">
      <c r="A244" s="109">
        <f t="shared" si="50"/>
        <v>43160</v>
      </c>
      <c r="B244" s="4">
        <f t="shared" ca="1" si="56"/>
        <v>10532.3703</v>
      </c>
      <c r="C244" s="4">
        <f t="shared" si="51"/>
        <v>10000</v>
      </c>
      <c r="D244" s="6">
        <f ca="1">IF(A244&lt;$B$1,VLOOKUP(A244,[1]DI!$A$4:$B$15000,2,FALSE),0)</f>
        <v>6.6400000000000001E-2</v>
      </c>
      <c r="E244" s="4">
        <f t="shared" ca="1" si="44"/>
        <v>2.5514999999999999E-4</v>
      </c>
      <c r="F244" s="22">
        <f t="shared" si="52"/>
        <v>1.075</v>
      </c>
      <c r="G244" s="7">
        <f t="shared" ca="1" si="45"/>
        <v>1.00027428625</v>
      </c>
      <c r="H244" s="4">
        <f ca="1">TRUNC(PRODUCT(G$10:G243),15)</f>
        <v>1.05323702584179</v>
      </c>
      <c r="I244" s="4">
        <f t="shared" si="53"/>
        <v>1</v>
      </c>
      <c r="J244" s="4">
        <f t="shared" ca="1" si="46"/>
        <v>1.05323703</v>
      </c>
      <c r="K244" s="4">
        <f t="shared" ca="1" si="47"/>
        <v>532.37030000000004</v>
      </c>
      <c r="L244" s="23">
        <f>IF(VLOOKUP(A244,$U$12:$AD$125,8)=VLOOKUP(A243,$U$12:$AD$125,8),0,VLOOKUP(A244,U$12:$AD$125,8))</f>
        <v>0</v>
      </c>
      <c r="M244" s="9">
        <f>IF(L244&gt;0,VLOOKUP(L244,T$12:$AC$125,7),0)</f>
        <v>0</v>
      </c>
      <c r="N244" s="10">
        <f t="shared" si="48"/>
        <v>0</v>
      </c>
      <c r="O244" s="10">
        <f t="shared" ca="1" si="49"/>
        <v>532.37030000000004</v>
      </c>
      <c r="P244" s="24" t="str">
        <f t="shared" si="54"/>
        <v>A+J=</v>
      </c>
      <c r="Q244" s="12">
        <f t="shared" si="55"/>
        <v>43291</v>
      </c>
      <c r="R244" s="13"/>
      <c r="S244" s="13"/>
      <c r="T244" s="48">
        <v>42856</v>
      </c>
      <c r="U244" s="21" t="s">
        <v>71</v>
      </c>
      <c r="V244" s="40"/>
      <c r="W244" s="13"/>
      <c r="AA244" s="13"/>
      <c r="AB244" s="13"/>
      <c r="AC244" s="13"/>
      <c r="AD244" s="13"/>
      <c r="AE244" s="13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</row>
    <row r="245" spans="1:171" x14ac:dyDescent="0.2">
      <c r="A245" s="109">
        <f t="shared" si="50"/>
        <v>43161</v>
      </c>
      <c r="B245" s="4">
        <f t="shared" ca="1" si="56"/>
        <v>10535.259099999999</v>
      </c>
      <c r="C245" s="4">
        <f t="shared" si="51"/>
        <v>10000</v>
      </c>
      <c r="D245" s="6">
        <f ca="1">IF(A245&lt;$B$1,VLOOKUP(A245,[1]DI!$A$4:$B$15000,2,FALSE),0)</f>
        <v>6.6400000000000001E-2</v>
      </c>
      <c r="E245" s="4">
        <f t="shared" ca="1" si="44"/>
        <v>2.5514999999999999E-4</v>
      </c>
      <c r="F245" s="22">
        <f t="shared" si="52"/>
        <v>1.075</v>
      </c>
      <c r="G245" s="7">
        <f t="shared" ca="1" si="45"/>
        <v>1.00027428625</v>
      </c>
      <c r="H245" s="4">
        <f ca="1">TRUNC(PRODUCT(G$10:G244),15)</f>
        <v>1.0535259142759701</v>
      </c>
      <c r="I245" s="4">
        <f t="shared" si="53"/>
        <v>1</v>
      </c>
      <c r="J245" s="4">
        <f t="shared" ca="1" si="46"/>
        <v>1.0535259100000001</v>
      </c>
      <c r="K245" s="4">
        <f t="shared" ca="1" si="47"/>
        <v>535.25909999999999</v>
      </c>
      <c r="L245" s="23">
        <f>IF(VLOOKUP(A245,$U$12:$AD$125,8)=VLOOKUP(A244,$U$12:$AD$125,8),0,VLOOKUP(A245,U$12:$AD$125,8))</f>
        <v>0</v>
      </c>
      <c r="M245" s="9">
        <f>IF(L245&gt;0,VLOOKUP(L245,T$12:$AC$125,7),0)</f>
        <v>0</v>
      </c>
      <c r="N245" s="10">
        <f t="shared" si="48"/>
        <v>0</v>
      </c>
      <c r="O245" s="10">
        <f t="shared" ca="1" si="49"/>
        <v>535.25909999999999</v>
      </c>
      <c r="P245" s="24" t="str">
        <f t="shared" si="54"/>
        <v>A+J=</v>
      </c>
      <c r="Q245" s="12">
        <f t="shared" si="55"/>
        <v>43291</v>
      </c>
      <c r="R245" s="13"/>
      <c r="S245" s="13"/>
      <c r="T245" s="48">
        <v>42901</v>
      </c>
      <c r="U245" s="21" t="s">
        <v>72</v>
      </c>
      <c r="V245" s="40"/>
      <c r="W245" s="13"/>
      <c r="AA245" s="13"/>
      <c r="AB245" s="13"/>
      <c r="AC245" s="13"/>
      <c r="AD245" s="13"/>
      <c r="AE245" s="13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</row>
    <row r="246" spans="1:171" x14ac:dyDescent="0.2">
      <c r="A246" s="109">
        <f t="shared" si="50"/>
        <v>43162</v>
      </c>
      <c r="B246" s="4">
        <f t="shared" ca="1" si="56"/>
        <v>10538.148800000001</v>
      </c>
      <c r="C246" s="4">
        <f t="shared" si="51"/>
        <v>10000</v>
      </c>
      <c r="D246" s="6">
        <f ca="1">IF(A246&lt;$B$1,VLOOKUP(A246,[1]DI!$A$4:$B$15000,2,FALSE),0)</f>
        <v>0</v>
      </c>
      <c r="E246" s="4">
        <f t="shared" ca="1" si="44"/>
        <v>0</v>
      </c>
      <c r="F246" s="22">
        <f t="shared" si="52"/>
        <v>1.075</v>
      </c>
      <c r="G246" s="7">
        <f t="shared" ca="1" si="45"/>
        <v>1</v>
      </c>
      <c r="H246" s="4">
        <f ca="1">TRUNC(PRODUCT(G$10:G245),15)</f>
        <v>1.05381488194827</v>
      </c>
      <c r="I246" s="4">
        <f t="shared" si="53"/>
        <v>1</v>
      </c>
      <c r="J246" s="4">
        <f t="shared" ca="1" si="46"/>
        <v>1.05381488</v>
      </c>
      <c r="K246" s="4">
        <f t="shared" ca="1" si="47"/>
        <v>538.14880000000005</v>
      </c>
      <c r="L246" s="23">
        <f>IF(VLOOKUP(A246,$U$12:$AD$125,8)=VLOOKUP(A245,$U$12:$AD$125,8),0,VLOOKUP(A246,U$12:$AD$125,8))</f>
        <v>0</v>
      </c>
      <c r="M246" s="9">
        <f>IF(L246&gt;0,VLOOKUP(L246,T$12:$AC$125,7),0)</f>
        <v>0</v>
      </c>
      <c r="N246" s="10">
        <f t="shared" si="48"/>
        <v>0</v>
      </c>
      <c r="O246" s="10">
        <f t="shared" ca="1" si="49"/>
        <v>538.14880000000005</v>
      </c>
      <c r="P246" s="24" t="str">
        <f t="shared" si="54"/>
        <v>A+J=</v>
      </c>
      <c r="Q246" s="12">
        <f t="shared" si="55"/>
        <v>43291</v>
      </c>
      <c r="R246" s="13"/>
      <c r="S246" s="13"/>
      <c r="T246" s="48">
        <v>42985</v>
      </c>
      <c r="U246" s="21" t="s">
        <v>73</v>
      </c>
      <c r="V246" s="40"/>
      <c r="W246" s="13"/>
      <c r="AA246" s="13"/>
      <c r="AB246" s="13"/>
      <c r="AC246" s="13"/>
      <c r="AD246" s="13"/>
      <c r="AE246" s="13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</row>
    <row r="247" spans="1:171" x14ac:dyDescent="0.2">
      <c r="A247" s="109">
        <f t="shared" si="50"/>
        <v>43163</v>
      </c>
      <c r="B247" s="4">
        <f t="shared" ca="1" si="56"/>
        <v>10538.148800000001</v>
      </c>
      <c r="C247" s="4">
        <f t="shared" si="51"/>
        <v>10000</v>
      </c>
      <c r="D247" s="6">
        <f ca="1">IF(A247&lt;$B$1,VLOOKUP(A247,[1]DI!$A$4:$B$15000,2,FALSE),0)</f>
        <v>0</v>
      </c>
      <c r="E247" s="4">
        <f t="shared" ca="1" si="44"/>
        <v>0</v>
      </c>
      <c r="F247" s="22">
        <f t="shared" si="52"/>
        <v>1.075</v>
      </c>
      <c r="G247" s="7">
        <f t="shared" ca="1" si="45"/>
        <v>1</v>
      </c>
      <c r="H247" s="4">
        <f ca="1">TRUNC(PRODUCT(G$10:G246),15)</f>
        <v>1.05381488194827</v>
      </c>
      <c r="I247" s="4">
        <f t="shared" si="53"/>
        <v>1</v>
      </c>
      <c r="J247" s="4">
        <f t="shared" ca="1" si="46"/>
        <v>1.05381488</v>
      </c>
      <c r="K247" s="4">
        <f t="shared" ca="1" si="47"/>
        <v>538.14880000000005</v>
      </c>
      <c r="L247" s="23">
        <f>IF(VLOOKUP(A247,$U$12:$AD$125,8)=VLOOKUP(A246,$U$12:$AD$125,8),0,VLOOKUP(A247,U$12:$AD$125,8))</f>
        <v>0</v>
      </c>
      <c r="M247" s="9">
        <f>IF(L247&gt;0,VLOOKUP(L247,T$12:$AC$125,7),0)</f>
        <v>0</v>
      </c>
      <c r="N247" s="10">
        <f t="shared" si="48"/>
        <v>0</v>
      </c>
      <c r="O247" s="10">
        <f t="shared" ca="1" si="49"/>
        <v>538.14880000000005</v>
      </c>
      <c r="P247" s="24" t="str">
        <f t="shared" si="54"/>
        <v>A+J=</v>
      </c>
      <c r="Q247" s="12">
        <f t="shared" si="55"/>
        <v>43291</v>
      </c>
      <c r="R247" s="13"/>
      <c r="S247" s="36"/>
      <c r="T247" s="48">
        <v>43020</v>
      </c>
      <c r="U247" s="26" t="s">
        <v>68</v>
      </c>
      <c r="V247" s="4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8"/>
      <c r="FN247" s="38"/>
      <c r="FO247" s="38"/>
    </row>
    <row r="248" spans="1:171" x14ac:dyDescent="0.2">
      <c r="A248" s="109">
        <f t="shared" si="50"/>
        <v>43164</v>
      </c>
      <c r="B248" s="4">
        <f t="shared" ca="1" si="56"/>
        <v>10538.148800000001</v>
      </c>
      <c r="C248" s="4">
        <f t="shared" si="51"/>
        <v>10000</v>
      </c>
      <c r="D248" s="6">
        <f ca="1">IF(A248&lt;$B$1,VLOOKUP(A248,[1]DI!$A$4:$B$15000,2,FALSE),0)</f>
        <v>6.6400000000000001E-2</v>
      </c>
      <c r="E248" s="4">
        <f t="shared" ca="1" si="44"/>
        <v>2.5514999999999999E-4</v>
      </c>
      <c r="F248" s="22">
        <f t="shared" si="52"/>
        <v>1.075</v>
      </c>
      <c r="G248" s="7">
        <f t="shared" ca="1" si="45"/>
        <v>1.00027428625</v>
      </c>
      <c r="H248" s="4">
        <f ca="1">TRUNC(PRODUCT(G$10:G247),15)</f>
        <v>1.05381488194827</v>
      </c>
      <c r="I248" s="4">
        <f t="shared" si="53"/>
        <v>1</v>
      </c>
      <c r="J248" s="4">
        <f t="shared" ca="1" si="46"/>
        <v>1.05381488</v>
      </c>
      <c r="K248" s="4">
        <f t="shared" ca="1" si="47"/>
        <v>538.14880000000005</v>
      </c>
      <c r="L248" s="23">
        <f>IF(VLOOKUP(A248,$U$12:$AD$125,8)=VLOOKUP(A247,$U$12:$AD$125,8),0,VLOOKUP(A248,U$12:$AD$125,8))</f>
        <v>0</v>
      </c>
      <c r="M248" s="9">
        <f>IF(L248&gt;0,VLOOKUP(L248,T$12:$AC$125,7),0)</f>
        <v>0</v>
      </c>
      <c r="N248" s="10">
        <f t="shared" si="48"/>
        <v>0</v>
      </c>
      <c r="O248" s="10">
        <f t="shared" ca="1" si="49"/>
        <v>538.14880000000005</v>
      </c>
      <c r="P248" s="24" t="str">
        <f t="shared" si="54"/>
        <v>A+J=</v>
      </c>
      <c r="Q248" s="12">
        <f t="shared" si="55"/>
        <v>43291</v>
      </c>
      <c r="R248" s="13"/>
      <c r="S248" s="13"/>
      <c r="T248" s="48">
        <v>43041</v>
      </c>
      <c r="U248" s="21" t="s">
        <v>74</v>
      </c>
      <c r="V248" s="40"/>
      <c r="W248" s="13"/>
      <c r="AA248" s="13"/>
      <c r="AB248" s="13"/>
      <c r="AC248" s="13"/>
      <c r="AD248" s="13"/>
      <c r="AE248" s="13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</row>
    <row r="249" spans="1:171" x14ac:dyDescent="0.2">
      <c r="A249" s="109">
        <f t="shared" si="50"/>
        <v>43165</v>
      </c>
      <c r="B249" s="4">
        <f t="shared" ca="1" si="56"/>
        <v>10541.03929999</v>
      </c>
      <c r="C249" s="4">
        <f t="shared" si="51"/>
        <v>10000</v>
      </c>
      <c r="D249" s="6">
        <f ca="1">IF(A249&lt;$B$1,VLOOKUP(A249,[1]DI!$A$4:$B$15000,2,FALSE),0)</f>
        <v>6.6400000000000001E-2</v>
      </c>
      <c r="E249" s="4">
        <f t="shared" ca="1" si="44"/>
        <v>2.5514999999999999E-4</v>
      </c>
      <c r="F249" s="22">
        <f t="shared" si="52"/>
        <v>1.075</v>
      </c>
      <c r="G249" s="7">
        <f t="shared" ca="1" si="45"/>
        <v>1.00027428625</v>
      </c>
      <c r="H249" s="4">
        <f ca="1">TRUNC(PRODUCT(G$10:G248),15)</f>
        <v>1.0541039288804399</v>
      </c>
      <c r="I249" s="4">
        <f t="shared" si="53"/>
        <v>1</v>
      </c>
      <c r="J249" s="4">
        <f t="shared" ca="1" si="46"/>
        <v>1.0541039299999999</v>
      </c>
      <c r="K249" s="4">
        <f t="shared" ca="1" si="47"/>
        <v>541.03929999000002</v>
      </c>
      <c r="L249" s="23">
        <f>IF(VLOOKUP(A249,$U$12:$AD$125,8)=VLOOKUP(A248,$U$12:$AD$125,8),0,VLOOKUP(A249,U$12:$AD$125,8))</f>
        <v>0</v>
      </c>
      <c r="M249" s="9">
        <f>IF(L249&gt;0,VLOOKUP(L249,T$12:$AC$125,7),0)</f>
        <v>0</v>
      </c>
      <c r="N249" s="10">
        <f t="shared" si="48"/>
        <v>0</v>
      </c>
      <c r="O249" s="10">
        <f t="shared" ca="1" si="49"/>
        <v>541.03929999000002</v>
      </c>
      <c r="P249" s="24" t="str">
        <f t="shared" si="54"/>
        <v>A+J=</v>
      </c>
      <c r="Q249" s="12">
        <f t="shared" si="55"/>
        <v>43291</v>
      </c>
      <c r="R249" s="13"/>
      <c r="S249" s="13"/>
      <c r="T249" s="48">
        <v>43054</v>
      </c>
      <c r="U249" s="21" t="s">
        <v>75</v>
      </c>
      <c r="V249" s="40"/>
      <c r="W249" s="13"/>
      <c r="AA249" s="13"/>
      <c r="AB249" s="13"/>
      <c r="AC249" s="13"/>
      <c r="AD249" s="13"/>
      <c r="AE249" s="13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</row>
    <row r="250" spans="1:171" x14ac:dyDescent="0.2">
      <c r="A250" s="109">
        <f t="shared" si="50"/>
        <v>43166</v>
      </c>
      <c r="B250" s="4">
        <f t="shared" ca="1" si="56"/>
        <v>10543.9306</v>
      </c>
      <c r="C250" s="4">
        <f t="shared" si="51"/>
        <v>10000</v>
      </c>
      <c r="D250" s="6">
        <f ca="1">IF(A250&lt;$B$1,VLOOKUP(A250,[1]DI!$A$4:$B$15000,2,FALSE),0)</f>
        <v>6.6400000000000001E-2</v>
      </c>
      <c r="E250" s="4">
        <f t="shared" ca="1" si="44"/>
        <v>2.5514999999999999E-4</v>
      </c>
      <c r="F250" s="22">
        <f t="shared" si="52"/>
        <v>1.075</v>
      </c>
      <c r="G250" s="7">
        <f t="shared" ca="1" si="45"/>
        <v>1.00027428625</v>
      </c>
      <c r="H250" s="4">
        <f ca="1">TRUNC(PRODUCT(G$10:G249),15)</f>
        <v>1.0543930550942</v>
      </c>
      <c r="I250" s="4">
        <f t="shared" si="53"/>
        <v>1</v>
      </c>
      <c r="J250" s="4">
        <f t="shared" ca="1" si="46"/>
        <v>1.05439306</v>
      </c>
      <c r="K250" s="4">
        <f t="shared" ca="1" si="47"/>
        <v>543.93060000000003</v>
      </c>
      <c r="L250" s="23">
        <f>IF(VLOOKUP(A250,$U$12:$AD$125,8)=VLOOKUP(A249,$U$12:$AD$125,8),0,VLOOKUP(A250,U$12:$AD$125,8))</f>
        <v>0</v>
      </c>
      <c r="M250" s="9">
        <f>IF(L250&gt;0,VLOOKUP(L250,T$12:$AC$125,7),0)</f>
        <v>0</v>
      </c>
      <c r="N250" s="10">
        <f t="shared" si="48"/>
        <v>0</v>
      </c>
      <c r="O250" s="10">
        <f t="shared" ca="1" si="49"/>
        <v>543.93060000000003</v>
      </c>
      <c r="P250" s="24" t="str">
        <f t="shared" si="54"/>
        <v>A+J=</v>
      </c>
      <c r="Q250" s="12">
        <f t="shared" si="55"/>
        <v>43291</v>
      </c>
      <c r="R250" s="13"/>
      <c r="S250" s="13"/>
      <c r="T250" s="48">
        <v>43094</v>
      </c>
      <c r="U250" s="21" t="s">
        <v>76</v>
      </c>
      <c r="V250" s="40"/>
      <c r="W250" s="13"/>
      <c r="AA250" s="13"/>
      <c r="AB250" s="13"/>
      <c r="AC250" s="13"/>
      <c r="AD250" s="13"/>
      <c r="AE250" s="13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</row>
    <row r="251" spans="1:171" x14ac:dyDescent="0.2">
      <c r="A251" s="109">
        <f t="shared" si="50"/>
        <v>43167</v>
      </c>
      <c r="B251" s="4">
        <f t="shared" ca="1" si="56"/>
        <v>10546.8226</v>
      </c>
      <c r="C251" s="4">
        <f t="shared" si="51"/>
        <v>10000</v>
      </c>
      <c r="D251" s="6">
        <f ca="1">IF(A251&lt;$B$1,VLOOKUP(A251,[1]DI!$A$4:$B$15000,2,FALSE),0)</f>
        <v>6.6400000000000001E-2</v>
      </c>
      <c r="E251" s="4">
        <f t="shared" ca="1" si="44"/>
        <v>2.5514999999999999E-4</v>
      </c>
      <c r="F251" s="22">
        <f t="shared" si="52"/>
        <v>1.075</v>
      </c>
      <c r="G251" s="7">
        <f t="shared" ca="1" si="45"/>
        <v>1.00027428625</v>
      </c>
      <c r="H251" s="4">
        <f ca="1">TRUNC(PRODUCT(G$10:G250),15)</f>
        <v>1.05468226061131</v>
      </c>
      <c r="I251" s="4">
        <f t="shared" si="53"/>
        <v>1</v>
      </c>
      <c r="J251" s="4">
        <f t="shared" ca="1" si="46"/>
        <v>1.0546822600000001</v>
      </c>
      <c r="K251" s="4">
        <f t="shared" ca="1" si="47"/>
        <v>546.82259999999997</v>
      </c>
      <c r="L251" s="23">
        <f>IF(VLOOKUP(A251,$U$12:$AD$125,8)=VLOOKUP(A250,$U$12:$AD$125,8),0,VLOOKUP(A251,U$12:$AD$125,8))</f>
        <v>0</v>
      </c>
      <c r="M251" s="9">
        <f>IF(L251&gt;0,VLOOKUP(L251,T$12:$AC$125,7),0)</f>
        <v>0</v>
      </c>
      <c r="N251" s="10">
        <f t="shared" si="48"/>
        <v>0</v>
      </c>
      <c r="O251" s="10">
        <f t="shared" ca="1" si="49"/>
        <v>546.82259999999997</v>
      </c>
      <c r="P251" s="24" t="str">
        <f t="shared" si="54"/>
        <v>A+J=</v>
      </c>
      <c r="Q251" s="12">
        <f t="shared" si="55"/>
        <v>43291</v>
      </c>
      <c r="R251" s="13"/>
      <c r="S251" s="13"/>
      <c r="T251" s="48">
        <v>43101</v>
      </c>
      <c r="U251" s="21" t="s">
        <v>77</v>
      </c>
      <c r="V251" s="40"/>
      <c r="W251" s="13"/>
      <c r="AA251" s="13"/>
      <c r="AB251" s="13"/>
      <c r="AC251" s="13"/>
      <c r="AD251" s="13"/>
      <c r="AE251" s="13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</row>
    <row r="252" spans="1:171" x14ac:dyDescent="0.2">
      <c r="A252" s="109">
        <f t="shared" si="50"/>
        <v>43168</v>
      </c>
      <c r="B252" s="4">
        <f t="shared" ca="1" si="56"/>
        <v>10549.7155</v>
      </c>
      <c r="C252" s="4">
        <f t="shared" si="51"/>
        <v>10000</v>
      </c>
      <c r="D252" s="6">
        <f ca="1">IF(A252&lt;$B$1,VLOOKUP(A252,[1]DI!$A$4:$B$15000,2,FALSE),0)</f>
        <v>6.6400000000000001E-2</v>
      </c>
      <c r="E252" s="4">
        <f t="shared" ca="1" si="44"/>
        <v>2.5514999999999999E-4</v>
      </c>
      <c r="F252" s="22">
        <f t="shared" si="52"/>
        <v>1.075</v>
      </c>
      <c r="G252" s="7">
        <f t="shared" ca="1" si="45"/>
        <v>1.00027428625</v>
      </c>
      <c r="H252" s="4">
        <f ca="1">TRUNC(PRODUCT(G$10:G251),15)</f>
        <v>1.05497154545351</v>
      </c>
      <c r="I252" s="4">
        <f t="shared" si="53"/>
        <v>1</v>
      </c>
      <c r="J252" s="4">
        <f t="shared" ca="1" si="46"/>
        <v>1.0549715500000001</v>
      </c>
      <c r="K252" s="4">
        <f t="shared" ca="1" si="47"/>
        <v>549.71550000000002</v>
      </c>
      <c r="L252" s="23">
        <f>IF(VLOOKUP(A252,$U$12:$AD$125,8)=VLOOKUP(A251,$U$12:$AD$125,8),0,VLOOKUP(A252,U$12:$AD$125,8))</f>
        <v>0</v>
      </c>
      <c r="M252" s="9">
        <f>IF(L252&gt;0,VLOOKUP(L252,T$12:$AC$125,7),0)</f>
        <v>0</v>
      </c>
      <c r="N252" s="10">
        <f t="shared" si="48"/>
        <v>0</v>
      </c>
      <c r="O252" s="10">
        <f t="shared" ca="1" si="49"/>
        <v>549.71550000000002</v>
      </c>
      <c r="P252" s="24" t="str">
        <f t="shared" si="54"/>
        <v>A+J=</v>
      </c>
      <c r="Q252" s="12">
        <f t="shared" si="55"/>
        <v>43291</v>
      </c>
      <c r="R252" s="13"/>
      <c r="S252" s="13"/>
      <c r="T252" s="48">
        <v>43143</v>
      </c>
      <c r="U252" s="21" t="s">
        <v>62</v>
      </c>
      <c r="V252" s="40"/>
      <c r="W252" s="13"/>
      <c r="AA252" s="13"/>
      <c r="AB252" s="13"/>
      <c r="AC252" s="13"/>
      <c r="AD252" s="13"/>
      <c r="AE252" s="13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</row>
    <row r="253" spans="1:171" x14ac:dyDescent="0.2">
      <c r="A253" s="109">
        <f t="shared" si="50"/>
        <v>43169</v>
      </c>
      <c r="B253" s="4">
        <f t="shared" ca="1" si="56"/>
        <v>10552.6091</v>
      </c>
      <c r="C253" s="4">
        <f t="shared" si="51"/>
        <v>10000</v>
      </c>
      <c r="D253" s="6">
        <f ca="1">IF(A253&lt;$B$1,VLOOKUP(A253,[1]DI!$A$4:$B$15000,2,FALSE),0)</f>
        <v>0</v>
      </c>
      <c r="E253" s="4">
        <f t="shared" ca="1" si="44"/>
        <v>0</v>
      </c>
      <c r="F253" s="22">
        <f t="shared" si="52"/>
        <v>1.075</v>
      </c>
      <c r="G253" s="7">
        <f t="shared" ca="1" si="45"/>
        <v>1</v>
      </c>
      <c r="H253" s="4">
        <f ca="1">TRUNC(PRODUCT(G$10:G252),15)</f>
        <v>1.05526090964257</v>
      </c>
      <c r="I253" s="4">
        <f t="shared" si="53"/>
        <v>1</v>
      </c>
      <c r="J253" s="4">
        <f t="shared" ca="1" si="46"/>
        <v>1.0552609100000001</v>
      </c>
      <c r="K253" s="4">
        <f t="shared" ca="1" si="47"/>
        <v>552.60910000000001</v>
      </c>
      <c r="L253" s="23">
        <f>IF(VLOOKUP(A253,$U$12:$AD$125,8)=VLOOKUP(A252,$U$12:$AD$125,8),0,VLOOKUP(A253,U$12:$AD$125,8))</f>
        <v>0</v>
      </c>
      <c r="M253" s="9">
        <f>IF(L253&gt;0,VLOOKUP(L253,T$12:$AC$125,7),0)</f>
        <v>0</v>
      </c>
      <c r="N253" s="10">
        <f t="shared" si="48"/>
        <v>0</v>
      </c>
      <c r="O253" s="10">
        <f t="shared" ca="1" si="49"/>
        <v>552.60910000000001</v>
      </c>
      <c r="P253" s="24" t="str">
        <f t="shared" si="54"/>
        <v>A+J=</v>
      </c>
      <c r="Q253" s="12">
        <f t="shared" si="55"/>
        <v>43291</v>
      </c>
      <c r="R253" s="13"/>
      <c r="S253" s="13"/>
      <c r="T253" s="48">
        <v>43144</v>
      </c>
      <c r="U253" s="21" t="s">
        <v>62</v>
      </c>
      <c r="V253" s="40"/>
      <c r="W253" s="13"/>
      <c r="AA253" s="13"/>
      <c r="AB253" s="13"/>
      <c r="AC253" s="13"/>
      <c r="AD253" s="13"/>
      <c r="AE253" s="13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</row>
    <row r="254" spans="1:171" x14ac:dyDescent="0.2">
      <c r="A254" s="109">
        <f t="shared" si="50"/>
        <v>43170</v>
      </c>
      <c r="B254" s="4">
        <f t="shared" ca="1" si="56"/>
        <v>10552.6091</v>
      </c>
      <c r="C254" s="4">
        <f t="shared" si="51"/>
        <v>10000</v>
      </c>
      <c r="D254" s="6">
        <f ca="1">IF(A254&lt;$B$1,VLOOKUP(A254,[1]DI!$A$4:$B$15000,2,FALSE),0)</f>
        <v>0</v>
      </c>
      <c r="E254" s="4">
        <f t="shared" ca="1" si="44"/>
        <v>0</v>
      </c>
      <c r="F254" s="22">
        <f t="shared" si="52"/>
        <v>1.075</v>
      </c>
      <c r="G254" s="7">
        <f t="shared" ca="1" si="45"/>
        <v>1</v>
      </c>
      <c r="H254" s="4">
        <f ca="1">TRUNC(PRODUCT(G$10:G253),15)</f>
        <v>1.05526090964257</v>
      </c>
      <c r="I254" s="4">
        <f t="shared" si="53"/>
        <v>1</v>
      </c>
      <c r="J254" s="4">
        <f t="shared" ca="1" si="46"/>
        <v>1.0552609100000001</v>
      </c>
      <c r="K254" s="4">
        <f t="shared" ca="1" si="47"/>
        <v>552.60910000000001</v>
      </c>
      <c r="L254" s="23">
        <f>IF(VLOOKUP(A254,$U$12:$AD$125,8)=VLOOKUP(A253,$U$12:$AD$125,8),0,VLOOKUP(A254,U$12:$AD$125,8))</f>
        <v>0</v>
      </c>
      <c r="M254" s="9">
        <f>IF(L254&gt;0,VLOOKUP(L254,T$12:$AC$125,7),0)</f>
        <v>0</v>
      </c>
      <c r="N254" s="10">
        <f t="shared" si="48"/>
        <v>0</v>
      </c>
      <c r="O254" s="10">
        <f t="shared" ca="1" si="49"/>
        <v>552.60910000000001</v>
      </c>
      <c r="P254" s="24" t="str">
        <f t="shared" si="54"/>
        <v>A+J=</v>
      </c>
      <c r="Q254" s="12">
        <f t="shared" si="55"/>
        <v>43291</v>
      </c>
      <c r="R254" s="13"/>
      <c r="S254" s="13"/>
      <c r="T254" s="48">
        <v>43189</v>
      </c>
      <c r="U254" s="21" t="s">
        <v>70</v>
      </c>
      <c r="V254" s="40"/>
      <c r="W254" s="13"/>
      <c r="AA254" s="13"/>
      <c r="AB254" s="13"/>
      <c r="AC254" s="13"/>
      <c r="AD254" s="13"/>
      <c r="AE254" s="13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</row>
    <row r="255" spans="1:171" x14ac:dyDescent="0.2">
      <c r="A255" s="109">
        <f t="shared" si="50"/>
        <v>43171</v>
      </c>
      <c r="B255" s="4">
        <f t="shared" ca="1" si="56"/>
        <v>10552.6091</v>
      </c>
      <c r="C255" s="4">
        <f t="shared" si="51"/>
        <v>10000</v>
      </c>
      <c r="D255" s="6">
        <f ca="1">IF(A255&lt;$B$1,VLOOKUP(A255,[1]DI!$A$4:$B$15000,2,FALSE),0)</f>
        <v>6.6400000000000001E-2</v>
      </c>
      <c r="E255" s="4">
        <f t="shared" ca="1" si="44"/>
        <v>2.5514999999999999E-4</v>
      </c>
      <c r="F255" s="22">
        <f t="shared" si="52"/>
        <v>1.075</v>
      </c>
      <c r="G255" s="7">
        <f t="shared" ca="1" si="45"/>
        <v>1.00027428625</v>
      </c>
      <c r="H255" s="4">
        <f ca="1">TRUNC(PRODUCT(G$10:G254),15)</f>
        <v>1.05526090964257</v>
      </c>
      <c r="I255" s="4">
        <f t="shared" si="53"/>
        <v>1</v>
      </c>
      <c r="J255" s="4">
        <f t="shared" ca="1" si="46"/>
        <v>1.0552609100000001</v>
      </c>
      <c r="K255" s="4">
        <f t="shared" ca="1" si="47"/>
        <v>552.60910000000001</v>
      </c>
      <c r="L255" s="23">
        <f>IF(VLOOKUP(A255,$U$12:$AD$125,8)=VLOOKUP(A254,$U$12:$AD$125,8),0,VLOOKUP(A255,U$12:$AD$125,8))</f>
        <v>0</v>
      </c>
      <c r="M255" s="9">
        <f>IF(L255&gt;0,VLOOKUP(L255,T$12:$AC$125,7),0)</f>
        <v>0</v>
      </c>
      <c r="N255" s="10">
        <f t="shared" si="48"/>
        <v>0</v>
      </c>
      <c r="O255" s="10">
        <f t="shared" ca="1" si="49"/>
        <v>552.60910000000001</v>
      </c>
      <c r="P255" s="24" t="str">
        <f t="shared" si="54"/>
        <v>A+J=</v>
      </c>
      <c r="Q255" s="12">
        <f t="shared" si="55"/>
        <v>43291</v>
      </c>
      <c r="R255" s="13"/>
      <c r="S255" s="13"/>
      <c r="T255" s="48">
        <v>43221</v>
      </c>
      <c r="U255" s="21" t="s">
        <v>71</v>
      </c>
      <c r="V255" s="40"/>
      <c r="W255" s="13"/>
      <c r="AA255" s="13"/>
      <c r="AB255" s="13"/>
      <c r="AC255" s="13"/>
      <c r="AD255" s="13"/>
      <c r="AE255" s="13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</row>
    <row r="256" spans="1:171" x14ac:dyDescent="0.2">
      <c r="A256" s="109">
        <f t="shared" si="50"/>
        <v>43172</v>
      </c>
      <c r="B256" s="4">
        <f t="shared" ca="1" si="56"/>
        <v>10555.503500000001</v>
      </c>
      <c r="C256" s="4">
        <f t="shared" si="51"/>
        <v>10000</v>
      </c>
      <c r="D256" s="6">
        <f ca="1">IF(A256&lt;$B$1,VLOOKUP(A256,[1]DI!$A$4:$B$15000,2,FALSE),0)</f>
        <v>6.6400000000000001E-2</v>
      </c>
      <c r="E256" s="4">
        <f t="shared" ca="1" si="44"/>
        <v>2.5514999999999999E-4</v>
      </c>
      <c r="F256" s="22">
        <f t="shared" si="52"/>
        <v>1.075</v>
      </c>
      <c r="G256" s="7">
        <f t="shared" ca="1" si="45"/>
        <v>1.00027428625</v>
      </c>
      <c r="H256" s="4">
        <f ca="1">TRUNC(PRODUCT(G$10:G255),15)</f>
        <v>1.0555503532002499</v>
      </c>
      <c r="I256" s="4">
        <f t="shared" si="53"/>
        <v>1</v>
      </c>
      <c r="J256" s="4">
        <f t="shared" ca="1" si="46"/>
        <v>1.0555503500000001</v>
      </c>
      <c r="K256" s="4">
        <f t="shared" ca="1" si="47"/>
        <v>555.50350000000003</v>
      </c>
      <c r="L256" s="23">
        <f>IF(VLOOKUP(A256,$U$12:$AD$125,8)=VLOOKUP(A255,$U$12:$AD$125,8),0,VLOOKUP(A256,U$12:$AD$125,8))</f>
        <v>0</v>
      </c>
      <c r="M256" s="9">
        <f>IF(L256&gt;0,VLOOKUP(L256,T$12:$AC$125,7),0)</f>
        <v>0</v>
      </c>
      <c r="N256" s="10">
        <f t="shared" si="48"/>
        <v>0</v>
      </c>
      <c r="O256" s="10">
        <f t="shared" ca="1" si="49"/>
        <v>555.50350000000003</v>
      </c>
      <c r="P256" s="24" t="str">
        <f t="shared" si="54"/>
        <v>A+J=</v>
      </c>
      <c r="Q256" s="12">
        <f t="shared" si="55"/>
        <v>43291</v>
      </c>
      <c r="R256" s="13"/>
      <c r="S256" s="13"/>
      <c r="T256" s="48">
        <v>43251</v>
      </c>
      <c r="U256" s="21" t="s">
        <v>72</v>
      </c>
      <c r="V256" s="40"/>
      <c r="W256" s="13"/>
      <c r="AA256" s="13"/>
      <c r="AB256" s="13"/>
      <c r="AC256" s="13"/>
      <c r="AD256" s="13"/>
      <c r="AE256" s="13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</row>
    <row r="257" spans="1:173" x14ac:dyDescent="0.2">
      <c r="A257" s="109">
        <f t="shared" si="50"/>
        <v>43173</v>
      </c>
      <c r="B257" s="4">
        <f t="shared" ca="1" si="56"/>
        <v>10558.39879999</v>
      </c>
      <c r="C257" s="4">
        <f t="shared" si="51"/>
        <v>10000</v>
      </c>
      <c r="D257" s="6">
        <f ca="1">IF(A257&lt;$B$1,VLOOKUP(A257,[1]DI!$A$4:$B$15000,2,FALSE),0)</f>
        <v>6.6400000000000001E-2</v>
      </c>
      <c r="E257" s="4">
        <f t="shared" ca="1" si="44"/>
        <v>2.5514999999999999E-4</v>
      </c>
      <c r="F257" s="22">
        <f t="shared" si="52"/>
        <v>1.075</v>
      </c>
      <c r="G257" s="7">
        <f t="shared" ca="1" si="45"/>
        <v>1.00027428625</v>
      </c>
      <c r="H257" s="4">
        <f ca="1">TRUNC(PRODUCT(G$10:G256),15)</f>
        <v>1.0558398761483201</v>
      </c>
      <c r="I257" s="4">
        <f t="shared" si="53"/>
        <v>1</v>
      </c>
      <c r="J257" s="4">
        <f t="shared" ca="1" si="46"/>
        <v>1.05583988</v>
      </c>
      <c r="K257" s="4">
        <f t="shared" ca="1" si="47"/>
        <v>558.39879999000004</v>
      </c>
      <c r="L257" s="23">
        <f>IF(VLOOKUP(A257,$U$12:$AD$125,8)=VLOOKUP(A256,$U$12:$AD$125,8),0,VLOOKUP(A257,U$12:$AD$125,8))</f>
        <v>0</v>
      </c>
      <c r="M257" s="9">
        <f>IF(L257&gt;0,VLOOKUP(L257,T$12:$AC$125,7),0)</f>
        <v>0</v>
      </c>
      <c r="N257" s="10">
        <f t="shared" si="48"/>
        <v>0</v>
      </c>
      <c r="O257" s="10">
        <f t="shared" ca="1" si="49"/>
        <v>558.39879999000004</v>
      </c>
      <c r="P257" s="24" t="str">
        <f t="shared" si="54"/>
        <v>A+J=</v>
      </c>
      <c r="Q257" s="12">
        <f t="shared" si="55"/>
        <v>43291</v>
      </c>
      <c r="R257" s="13"/>
      <c r="S257" s="13"/>
      <c r="T257" s="48">
        <v>43350</v>
      </c>
      <c r="U257" s="21" t="s">
        <v>73</v>
      </c>
      <c r="V257" s="40"/>
      <c r="W257" s="13"/>
      <c r="AA257" s="13"/>
      <c r="AB257" s="13"/>
      <c r="AC257" s="13"/>
      <c r="AD257" s="13"/>
      <c r="AE257" s="13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</row>
    <row r="258" spans="1:173" x14ac:dyDescent="0.2">
      <c r="A258" s="109">
        <f t="shared" si="50"/>
        <v>43174</v>
      </c>
      <c r="B258" s="4">
        <f t="shared" ca="1" si="56"/>
        <v>10561.2948</v>
      </c>
      <c r="C258" s="4">
        <f t="shared" si="51"/>
        <v>10000</v>
      </c>
      <c r="D258" s="6">
        <f ca="1">IF(A258&lt;$B$1,VLOOKUP(A258,[1]DI!$A$4:$B$15000,2,FALSE),0)</f>
        <v>6.6400000000000001E-2</v>
      </c>
      <c r="E258" s="4">
        <f t="shared" ca="1" si="44"/>
        <v>2.5514999999999999E-4</v>
      </c>
      <c r="F258" s="22">
        <f t="shared" si="52"/>
        <v>1.075</v>
      </c>
      <c r="G258" s="7">
        <f t="shared" ca="1" si="45"/>
        <v>1.00027428625</v>
      </c>
      <c r="H258" s="4">
        <f ca="1">TRUNC(PRODUCT(G$10:G257),15)</f>
        <v>1.05612947850854</v>
      </c>
      <c r="I258" s="4">
        <f t="shared" si="53"/>
        <v>1</v>
      </c>
      <c r="J258" s="4">
        <f t="shared" ca="1" si="46"/>
        <v>1.0561294800000001</v>
      </c>
      <c r="K258" s="4">
        <f t="shared" ca="1" si="47"/>
        <v>561.29480000000001</v>
      </c>
      <c r="L258" s="23">
        <f>IF(VLOOKUP(A258,$U$12:$AD$125,8)=VLOOKUP(A257,$U$12:$AD$125,8),0,VLOOKUP(A258,U$12:$AD$125,8))</f>
        <v>0</v>
      </c>
      <c r="M258" s="9">
        <f>IF(L258&gt;0,VLOOKUP(L258,T$12:$AC$125,7),0)</f>
        <v>0</v>
      </c>
      <c r="N258" s="10">
        <f t="shared" si="48"/>
        <v>0</v>
      </c>
      <c r="O258" s="10">
        <f t="shared" ca="1" si="49"/>
        <v>561.29480000000001</v>
      </c>
      <c r="P258" s="24" t="str">
        <f t="shared" si="54"/>
        <v>A+J=</v>
      </c>
      <c r="Q258" s="12">
        <f t="shared" si="55"/>
        <v>43291</v>
      </c>
      <c r="R258" s="45"/>
      <c r="S258" s="36"/>
      <c r="T258" s="46">
        <v>43385</v>
      </c>
      <c r="U258" s="47" t="s">
        <v>68</v>
      </c>
      <c r="V258" s="38"/>
      <c r="W258" s="36"/>
      <c r="X258" s="38"/>
      <c r="Y258" s="38"/>
      <c r="Z258" s="38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8"/>
      <c r="FN258" s="38"/>
      <c r="FO258" s="38"/>
      <c r="FP258" s="38"/>
      <c r="FQ258" s="38"/>
    </row>
    <row r="259" spans="1:173" x14ac:dyDescent="0.2">
      <c r="A259" s="109">
        <f t="shared" si="50"/>
        <v>43175</v>
      </c>
      <c r="B259" s="4">
        <f t="shared" ca="1" si="56"/>
        <v>10564.191599989999</v>
      </c>
      <c r="C259" s="4">
        <f t="shared" si="51"/>
        <v>10000</v>
      </c>
      <c r="D259" s="6">
        <f ca="1">IF(A259&lt;$B$1,VLOOKUP(A259,[1]DI!$A$4:$B$15000,2,FALSE),0)</f>
        <v>6.6400000000000001E-2</v>
      </c>
      <c r="E259" s="4">
        <f t="shared" ca="1" si="44"/>
        <v>2.5514999999999999E-4</v>
      </c>
      <c r="F259" s="22">
        <f t="shared" si="52"/>
        <v>1.075</v>
      </c>
      <c r="G259" s="7">
        <f t="shared" ca="1" si="45"/>
        <v>1.00027428625</v>
      </c>
      <c r="H259" s="4">
        <f ca="1">TRUNC(PRODUCT(G$10:G258),15)</f>
        <v>1.05641916030272</v>
      </c>
      <c r="I259" s="4">
        <f t="shared" si="53"/>
        <v>1</v>
      </c>
      <c r="J259" s="4">
        <f t="shared" ca="1" si="46"/>
        <v>1.0564191599999999</v>
      </c>
      <c r="K259" s="4">
        <f t="shared" ca="1" si="47"/>
        <v>564.19159998999999</v>
      </c>
      <c r="L259" s="23">
        <f>IF(VLOOKUP(A259,$U$12:$AD$125,8)=VLOOKUP(A258,$U$12:$AD$125,8),0,VLOOKUP(A259,U$12:$AD$125,8))</f>
        <v>0</v>
      </c>
      <c r="M259" s="9">
        <f>IF(L259&gt;0,VLOOKUP(L259,T$12:$AC$125,7),0)</f>
        <v>0</v>
      </c>
      <c r="N259" s="10">
        <f t="shared" si="48"/>
        <v>0</v>
      </c>
      <c r="O259" s="10">
        <f t="shared" ca="1" si="49"/>
        <v>564.19159998999999</v>
      </c>
      <c r="P259" s="24" t="str">
        <f t="shared" si="54"/>
        <v>A+J=</v>
      </c>
      <c r="Q259" s="12">
        <f t="shared" si="55"/>
        <v>43291</v>
      </c>
      <c r="R259" s="13"/>
      <c r="S259" s="13"/>
      <c r="T259" s="48">
        <v>43406</v>
      </c>
      <c r="U259" s="21" t="s">
        <v>74</v>
      </c>
      <c r="V259" s="40"/>
      <c r="W259" s="13"/>
      <c r="AA259" s="13"/>
      <c r="AB259" s="13"/>
      <c r="AC259" s="13"/>
      <c r="AD259" s="13"/>
      <c r="AE259" s="13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</row>
    <row r="260" spans="1:173" x14ac:dyDescent="0.2">
      <c r="A260" s="109">
        <f t="shared" si="50"/>
        <v>43176</v>
      </c>
      <c r="B260" s="4">
        <f t="shared" ca="1" si="56"/>
        <v>10567.08919999</v>
      </c>
      <c r="C260" s="4">
        <f t="shared" si="51"/>
        <v>10000</v>
      </c>
      <c r="D260" s="6">
        <f ca="1">IF(A260&lt;$B$1,VLOOKUP(A260,[1]DI!$A$4:$B$15000,2,FALSE),0)</f>
        <v>0</v>
      </c>
      <c r="E260" s="4">
        <f t="shared" ca="1" si="44"/>
        <v>0</v>
      </c>
      <c r="F260" s="22">
        <f t="shared" si="52"/>
        <v>1.075</v>
      </c>
      <c r="G260" s="7">
        <f t="shared" ca="1" si="45"/>
        <v>1</v>
      </c>
      <c r="H260" s="4">
        <f ca="1">TRUNC(PRODUCT(G$10:G259),15)</f>
        <v>1.05670892155263</v>
      </c>
      <c r="I260" s="4">
        <f t="shared" si="53"/>
        <v>1</v>
      </c>
      <c r="J260" s="4">
        <f t="shared" ca="1" si="46"/>
        <v>1.0567089199999999</v>
      </c>
      <c r="K260" s="4">
        <f t="shared" ca="1" si="47"/>
        <v>567.08919999</v>
      </c>
      <c r="L260" s="23">
        <f>IF(VLOOKUP(A260,$U$12:$AD$125,8)=VLOOKUP(A259,$U$12:$AD$125,8),0,VLOOKUP(A260,U$12:$AD$125,8))</f>
        <v>0</v>
      </c>
      <c r="M260" s="9">
        <f>IF(L260&gt;0,VLOOKUP(L260,T$12:$AC$125,7),0)</f>
        <v>0</v>
      </c>
      <c r="N260" s="10">
        <f t="shared" si="48"/>
        <v>0</v>
      </c>
      <c r="O260" s="10">
        <f t="shared" ca="1" si="49"/>
        <v>567.08919999</v>
      </c>
      <c r="P260" s="24" t="str">
        <f t="shared" si="54"/>
        <v>A+J=</v>
      </c>
      <c r="Q260" s="12">
        <f t="shared" si="55"/>
        <v>43291</v>
      </c>
      <c r="R260" s="13"/>
      <c r="S260" s="13"/>
      <c r="T260" s="48">
        <v>43419</v>
      </c>
      <c r="U260" s="21" t="s">
        <v>75</v>
      </c>
      <c r="V260" s="40"/>
      <c r="W260" s="13"/>
      <c r="AA260" s="13"/>
      <c r="AB260" s="13"/>
      <c r="AC260" s="13"/>
      <c r="AD260" s="13"/>
      <c r="AE260" s="13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</row>
    <row r="261" spans="1:173" x14ac:dyDescent="0.2">
      <c r="A261" s="109">
        <f t="shared" si="50"/>
        <v>43177</v>
      </c>
      <c r="B261" s="4">
        <f t="shared" ca="1" si="56"/>
        <v>10567.08919999</v>
      </c>
      <c r="C261" s="4">
        <f t="shared" si="51"/>
        <v>10000</v>
      </c>
      <c r="D261" s="6">
        <f ca="1">IF(A261&lt;$B$1,VLOOKUP(A261,[1]DI!$A$4:$B$15000,2,FALSE),0)</f>
        <v>0</v>
      </c>
      <c r="E261" s="4">
        <f t="shared" ca="1" si="44"/>
        <v>0</v>
      </c>
      <c r="F261" s="22">
        <f t="shared" si="52"/>
        <v>1.075</v>
      </c>
      <c r="G261" s="7">
        <f t="shared" ca="1" si="45"/>
        <v>1</v>
      </c>
      <c r="H261" s="4">
        <f ca="1">TRUNC(PRODUCT(G$10:G260),15)</f>
        <v>1.05670892155263</v>
      </c>
      <c r="I261" s="4">
        <f t="shared" si="53"/>
        <v>1</v>
      </c>
      <c r="J261" s="4">
        <f t="shared" ca="1" si="46"/>
        <v>1.0567089199999999</v>
      </c>
      <c r="K261" s="4">
        <f t="shared" ca="1" si="47"/>
        <v>567.08919999</v>
      </c>
      <c r="L261" s="23">
        <f>IF(VLOOKUP(A261,$U$12:$AD$125,8)=VLOOKUP(A260,$U$12:$AD$125,8),0,VLOOKUP(A261,U$12:$AD$125,8))</f>
        <v>0</v>
      </c>
      <c r="M261" s="9">
        <f>IF(L261&gt;0,VLOOKUP(L261,T$12:$AC$125,7),0)</f>
        <v>0</v>
      </c>
      <c r="N261" s="10">
        <f t="shared" si="48"/>
        <v>0</v>
      </c>
      <c r="O261" s="10">
        <f t="shared" ca="1" si="49"/>
        <v>567.08919999</v>
      </c>
      <c r="P261" s="24" t="str">
        <f t="shared" si="54"/>
        <v>A+J=</v>
      </c>
      <c r="Q261" s="12">
        <f t="shared" si="55"/>
        <v>43291</v>
      </c>
      <c r="R261" s="13"/>
      <c r="S261" s="13"/>
      <c r="T261" s="48">
        <v>43459</v>
      </c>
      <c r="U261" s="21" t="s">
        <v>76</v>
      </c>
      <c r="V261" s="40"/>
      <c r="W261" s="13"/>
      <c r="AA261" s="13"/>
      <c r="AB261" s="13"/>
      <c r="AC261" s="13"/>
      <c r="AD261" s="13"/>
      <c r="AE261" s="13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</row>
    <row r="262" spans="1:173" x14ac:dyDescent="0.2">
      <c r="A262" s="109">
        <f t="shared" si="50"/>
        <v>43178</v>
      </c>
      <c r="B262" s="4">
        <f t="shared" ca="1" si="56"/>
        <v>10567.08919999</v>
      </c>
      <c r="C262" s="4">
        <f t="shared" si="51"/>
        <v>10000</v>
      </c>
      <c r="D262" s="6">
        <f ca="1">IF(A262&lt;$B$1,VLOOKUP(A262,[1]DI!$A$4:$B$15000,2,FALSE),0)</f>
        <v>6.6400000000000001E-2</v>
      </c>
      <c r="E262" s="4">
        <f t="shared" ca="1" si="44"/>
        <v>2.5514999999999999E-4</v>
      </c>
      <c r="F262" s="22">
        <f t="shared" si="52"/>
        <v>1.075</v>
      </c>
      <c r="G262" s="7">
        <f t="shared" ca="1" si="45"/>
        <v>1.00027428625</v>
      </c>
      <c r="H262" s="4">
        <f ca="1">TRUNC(PRODUCT(G$10:G261),15)</f>
        <v>1.05670892155263</v>
      </c>
      <c r="I262" s="4">
        <f t="shared" si="53"/>
        <v>1</v>
      </c>
      <c r="J262" s="4">
        <f t="shared" ca="1" si="46"/>
        <v>1.0567089199999999</v>
      </c>
      <c r="K262" s="4">
        <f t="shared" ca="1" si="47"/>
        <v>567.08919999</v>
      </c>
      <c r="L262" s="23">
        <f>IF(VLOOKUP(A262,$U$12:$AD$125,8)=VLOOKUP(A261,$U$12:$AD$125,8),0,VLOOKUP(A262,U$12:$AD$125,8))</f>
        <v>0</v>
      </c>
      <c r="M262" s="9">
        <f>IF(L262&gt;0,VLOOKUP(L262,T$12:$AC$125,7),0)</f>
        <v>0</v>
      </c>
      <c r="N262" s="10">
        <f t="shared" si="48"/>
        <v>0</v>
      </c>
      <c r="O262" s="10">
        <f t="shared" ca="1" si="49"/>
        <v>567.08919999</v>
      </c>
      <c r="P262" s="24" t="str">
        <f t="shared" si="54"/>
        <v>A+J=</v>
      </c>
      <c r="Q262" s="12">
        <f t="shared" si="55"/>
        <v>43291</v>
      </c>
      <c r="R262" s="13"/>
      <c r="S262" s="13"/>
      <c r="T262" s="48">
        <v>43466</v>
      </c>
      <c r="U262" s="21" t="s">
        <v>77</v>
      </c>
      <c r="V262" s="40"/>
      <c r="W262" s="13"/>
      <c r="AA262" s="13"/>
      <c r="AB262" s="13"/>
      <c r="AC262" s="13"/>
      <c r="AD262" s="13"/>
      <c r="AE262" s="13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</row>
    <row r="263" spans="1:173" x14ac:dyDescent="0.2">
      <c r="A263" s="109">
        <f t="shared" si="50"/>
        <v>43179</v>
      </c>
      <c r="B263" s="4">
        <f t="shared" ca="1" si="56"/>
        <v>10569.98759999</v>
      </c>
      <c r="C263" s="4">
        <f t="shared" si="51"/>
        <v>10000</v>
      </c>
      <c r="D263" s="6">
        <f ca="1">IF(A263&lt;$B$1,VLOOKUP(A263,[1]DI!$A$4:$B$15000,2,FALSE),0)</f>
        <v>6.6400000000000001E-2</v>
      </c>
      <c r="E263" s="4">
        <f t="shared" ca="1" si="44"/>
        <v>2.5514999999999999E-4</v>
      </c>
      <c r="F263" s="22">
        <f t="shared" si="52"/>
        <v>1.075</v>
      </c>
      <c r="G263" s="7">
        <f t="shared" ca="1" si="45"/>
        <v>1.00027428625</v>
      </c>
      <c r="H263" s="4">
        <f ca="1">TRUNC(PRODUCT(G$10:G262),15)</f>
        <v>1.0569987622800601</v>
      </c>
      <c r="I263" s="4">
        <f t="shared" si="53"/>
        <v>1</v>
      </c>
      <c r="J263" s="4">
        <f t="shared" ca="1" si="46"/>
        <v>1.0569987599999999</v>
      </c>
      <c r="K263" s="4">
        <f t="shared" ca="1" si="47"/>
        <v>569.98759999000004</v>
      </c>
      <c r="L263" s="23">
        <f>IF(VLOOKUP(A263,$U$12:$AD$125,8)=VLOOKUP(A262,$U$12:$AD$125,8),0,VLOOKUP(A263,U$12:$AD$125,8))</f>
        <v>0</v>
      </c>
      <c r="M263" s="9">
        <f>IF(L263&gt;0,VLOOKUP(L263,T$12:$AC$125,7),0)</f>
        <v>0</v>
      </c>
      <c r="N263" s="10">
        <f t="shared" si="48"/>
        <v>0</v>
      </c>
      <c r="O263" s="10">
        <f t="shared" ca="1" si="49"/>
        <v>569.98759999000004</v>
      </c>
      <c r="P263" s="24" t="str">
        <f t="shared" si="54"/>
        <v>A+J=</v>
      </c>
      <c r="Q263" s="12">
        <f t="shared" si="55"/>
        <v>43291</v>
      </c>
      <c r="R263" s="13"/>
      <c r="S263" s="13"/>
      <c r="T263" s="48">
        <v>43528</v>
      </c>
      <c r="U263" s="21" t="s">
        <v>62</v>
      </c>
      <c r="V263" s="40"/>
      <c r="W263" s="13"/>
      <c r="AA263" s="13"/>
      <c r="AB263" s="13"/>
      <c r="AC263" s="13"/>
      <c r="AD263" s="13"/>
      <c r="AE263" s="13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</row>
    <row r="264" spans="1:173" x14ac:dyDescent="0.2">
      <c r="A264" s="109">
        <f t="shared" si="50"/>
        <v>43180</v>
      </c>
      <c r="B264" s="4">
        <f t="shared" ca="1" si="56"/>
        <v>10572.8868</v>
      </c>
      <c r="C264" s="4">
        <f t="shared" si="51"/>
        <v>10000</v>
      </c>
      <c r="D264" s="6">
        <f ca="1">IF(A264&lt;$B$1,VLOOKUP(A264,[1]DI!$A$4:$B$15000,2,FALSE),0)</f>
        <v>6.6400000000000001E-2</v>
      </c>
      <c r="E264" s="4">
        <f t="shared" ca="1" si="44"/>
        <v>2.5514999999999999E-4</v>
      </c>
      <c r="F264" s="22">
        <f t="shared" si="52"/>
        <v>1.075</v>
      </c>
      <c r="G264" s="7">
        <f t="shared" ca="1" si="45"/>
        <v>1.00027428625</v>
      </c>
      <c r="H264" s="4">
        <f ca="1">TRUNC(PRODUCT(G$10:G263),15)</f>
        <v>1.05728868250682</v>
      </c>
      <c r="I264" s="4">
        <f t="shared" si="53"/>
        <v>1</v>
      </c>
      <c r="J264" s="4">
        <f t="shared" ca="1" si="46"/>
        <v>1.0572886800000001</v>
      </c>
      <c r="K264" s="4">
        <f t="shared" ca="1" si="47"/>
        <v>572.88679999999999</v>
      </c>
      <c r="L264" s="23">
        <f>IF(VLOOKUP(A264,$U$12:$AD$125,8)=VLOOKUP(A263,$U$12:$AD$125,8),0,VLOOKUP(A264,U$12:$AD$125,8))</f>
        <v>0</v>
      </c>
      <c r="M264" s="9">
        <f>IF(L264&gt;0,VLOOKUP(L264,T$12:$AC$125,7),0)</f>
        <v>0</v>
      </c>
      <c r="N264" s="10">
        <f t="shared" si="48"/>
        <v>0</v>
      </c>
      <c r="O264" s="10">
        <f t="shared" ca="1" si="49"/>
        <v>572.88679999999999</v>
      </c>
      <c r="P264" s="24" t="str">
        <f t="shared" si="54"/>
        <v>A+J=</v>
      </c>
      <c r="Q264" s="12">
        <f t="shared" si="55"/>
        <v>43291</v>
      </c>
      <c r="R264" s="13"/>
      <c r="S264" s="13"/>
      <c r="T264" s="48">
        <v>43529</v>
      </c>
      <c r="U264" s="21" t="s">
        <v>62</v>
      </c>
      <c r="V264" s="40"/>
      <c r="W264" s="13"/>
      <c r="AA264" s="13"/>
      <c r="AB264" s="13"/>
      <c r="AC264" s="13"/>
      <c r="AD264" s="13"/>
      <c r="AE264" s="13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</row>
    <row r="265" spans="1:173" x14ac:dyDescent="0.2">
      <c r="A265" s="109">
        <f t="shared" si="50"/>
        <v>43181</v>
      </c>
      <c r="B265" s="4">
        <f t="shared" ca="1" si="56"/>
        <v>10575.7868</v>
      </c>
      <c r="C265" s="4">
        <f t="shared" si="51"/>
        <v>10000</v>
      </c>
      <c r="D265" s="6">
        <f ca="1">IF(A265&lt;$B$1,VLOOKUP(A265,[1]DI!$A$4:$B$15000,2,FALSE),0)</f>
        <v>6.3899999999999998E-2</v>
      </c>
      <c r="E265" s="4">
        <f t="shared" ca="1" si="44"/>
        <v>2.4583E-4</v>
      </c>
      <c r="F265" s="22">
        <f t="shared" si="52"/>
        <v>1.075</v>
      </c>
      <c r="G265" s="7">
        <f t="shared" ca="1" si="45"/>
        <v>1.0002642672499999</v>
      </c>
      <c r="H265" s="4">
        <f ca="1">TRUNC(PRODUCT(G$10:G264),15)</f>
        <v>1.05757868225471</v>
      </c>
      <c r="I265" s="4">
        <f t="shared" si="53"/>
        <v>1</v>
      </c>
      <c r="J265" s="4">
        <f t="shared" ca="1" si="46"/>
        <v>1.05757868</v>
      </c>
      <c r="K265" s="4">
        <f t="shared" ca="1" si="47"/>
        <v>575.78679999999997</v>
      </c>
      <c r="L265" s="23">
        <f>IF(VLOOKUP(A265,$U$12:$AD$125,8)=VLOOKUP(A264,$U$12:$AD$125,8),0,VLOOKUP(A265,U$12:$AD$125,8))</f>
        <v>0</v>
      </c>
      <c r="M265" s="9">
        <f>IF(L265&gt;0,VLOOKUP(L265,T$12:$AC$125,7),0)</f>
        <v>0</v>
      </c>
      <c r="N265" s="10">
        <f t="shared" si="48"/>
        <v>0</v>
      </c>
      <c r="O265" s="10">
        <f t="shared" ca="1" si="49"/>
        <v>575.78679999999997</v>
      </c>
      <c r="P265" s="24" t="str">
        <f t="shared" si="54"/>
        <v>A+J=</v>
      </c>
      <c r="Q265" s="12">
        <f t="shared" si="55"/>
        <v>43291</v>
      </c>
      <c r="R265" s="13"/>
      <c r="S265" s="13"/>
      <c r="T265" s="48">
        <v>43574</v>
      </c>
      <c r="U265" s="21" t="s">
        <v>70</v>
      </c>
      <c r="V265" s="40"/>
      <c r="W265" s="13"/>
      <c r="AA265" s="13"/>
      <c r="AB265" s="13"/>
      <c r="AC265" s="13"/>
      <c r="AD265" s="13"/>
      <c r="AE265" s="13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</row>
    <row r="266" spans="1:173" x14ac:dyDescent="0.2">
      <c r="A266" s="109">
        <f t="shared" si="50"/>
        <v>43182</v>
      </c>
      <c r="B266" s="4">
        <f t="shared" ca="1" si="56"/>
        <v>10578.581700000001</v>
      </c>
      <c r="C266" s="4">
        <f t="shared" si="51"/>
        <v>10000</v>
      </c>
      <c r="D266" s="6">
        <f ca="1">IF(A266&lt;$B$1,VLOOKUP(A266,[1]DI!$A$4:$B$15000,2,FALSE),0)</f>
        <v>6.3899999999999998E-2</v>
      </c>
      <c r="E266" s="4">
        <f t="shared" ref="E266:E329" ca="1" si="57">ROUND((((1+D266)^(1/252)-1)),8)</f>
        <v>2.4583E-4</v>
      </c>
      <c r="F266" s="22">
        <f t="shared" si="52"/>
        <v>1.075</v>
      </c>
      <c r="G266" s="7">
        <f t="shared" ref="G266:G329" ca="1" si="58">TRUNC((1+(E266*F266)),15)</f>
        <v>1.0002642672499999</v>
      </c>
      <c r="H266" s="4">
        <f ca="1">TRUNC(PRODUCT(G$10:G265),15)</f>
        <v>1.0578581656647299</v>
      </c>
      <c r="I266" s="4">
        <f t="shared" si="53"/>
        <v>1</v>
      </c>
      <c r="J266" s="4">
        <f t="shared" ref="J266:J329" ca="1" si="59">ROUND(TRUNC(H266/I266,15),8)</f>
        <v>1.05785817</v>
      </c>
      <c r="K266" s="4">
        <f t="shared" ref="K266:K329" ca="1" si="60">TRUNC((C266*(J266-1)),8)</f>
        <v>578.58169999999996</v>
      </c>
      <c r="L266" s="23">
        <f>IF(VLOOKUP(A266,$U$12:$AD$125,8)=VLOOKUP(A265,$U$12:$AD$125,8),0,VLOOKUP(A266,U$12:$AD$125,8))</f>
        <v>0</v>
      </c>
      <c r="M266" s="9">
        <f>IF(L266&gt;0,VLOOKUP(L266,T$12:$AC$125,7),0)</f>
        <v>0</v>
      </c>
      <c r="N266" s="10">
        <f t="shared" ref="N266:N329" si="61">IF(M266&gt;0,(C266*M266),0)</f>
        <v>0</v>
      </c>
      <c r="O266" s="10">
        <f t="shared" ref="O266:O329" ca="1" si="62">(K266+N266)</f>
        <v>578.58169999999996</v>
      </c>
      <c r="P266" s="24" t="str">
        <f t="shared" si="54"/>
        <v>A+J=</v>
      </c>
      <c r="Q266" s="12">
        <f t="shared" si="55"/>
        <v>43291</v>
      </c>
      <c r="R266" s="13"/>
      <c r="S266" s="13"/>
      <c r="T266" s="48">
        <v>43586</v>
      </c>
      <c r="U266" s="21" t="s">
        <v>71</v>
      </c>
      <c r="V266" s="40"/>
      <c r="W266" s="13"/>
      <c r="AA266" s="13"/>
      <c r="AB266" s="13"/>
      <c r="AC266" s="13"/>
      <c r="AD266" s="13"/>
      <c r="AE266" s="13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</row>
    <row r="267" spans="1:173" x14ac:dyDescent="0.2">
      <c r="A267" s="109">
        <f t="shared" ref="A267:A330" si="63">(A266+1)</f>
        <v>43183</v>
      </c>
      <c r="B267" s="4">
        <f t="shared" ca="1" si="56"/>
        <v>10581.37719999</v>
      </c>
      <c r="C267" s="4">
        <f t="shared" ref="C267:C330" si="64">TRUNC(C266-N266,6)</f>
        <v>10000</v>
      </c>
      <c r="D267" s="6">
        <f ca="1">IF(A267&lt;$B$1,VLOOKUP(A267,[1]DI!$A$4:$B$15000,2,FALSE),0)</f>
        <v>0</v>
      </c>
      <c r="E267" s="4">
        <f t="shared" ca="1" si="57"/>
        <v>0</v>
      </c>
      <c r="F267" s="22">
        <f t="shared" ref="F267:F330" si="65">F266</f>
        <v>1.075</v>
      </c>
      <c r="G267" s="7">
        <f t="shared" ca="1" si="58"/>
        <v>1</v>
      </c>
      <c r="H267" s="4">
        <f ca="1">TRUNC(PRODUCT(G$10:G266),15)</f>
        <v>1.05813772293306</v>
      </c>
      <c r="I267" s="4">
        <f t="shared" ref="I267:I330" si="66">IF(OR(L266&gt;0,L266="E"),H266,I266)</f>
        <v>1</v>
      </c>
      <c r="J267" s="4">
        <f t="shared" ca="1" si="59"/>
        <v>1.0581377199999999</v>
      </c>
      <c r="K267" s="4">
        <f t="shared" ca="1" si="60"/>
        <v>581.37719999000001</v>
      </c>
      <c r="L267" s="23">
        <f>IF(VLOOKUP(A267,$U$12:$AD$125,8)=VLOOKUP(A266,$U$12:$AD$125,8),0,VLOOKUP(A267,U$12:$AD$125,8))</f>
        <v>0</v>
      </c>
      <c r="M267" s="9">
        <f>IF(L267&gt;0,VLOOKUP(L267,T$12:$AC$125,7),0)</f>
        <v>0</v>
      </c>
      <c r="N267" s="10">
        <f t="shared" si="61"/>
        <v>0</v>
      </c>
      <c r="O267" s="10">
        <f t="shared" ca="1" si="62"/>
        <v>581.37719999000001</v>
      </c>
      <c r="P267" s="24" t="str">
        <f t="shared" ref="P267:P330" si="67">IF(L266&gt;0,VLOOKUP(A266,$U$12:$AD$125,9),P266)</f>
        <v>A+J=</v>
      </c>
      <c r="Q267" s="12">
        <f t="shared" ref="Q267:Q330" si="68">IF(L266&gt;0,VLOOKUP(A266,$U$12:$AD$125,10),Q266)</f>
        <v>43291</v>
      </c>
      <c r="R267" s="13"/>
      <c r="S267" s="13"/>
      <c r="T267" s="48">
        <v>43636</v>
      </c>
      <c r="U267" s="21" t="s">
        <v>72</v>
      </c>
      <c r="V267" s="40"/>
      <c r="W267" s="13"/>
      <c r="AA267" s="13"/>
      <c r="AB267" s="13"/>
      <c r="AC267" s="13"/>
      <c r="AD267" s="13"/>
      <c r="AE267" s="13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</row>
    <row r="268" spans="1:173" x14ac:dyDescent="0.2">
      <c r="A268" s="109">
        <f t="shared" si="63"/>
        <v>43184</v>
      </c>
      <c r="B268" s="4">
        <f t="shared" ref="B268:B331" ca="1" si="69">IF(A268&lt;=TODAY(),C268+K268,IF(AND(A268&gt;TODAY(),A268&lt;=$B$1),IF(VLOOKUP(TODAY(),$A$10:$D$370,4,FALSE)=0,"n.d",C268+K268),"n.d"))</f>
        <v>10581.37719999</v>
      </c>
      <c r="C268" s="4">
        <f t="shared" si="64"/>
        <v>10000</v>
      </c>
      <c r="D268" s="6">
        <f ca="1">IF(A268&lt;$B$1,VLOOKUP(A268,[1]DI!$A$4:$B$15000,2,FALSE),0)</f>
        <v>0</v>
      </c>
      <c r="E268" s="4">
        <f t="shared" ca="1" si="57"/>
        <v>0</v>
      </c>
      <c r="F268" s="22">
        <f t="shared" si="65"/>
        <v>1.075</v>
      </c>
      <c r="G268" s="7">
        <f t="shared" ca="1" si="58"/>
        <v>1</v>
      </c>
      <c r="H268" s="4">
        <f ca="1">TRUNC(PRODUCT(G$10:G267),15)</f>
        <v>1.05813772293306</v>
      </c>
      <c r="I268" s="4">
        <f t="shared" si="66"/>
        <v>1</v>
      </c>
      <c r="J268" s="4">
        <f t="shared" ca="1" si="59"/>
        <v>1.0581377199999999</v>
      </c>
      <c r="K268" s="4">
        <f t="shared" ca="1" si="60"/>
        <v>581.37719999000001</v>
      </c>
      <c r="L268" s="23">
        <f>IF(VLOOKUP(A268,$U$12:$AD$125,8)=VLOOKUP(A267,$U$12:$AD$125,8),0,VLOOKUP(A268,U$12:$AD$125,8))</f>
        <v>0</v>
      </c>
      <c r="M268" s="9">
        <f>IF(L268&gt;0,VLOOKUP(L268,T$12:$AC$125,7),0)</f>
        <v>0</v>
      </c>
      <c r="N268" s="10">
        <f t="shared" si="61"/>
        <v>0</v>
      </c>
      <c r="O268" s="10">
        <f t="shared" ca="1" si="62"/>
        <v>581.37719999000001</v>
      </c>
      <c r="P268" s="24" t="str">
        <f t="shared" si="67"/>
        <v>A+J=</v>
      </c>
      <c r="Q268" s="12">
        <f t="shared" si="68"/>
        <v>43291</v>
      </c>
      <c r="R268" s="13"/>
      <c r="S268" s="13"/>
      <c r="T268" s="48">
        <v>43784</v>
      </c>
      <c r="U268" s="21" t="s">
        <v>75</v>
      </c>
      <c r="V268" s="40"/>
      <c r="W268" s="13"/>
      <c r="AA268" s="13"/>
      <c r="AB268" s="13"/>
      <c r="AC268" s="13"/>
      <c r="AD268" s="13"/>
      <c r="AE268" s="13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</row>
    <row r="269" spans="1:173" x14ac:dyDescent="0.2">
      <c r="A269" s="109">
        <f t="shared" si="63"/>
        <v>43185</v>
      </c>
      <c r="B269" s="4">
        <f t="shared" ca="1" si="69"/>
        <v>10581.37719999</v>
      </c>
      <c r="C269" s="4">
        <f t="shared" si="64"/>
        <v>10000</v>
      </c>
      <c r="D269" s="6">
        <f ca="1">IF(A269&lt;$B$1,VLOOKUP(A269,[1]DI!$A$4:$B$15000,2,FALSE),0)</f>
        <v>6.3899999999999998E-2</v>
      </c>
      <c r="E269" s="4">
        <f t="shared" ca="1" si="57"/>
        <v>2.4583E-4</v>
      </c>
      <c r="F269" s="22">
        <f t="shared" si="65"/>
        <v>1.075</v>
      </c>
      <c r="G269" s="7">
        <f t="shared" ca="1" si="58"/>
        <v>1.0002642672499999</v>
      </c>
      <c r="H269" s="4">
        <f ca="1">TRUNC(PRODUCT(G$10:G268),15)</f>
        <v>1.05813772293306</v>
      </c>
      <c r="I269" s="4">
        <f t="shared" si="66"/>
        <v>1</v>
      </c>
      <c r="J269" s="4">
        <f t="shared" ca="1" si="59"/>
        <v>1.0581377199999999</v>
      </c>
      <c r="K269" s="4">
        <f t="shared" ca="1" si="60"/>
        <v>581.37719999000001</v>
      </c>
      <c r="L269" s="23">
        <f>IF(VLOOKUP(A269,$U$12:$AD$125,8)=VLOOKUP(A268,$U$12:$AD$125,8),0,VLOOKUP(A269,U$12:$AD$125,8))</f>
        <v>0</v>
      </c>
      <c r="M269" s="9">
        <f>IF(L269&gt;0,VLOOKUP(L269,T$12:$AC$125,7),0)</f>
        <v>0</v>
      </c>
      <c r="N269" s="10">
        <f t="shared" si="61"/>
        <v>0</v>
      </c>
      <c r="O269" s="10">
        <f t="shared" ca="1" si="62"/>
        <v>581.37719999000001</v>
      </c>
      <c r="P269" s="24" t="str">
        <f t="shared" si="67"/>
        <v>A+J=</v>
      </c>
      <c r="Q269" s="12">
        <f t="shared" si="68"/>
        <v>43291</v>
      </c>
      <c r="R269" s="13"/>
      <c r="S269" s="13"/>
      <c r="T269" s="48">
        <v>43824</v>
      </c>
      <c r="U269" s="21" t="s">
        <v>76</v>
      </c>
      <c r="V269" s="40"/>
      <c r="W269" s="13"/>
      <c r="AA269" s="13"/>
      <c r="AB269" s="13"/>
      <c r="AC269" s="13"/>
      <c r="AD269" s="13"/>
      <c r="AE269" s="13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</row>
    <row r="270" spans="1:173" x14ac:dyDescent="0.2">
      <c r="A270" s="109">
        <f t="shared" si="63"/>
        <v>43186</v>
      </c>
      <c r="B270" s="4">
        <f t="shared" ca="1" si="69"/>
        <v>10584.173500000001</v>
      </c>
      <c r="C270" s="4">
        <f t="shared" si="64"/>
        <v>10000</v>
      </c>
      <c r="D270" s="6">
        <f ca="1">IF(A270&lt;$B$1,VLOOKUP(A270,[1]DI!$A$4:$B$15000,2,FALSE),0)</f>
        <v>6.3899999999999998E-2</v>
      </c>
      <c r="E270" s="4">
        <f t="shared" ca="1" si="57"/>
        <v>2.4583E-4</v>
      </c>
      <c r="F270" s="22">
        <f t="shared" si="65"/>
        <v>1.075</v>
      </c>
      <c r="G270" s="7">
        <f t="shared" ca="1" si="58"/>
        <v>1.0002642672499999</v>
      </c>
      <c r="H270" s="4">
        <f ca="1">TRUNC(PRODUCT(G$10:G269),15)</f>
        <v>1.0584173540792201</v>
      </c>
      <c r="I270" s="4">
        <f t="shared" si="66"/>
        <v>1</v>
      </c>
      <c r="J270" s="4">
        <f t="shared" ca="1" si="59"/>
        <v>1.05841735</v>
      </c>
      <c r="K270" s="4">
        <f t="shared" ca="1" si="60"/>
        <v>584.17349999999999</v>
      </c>
      <c r="L270" s="23">
        <f>IF(VLOOKUP(A270,$U$12:$AD$125,8)=VLOOKUP(A269,$U$12:$AD$125,8),0,VLOOKUP(A270,U$12:$AD$125,8))</f>
        <v>0</v>
      </c>
      <c r="M270" s="9">
        <f>IF(L270&gt;0,VLOOKUP(L270,T$12:$AC$125,7),0)</f>
        <v>0</v>
      </c>
      <c r="N270" s="10">
        <f t="shared" si="61"/>
        <v>0</v>
      </c>
      <c r="O270" s="10">
        <f t="shared" ca="1" si="62"/>
        <v>584.17349999999999</v>
      </c>
      <c r="P270" s="24" t="str">
        <f t="shared" si="67"/>
        <v>A+J=</v>
      </c>
      <c r="Q270" s="12">
        <f t="shared" si="68"/>
        <v>43291</v>
      </c>
      <c r="R270" s="13"/>
      <c r="S270" s="13"/>
      <c r="T270" s="48">
        <v>43831</v>
      </c>
      <c r="U270" s="21" t="s">
        <v>77</v>
      </c>
      <c r="V270" s="40"/>
      <c r="W270" s="13"/>
      <c r="AA270" s="13"/>
      <c r="AB270" s="13"/>
      <c r="AC270" s="13"/>
      <c r="AD270" s="13"/>
      <c r="AE270" s="13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</row>
    <row r="271" spans="1:173" x14ac:dyDescent="0.2">
      <c r="A271" s="109">
        <f t="shared" si="63"/>
        <v>43187</v>
      </c>
      <c r="B271" s="4">
        <f t="shared" ca="1" si="69"/>
        <v>10586.970600000001</v>
      </c>
      <c r="C271" s="4">
        <f t="shared" si="64"/>
        <v>10000</v>
      </c>
      <c r="D271" s="6">
        <f ca="1">IF(A271&lt;$B$1,VLOOKUP(A271,[1]DI!$A$4:$B$15000,2,FALSE),0)</f>
        <v>6.3899999999999998E-2</v>
      </c>
      <c r="E271" s="4">
        <f t="shared" ca="1" si="57"/>
        <v>2.4583E-4</v>
      </c>
      <c r="F271" s="22">
        <f t="shared" si="65"/>
        <v>1.075</v>
      </c>
      <c r="G271" s="7">
        <f t="shared" ca="1" si="58"/>
        <v>1.0002642672499999</v>
      </c>
      <c r="H271" s="4">
        <f ca="1">TRUNC(PRODUCT(G$10:G270),15)</f>
        <v>1.05869705912274</v>
      </c>
      <c r="I271" s="4">
        <f t="shared" si="66"/>
        <v>1</v>
      </c>
      <c r="J271" s="4">
        <f t="shared" ca="1" si="59"/>
        <v>1.0586970600000001</v>
      </c>
      <c r="K271" s="4">
        <f t="shared" ca="1" si="60"/>
        <v>586.97059999999999</v>
      </c>
      <c r="L271" s="23">
        <f>IF(VLOOKUP(A271,$U$12:$AD$125,8)=VLOOKUP(A270,$U$12:$AD$125,8),0,VLOOKUP(A271,U$12:$AD$125,8))</f>
        <v>0</v>
      </c>
      <c r="M271" s="9">
        <f>IF(L271&gt;0,VLOOKUP(L271,T$12:$AC$125,7),0)</f>
        <v>0</v>
      </c>
      <c r="N271" s="10">
        <f t="shared" si="61"/>
        <v>0</v>
      </c>
      <c r="O271" s="10">
        <f t="shared" ca="1" si="62"/>
        <v>586.97059999999999</v>
      </c>
      <c r="P271" s="24" t="str">
        <f t="shared" si="67"/>
        <v>A+J=</v>
      </c>
      <c r="Q271" s="12">
        <f t="shared" si="68"/>
        <v>43291</v>
      </c>
      <c r="R271" s="13"/>
      <c r="S271" s="13"/>
      <c r="T271" s="46">
        <v>43885</v>
      </c>
      <c r="U271" s="47" t="s">
        <v>62</v>
      </c>
      <c r="V271" s="40"/>
      <c r="W271" s="13"/>
      <c r="AA271" s="13"/>
      <c r="AB271" s="13"/>
      <c r="AC271" s="13"/>
      <c r="AD271" s="13"/>
      <c r="AE271" s="13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</row>
    <row r="272" spans="1:173" x14ac:dyDescent="0.2">
      <c r="A272" s="109">
        <f t="shared" si="63"/>
        <v>43188</v>
      </c>
      <c r="B272" s="4">
        <f t="shared" ca="1" si="69"/>
        <v>10589.76839999</v>
      </c>
      <c r="C272" s="4">
        <f t="shared" si="64"/>
        <v>10000</v>
      </c>
      <c r="D272" s="6">
        <f ca="1">IF(A272&lt;$B$1,VLOOKUP(A272,[1]DI!$A$4:$B$15000,2,FALSE),0)</f>
        <v>6.3899999999999998E-2</v>
      </c>
      <c r="E272" s="4">
        <f t="shared" ca="1" si="57"/>
        <v>2.4583E-4</v>
      </c>
      <c r="F272" s="22">
        <f t="shared" si="65"/>
        <v>1.075</v>
      </c>
      <c r="G272" s="7">
        <f t="shared" ca="1" si="58"/>
        <v>1.0002642672499999</v>
      </c>
      <c r="H272" s="4">
        <f ca="1">TRUNC(PRODUCT(G$10:G271),15)</f>
        <v>1.0589768380831399</v>
      </c>
      <c r="I272" s="4">
        <f t="shared" si="66"/>
        <v>1</v>
      </c>
      <c r="J272" s="4">
        <f t="shared" ca="1" si="59"/>
        <v>1.0589768399999999</v>
      </c>
      <c r="K272" s="4">
        <f t="shared" ca="1" si="60"/>
        <v>589.76839999000003</v>
      </c>
      <c r="L272" s="23">
        <f>IF(VLOOKUP(A272,$U$12:$AD$125,8)=VLOOKUP(A271,$U$12:$AD$125,8),0,VLOOKUP(A272,U$12:$AD$125,8))</f>
        <v>0</v>
      </c>
      <c r="M272" s="9">
        <f>IF(L272&gt;0,VLOOKUP(L272,T$12:$AC$125,7),0)</f>
        <v>0</v>
      </c>
      <c r="N272" s="10">
        <f t="shared" si="61"/>
        <v>0</v>
      </c>
      <c r="O272" s="10">
        <f t="shared" ca="1" si="62"/>
        <v>589.76839999000003</v>
      </c>
      <c r="P272" s="24" t="str">
        <f t="shared" si="67"/>
        <v>A+J=</v>
      </c>
      <c r="Q272" s="12">
        <f t="shared" si="68"/>
        <v>43291</v>
      </c>
      <c r="R272" s="13"/>
      <c r="S272" s="13"/>
      <c r="T272" s="48">
        <v>43886</v>
      </c>
      <c r="U272" s="21" t="s">
        <v>62</v>
      </c>
      <c r="V272" s="40"/>
      <c r="W272" s="13"/>
      <c r="AA272" s="13"/>
      <c r="AB272" s="13"/>
      <c r="AC272" s="13"/>
      <c r="AD272" s="13"/>
      <c r="AE272" s="13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</row>
    <row r="273" spans="1:173" x14ac:dyDescent="0.2">
      <c r="A273" s="109">
        <f t="shared" si="63"/>
        <v>43189</v>
      </c>
      <c r="B273" s="4">
        <f t="shared" ca="1" si="69"/>
        <v>10592.5669</v>
      </c>
      <c r="C273" s="4">
        <f t="shared" si="64"/>
        <v>10000</v>
      </c>
      <c r="D273" s="6">
        <f ca="1">IF(A273&lt;$B$1,VLOOKUP(A273,[1]DI!$A$4:$B$15000,2,FALSE),0)</f>
        <v>0</v>
      </c>
      <c r="E273" s="4">
        <f t="shared" ca="1" si="57"/>
        <v>0</v>
      </c>
      <c r="F273" s="22">
        <f t="shared" si="65"/>
        <v>1.075</v>
      </c>
      <c r="G273" s="7">
        <f t="shared" ca="1" si="58"/>
        <v>1</v>
      </c>
      <c r="H273" s="4">
        <f ca="1">TRUNC(PRODUCT(G$10:G272),15)</f>
        <v>1.0592566909799499</v>
      </c>
      <c r="I273" s="4">
        <f t="shared" si="66"/>
        <v>1</v>
      </c>
      <c r="J273" s="4">
        <f t="shared" ca="1" si="59"/>
        <v>1.05925669</v>
      </c>
      <c r="K273" s="4">
        <f t="shared" ca="1" si="60"/>
        <v>592.56690000000003</v>
      </c>
      <c r="L273" s="23">
        <f>IF(VLOOKUP(A273,$U$12:$AD$125,8)=VLOOKUP(A272,$U$12:$AD$125,8),0,VLOOKUP(A273,U$12:$AD$125,8))</f>
        <v>0</v>
      </c>
      <c r="M273" s="9">
        <f>IF(L273&gt;0,VLOOKUP(L273,T$12:$AC$125,7),0)</f>
        <v>0</v>
      </c>
      <c r="N273" s="10">
        <f t="shared" si="61"/>
        <v>0</v>
      </c>
      <c r="O273" s="10">
        <f t="shared" ca="1" si="62"/>
        <v>592.56690000000003</v>
      </c>
      <c r="P273" s="24" t="str">
        <f t="shared" si="67"/>
        <v>A+J=</v>
      </c>
      <c r="Q273" s="12">
        <f t="shared" si="68"/>
        <v>43291</v>
      </c>
      <c r="R273" s="13"/>
      <c r="S273" s="13"/>
      <c r="T273" s="48">
        <v>43931</v>
      </c>
      <c r="U273" s="21" t="s">
        <v>70</v>
      </c>
      <c r="V273" s="40"/>
      <c r="W273" s="13"/>
      <c r="AA273" s="13"/>
      <c r="AB273" s="13"/>
      <c r="AC273" s="13"/>
      <c r="AD273" s="13"/>
      <c r="AE273" s="13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</row>
    <row r="274" spans="1:173" x14ac:dyDescent="0.2">
      <c r="A274" s="109">
        <f t="shared" si="63"/>
        <v>43190</v>
      </c>
      <c r="B274" s="4">
        <f t="shared" ca="1" si="69"/>
        <v>10592.5669</v>
      </c>
      <c r="C274" s="4">
        <f t="shared" si="64"/>
        <v>10000</v>
      </c>
      <c r="D274" s="6">
        <f ca="1">IF(A274&lt;$B$1,VLOOKUP(A274,[1]DI!$A$4:$B$15000,2,FALSE),0)</f>
        <v>0</v>
      </c>
      <c r="E274" s="4">
        <f t="shared" ca="1" si="57"/>
        <v>0</v>
      </c>
      <c r="F274" s="22">
        <f t="shared" si="65"/>
        <v>1.075</v>
      </c>
      <c r="G274" s="7">
        <f t="shared" ca="1" si="58"/>
        <v>1</v>
      </c>
      <c r="H274" s="4">
        <f ca="1">TRUNC(PRODUCT(G$10:G273),15)</f>
        <v>1.0592566909799499</v>
      </c>
      <c r="I274" s="4">
        <f t="shared" si="66"/>
        <v>1</v>
      </c>
      <c r="J274" s="4">
        <f t="shared" ca="1" si="59"/>
        <v>1.05925669</v>
      </c>
      <c r="K274" s="4">
        <f t="shared" ca="1" si="60"/>
        <v>592.56690000000003</v>
      </c>
      <c r="L274" s="23">
        <f>IF(VLOOKUP(A274,$U$12:$AD$125,8)=VLOOKUP(A273,$U$12:$AD$125,8),0,VLOOKUP(A274,U$12:$AD$125,8))</f>
        <v>0</v>
      </c>
      <c r="M274" s="9">
        <f>IF(L274&gt;0,VLOOKUP(L274,T$12:$AC$125,7),0)</f>
        <v>0</v>
      </c>
      <c r="N274" s="10">
        <f t="shared" si="61"/>
        <v>0</v>
      </c>
      <c r="O274" s="10">
        <f t="shared" ca="1" si="62"/>
        <v>592.56690000000003</v>
      </c>
      <c r="P274" s="24" t="str">
        <f t="shared" si="67"/>
        <v>A+J=</v>
      </c>
      <c r="Q274" s="12">
        <f t="shared" si="68"/>
        <v>43291</v>
      </c>
      <c r="R274" s="13"/>
      <c r="S274" s="13"/>
      <c r="T274" s="48">
        <v>43942</v>
      </c>
      <c r="U274" s="21" t="s">
        <v>64</v>
      </c>
      <c r="V274" s="40"/>
      <c r="W274" s="13"/>
      <c r="AA274" s="13"/>
      <c r="AB274" s="13"/>
      <c r="AC274" s="13"/>
      <c r="AD274" s="13"/>
      <c r="AE274" s="13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</row>
    <row r="275" spans="1:173" x14ac:dyDescent="0.2">
      <c r="A275" s="109">
        <f t="shared" si="63"/>
        <v>43191</v>
      </c>
      <c r="B275" s="4">
        <f t="shared" ca="1" si="69"/>
        <v>10592.5669</v>
      </c>
      <c r="C275" s="4">
        <f t="shared" si="64"/>
        <v>10000</v>
      </c>
      <c r="D275" s="6">
        <f ca="1">IF(A275&lt;$B$1,VLOOKUP(A275,[1]DI!$A$4:$B$15000,2,FALSE),0)</f>
        <v>0</v>
      </c>
      <c r="E275" s="4">
        <f t="shared" ca="1" si="57"/>
        <v>0</v>
      </c>
      <c r="F275" s="22">
        <f t="shared" si="65"/>
        <v>1.075</v>
      </c>
      <c r="G275" s="7">
        <f t="shared" ca="1" si="58"/>
        <v>1</v>
      </c>
      <c r="H275" s="4">
        <f ca="1">TRUNC(PRODUCT(G$10:G274),15)</f>
        <v>1.0592566909799499</v>
      </c>
      <c r="I275" s="4">
        <f t="shared" si="66"/>
        <v>1</v>
      </c>
      <c r="J275" s="4">
        <f t="shared" ca="1" si="59"/>
        <v>1.05925669</v>
      </c>
      <c r="K275" s="4">
        <f t="shared" ca="1" si="60"/>
        <v>592.56690000000003</v>
      </c>
      <c r="L275" s="23">
        <f>IF(VLOOKUP(A275,$U$12:$AD$125,8)=VLOOKUP(A274,$U$12:$AD$125,8),0,VLOOKUP(A275,U$12:$AD$125,8))</f>
        <v>0</v>
      </c>
      <c r="M275" s="9">
        <f>IF(L275&gt;0,VLOOKUP(L275,T$12:$AC$125,7),0)</f>
        <v>0</v>
      </c>
      <c r="N275" s="10">
        <f t="shared" si="61"/>
        <v>0</v>
      </c>
      <c r="O275" s="10">
        <f t="shared" ca="1" si="62"/>
        <v>592.56690000000003</v>
      </c>
      <c r="P275" s="24" t="str">
        <f t="shared" si="67"/>
        <v>A+J=</v>
      </c>
      <c r="Q275" s="12">
        <f t="shared" si="68"/>
        <v>43291</v>
      </c>
      <c r="R275" s="13"/>
      <c r="S275" s="13"/>
      <c r="T275" s="48">
        <v>43952</v>
      </c>
      <c r="U275" s="21" t="s">
        <v>71</v>
      </c>
      <c r="V275" s="40"/>
      <c r="W275" s="13"/>
      <c r="AA275" s="13"/>
      <c r="AB275" s="13"/>
      <c r="AC275" s="13"/>
      <c r="AD275" s="13"/>
      <c r="AE275" s="13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</row>
    <row r="276" spans="1:173" x14ac:dyDescent="0.2">
      <c r="A276" s="109">
        <f t="shared" si="63"/>
        <v>43192</v>
      </c>
      <c r="B276" s="4">
        <f t="shared" ca="1" si="69"/>
        <v>10592.5669</v>
      </c>
      <c r="C276" s="4">
        <f t="shared" si="64"/>
        <v>10000</v>
      </c>
      <c r="D276" s="6">
        <f ca="1">IF(A276&lt;$B$1,VLOOKUP(A276,[1]DI!$A$4:$B$15000,2,FALSE),0)</f>
        <v>6.3899999999999998E-2</v>
      </c>
      <c r="E276" s="4">
        <f t="shared" ca="1" si="57"/>
        <v>2.4583E-4</v>
      </c>
      <c r="F276" s="22">
        <f t="shared" si="65"/>
        <v>1.075</v>
      </c>
      <c r="G276" s="7">
        <f t="shared" ca="1" si="58"/>
        <v>1.0002642672499999</v>
      </c>
      <c r="H276" s="4">
        <f ca="1">TRUNC(PRODUCT(G$10:G275),15)</f>
        <v>1.0592566909799499</v>
      </c>
      <c r="I276" s="4">
        <f t="shared" si="66"/>
        <v>1</v>
      </c>
      <c r="J276" s="4">
        <f t="shared" ca="1" si="59"/>
        <v>1.05925669</v>
      </c>
      <c r="K276" s="4">
        <f t="shared" ca="1" si="60"/>
        <v>592.56690000000003</v>
      </c>
      <c r="L276" s="23">
        <f>IF(VLOOKUP(A276,$U$12:$AD$125,8)=VLOOKUP(A275,$U$12:$AD$125,8),0,VLOOKUP(A276,U$12:$AD$125,8))</f>
        <v>0</v>
      </c>
      <c r="M276" s="9">
        <f>IF(L276&gt;0,VLOOKUP(L276,T$12:$AC$125,7),0)</f>
        <v>0</v>
      </c>
      <c r="N276" s="10">
        <f t="shared" si="61"/>
        <v>0</v>
      </c>
      <c r="O276" s="10">
        <f t="shared" ca="1" si="62"/>
        <v>592.56690000000003</v>
      </c>
      <c r="P276" s="24" t="str">
        <f t="shared" si="67"/>
        <v>A+J=</v>
      </c>
      <c r="Q276" s="12">
        <f t="shared" si="68"/>
        <v>43291</v>
      </c>
      <c r="R276" s="13"/>
      <c r="S276" s="13"/>
      <c r="T276" s="48">
        <v>43993</v>
      </c>
      <c r="U276" s="21" t="s">
        <v>72</v>
      </c>
      <c r="V276" s="40"/>
      <c r="W276" s="13"/>
      <c r="AA276" s="13"/>
      <c r="AB276" s="13"/>
      <c r="AC276" s="13"/>
      <c r="AD276" s="13"/>
      <c r="AE276" s="13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</row>
    <row r="277" spans="1:173" x14ac:dyDescent="0.2">
      <c r="A277" s="109">
        <f t="shared" si="63"/>
        <v>43193</v>
      </c>
      <c r="B277" s="4">
        <f t="shared" ca="1" si="69"/>
        <v>10595.3662</v>
      </c>
      <c r="C277" s="4">
        <f t="shared" si="64"/>
        <v>10000</v>
      </c>
      <c r="D277" s="6">
        <f ca="1">IF(A277&lt;$B$1,VLOOKUP(A277,[1]DI!$A$4:$B$15000,2,FALSE),0)</f>
        <v>6.3899999999999998E-2</v>
      </c>
      <c r="E277" s="4">
        <f t="shared" ca="1" si="57"/>
        <v>2.4583E-4</v>
      </c>
      <c r="F277" s="22">
        <f t="shared" si="65"/>
        <v>1.075</v>
      </c>
      <c r="G277" s="7">
        <f t="shared" ca="1" si="58"/>
        <v>1.0002642672499999</v>
      </c>
      <c r="H277" s="4">
        <f ca="1">TRUNC(PRODUCT(G$10:G276),15)</f>
        <v>1.0595366178327199</v>
      </c>
      <c r="I277" s="4">
        <f t="shared" si="66"/>
        <v>1</v>
      </c>
      <c r="J277" s="4">
        <f t="shared" ca="1" si="59"/>
        <v>1.05953662</v>
      </c>
      <c r="K277" s="4">
        <f t="shared" ca="1" si="60"/>
        <v>595.36620000000005</v>
      </c>
      <c r="L277" s="23">
        <f>IF(VLOOKUP(A277,$U$12:$AD$125,8)=VLOOKUP(A276,$U$12:$AD$125,8),0,VLOOKUP(A277,U$12:$AD$125,8))</f>
        <v>0</v>
      </c>
      <c r="M277" s="9">
        <f>IF(L277&gt;0,VLOOKUP(L277,T$12:$AC$125,7),0)</f>
        <v>0</v>
      </c>
      <c r="N277" s="10">
        <f t="shared" si="61"/>
        <v>0</v>
      </c>
      <c r="O277" s="10">
        <f t="shared" ca="1" si="62"/>
        <v>595.36620000000005</v>
      </c>
      <c r="P277" s="24" t="str">
        <f t="shared" si="67"/>
        <v>A+J=</v>
      </c>
      <c r="Q277" s="12">
        <f t="shared" si="68"/>
        <v>43291</v>
      </c>
      <c r="R277" s="13"/>
      <c r="S277" s="13"/>
      <c r="T277" s="48">
        <v>44081</v>
      </c>
      <c r="U277" s="21" t="s">
        <v>73</v>
      </c>
      <c r="V277" s="40"/>
      <c r="W277" s="13"/>
      <c r="AA277" s="13"/>
      <c r="AB277" s="13"/>
      <c r="AC277" s="13"/>
      <c r="AD277" s="13"/>
      <c r="AE277" s="13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</row>
    <row r="278" spans="1:173" x14ac:dyDescent="0.2">
      <c r="A278" s="109">
        <f t="shared" si="63"/>
        <v>43194</v>
      </c>
      <c r="B278" s="4">
        <f t="shared" ca="1" si="69"/>
        <v>10598.1662</v>
      </c>
      <c r="C278" s="4">
        <f t="shared" si="64"/>
        <v>10000</v>
      </c>
      <c r="D278" s="6">
        <f ca="1">IF(A278&lt;$B$1,VLOOKUP(A278,[1]DI!$A$4:$B$15000,2,FALSE),0)</f>
        <v>6.3899999999999998E-2</v>
      </c>
      <c r="E278" s="4">
        <f t="shared" ca="1" si="57"/>
        <v>2.4583E-4</v>
      </c>
      <c r="F278" s="22">
        <f t="shared" si="65"/>
        <v>1.075</v>
      </c>
      <c r="G278" s="7">
        <f t="shared" ca="1" si="58"/>
        <v>1.0002642672499999</v>
      </c>
      <c r="H278" s="4">
        <f ca="1">TRUNC(PRODUCT(G$10:G277),15)</f>
        <v>1.0598166186609901</v>
      </c>
      <c r="I278" s="4">
        <f t="shared" si="66"/>
        <v>1</v>
      </c>
      <c r="J278" s="4">
        <f t="shared" ca="1" si="59"/>
        <v>1.0598166200000001</v>
      </c>
      <c r="K278" s="4">
        <f t="shared" ca="1" si="60"/>
        <v>598.1662</v>
      </c>
      <c r="L278" s="23">
        <f>IF(VLOOKUP(A278,$U$12:$AD$125,8)=VLOOKUP(A277,$U$12:$AD$125,8),0,VLOOKUP(A278,U$12:$AD$125,8))</f>
        <v>0</v>
      </c>
      <c r="M278" s="9">
        <f>IF(L278&gt;0,VLOOKUP(L278,T$12:$AC$125,7),0)</f>
        <v>0</v>
      </c>
      <c r="N278" s="10">
        <f t="shared" si="61"/>
        <v>0</v>
      </c>
      <c r="O278" s="10">
        <f t="shared" ca="1" si="62"/>
        <v>598.1662</v>
      </c>
      <c r="P278" s="24" t="str">
        <f t="shared" si="67"/>
        <v>A+J=</v>
      </c>
      <c r="Q278" s="12">
        <f t="shared" si="68"/>
        <v>43291</v>
      </c>
      <c r="R278" s="13"/>
      <c r="S278" s="13"/>
      <c r="T278" s="48">
        <v>44116</v>
      </c>
      <c r="U278" s="26" t="s">
        <v>68</v>
      </c>
      <c r="V278" s="40"/>
      <c r="W278" s="13"/>
      <c r="AA278" s="13"/>
      <c r="AB278" s="13"/>
      <c r="AC278" s="13"/>
      <c r="AD278" s="13"/>
      <c r="AE278" s="13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</row>
    <row r="279" spans="1:173" x14ac:dyDescent="0.2">
      <c r="A279" s="109">
        <f t="shared" si="63"/>
        <v>43195</v>
      </c>
      <c r="B279" s="4">
        <f t="shared" ca="1" si="69"/>
        <v>10600.966899999999</v>
      </c>
      <c r="C279" s="4">
        <f t="shared" si="64"/>
        <v>10000</v>
      </c>
      <c r="D279" s="6">
        <f ca="1">IF(A279&lt;$B$1,VLOOKUP(A279,[1]DI!$A$4:$B$15000,2,FALSE),0)</f>
        <v>6.3899999999999998E-2</v>
      </c>
      <c r="E279" s="4">
        <f t="shared" ca="1" si="57"/>
        <v>2.4583E-4</v>
      </c>
      <c r="F279" s="22">
        <f t="shared" si="65"/>
        <v>1.075</v>
      </c>
      <c r="G279" s="7">
        <f t="shared" ca="1" si="58"/>
        <v>1.0002642672499999</v>
      </c>
      <c r="H279" s="4">
        <f ca="1">TRUNC(PRODUCT(G$10:G278),15)</f>
        <v>1.0600966934843099</v>
      </c>
      <c r="I279" s="4">
        <f t="shared" si="66"/>
        <v>1</v>
      </c>
      <c r="J279" s="4">
        <f t="shared" ca="1" si="59"/>
        <v>1.06009669</v>
      </c>
      <c r="K279" s="4">
        <f t="shared" ca="1" si="60"/>
        <v>600.96690000000001</v>
      </c>
      <c r="L279" s="23">
        <f>IF(VLOOKUP(A279,$U$12:$AD$125,8)=VLOOKUP(A278,$U$12:$AD$125,8),0,VLOOKUP(A279,U$12:$AD$125,8))</f>
        <v>0</v>
      </c>
      <c r="M279" s="9">
        <f>IF(L279&gt;0,VLOOKUP(L279,T$12:$AC$125,7),0)</f>
        <v>0</v>
      </c>
      <c r="N279" s="10">
        <f t="shared" si="61"/>
        <v>0</v>
      </c>
      <c r="O279" s="10">
        <f t="shared" ca="1" si="62"/>
        <v>600.96690000000001</v>
      </c>
      <c r="P279" s="24" t="str">
        <f t="shared" si="67"/>
        <v>A+J=</v>
      </c>
      <c r="Q279" s="12">
        <f t="shared" si="68"/>
        <v>43291</v>
      </c>
      <c r="R279" s="13"/>
      <c r="S279" s="13"/>
      <c r="T279" s="48">
        <v>44137</v>
      </c>
      <c r="U279" s="21" t="s">
        <v>74</v>
      </c>
      <c r="V279" s="40"/>
      <c r="W279" s="13"/>
      <c r="AA279" s="13"/>
      <c r="AB279" s="13"/>
      <c r="AC279" s="13"/>
      <c r="AD279" s="13"/>
      <c r="AE279" s="13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</row>
    <row r="280" spans="1:173" x14ac:dyDescent="0.2">
      <c r="A280" s="109">
        <f t="shared" si="63"/>
        <v>43196</v>
      </c>
      <c r="B280" s="4">
        <f t="shared" ca="1" si="69"/>
        <v>10603.768400000001</v>
      </c>
      <c r="C280" s="4">
        <f t="shared" si="64"/>
        <v>10000</v>
      </c>
      <c r="D280" s="6">
        <f ca="1">IF(A280&lt;$B$1,VLOOKUP(A280,[1]DI!$A$4:$B$15000,2,FALSE),0)</f>
        <v>6.3899999999999998E-2</v>
      </c>
      <c r="E280" s="4">
        <f t="shared" ca="1" si="57"/>
        <v>2.4583E-4</v>
      </c>
      <c r="F280" s="22">
        <f t="shared" si="65"/>
        <v>1.075</v>
      </c>
      <c r="G280" s="7">
        <f t="shared" ca="1" si="58"/>
        <v>1.0002642672499999</v>
      </c>
      <c r="H280" s="4">
        <f ca="1">TRUNC(PRODUCT(G$10:G279),15)</f>
        <v>1.06037684232223</v>
      </c>
      <c r="I280" s="4">
        <f t="shared" si="66"/>
        <v>1</v>
      </c>
      <c r="J280" s="4">
        <f t="shared" ca="1" si="59"/>
        <v>1.06037684</v>
      </c>
      <c r="K280" s="4">
        <f t="shared" ca="1" si="60"/>
        <v>603.76840000000004</v>
      </c>
      <c r="L280" s="23">
        <f>IF(VLOOKUP(A280,$U$12:$AD$125,8)=VLOOKUP(A279,$U$12:$AD$125,8),0,VLOOKUP(A280,U$12:$AD$125,8))</f>
        <v>0</v>
      </c>
      <c r="M280" s="9">
        <f>IF(L280&gt;0,VLOOKUP(L280,T$12:$AC$125,7),0)</f>
        <v>0</v>
      </c>
      <c r="N280" s="10">
        <f t="shared" si="61"/>
        <v>0</v>
      </c>
      <c r="O280" s="10">
        <f t="shared" ca="1" si="62"/>
        <v>603.76840000000004</v>
      </c>
      <c r="P280" s="24" t="str">
        <f t="shared" si="67"/>
        <v>A+J=</v>
      </c>
      <c r="Q280" s="12">
        <f t="shared" si="68"/>
        <v>43291</v>
      </c>
      <c r="R280" s="13"/>
      <c r="S280" s="13"/>
      <c r="T280" s="48">
        <v>44190</v>
      </c>
      <c r="U280" s="21" t="s">
        <v>76</v>
      </c>
      <c r="V280" s="40"/>
      <c r="W280" s="13"/>
      <c r="AA280" s="13"/>
      <c r="AB280" s="13"/>
      <c r="AC280" s="13"/>
      <c r="AD280" s="13"/>
      <c r="AE280" s="13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</row>
    <row r="281" spans="1:173" x14ac:dyDescent="0.2">
      <c r="A281" s="109">
        <f t="shared" si="63"/>
        <v>43197</v>
      </c>
      <c r="B281" s="4">
        <f t="shared" ca="1" si="69"/>
        <v>10606.5707</v>
      </c>
      <c r="C281" s="4">
        <f t="shared" si="64"/>
        <v>10000</v>
      </c>
      <c r="D281" s="6">
        <f ca="1">IF(A281&lt;$B$1,VLOOKUP(A281,[1]DI!$A$4:$B$15000,2,FALSE),0)</f>
        <v>0</v>
      </c>
      <c r="E281" s="4">
        <f t="shared" ca="1" si="57"/>
        <v>0</v>
      </c>
      <c r="F281" s="22">
        <f t="shared" si="65"/>
        <v>1.075</v>
      </c>
      <c r="G281" s="7">
        <f t="shared" ca="1" si="58"/>
        <v>1</v>
      </c>
      <c r="H281" s="4">
        <f ca="1">TRUNC(PRODUCT(G$10:G280),15)</f>
        <v>1.0606570651943099</v>
      </c>
      <c r="I281" s="4">
        <f t="shared" si="66"/>
        <v>1</v>
      </c>
      <c r="J281" s="4">
        <f t="shared" ca="1" si="59"/>
        <v>1.06065707</v>
      </c>
      <c r="K281" s="4">
        <f t="shared" ca="1" si="60"/>
        <v>606.57069999999999</v>
      </c>
      <c r="L281" s="23">
        <f>IF(VLOOKUP(A281,$U$12:$AD$125,8)=VLOOKUP(A280,$U$12:$AD$125,8),0,VLOOKUP(A281,U$12:$AD$125,8))</f>
        <v>0</v>
      </c>
      <c r="M281" s="9">
        <f>IF(L281&gt;0,VLOOKUP(L281,T$12:$AC$125,7),0)</f>
        <v>0</v>
      </c>
      <c r="N281" s="10">
        <f t="shared" si="61"/>
        <v>0</v>
      </c>
      <c r="O281" s="10">
        <f t="shared" ca="1" si="62"/>
        <v>606.57069999999999</v>
      </c>
      <c r="P281" s="24" t="str">
        <f t="shared" si="67"/>
        <v>A+J=</v>
      </c>
      <c r="Q281" s="12">
        <f t="shared" si="68"/>
        <v>43291</v>
      </c>
      <c r="R281" s="13"/>
      <c r="S281" s="13"/>
      <c r="T281" s="48">
        <v>44197</v>
      </c>
      <c r="U281" s="21" t="s">
        <v>77</v>
      </c>
      <c r="V281" s="40"/>
      <c r="W281" s="13"/>
      <c r="AA281" s="13"/>
      <c r="AB281" s="13"/>
      <c r="AC281" s="13"/>
      <c r="AD281" s="13"/>
      <c r="AE281" s="13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</row>
    <row r="282" spans="1:173" x14ac:dyDescent="0.2">
      <c r="A282" s="109">
        <f t="shared" si="63"/>
        <v>43198</v>
      </c>
      <c r="B282" s="4">
        <f t="shared" ca="1" si="69"/>
        <v>10606.5707</v>
      </c>
      <c r="C282" s="4">
        <f t="shared" si="64"/>
        <v>10000</v>
      </c>
      <c r="D282" s="6">
        <f ca="1">IF(A282&lt;$B$1,VLOOKUP(A282,[1]DI!$A$4:$B$15000,2,FALSE),0)</f>
        <v>0</v>
      </c>
      <c r="E282" s="4">
        <f t="shared" ca="1" si="57"/>
        <v>0</v>
      </c>
      <c r="F282" s="22">
        <f t="shared" si="65"/>
        <v>1.075</v>
      </c>
      <c r="G282" s="7">
        <f t="shared" ca="1" si="58"/>
        <v>1</v>
      </c>
      <c r="H282" s="4">
        <f ca="1">TRUNC(PRODUCT(G$10:G281),15)</f>
        <v>1.0606570651943099</v>
      </c>
      <c r="I282" s="4">
        <f t="shared" si="66"/>
        <v>1</v>
      </c>
      <c r="J282" s="4">
        <f t="shared" ca="1" si="59"/>
        <v>1.06065707</v>
      </c>
      <c r="K282" s="4">
        <f t="shared" ca="1" si="60"/>
        <v>606.57069999999999</v>
      </c>
      <c r="L282" s="23">
        <f>IF(VLOOKUP(A282,$U$12:$AD$125,8)=VLOOKUP(A281,$U$12:$AD$125,8),0,VLOOKUP(A282,U$12:$AD$125,8))</f>
        <v>0</v>
      </c>
      <c r="M282" s="9">
        <f>IF(L282&gt;0,VLOOKUP(L282,T$12:$AC$125,7),0)</f>
        <v>0</v>
      </c>
      <c r="N282" s="10">
        <f t="shared" si="61"/>
        <v>0</v>
      </c>
      <c r="O282" s="10">
        <f t="shared" ca="1" si="62"/>
        <v>606.57069999999999</v>
      </c>
      <c r="P282" s="24" t="str">
        <f t="shared" si="67"/>
        <v>A+J=</v>
      </c>
      <c r="Q282" s="12">
        <f t="shared" si="68"/>
        <v>43291</v>
      </c>
      <c r="R282" s="13"/>
      <c r="S282" s="13"/>
      <c r="T282" s="48">
        <v>44242</v>
      </c>
      <c r="U282" s="21" t="s">
        <v>62</v>
      </c>
      <c r="V282" s="40"/>
      <c r="W282" s="13"/>
      <c r="AA282" s="13"/>
      <c r="AB282" s="13"/>
      <c r="AC282" s="13"/>
      <c r="AD282" s="13"/>
      <c r="AE282" s="13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</row>
    <row r="283" spans="1:173" x14ac:dyDescent="0.2">
      <c r="A283" s="109">
        <f t="shared" si="63"/>
        <v>43199</v>
      </c>
      <c r="B283" s="4">
        <f t="shared" ca="1" si="69"/>
        <v>10606.5707</v>
      </c>
      <c r="C283" s="4">
        <f t="shared" si="64"/>
        <v>10000</v>
      </c>
      <c r="D283" s="6">
        <f ca="1">IF(A283&lt;$B$1,VLOOKUP(A283,[1]DI!$A$4:$B$15000,2,FALSE),0)</f>
        <v>6.3899999999999998E-2</v>
      </c>
      <c r="E283" s="4">
        <f t="shared" ca="1" si="57"/>
        <v>2.4583E-4</v>
      </c>
      <c r="F283" s="22">
        <f t="shared" si="65"/>
        <v>1.075</v>
      </c>
      <c r="G283" s="7">
        <f t="shared" ca="1" si="58"/>
        <v>1.0002642672499999</v>
      </c>
      <c r="H283" s="4">
        <f ca="1">TRUNC(PRODUCT(G$10:G282),15)</f>
        <v>1.0606570651943099</v>
      </c>
      <c r="I283" s="4">
        <f t="shared" si="66"/>
        <v>1</v>
      </c>
      <c r="J283" s="4">
        <f t="shared" ca="1" si="59"/>
        <v>1.06065707</v>
      </c>
      <c r="K283" s="4">
        <f t="shared" ca="1" si="60"/>
        <v>606.57069999999999</v>
      </c>
      <c r="L283" s="23">
        <f>IF(VLOOKUP(A283,$U$12:$AD$125,8)=VLOOKUP(A282,$U$12:$AD$125,8),0,VLOOKUP(A283,U$12:$AD$125,8))</f>
        <v>0</v>
      </c>
      <c r="M283" s="9">
        <f>IF(L283&gt;0,VLOOKUP(L283,T$12:$AC$125,7),0)</f>
        <v>0</v>
      </c>
      <c r="N283" s="10">
        <f t="shared" si="61"/>
        <v>0</v>
      </c>
      <c r="O283" s="10">
        <f t="shared" ca="1" si="62"/>
        <v>606.57069999999999</v>
      </c>
      <c r="P283" s="24" t="str">
        <f t="shared" si="67"/>
        <v>A+J=</v>
      </c>
      <c r="Q283" s="12">
        <f t="shared" si="68"/>
        <v>43291</v>
      </c>
      <c r="R283" s="13"/>
      <c r="S283" s="13"/>
      <c r="T283" s="48">
        <v>44243</v>
      </c>
      <c r="U283" s="21" t="s">
        <v>62</v>
      </c>
      <c r="V283" s="40"/>
      <c r="W283" s="13"/>
      <c r="AA283" s="13"/>
      <c r="AB283" s="13"/>
      <c r="AC283" s="13"/>
      <c r="AD283" s="13"/>
      <c r="AE283" s="13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</row>
    <row r="284" spans="1:173" x14ac:dyDescent="0.2">
      <c r="A284" s="109">
        <f t="shared" si="63"/>
        <v>43200</v>
      </c>
      <c r="B284" s="4">
        <f t="shared" ca="1" si="69"/>
        <v>10609.373600000001</v>
      </c>
      <c r="C284" s="4">
        <f t="shared" si="64"/>
        <v>10000</v>
      </c>
      <c r="D284" s="6">
        <f ca="1">IF(A284&lt;$B$1,VLOOKUP(A284,[1]DI!$A$4:$B$15000,2,FALSE),0)</f>
        <v>6.3899999999999998E-2</v>
      </c>
      <c r="E284" s="4">
        <f t="shared" ca="1" si="57"/>
        <v>2.4583E-4</v>
      </c>
      <c r="F284" s="22">
        <f t="shared" si="65"/>
        <v>1.075</v>
      </c>
      <c r="G284" s="7">
        <f t="shared" ca="1" si="58"/>
        <v>1.0002642672499999</v>
      </c>
      <c r="H284" s="4">
        <f ca="1">TRUNC(PRODUCT(G$10:G283),15)</f>
        <v>1.0609373621201199</v>
      </c>
      <c r="I284" s="4">
        <f t="shared" si="66"/>
        <v>1</v>
      </c>
      <c r="J284" s="4">
        <f t="shared" ca="1" si="59"/>
        <v>1.0609373600000001</v>
      </c>
      <c r="K284" s="4">
        <f t="shared" ca="1" si="60"/>
        <v>609.37360000000001</v>
      </c>
      <c r="L284" s="23">
        <f>IF(VLOOKUP(A284,$U$12:$AD$125,8)=VLOOKUP(A283,$U$12:$AD$125,8),0,VLOOKUP(A284,U$12:$AD$125,8))</f>
        <v>0</v>
      </c>
      <c r="M284" s="9">
        <f>IF(L284&gt;0,VLOOKUP(L284,T$12:$AC$125,7),0)</f>
        <v>0</v>
      </c>
      <c r="N284" s="10">
        <f t="shared" si="61"/>
        <v>0</v>
      </c>
      <c r="O284" s="10">
        <f t="shared" ca="1" si="62"/>
        <v>609.37360000000001</v>
      </c>
      <c r="P284" s="24" t="str">
        <f t="shared" si="67"/>
        <v>A+J=</v>
      </c>
      <c r="Q284" s="12">
        <f t="shared" si="68"/>
        <v>43291</v>
      </c>
      <c r="R284" s="13"/>
      <c r="S284" s="13"/>
      <c r="T284" s="48">
        <v>44288</v>
      </c>
      <c r="U284" s="21" t="s">
        <v>70</v>
      </c>
      <c r="V284" s="40"/>
      <c r="W284" s="13"/>
      <c r="AA284" s="13"/>
      <c r="AB284" s="13"/>
      <c r="AC284" s="13"/>
      <c r="AD284" s="13"/>
      <c r="AE284" s="13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</row>
    <row r="285" spans="1:173" x14ac:dyDescent="0.2">
      <c r="A285" s="109">
        <f t="shared" si="63"/>
        <v>43201</v>
      </c>
      <c r="B285" s="4">
        <f t="shared" ca="1" si="69"/>
        <v>10612.177299999999</v>
      </c>
      <c r="C285" s="4">
        <f t="shared" si="64"/>
        <v>10000</v>
      </c>
      <c r="D285" s="6">
        <f ca="1">IF(A285&lt;$B$1,VLOOKUP(A285,[1]DI!$A$4:$B$15000,2,FALSE),0)</f>
        <v>6.3899999999999998E-2</v>
      </c>
      <c r="E285" s="4">
        <f t="shared" ca="1" si="57"/>
        <v>2.4583E-4</v>
      </c>
      <c r="F285" s="22">
        <f t="shared" si="65"/>
        <v>1.075</v>
      </c>
      <c r="G285" s="7">
        <f t="shared" ca="1" si="58"/>
        <v>1.0002642672499999</v>
      </c>
      <c r="H285" s="4">
        <f ca="1">TRUNC(PRODUCT(G$10:G284),15)</f>
        <v>1.0612177331192301</v>
      </c>
      <c r="I285" s="4">
        <f t="shared" si="66"/>
        <v>1</v>
      </c>
      <c r="J285" s="4">
        <f t="shared" ca="1" si="59"/>
        <v>1.0612177300000001</v>
      </c>
      <c r="K285" s="4">
        <f t="shared" ca="1" si="60"/>
        <v>612.17729999999995</v>
      </c>
      <c r="L285" s="23">
        <f>IF(VLOOKUP(A285,$U$12:$AD$125,8)=VLOOKUP(A284,$U$12:$AD$125,8),0,VLOOKUP(A285,U$12:$AD$125,8))</f>
        <v>0</v>
      </c>
      <c r="M285" s="9">
        <f>IF(L285&gt;0,VLOOKUP(L285,T$12:$AC$125,7),0)</f>
        <v>0</v>
      </c>
      <c r="N285" s="10">
        <f t="shared" si="61"/>
        <v>0</v>
      </c>
      <c r="O285" s="10">
        <f t="shared" ca="1" si="62"/>
        <v>612.17729999999995</v>
      </c>
      <c r="P285" s="24" t="str">
        <f t="shared" si="67"/>
        <v>A+J=</v>
      </c>
      <c r="Q285" s="12">
        <f t="shared" si="68"/>
        <v>43291</v>
      </c>
      <c r="R285" s="13"/>
      <c r="S285" s="13"/>
      <c r="T285" s="48">
        <v>44307</v>
      </c>
      <c r="U285" s="21" t="s">
        <v>64</v>
      </c>
      <c r="V285" s="40"/>
      <c r="W285" s="13"/>
      <c r="X285" s="13"/>
      <c r="Y285" s="13"/>
      <c r="Z285" s="13"/>
      <c r="AA285" s="13"/>
      <c r="AB285" s="13"/>
      <c r="AC285" s="13"/>
      <c r="AD285" s="13"/>
      <c r="AE285" s="13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</row>
    <row r="286" spans="1:173" x14ac:dyDescent="0.2">
      <c r="A286" s="109">
        <f t="shared" si="63"/>
        <v>43202</v>
      </c>
      <c r="B286" s="4">
        <f t="shared" ca="1" si="69"/>
        <v>10614.9818</v>
      </c>
      <c r="C286" s="4">
        <f t="shared" si="64"/>
        <v>10000</v>
      </c>
      <c r="D286" s="6">
        <f ca="1">IF(A286&lt;$B$1,VLOOKUP(A286,[1]DI!$A$4:$B$15000,2,FALSE),0)</f>
        <v>6.3899999999999998E-2</v>
      </c>
      <c r="E286" s="4">
        <f t="shared" ca="1" si="57"/>
        <v>2.4583E-4</v>
      </c>
      <c r="F286" s="22">
        <f t="shared" si="65"/>
        <v>1.075</v>
      </c>
      <c r="G286" s="7">
        <f t="shared" ca="1" si="58"/>
        <v>1.0002642672499999</v>
      </c>
      <c r="H286" s="4">
        <f ca="1">TRUNC(PRODUCT(G$10:G285),15)</f>
        <v>1.0614981782112101</v>
      </c>
      <c r="I286" s="4">
        <f t="shared" si="66"/>
        <v>1</v>
      </c>
      <c r="J286" s="4">
        <f t="shared" ca="1" si="59"/>
        <v>1.0614981800000001</v>
      </c>
      <c r="K286" s="4">
        <f t="shared" ca="1" si="60"/>
        <v>614.98180000000002</v>
      </c>
      <c r="L286" s="23">
        <f>IF(VLOOKUP(A286,$U$12:$AD$125,8)=VLOOKUP(A285,$U$12:$AD$125,8),0,VLOOKUP(A286,U$12:$AD$125,8))</f>
        <v>0</v>
      </c>
      <c r="M286" s="9">
        <f>IF(L286&gt;0,VLOOKUP(L286,T$12:$AC$125,7),0)</f>
        <v>0</v>
      </c>
      <c r="N286" s="10">
        <f t="shared" si="61"/>
        <v>0</v>
      </c>
      <c r="O286" s="10">
        <f t="shared" ca="1" si="62"/>
        <v>614.98180000000002</v>
      </c>
      <c r="P286" s="24" t="str">
        <f t="shared" si="67"/>
        <v>A+J=</v>
      </c>
      <c r="Q286" s="12">
        <f t="shared" si="68"/>
        <v>43291</v>
      </c>
      <c r="R286" s="13"/>
      <c r="S286" s="36"/>
      <c r="T286" s="48">
        <v>44350</v>
      </c>
      <c r="U286" s="21" t="s">
        <v>72</v>
      </c>
      <c r="V286" s="40"/>
      <c r="W286" s="36"/>
      <c r="X286" s="36"/>
      <c r="Y286" s="36"/>
      <c r="Z286" s="13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8"/>
      <c r="FN286" s="38"/>
      <c r="FO286" s="38"/>
    </row>
    <row r="287" spans="1:173" x14ac:dyDescent="0.2">
      <c r="A287" s="109">
        <f t="shared" si="63"/>
        <v>43203</v>
      </c>
      <c r="B287" s="4">
        <f t="shared" ca="1" si="69"/>
        <v>10617.787</v>
      </c>
      <c r="C287" s="4">
        <f t="shared" si="64"/>
        <v>10000</v>
      </c>
      <c r="D287" s="6">
        <f ca="1">IF(A287&lt;$B$1,VLOOKUP(A287,[1]DI!$A$4:$B$15000,2,FALSE),0)</f>
        <v>6.3899999999999998E-2</v>
      </c>
      <c r="E287" s="4">
        <f t="shared" ca="1" si="57"/>
        <v>2.4583E-4</v>
      </c>
      <c r="F287" s="22">
        <f t="shared" si="65"/>
        <v>1.075</v>
      </c>
      <c r="G287" s="7">
        <f t="shared" ca="1" si="58"/>
        <v>1.0002642672499999</v>
      </c>
      <c r="H287" s="4">
        <f ca="1">TRUNC(PRODUCT(G$10:G286),15)</f>
        <v>1.06177869741565</v>
      </c>
      <c r="I287" s="4">
        <f t="shared" si="66"/>
        <v>1</v>
      </c>
      <c r="J287" s="4">
        <f t="shared" ca="1" si="59"/>
        <v>1.0617787000000001</v>
      </c>
      <c r="K287" s="4">
        <f t="shared" ca="1" si="60"/>
        <v>617.78700000000003</v>
      </c>
      <c r="L287" s="23">
        <f>IF(VLOOKUP(A287,$U$12:$AD$125,8)=VLOOKUP(A286,$U$12:$AD$125,8),0,VLOOKUP(A287,U$12:$AD$125,8))</f>
        <v>0</v>
      </c>
      <c r="M287" s="9">
        <f>IF(L287&gt;0,VLOOKUP(L287,T$12:$AC$125,7),0)</f>
        <v>0</v>
      </c>
      <c r="N287" s="10">
        <f t="shared" si="61"/>
        <v>0</v>
      </c>
      <c r="O287" s="10">
        <f t="shared" ca="1" si="62"/>
        <v>617.78700000000003</v>
      </c>
      <c r="P287" s="24" t="str">
        <f t="shared" si="67"/>
        <v>A+J=</v>
      </c>
      <c r="Q287" s="12">
        <f t="shared" si="68"/>
        <v>43291</v>
      </c>
      <c r="R287" s="13"/>
      <c r="S287" s="13"/>
      <c r="T287" s="48">
        <v>44446</v>
      </c>
      <c r="U287" s="21" t="s">
        <v>73</v>
      </c>
      <c r="V287" s="40"/>
      <c r="W287" s="13"/>
      <c r="X287" s="13"/>
      <c r="Y287" s="13"/>
      <c r="Z287" s="13"/>
      <c r="AA287" s="13"/>
      <c r="AB287" s="13"/>
      <c r="AC287" s="13"/>
      <c r="AD287" s="13"/>
      <c r="AE287" s="13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</row>
    <row r="288" spans="1:173" x14ac:dyDescent="0.2">
      <c r="A288" s="109">
        <f t="shared" si="63"/>
        <v>43204</v>
      </c>
      <c r="B288" s="4">
        <f t="shared" ca="1" si="69"/>
        <v>10620.5929</v>
      </c>
      <c r="C288" s="4">
        <f t="shared" si="64"/>
        <v>10000</v>
      </c>
      <c r="D288" s="6">
        <f ca="1">IF(A288&lt;$B$1,VLOOKUP(A288,[1]DI!$A$4:$B$15000,2,FALSE),0)</f>
        <v>0</v>
      </c>
      <c r="E288" s="4">
        <f t="shared" ca="1" si="57"/>
        <v>0</v>
      </c>
      <c r="F288" s="22">
        <f t="shared" si="65"/>
        <v>1.075</v>
      </c>
      <c r="G288" s="7">
        <f t="shared" ca="1" si="58"/>
        <v>1</v>
      </c>
      <c r="H288" s="4">
        <f ca="1">TRUNC(PRODUCT(G$10:G287),15)</f>
        <v>1.06205929075212</v>
      </c>
      <c r="I288" s="4">
        <f t="shared" si="66"/>
        <v>1</v>
      </c>
      <c r="J288" s="4">
        <f t="shared" ca="1" si="59"/>
        <v>1.0620592900000001</v>
      </c>
      <c r="K288" s="4">
        <f t="shared" ca="1" si="60"/>
        <v>620.59289999999999</v>
      </c>
      <c r="L288" s="23">
        <f>IF(VLOOKUP(A288,$U$12:$AD$125,8)=VLOOKUP(A287,$U$12:$AD$125,8),0,VLOOKUP(A288,U$12:$AD$125,8))</f>
        <v>0</v>
      </c>
      <c r="M288" s="9">
        <f>IF(L288&gt;0,VLOOKUP(L288,T$12:$AC$125,7),0)</f>
        <v>0</v>
      </c>
      <c r="N288" s="10">
        <f t="shared" si="61"/>
        <v>0</v>
      </c>
      <c r="O288" s="10">
        <f t="shared" ca="1" si="62"/>
        <v>620.59289999999999</v>
      </c>
      <c r="P288" s="24" t="str">
        <f t="shared" si="67"/>
        <v>A+J=</v>
      </c>
      <c r="Q288" s="12">
        <f t="shared" si="68"/>
        <v>43291</v>
      </c>
      <c r="R288" s="45"/>
      <c r="S288" s="36"/>
      <c r="T288" s="46">
        <v>44481</v>
      </c>
      <c r="U288" s="47" t="s">
        <v>68</v>
      </c>
      <c r="V288" s="38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8"/>
      <c r="FN288" s="38"/>
      <c r="FO288" s="38"/>
      <c r="FP288" s="38"/>
      <c r="FQ288" s="38"/>
    </row>
    <row r="289" spans="1:168" x14ac:dyDescent="0.2">
      <c r="A289" s="109">
        <f t="shared" si="63"/>
        <v>43205</v>
      </c>
      <c r="B289" s="4">
        <f t="shared" ca="1" si="69"/>
        <v>10620.5929</v>
      </c>
      <c r="C289" s="4">
        <f t="shared" si="64"/>
        <v>10000</v>
      </c>
      <c r="D289" s="6">
        <f ca="1">IF(A289&lt;$B$1,VLOOKUP(A289,[1]DI!$A$4:$B$15000,2,FALSE),0)</f>
        <v>0</v>
      </c>
      <c r="E289" s="4">
        <f t="shared" ca="1" si="57"/>
        <v>0</v>
      </c>
      <c r="F289" s="22">
        <f t="shared" si="65"/>
        <v>1.075</v>
      </c>
      <c r="G289" s="7">
        <f t="shared" ca="1" si="58"/>
        <v>1</v>
      </c>
      <c r="H289" s="4">
        <f ca="1">TRUNC(PRODUCT(G$10:G288),15)</f>
        <v>1.06205929075212</v>
      </c>
      <c r="I289" s="4">
        <f t="shared" si="66"/>
        <v>1</v>
      </c>
      <c r="J289" s="4">
        <f t="shared" ca="1" si="59"/>
        <v>1.0620592900000001</v>
      </c>
      <c r="K289" s="4">
        <f t="shared" ca="1" si="60"/>
        <v>620.59289999999999</v>
      </c>
      <c r="L289" s="23">
        <f>IF(VLOOKUP(A289,$U$12:$AD$125,8)=VLOOKUP(A288,$U$12:$AD$125,8),0,VLOOKUP(A289,U$12:$AD$125,8))</f>
        <v>0</v>
      </c>
      <c r="M289" s="9">
        <f>IF(L289&gt;0,VLOOKUP(L289,T$12:$AC$125,7),0)</f>
        <v>0</v>
      </c>
      <c r="N289" s="10">
        <f t="shared" si="61"/>
        <v>0</v>
      </c>
      <c r="O289" s="10">
        <f t="shared" ca="1" si="62"/>
        <v>620.59289999999999</v>
      </c>
      <c r="P289" s="24" t="str">
        <f t="shared" si="67"/>
        <v>A+J=</v>
      </c>
      <c r="Q289" s="12">
        <f t="shared" si="68"/>
        <v>43291</v>
      </c>
      <c r="R289" s="13"/>
      <c r="S289" s="13"/>
      <c r="T289" s="48">
        <v>44502</v>
      </c>
      <c r="U289" s="21" t="s">
        <v>74</v>
      </c>
      <c r="V289" s="40"/>
      <c r="W289" s="13"/>
      <c r="X289" s="13"/>
      <c r="Y289" s="13"/>
      <c r="Z289" s="13"/>
      <c r="AA289" s="13"/>
      <c r="AB289" s="13"/>
      <c r="AC289" s="13"/>
      <c r="AD289" s="13"/>
      <c r="AE289" s="13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</row>
    <row r="290" spans="1:168" x14ac:dyDescent="0.2">
      <c r="A290" s="109">
        <f t="shared" si="63"/>
        <v>43206</v>
      </c>
      <c r="B290" s="4">
        <f t="shared" ca="1" si="69"/>
        <v>10620.5929</v>
      </c>
      <c r="C290" s="4">
        <f t="shared" si="64"/>
        <v>10000</v>
      </c>
      <c r="D290" s="6">
        <f ca="1">IF(A290&lt;$B$1,VLOOKUP(A290,[1]DI!$A$4:$B$15000,2,FALSE),0)</f>
        <v>6.3899999999999998E-2</v>
      </c>
      <c r="E290" s="4">
        <f t="shared" ca="1" si="57"/>
        <v>2.4583E-4</v>
      </c>
      <c r="F290" s="22">
        <f t="shared" si="65"/>
        <v>1.075</v>
      </c>
      <c r="G290" s="7">
        <f t="shared" ca="1" si="58"/>
        <v>1.0002642672499999</v>
      </c>
      <c r="H290" s="4">
        <f ca="1">TRUNC(PRODUCT(G$10:G289),15)</f>
        <v>1.06205929075212</v>
      </c>
      <c r="I290" s="4">
        <f t="shared" si="66"/>
        <v>1</v>
      </c>
      <c r="J290" s="4">
        <f t="shared" ca="1" si="59"/>
        <v>1.0620592900000001</v>
      </c>
      <c r="K290" s="4">
        <f t="shared" ca="1" si="60"/>
        <v>620.59289999999999</v>
      </c>
      <c r="L290" s="23">
        <f>IF(VLOOKUP(A290,$U$12:$AD$125,8)=VLOOKUP(A289,$U$12:$AD$125,8),0,VLOOKUP(A290,U$12:$AD$125,8))</f>
        <v>0</v>
      </c>
      <c r="M290" s="9">
        <f>IF(L290&gt;0,VLOOKUP(L290,T$12:$AC$125,7),0)</f>
        <v>0</v>
      </c>
      <c r="N290" s="10">
        <f t="shared" si="61"/>
        <v>0</v>
      </c>
      <c r="O290" s="10">
        <f t="shared" ca="1" si="62"/>
        <v>620.59289999999999</v>
      </c>
      <c r="P290" s="24" t="str">
        <f t="shared" si="67"/>
        <v>A+J=</v>
      </c>
      <c r="Q290" s="12">
        <f t="shared" si="68"/>
        <v>43291</v>
      </c>
      <c r="R290" s="13"/>
      <c r="S290" s="13"/>
      <c r="T290" s="48">
        <v>44515</v>
      </c>
      <c r="U290" s="21" t="s">
        <v>75</v>
      </c>
      <c r="V290" s="40"/>
      <c r="W290" s="13"/>
      <c r="X290" s="13"/>
      <c r="Y290" s="13"/>
      <c r="Z290" s="13"/>
      <c r="AA290" s="13"/>
      <c r="AB290" s="13"/>
      <c r="AC290" s="13"/>
      <c r="AD290" s="13"/>
      <c r="AE290" s="13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</row>
    <row r="291" spans="1:168" x14ac:dyDescent="0.2">
      <c r="A291" s="109">
        <f t="shared" si="63"/>
        <v>43207</v>
      </c>
      <c r="B291" s="4">
        <f t="shared" ca="1" si="69"/>
        <v>10623.399600000001</v>
      </c>
      <c r="C291" s="4">
        <f t="shared" si="64"/>
        <v>10000</v>
      </c>
      <c r="D291" s="6">
        <f ca="1">IF(A291&lt;$B$1,VLOOKUP(A291,[1]DI!$A$4:$B$15000,2,FALSE),0)</f>
        <v>6.3899999999999998E-2</v>
      </c>
      <c r="E291" s="4">
        <f t="shared" ca="1" si="57"/>
        <v>2.4583E-4</v>
      </c>
      <c r="F291" s="22">
        <f t="shared" si="65"/>
        <v>1.075</v>
      </c>
      <c r="G291" s="7">
        <f t="shared" ca="1" si="58"/>
        <v>1.0002642672499999</v>
      </c>
      <c r="H291" s="4">
        <f ca="1">TRUNC(PRODUCT(G$10:G290),15)</f>
        <v>1.06233995824023</v>
      </c>
      <c r="I291" s="4">
        <f t="shared" si="66"/>
        <v>1</v>
      </c>
      <c r="J291" s="4">
        <f t="shared" ca="1" si="59"/>
        <v>1.0623399600000001</v>
      </c>
      <c r="K291" s="4">
        <f t="shared" ca="1" si="60"/>
        <v>623.39959999999996</v>
      </c>
      <c r="L291" s="23">
        <f>IF(VLOOKUP(A291,$U$12:$AD$125,8)=VLOOKUP(A290,$U$12:$AD$125,8),0,VLOOKUP(A291,U$12:$AD$125,8))</f>
        <v>0</v>
      </c>
      <c r="M291" s="9">
        <f>IF(L291&gt;0,VLOOKUP(L291,T$12:$AC$125,7),0)</f>
        <v>0</v>
      </c>
      <c r="N291" s="10">
        <f t="shared" si="61"/>
        <v>0</v>
      </c>
      <c r="O291" s="10">
        <f t="shared" ca="1" si="62"/>
        <v>623.39959999999996</v>
      </c>
      <c r="P291" s="24" t="str">
        <f t="shared" si="67"/>
        <v>A+J=</v>
      </c>
      <c r="Q291" s="12">
        <f t="shared" si="68"/>
        <v>43291</v>
      </c>
      <c r="R291" s="13"/>
      <c r="S291" s="13"/>
      <c r="T291" s="48">
        <v>44242</v>
      </c>
      <c r="U291" s="21" t="s">
        <v>62</v>
      </c>
      <c r="V291" s="40"/>
      <c r="W291" s="13"/>
      <c r="X291" s="13"/>
      <c r="Y291" s="13"/>
      <c r="Z291" s="13"/>
      <c r="AA291" s="13"/>
      <c r="AB291" s="13"/>
      <c r="AC291" s="13"/>
      <c r="AD291" s="13"/>
      <c r="AE291" s="13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</row>
    <row r="292" spans="1:168" x14ac:dyDescent="0.2">
      <c r="A292" s="109">
        <f t="shared" si="63"/>
        <v>43208</v>
      </c>
      <c r="B292" s="4">
        <f t="shared" ca="1" si="69"/>
        <v>10626.207</v>
      </c>
      <c r="C292" s="4">
        <f t="shared" si="64"/>
        <v>10000</v>
      </c>
      <c r="D292" s="6">
        <f ca="1">IF(A292&lt;$B$1,VLOOKUP(A292,[1]DI!$A$4:$B$15000,2,FALSE),0)</f>
        <v>6.3899999999999998E-2</v>
      </c>
      <c r="E292" s="4">
        <f t="shared" ca="1" si="57"/>
        <v>2.4583E-4</v>
      </c>
      <c r="F292" s="22">
        <f t="shared" si="65"/>
        <v>1.075</v>
      </c>
      <c r="G292" s="7">
        <f t="shared" ca="1" si="58"/>
        <v>1.0002642672499999</v>
      </c>
      <c r="H292" s="4">
        <f ca="1">TRUNC(PRODUCT(G$10:G291),15)</f>
        <v>1.06262069989956</v>
      </c>
      <c r="I292" s="4">
        <f t="shared" si="66"/>
        <v>1</v>
      </c>
      <c r="J292" s="4">
        <f t="shared" ca="1" si="59"/>
        <v>1.0626207000000001</v>
      </c>
      <c r="K292" s="4">
        <f t="shared" ca="1" si="60"/>
        <v>626.20699999999999</v>
      </c>
      <c r="L292" s="23">
        <f>IF(VLOOKUP(A292,$U$12:$AD$125,8)=VLOOKUP(A291,$U$12:$AD$125,8),0,VLOOKUP(A292,U$12:$AD$125,8))</f>
        <v>0</v>
      </c>
      <c r="M292" s="9">
        <f>IF(L292&gt;0,VLOOKUP(L292,T$12:$AC$125,7),0)</f>
        <v>0</v>
      </c>
      <c r="N292" s="10">
        <f t="shared" si="61"/>
        <v>0</v>
      </c>
      <c r="O292" s="10">
        <f t="shared" ca="1" si="62"/>
        <v>626.20699999999999</v>
      </c>
      <c r="P292" s="24" t="str">
        <f t="shared" si="67"/>
        <v>A+J=</v>
      </c>
      <c r="Q292" s="12">
        <f t="shared" si="68"/>
        <v>43291</v>
      </c>
      <c r="R292" s="13"/>
      <c r="S292" s="13"/>
      <c r="T292" s="48">
        <v>44243</v>
      </c>
      <c r="U292" s="21" t="s">
        <v>62</v>
      </c>
      <c r="V292" s="40"/>
      <c r="W292" s="13"/>
      <c r="X292" s="13"/>
      <c r="Y292" s="13"/>
      <c r="Z292" s="13"/>
      <c r="AA292" s="13"/>
      <c r="AB292" s="13"/>
      <c r="AC292" s="13"/>
      <c r="AD292" s="13"/>
      <c r="AE292" s="13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</row>
    <row r="293" spans="1:168" x14ac:dyDescent="0.2">
      <c r="A293" s="109">
        <f t="shared" si="63"/>
        <v>43209</v>
      </c>
      <c r="B293" s="4">
        <f t="shared" ca="1" si="69"/>
        <v>10629.0152</v>
      </c>
      <c r="C293" s="4">
        <f t="shared" si="64"/>
        <v>10000</v>
      </c>
      <c r="D293" s="6">
        <f ca="1">IF(A293&lt;$B$1,VLOOKUP(A293,[1]DI!$A$4:$B$15000,2,FALSE),0)</f>
        <v>6.3899999999999998E-2</v>
      </c>
      <c r="E293" s="4">
        <f t="shared" ca="1" si="57"/>
        <v>2.4583E-4</v>
      </c>
      <c r="F293" s="22">
        <f t="shared" si="65"/>
        <v>1.075</v>
      </c>
      <c r="G293" s="7">
        <f t="shared" ca="1" si="58"/>
        <v>1.0002642672499999</v>
      </c>
      <c r="H293" s="4">
        <f ca="1">TRUNC(PRODUCT(G$10:G292),15)</f>
        <v>1.0629015157497099</v>
      </c>
      <c r="I293" s="4">
        <f t="shared" si="66"/>
        <v>1</v>
      </c>
      <c r="J293" s="4">
        <f t="shared" ca="1" si="59"/>
        <v>1.06290152</v>
      </c>
      <c r="K293" s="4">
        <f t="shared" ca="1" si="60"/>
        <v>629.01520000000005</v>
      </c>
      <c r="L293" s="23">
        <f>IF(VLOOKUP(A293,$U$12:$AD$125,8)=VLOOKUP(A292,$U$12:$AD$125,8),0,VLOOKUP(A293,U$12:$AD$125,8))</f>
        <v>0</v>
      </c>
      <c r="M293" s="9">
        <f>IF(L293&gt;0,VLOOKUP(L293,T$12:$AC$125,7),0)</f>
        <v>0</v>
      </c>
      <c r="N293" s="10">
        <f t="shared" si="61"/>
        <v>0</v>
      </c>
      <c r="O293" s="10">
        <f t="shared" ca="1" si="62"/>
        <v>629.01520000000005</v>
      </c>
      <c r="P293" s="24" t="str">
        <f t="shared" si="67"/>
        <v>A+J=</v>
      </c>
      <c r="Q293" s="12">
        <f t="shared" si="68"/>
        <v>43291</v>
      </c>
      <c r="R293" s="13"/>
      <c r="S293" s="13"/>
      <c r="T293" s="48">
        <v>44288</v>
      </c>
      <c r="U293" s="21" t="s">
        <v>70</v>
      </c>
      <c r="V293" s="40"/>
      <c r="W293" s="13"/>
      <c r="X293" s="13"/>
      <c r="Y293" s="13"/>
      <c r="Z293" s="13"/>
      <c r="AA293" s="13"/>
      <c r="AB293" s="13"/>
      <c r="AC293" s="13"/>
      <c r="AD293" s="13"/>
      <c r="AE293" s="13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</row>
    <row r="294" spans="1:168" x14ac:dyDescent="0.2">
      <c r="A294" s="109">
        <f t="shared" si="63"/>
        <v>43210</v>
      </c>
      <c r="B294" s="4">
        <f t="shared" ca="1" si="69"/>
        <v>10631.8241</v>
      </c>
      <c r="C294" s="4">
        <f t="shared" si="64"/>
        <v>10000</v>
      </c>
      <c r="D294" s="6">
        <f ca="1">IF(A294&lt;$B$1,VLOOKUP(A294,[1]DI!$A$4:$B$15000,2,FALSE),0)</f>
        <v>6.3899999999999998E-2</v>
      </c>
      <c r="E294" s="4">
        <f t="shared" ca="1" si="57"/>
        <v>2.4583E-4</v>
      </c>
      <c r="F294" s="22">
        <f t="shared" si="65"/>
        <v>1.075</v>
      </c>
      <c r="G294" s="7">
        <f t="shared" ca="1" si="58"/>
        <v>1.0002642672499999</v>
      </c>
      <c r="H294" s="4">
        <f ca="1">TRUNC(PRODUCT(G$10:G293),15)</f>
        <v>1.0631824058103001</v>
      </c>
      <c r="I294" s="4">
        <f t="shared" si="66"/>
        <v>1</v>
      </c>
      <c r="J294" s="4">
        <f t="shared" ca="1" si="59"/>
        <v>1.06318241</v>
      </c>
      <c r="K294" s="4">
        <f t="shared" ca="1" si="60"/>
        <v>631.82410000000004</v>
      </c>
      <c r="L294" s="23">
        <f>IF(VLOOKUP(A294,$U$12:$AD$125,8)=VLOOKUP(A293,$U$12:$AD$125,8),0,VLOOKUP(A294,U$12:$AD$125,8))</f>
        <v>0</v>
      </c>
      <c r="M294" s="9">
        <f>IF(L294&gt;0,VLOOKUP(L294,T$12:$AC$125,7),0)</f>
        <v>0</v>
      </c>
      <c r="N294" s="10">
        <f t="shared" si="61"/>
        <v>0</v>
      </c>
      <c r="O294" s="10">
        <f t="shared" ca="1" si="62"/>
        <v>631.82410000000004</v>
      </c>
      <c r="P294" s="24" t="str">
        <f t="shared" si="67"/>
        <v>A+J=</v>
      </c>
      <c r="Q294" s="12">
        <f t="shared" si="68"/>
        <v>43291</v>
      </c>
      <c r="R294" s="13"/>
      <c r="S294" s="13"/>
      <c r="T294" s="48">
        <v>44307</v>
      </c>
      <c r="U294" s="21" t="s">
        <v>64</v>
      </c>
      <c r="V294" s="40"/>
      <c r="W294" s="13"/>
      <c r="X294" s="13"/>
      <c r="Y294" s="13"/>
      <c r="Z294" s="13"/>
      <c r="AA294" s="13"/>
      <c r="AB294" s="13"/>
      <c r="AC294" s="13"/>
      <c r="AD294" s="13"/>
      <c r="AE294" s="13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</row>
    <row r="295" spans="1:168" x14ac:dyDescent="0.2">
      <c r="A295" s="109">
        <f t="shared" si="63"/>
        <v>43211</v>
      </c>
      <c r="B295" s="4">
        <f t="shared" ca="1" si="69"/>
        <v>10634.6337</v>
      </c>
      <c r="C295" s="4">
        <f t="shared" si="64"/>
        <v>10000</v>
      </c>
      <c r="D295" s="6">
        <f ca="1">IF(A295&lt;$B$1,VLOOKUP(A295,[1]DI!$A$4:$B$15000,2,FALSE),0)</f>
        <v>0</v>
      </c>
      <c r="E295" s="4">
        <f t="shared" ca="1" si="57"/>
        <v>0</v>
      </c>
      <c r="F295" s="22">
        <f t="shared" si="65"/>
        <v>1.075</v>
      </c>
      <c r="G295" s="7">
        <f t="shared" ca="1" si="58"/>
        <v>1</v>
      </c>
      <c r="H295" s="4">
        <f ca="1">TRUNC(PRODUCT(G$10:G294),15)</f>
        <v>1.06346337010093</v>
      </c>
      <c r="I295" s="4">
        <f t="shared" si="66"/>
        <v>1</v>
      </c>
      <c r="J295" s="4">
        <f t="shared" ca="1" si="59"/>
        <v>1.06346337</v>
      </c>
      <c r="K295" s="4">
        <f t="shared" ca="1" si="60"/>
        <v>634.63369999999998</v>
      </c>
      <c r="L295" s="23">
        <f>IF(VLOOKUP(A295,$U$12:$AD$125,8)=VLOOKUP(A294,$U$12:$AD$125,8),0,VLOOKUP(A295,U$12:$AD$125,8))</f>
        <v>0</v>
      </c>
      <c r="M295" s="9">
        <f>IF(L295&gt;0,VLOOKUP(L295,T$12:$AC$125,7),0)</f>
        <v>0</v>
      </c>
      <c r="N295" s="10">
        <f t="shared" si="61"/>
        <v>0</v>
      </c>
      <c r="O295" s="10">
        <f t="shared" ca="1" si="62"/>
        <v>634.63369999999998</v>
      </c>
      <c r="P295" s="24" t="str">
        <f t="shared" si="67"/>
        <v>A+J=</v>
      </c>
      <c r="Q295" s="12">
        <f t="shared" si="68"/>
        <v>43291</v>
      </c>
      <c r="R295" s="13"/>
      <c r="S295" s="13"/>
      <c r="T295" s="48">
        <v>44350</v>
      </c>
      <c r="U295" s="21" t="s">
        <v>72</v>
      </c>
      <c r="V295" s="40"/>
      <c r="W295" s="13"/>
      <c r="X295" s="13"/>
      <c r="Y295" s="13"/>
      <c r="Z295" s="13"/>
      <c r="AA295" s="13"/>
      <c r="AB295" s="13"/>
      <c r="AC295" s="13"/>
      <c r="AD295" s="13"/>
      <c r="AE295" s="13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</row>
    <row r="296" spans="1:168" x14ac:dyDescent="0.2">
      <c r="A296" s="109">
        <f t="shared" si="63"/>
        <v>43212</v>
      </c>
      <c r="B296" s="4">
        <f t="shared" ca="1" si="69"/>
        <v>10634.6337</v>
      </c>
      <c r="C296" s="4">
        <f t="shared" si="64"/>
        <v>10000</v>
      </c>
      <c r="D296" s="6">
        <f ca="1">IF(A296&lt;$B$1,VLOOKUP(A296,[1]DI!$A$4:$B$15000,2,FALSE),0)</f>
        <v>0</v>
      </c>
      <c r="E296" s="4">
        <f t="shared" ca="1" si="57"/>
        <v>0</v>
      </c>
      <c r="F296" s="22">
        <f t="shared" si="65"/>
        <v>1.075</v>
      </c>
      <c r="G296" s="7">
        <f t="shared" ca="1" si="58"/>
        <v>1</v>
      </c>
      <c r="H296" s="4">
        <f ca="1">TRUNC(PRODUCT(G$10:G295),15)</f>
        <v>1.06346337010093</v>
      </c>
      <c r="I296" s="4">
        <f t="shared" si="66"/>
        <v>1</v>
      </c>
      <c r="J296" s="4">
        <f t="shared" ca="1" si="59"/>
        <v>1.06346337</v>
      </c>
      <c r="K296" s="4">
        <f t="shared" ca="1" si="60"/>
        <v>634.63369999999998</v>
      </c>
      <c r="L296" s="23">
        <f>IF(VLOOKUP(A296,$U$12:$AD$125,8)=VLOOKUP(A295,$U$12:$AD$125,8),0,VLOOKUP(A296,U$12:$AD$125,8))</f>
        <v>0</v>
      </c>
      <c r="M296" s="9">
        <f>IF(L296&gt;0,VLOOKUP(L296,T$12:$AC$125,7),0)</f>
        <v>0</v>
      </c>
      <c r="N296" s="10">
        <f t="shared" si="61"/>
        <v>0</v>
      </c>
      <c r="O296" s="10">
        <f t="shared" ca="1" si="62"/>
        <v>634.63369999999998</v>
      </c>
      <c r="P296" s="24" t="str">
        <f t="shared" si="67"/>
        <v>A+J=</v>
      </c>
      <c r="Q296" s="12">
        <f t="shared" si="68"/>
        <v>43291</v>
      </c>
      <c r="R296" s="13"/>
      <c r="S296" s="13"/>
      <c r="T296" s="48">
        <v>44446</v>
      </c>
      <c r="U296" s="21" t="s">
        <v>73</v>
      </c>
      <c r="V296" s="40"/>
      <c r="W296" s="13"/>
      <c r="X296" s="13"/>
      <c r="Y296" s="13"/>
      <c r="Z296" s="13"/>
      <c r="AA296" s="13"/>
      <c r="AB296" s="13"/>
      <c r="AC296" s="13"/>
      <c r="AD296" s="13"/>
      <c r="AE296" s="13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</row>
    <row r="297" spans="1:168" x14ac:dyDescent="0.2">
      <c r="A297" s="109">
        <f t="shared" si="63"/>
        <v>43213</v>
      </c>
      <c r="B297" s="4">
        <f t="shared" ca="1" si="69"/>
        <v>10634.6337</v>
      </c>
      <c r="C297" s="4">
        <f t="shared" si="64"/>
        <v>10000</v>
      </c>
      <c r="D297" s="6">
        <f ca="1">IF(A297&lt;$B$1,VLOOKUP(A297,[1]DI!$A$4:$B$15000,2,FALSE),0)</f>
        <v>6.3899999999999998E-2</v>
      </c>
      <c r="E297" s="4">
        <f t="shared" ca="1" si="57"/>
        <v>2.4583E-4</v>
      </c>
      <c r="F297" s="22">
        <f t="shared" si="65"/>
        <v>1.075</v>
      </c>
      <c r="G297" s="7">
        <f t="shared" ca="1" si="58"/>
        <v>1.0002642672499999</v>
      </c>
      <c r="H297" s="4">
        <f ca="1">TRUNC(PRODUCT(G$10:G296),15)</f>
        <v>1.06346337010093</v>
      </c>
      <c r="I297" s="4">
        <f t="shared" si="66"/>
        <v>1</v>
      </c>
      <c r="J297" s="4">
        <f t="shared" ca="1" si="59"/>
        <v>1.06346337</v>
      </c>
      <c r="K297" s="4">
        <f t="shared" ca="1" si="60"/>
        <v>634.63369999999998</v>
      </c>
      <c r="L297" s="23">
        <f>IF(VLOOKUP(A297,$U$12:$AD$125,8)=VLOOKUP(A296,$U$12:$AD$125,8),0,VLOOKUP(A297,U$12:$AD$125,8))</f>
        <v>0</v>
      </c>
      <c r="M297" s="9">
        <f>IF(L297&gt;0,VLOOKUP(L297,T$12:$AC$125,7),0)</f>
        <v>0</v>
      </c>
      <c r="N297" s="10">
        <f t="shared" si="61"/>
        <v>0</v>
      </c>
      <c r="O297" s="10">
        <f t="shared" ca="1" si="62"/>
        <v>634.63369999999998</v>
      </c>
      <c r="P297" s="24" t="str">
        <f t="shared" si="67"/>
        <v>A+J=</v>
      </c>
      <c r="Q297" s="12">
        <f t="shared" si="68"/>
        <v>43291</v>
      </c>
      <c r="R297" s="13"/>
      <c r="S297" s="13"/>
      <c r="T297" s="48">
        <v>44481</v>
      </c>
      <c r="U297" s="26" t="s">
        <v>68</v>
      </c>
      <c r="V297" s="40"/>
      <c r="W297" s="13"/>
      <c r="X297" s="13"/>
      <c r="Y297" s="13"/>
      <c r="Z297" s="13"/>
      <c r="AA297" s="13"/>
      <c r="AB297" s="13"/>
      <c r="AC297" s="13"/>
      <c r="AD297" s="13"/>
      <c r="AE297" s="13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</row>
    <row r="298" spans="1:168" x14ac:dyDescent="0.2">
      <c r="A298" s="109">
        <f t="shared" si="63"/>
        <v>43214</v>
      </c>
      <c r="B298" s="4">
        <f t="shared" ca="1" si="69"/>
        <v>10637.444100000001</v>
      </c>
      <c r="C298" s="4">
        <f t="shared" si="64"/>
        <v>10000</v>
      </c>
      <c r="D298" s="6">
        <f ca="1">IF(A298&lt;$B$1,VLOOKUP(A298,[1]DI!$A$4:$B$15000,2,FALSE),0)</f>
        <v>6.3899999999999998E-2</v>
      </c>
      <c r="E298" s="4">
        <f t="shared" ca="1" si="57"/>
        <v>2.4583E-4</v>
      </c>
      <c r="F298" s="22">
        <f t="shared" si="65"/>
        <v>1.075</v>
      </c>
      <c r="G298" s="7">
        <f t="shared" ca="1" si="58"/>
        <v>1.0002642672499999</v>
      </c>
      <c r="H298" s="4">
        <f ca="1">TRUNC(PRODUCT(G$10:G297),15)</f>
        <v>1.06374440864123</v>
      </c>
      <c r="I298" s="4">
        <f t="shared" si="66"/>
        <v>1</v>
      </c>
      <c r="J298" s="4">
        <f t="shared" ca="1" si="59"/>
        <v>1.06374441</v>
      </c>
      <c r="K298" s="4">
        <f t="shared" ca="1" si="60"/>
        <v>637.44410000000005</v>
      </c>
      <c r="L298" s="23">
        <f>IF(VLOOKUP(A298,$U$12:$AD$125,8)=VLOOKUP(A297,$U$12:$AD$125,8),0,VLOOKUP(A298,U$12:$AD$125,8))</f>
        <v>0</v>
      </c>
      <c r="M298" s="9">
        <f>IF(L298&gt;0,VLOOKUP(L298,T$12:$AC$125,7),0)</f>
        <v>0</v>
      </c>
      <c r="N298" s="10">
        <f t="shared" si="61"/>
        <v>0</v>
      </c>
      <c r="O298" s="10">
        <f t="shared" ca="1" si="62"/>
        <v>637.44410000000005</v>
      </c>
      <c r="P298" s="24" t="str">
        <f t="shared" si="67"/>
        <v>A+J=</v>
      </c>
      <c r="Q298" s="12">
        <f t="shared" si="68"/>
        <v>43291</v>
      </c>
      <c r="R298" s="13"/>
      <c r="S298" s="13"/>
      <c r="T298" s="48">
        <v>44502</v>
      </c>
      <c r="U298" s="21" t="s">
        <v>74</v>
      </c>
      <c r="V298" s="40"/>
      <c r="W298" s="13"/>
      <c r="X298" s="13"/>
      <c r="Y298" s="13"/>
      <c r="Z298" s="13"/>
      <c r="AA298" s="13"/>
      <c r="AB298" s="13"/>
      <c r="AC298" s="13"/>
      <c r="AD298" s="13"/>
      <c r="AE298" s="13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</row>
    <row r="299" spans="1:168" x14ac:dyDescent="0.2">
      <c r="A299" s="109">
        <f t="shared" si="63"/>
        <v>43215</v>
      </c>
      <c r="B299" s="4">
        <f t="shared" ca="1" si="69"/>
        <v>10640.255199990001</v>
      </c>
      <c r="C299" s="4">
        <f t="shared" si="64"/>
        <v>10000</v>
      </c>
      <c r="D299" s="6">
        <f ca="1">IF(A299&lt;$B$1,VLOOKUP(A299,[1]DI!$A$4:$B$15000,2,FALSE),0)</f>
        <v>6.3899999999999998E-2</v>
      </c>
      <c r="E299" s="4">
        <f t="shared" ca="1" si="57"/>
        <v>2.4583E-4</v>
      </c>
      <c r="F299" s="22">
        <f t="shared" si="65"/>
        <v>1.075</v>
      </c>
      <c r="G299" s="7">
        <f t="shared" ca="1" si="58"/>
        <v>1.0002642672499999</v>
      </c>
      <c r="H299" s="4">
        <f ca="1">TRUNC(PRODUCT(G$10:G298),15)</f>
        <v>1.0640255214508001</v>
      </c>
      <c r="I299" s="4">
        <f t="shared" si="66"/>
        <v>1</v>
      </c>
      <c r="J299" s="4">
        <f t="shared" ca="1" si="59"/>
        <v>1.0640255199999999</v>
      </c>
      <c r="K299" s="4">
        <f t="shared" ca="1" si="60"/>
        <v>640.25519999000005</v>
      </c>
      <c r="L299" s="23">
        <f>IF(VLOOKUP(A299,$U$12:$AD$125,8)=VLOOKUP(A298,$U$12:$AD$125,8),0,VLOOKUP(A299,U$12:$AD$125,8))</f>
        <v>0</v>
      </c>
      <c r="M299" s="9">
        <f>IF(L299&gt;0,VLOOKUP(L299,T$12:$AC$125,7),0)</f>
        <v>0</v>
      </c>
      <c r="N299" s="10">
        <f t="shared" si="61"/>
        <v>0</v>
      </c>
      <c r="O299" s="10">
        <f t="shared" ca="1" si="62"/>
        <v>640.25519999000005</v>
      </c>
      <c r="P299" s="24" t="str">
        <f t="shared" si="67"/>
        <v>A+J=</v>
      </c>
      <c r="Q299" s="12">
        <f t="shared" si="68"/>
        <v>43291</v>
      </c>
      <c r="R299" s="13"/>
      <c r="S299" s="13"/>
      <c r="T299" s="48">
        <v>44515</v>
      </c>
      <c r="U299" s="21" t="s">
        <v>75</v>
      </c>
      <c r="V299" s="40"/>
      <c r="W299" s="13"/>
      <c r="X299" s="13"/>
      <c r="Y299" s="13"/>
      <c r="Z299" s="13"/>
      <c r="AA299" s="13"/>
      <c r="AB299" s="13"/>
      <c r="AC299" s="13"/>
      <c r="AD299" s="13"/>
      <c r="AE299" s="13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</row>
    <row r="300" spans="1:168" x14ac:dyDescent="0.2">
      <c r="A300" s="109">
        <f t="shared" si="63"/>
        <v>43216</v>
      </c>
      <c r="B300" s="4">
        <f t="shared" ca="1" si="69"/>
        <v>10643.0671</v>
      </c>
      <c r="C300" s="4">
        <f t="shared" si="64"/>
        <v>10000</v>
      </c>
      <c r="D300" s="6">
        <f ca="1">IF(A300&lt;$B$1,VLOOKUP(A300,[1]DI!$A$4:$B$15000,2,FALSE),0)</f>
        <v>6.3899999999999998E-2</v>
      </c>
      <c r="E300" s="4">
        <f t="shared" ca="1" si="57"/>
        <v>2.4583E-4</v>
      </c>
      <c r="F300" s="22">
        <f t="shared" si="65"/>
        <v>1.075</v>
      </c>
      <c r="G300" s="7">
        <f t="shared" ca="1" si="58"/>
        <v>1.0002642672499999</v>
      </c>
      <c r="H300" s="4">
        <f ca="1">TRUNC(PRODUCT(G$10:G299),15)</f>
        <v>1.0643067085492799</v>
      </c>
      <c r="I300" s="4">
        <f t="shared" si="66"/>
        <v>1</v>
      </c>
      <c r="J300" s="4">
        <f t="shared" ca="1" si="59"/>
        <v>1.0643067100000001</v>
      </c>
      <c r="K300" s="4">
        <f t="shared" ca="1" si="60"/>
        <v>643.06709999999998</v>
      </c>
      <c r="L300" s="23">
        <f>IF(VLOOKUP(A300,$U$12:$AD$125,8)=VLOOKUP(A299,$U$12:$AD$125,8),0,VLOOKUP(A300,U$12:$AD$125,8))</f>
        <v>0</v>
      </c>
      <c r="M300" s="9">
        <f>IF(L300&gt;0,VLOOKUP(L300,T$12:$AC$125,7),0)</f>
        <v>0</v>
      </c>
      <c r="N300" s="10">
        <f t="shared" si="61"/>
        <v>0</v>
      </c>
      <c r="O300" s="10">
        <f t="shared" ca="1" si="62"/>
        <v>643.06709999999998</v>
      </c>
      <c r="P300" s="24" t="str">
        <f t="shared" si="67"/>
        <v>A+J=</v>
      </c>
      <c r="Q300" s="12">
        <f t="shared" si="68"/>
        <v>43291</v>
      </c>
      <c r="R300" s="13"/>
      <c r="S300" s="13"/>
      <c r="T300" s="48">
        <v>44620</v>
      </c>
      <c r="U300" s="21" t="s">
        <v>62</v>
      </c>
      <c r="V300" s="40"/>
      <c r="W300" s="13"/>
      <c r="X300" s="13"/>
      <c r="Y300" s="13"/>
      <c r="Z300" s="13"/>
      <c r="AA300" s="13"/>
      <c r="AB300" s="13"/>
      <c r="AC300" s="13"/>
      <c r="AD300" s="13"/>
      <c r="AE300" s="13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</row>
    <row r="301" spans="1:168" x14ac:dyDescent="0.2">
      <c r="A301" s="109">
        <f t="shared" si="63"/>
        <v>43217</v>
      </c>
      <c r="B301" s="4">
        <f t="shared" ca="1" si="69"/>
        <v>10645.8797</v>
      </c>
      <c r="C301" s="4">
        <f t="shared" si="64"/>
        <v>10000</v>
      </c>
      <c r="D301" s="6">
        <f ca="1">IF(A301&lt;$B$1,VLOOKUP(A301,[1]DI!$A$4:$B$15000,2,FALSE),0)</f>
        <v>6.3899999999999998E-2</v>
      </c>
      <c r="E301" s="4">
        <f t="shared" ca="1" si="57"/>
        <v>2.4583E-4</v>
      </c>
      <c r="F301" s="22">
        <f t="shared" si="65"/>
        <v>1.075</v>
      </c>
      <c r="G301" s="7">
        <f t="shared" ca="1" si="58"/>
        <v>1.0002642672499999</v>
      </c>
      <c r="H301" s="4">
        <f ca="1">TRUNC(PRODUCT(G$10:G300),15)</f>
        <v>1.0645879699563101</v>
      </c>
      <c r="I301" s="4">
        <f t="shared" si="66"/>
        <v>1</v>
      </c>
      <c r="J301" s="4">
        <f t="shared" ca="1" si="59"/>
        <v>1.0645879700000001</v>
      </c>
      <c r="K301" s="4">
        <f t="shared" ca="1" si="60"/>
        <v>645.87969999999996</v>
      </c>
      <c r="L301" s="23">
        <f>IF(VLOOKUP(A301,$U$12:$AD$125,8)=VLOOKUP(A300,$U$12:$AD$125,8),0,VLOOKUP(A301,U$12:$AD$125,8))</f>
        <v>0</v>
      </c>
      <c r="M301" s="9">
        <f>IF(L301&gt;0,VLOOKUP(L301,T$12:$AC$125,7),0)</f>
        <v>0</v>
      </c>
      <c r="N301" s="10">
        <f t="shared" si="61"/>
        <v>0</v>
      </c>
      <c r="O301" s="10">
        <f t="shared" ca="1" si="62"/>
        <v>645.87969999999996</v>
      </c>
      <c r="P301" s="24" t="str">
        <f t="shared" si="67"/>
        <v>A+J=</v>
      </c>
      <c r="Q301" s="12">
        <f t="shared" si="68"/>
        <v>43291</v>
      </c>
      <c r="R301" s="13"/>
      <c r="S301" s="13"/>
      <c r="T301" s="48">
        <v>44621</v>
      </c>
      <c r="U301" s="21" t="s">
        <v>62</v>
      </c>
      <c r="V301" s="40"/>
      <c r="W301" s="13"/>
      <c r="X301" s="13"/>
      <c r="Y301" s="13"/>
      <c r="Z301" s="13"/>
      <c r="AA301" s="13"/>
      <c r="AB301" s="13"/>
      <c r="AC301" s="13"/>
      <c r="AD301" s="13"/>
      <c r="AE301" s="13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</row>
    <row r="302" spans="1:168" x14ac:dyDescent="0.2">
      <c r="A302" s="109">
        <f t="shared" si="63"/>
        <v>43218</v>
      </c>
      <c r="B302" s="4">
        <f t="shared" ca="1" si="69"/>
        <v>10648.6931</v>
      </c>
      <c r="C302" s="4">
        <f t="shared" si="64"/>
        <v>10000</v>
      </c>
      <c r="D302" s="6">
        <f ca="1">IF(A302&lt;$B$1,VLOOKUP(A302,[1]DI!$A$4:$B$15000,2,FALSE),0)</f>
        <v>0</v>
      </c>
      <c r="E302" s="4">
        <f t="shared" ca="1" si="57"/>
        <v>0</v>
      </c>
      <c r="F302" s="22">
        <f t="shared" si="65"/>
        <v>1.075</v>
      </c>
      <c r="G302" s="7">
        <f t="shared" ca="1" si="58"/>
        <v>1</v>
      </c>
      <c r="H302" s="4">
        <f ca="1">TRUNC(PRODUCT(G$10:G301),15)</f>
        <v>1.0648693056915099</v>
      </c>
      <c r="I302" s="4">
        <f t="shared" si="66"/>
        <v>1</v>
      </c>
      <c r="J302" s="4">
        <f t="shared" ca="1" si="59"/>
        <v>1.06486931</v>
      </c>
      <c r="K302" s="4">
        <f t="shared" ca="1" si="60"/>
        <v>648.69309999999996</v>
      </c>
      <c r="L302" s="23">
        <f>IF(VLOOKUP(A302,$U$12:$AD$125,8)=VLOOKUP(A301,$U$12:$AD$125,8),0,VLOOKUP(A302,U$12:$AD$125,8))</f>
        <v>0</v>
      </c>
      <c r="M302" s="9">
        <f>IF(L302&gt;0,VLOOKUP(L302,T$12:$AC$125,7),0)</f>
        <v>0</v>
      </c>
      <c r="N302" s="10">
        <f t="shared" si="61"/>
        <v>0</v>
      </c>
      <c r="O302" s="10">
        <f t="shared" ca="1" si="62"/>
        <v>648.69309999999996</v>
      </c>
      <c r="P302" s="24" t="str">
        <f t="shared" si="67"/>
        <v>A+J=</v>
      </c>
      <c r="Q302" s="12">
        <f t="shared" si="68"/>
        <v>43291</v>
      </c>
      <c r="R302" s="13"/>
      <c r="S302" s="13"/>
      <c r="T302" s="48">
        <v>44666</v>
      </c>
      <c r="U302" s="21" t="s">
        <v>70</v>
      </c>
      <c r="V302" s="40"/>
      <c r="W302" s="13"/>
      <c r="X302" s="13"/>
      <c r="Y302" s="13"/>
      <c r="Z302" s="13"/>
      <c r="AA302" s="13"/>
      <c r="AB302" s="13"/>
      <c r="AC302" s="13"/>
      <c r="AD302" s="13"/>
      <c r="AE302" s="13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</row>
    <row r="303" spans="1:168" x14ac:dyDescent="0.2">
      <c r="A303" s="109">
        <f t="shared" si="63"/>
        <v>43219</v>
      </c>
      <c r="B303" s="4">
        <f t="shared" ca="1" si="69"/>
        <v>10648.6931</v>
      </c>
      <c r="C303" s="4">
        <f t="shared" si="64"/>
        <v>10000</v>
      </c>
      <c r="D303" s="6">
        <f ca="1">IF(A303&lt;$B$1,VLOOKUP(A303,[1]DI!$A$4:$B$15000,2,FALSE),0)</f>
        <v>0</v>
      </c>
      <c r="E303" s="4">
        <f t="shared" ca="1" si="57"/>
        <v>0</v>
      </c>
      <c r="F303" s="22">
        <f t="shared" si="65"/>
        <v>1.075</v>
      </c>
      <c r="G303" s="7">
        <f t="shared" ca="1" si="58"/>
        <v>1</v>
      </c>
      <c r="H303" s="4">
        <f ca="1">TRUNC(PRODUCT(G$10:G302),15)</f>
        <v>1.0648693056915099</v>
      </c>
      <c r="I303" s="4">
        <f t="shared" si="66"/>
        <v>1</v>
      </c>
      <c r="J303" s="4">
        <f t="shared" ca="1" si="59"/>
        <v>1.06486931</v>
      </c>
      <c r="K303" s="4">
        <f t="shared" ca="1" si="60"/>
        <v>648.69309999999996</v>
      </c>
      <c r="L303" s="23">
        <f>IF(VLOOKUP(A303,$U$12:$AD$125,8)=VLOOKUP(A302,$U$12:$AD$125,8),0,VLOOKUP(A303,U$12:$AD$125,8))</f>
        <v>0</v>
      </c>
      <c r="M303" s="9">
        <f>IF(L303&gt;0,VLOOKUP(L303,T$12:$AC$125,7),0)</f>
        <v>0</v>
      </c>
      <c r="N303" s="10">
        <f t="shared" si="61"/>
        <v>0</v>
      </c>
      <c r="O303" s="10">
        <f t="shared" ca="1" si="62"/>
        <v>648.69309999999996</v>
      </c>
      <c r="P303" s="24" t="str">
        <f t="shared" si="67"/>
        <v>A+J=</v>
      </c>
      <c r="Q303" s="12">
        <f t="shared" si="68"/>
        <v>43291</v>
      </c>
      <c r="R303" s="13"/>
      <c r="S303" s="13"/>
      <c r="T303" s="48">
        <v>44672</v>
      </c>
      <c r="U303" s="21" t="s">
        <v>64</v>
      </c>
      <c r="V303" s="40"/>
      <c r="W303" s="13"/>
      <c r="X303" s="13"/>
      <c r="Y303" s="13"/>
      <c r="Z303" s="13"/>
      <c r="AA303" s="13"/>
      <c r="AB303" s="13"/>
      <c r="AC303" s="13"/>
      <c r="AD303" s="13"/>
      <c r="AE303" s="13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</row>
    <row r="304" spans="1:168" x14ac:dyDescent="0.2">
      <c r="A304" s="109">
        <f t="shared" si="63"/>
        <v>43220</v>
      </c>
      <c r="B304" s="4">
        <f t="shared" ca="1" si="69"/>
        <v>10648.6931</v>
      </c>
      <c r="C304" s="4">
        <f t="shared" si="64"/>
        <v>10000</v>
      </c>
      <c r="D304" s="6">
        <f ca="1">IF(A304&lt;$B$1,VLOOKUP(A304,[1]DI!$A$4:$B$15000,2,FALSE),0)</f>
        <v>6.3899999999999998E-2</v>
      </c>
      <c r="E304" s="4">
        <f t="shared" ca="1" si="57"/>
        <v>2.4583E-4</v>
      </c>
      <c r="F304" s="22">
        <f t="shared" si="65"/>
        <v>1.075</v>
      </c>
      <c r="G304" s="7">
        <f t="shared" ca="1" si="58"/>
        <v>1.0002642672499999</v>
      </c>
      <c r="H304" s="4">
        <f ca="1">TRUNC(PRODUCT(G$10:G303),15)</f>
        <v>1.0648693056915099</v>
      </c>
      <c r="I304" s="4">
        <f t="shared" si="66"/>
        <v>1</v>
      </c>
      <c r="J304" s="4">
        <f t="shared" ca="1" si="59"/>
        <v>1.06486931</v>
      </c>
      <c r="K304" s="4">
        <f t="shared" ca="1" si="60"/>
        <v>648.69309999999996</v>
      </c>
      <c r="L304" s="23">
        <f>IF(VLOOKUP(A304,$U$12:$AD$125,8)=VLOOKUP(A303,$U$12:$AD$125,8),0,VLOOKUP(A304,U$12:$AD$125,8))</f>
        <v>0</v>
      </c>
      <c r="M304" s="9">
        <f>IF(L304&gt;0,VLOOKUP(L304,T$12:$AC$125,7),0)</f>
        <v>0</v>
      </c>
      <c r="N304" s="10">
        <f t="shared" si="61"/>
        <v>0</v>
      </c>
      <c r="O304" s="10">
        <f t="shared" ca="1" si="62"/>
        <v>648.69309999999996</v>
      </c>
      <c r="P304" s="24" t="str">
        <f t="shared" si="67"/>
        <v>A+J=</v>
      </c>
      <c r="Q304" s="12">
        <f t="shared" si="68"/>
        <v>43291</v>
      </c>
      <c r="R304" s="13"/>
      <c r="S304" s="13"/>
      <c r="T304" s="48">
        <v>44728</v>
      </c>
      <c r="U304" s="21" t="s">
        <v>72</v>
      </c>
      <c r="V304" s="40"/>
      <c r="W304" s="13"/>
      <c r="X304" s="13"/>
      <c r="Y304" s="13"/>
      <c r="Z304" s="13"/>
      <c r="AA304" s="13"/>
      <c r="AB304" s="13"/>
      <c r="AC304" s="13"/>
      <c r="AD304" s="13"/>
      <c r="AE304" s="13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</row>
    <row r="305" spans="1:168" x14ac:dyDescent="0.2">
      <c r="A305" s="109">
        <f t="shared" si="63"/>
        <v>43221</v>
      </c>
      <c r="B305" s="4">
        <f t="shared" ca="1" si="69"/>
        <v>10651.5072</v>
      </c>
      <c r="C305" s="4">
        <f t="shared" si="64"/>
        <v>10000</v>
      </c>
      <c r="D305" s="6">
        <f ca="1">IF(A305&lt;$B$1,VLOOKUP(A305,[1]DI!$A$4:$B$15000,2,FALSE),0)</f>
        <v>0</v>
      </c>
      <c r="E305" s="4">
        <f t="shared" ca="1" si="57"/>
        <v>0</v>
      </c>
      <c r="F305" s="22">
        <f t="shared" si="65"/>
        <v>1.075</v>
      </c>
      <c r="G305" s="7">
        <f t="shared" ca="1" si="58"/>
        <v>1</v>
      </c>
      <c r="H305" s="4">
        <f ca="1">TRUNC(PRODUCT(G$10:G304),15)</f>
        <v>1.0651507157745399</v>
      </c>
      <c r="I305" s="4">
        <f t="shared" si="66"/>
        <v>1</v>
      </c>
      <c r="J305" s="4">
        <f t="shared" ca="1" si="59"/>
        <v>1.0651507200000001</v>
      </c>
      <c r="K305" s="4">
        <f t="shared" ca="1" si="60"/>
        <v>651.50720000000001</v>
      </c>
      <c r="L305" s="23">
        <f>IF(VLOOKUP(A305,$U$12:$AD$125,8)=VLOOKUP(A304,$U$12:$AD$125,8),0,VLOOKUP(A305,U$12:$AD$125,8))</f>
        <v>0</v>
      </c>
      <c r="M305" s="9">
        <f>IF(L305&gt;0,VLOOKUP(L305,T$12:$AC$125,7),0)</f>
        <v>0</v>
      </c>
      <c r="N305" s="10">
        <f t="shared" si="61"/>
        <v>0</v>
      </c>
      <c r="O305" s="10">
        <f t="shared" ca="1" si="62"/>
        <v>651.50720000000001</v>
      </c>
      <c r="P305" s="24" t="str">
        <f t="shared" si="67"/>
        <v>A+J=</v>
      </c>
      <c r="Q305" s="12">
        <f t="shared" si="68"/>
        <v>43291</v>
      </c>
      <c r="R305" s="13"/>
      <c r="S305" s="13"/>
      <c r="T305" s="48">
        <v>44811</v>
      </c>
      <c r="U305" s="21" t="s">
        <v>73</v>
      </c>
      <c r="V305" s="40"/>
      <c r="W305" s="13"/>
      <c r="X305" s="13"/>
      <c r="Y305" s="13"/>
      <c r="Z305" s="13"/>
      <c r="AA305" s="13"/>
      <c r="AB305" s="13"/>
      <c r="AC305" s="13"/>
      <c r="AD305" s="13"/>
      <c r="AE305" s="13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</row>
    <row r="306" spans="1:168" x14ac:dyDescent="0.2">
      <c r="A306" s="109">
        <f t="shared" si="63"/>
        <v>43222</v>
      </c>
      <c r="B306" s="4">
        <f t="shared" ca="1" si="69"/>
        <v>10651.5072</v>
      </c>
      <c r="C306" s="4">
        <f t="shared" si="64"/>
        <v>10000</v>
      </c>
      <c r="D306" s="6">
        <f ca="1">IF(A306&lt;$B$1,VLOOKUP(A306,[1]DI!$A$4:$B$15000,2,FALSE),0)</f>
        <v>6.3899999999999998E-2</v>
      </c>
      <c r="E306" s="4">
        <f t="shared" ca="1" si="57"/>
        <v>2.4583E-4</v>
      </c>
      <c r="F306" s="22">
        <f t="shared" si="65"/>
        <v>1.075</v>
      </c>
      <c r="G306" s="7">
        <f t="shared" ca="1" si="58"/>
        <v>1.0002642672499999</v>
      </c>
      <c r="H306" s="4">
        <f ca="1">TRUNC(PRODUCT(G$10:G305),15)</f>
        <v>1.0651507157745399</v>
      </c>
      <c r="I306" s="4">
        <f t="shared" si="66"/>
        <v>1</v>
      </c>
      <c r="J306" s="4">
        <f t="shared" ca="1" si="59"/>
        <v>1.0651507200000001</v>
      </c>
      <c r="K306" s="4">
        <f t="shared" ca="1" si="60"/>
        <v>651.50720000000001</v>
      </c>
      <c r="L306" s="23">
        <f>IF(VLOOKUP(A306,$U$12:$AD$125,8)=VLOOKUP(A305,$U$12:$AD$125,8),0,VLOOKUP(A306,U$12:$AD$125,8))</f>
        <v>0</v>
      </c>
      <c r="M306" s="9">
        <f>IF(L306&gt;0,VLOOKUP(L306,T$12:$AC$125,7),0)</f>
        <v>0</v>
      </c>
      <c r="N306" s="10">
        <f t="shared" si="61"/>
        <v>0</v>
      </c>
      <c r="O306" s="10">
        <f t="shared" ca="1" si="62"/>
        <v>651.50720000000001</v>
      </c>
      <c r="P306" s="24" t="str">
        <f t="shared" si="67"/>
        <v>A+J=</v>
      </c>
      <c r="Q306" s="12">
        <f t="shared" si="68"/>
        <v>43291</v>
      </c>
      <c r="R306" s="13"/>
      <c r="S306" s="13"/>
      <c r="T306" s="48">
        <v>44846</v>
      </c>
      <c r="U306" s="26" t="s">
        <v>68</v>
      </c>
      <c r="V306" s="40"/>
      <c r="W306" s="13"/>
      <c r="X306" s="13"/>
      <c r="Y306" s="13"/>
      <c r="Z306" s="13"/>
      <c r="AA306" s="13"/>
      <c r="AB306" s="13"/>
      <c r="AC306" s="13"/>
      <c r="AD306" s="13"/>
      <c r="AE306" s="13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</row>
    <row r="307" spans="1:168" x14ac:dyDescent="0.2">
      <c r="A307" s="109">
        <f t="shared" si="63"/>
        <v>43223</v>
      </c>
      <c r="B307" s="4">
        <f t="shared" ca="1" si="69"/>
        <v>10654.322</v>
      </c>
      <c r="C307" s="4">
        <f t="shared" si="64"/>
        <v>10000</v>
      </c>
      <c r="D307" s="6">
        <f ca="1">IF(A307&lt;$B$1,VLOOKUP(A307,[1]DI!$A$4:$B$15000,2,FALSE),0)</f>
        <v>6.3899999999999998E-2</v>
      </c>
      <c r="E307" s="4">
        <f t="shared" ca="1" si="57"/>
        <v>2.4583E-4</v>
      </c>
      <c r="F307" s="22">
        <f t="shared" si="65"/>
        <v>1.075</v>
      </c>
      <c r="G307" s="7">
        <f t="shared" ca="1" si="58"/>
        <v>1.0002642672499999</v>
      </c>
      <c r="H307" s="4">
        <f ca="1">TRUNC(PRODUCT(G$10:G306),15)</f>
        <v>1.06543220022503</v>
      </c>
      <c r="I307" s="4">
        <f t="shared" si="66"/>
        <v>1</v>
      </c>
      <c r="J307" s="4">
        <f t="shared" ca="1" si="59"/>
        <v>1.0654322000000001</v>
      </c>
      <c r="K307" s="4">
        <f t="shared" ca="1" si="60"/>
        <v>654.322</v>
      </c>
      <c r="L307" s="23">
        <f>IF(VLOOKUP(A307,$U$12:$AD$125,8)=VLOOKUP(A306,$U$12:$AD$125,8),0,VLOOKUP(A307,U$12:$AD$125,8))</f>
        <v>0</v>
      </c>
      <c r="M307" s="9">
        <f>IF(L307&gt;0,VLOOKUP(L307,T$12:$AC$125,7),0)</f>
        <v>0</v>
      </c>
      <c r="N307" s="10">
        <f t="shared" si="61"/>
        <v>0</v>
      </c>
      <c r="O307" s="10">
        <f t="shared" ca="1" si="62"/>
        <v>654.322</v>
      </c>
      <c r="P307" s="24" t="str">
        <f t="shared" si="67"/>
        <v>A+J=</v>
      </c>
      <c r="Q307" s="12">
        <f t="shared" si="68"/>
        <v>43291</v>
      </c>
      <c r="R307" s="13"/>
      <c r="S307" s="13"/>
      <c r="T307" s="48">
        <v>44867</v>
      </c>
      <c r="U307" s="21" t="s">
        <v>74</v>
      </c>
      <c r="V307" s="40"/>
      <c r="W307" s="13"/>
      <c r="X307" s="13"/>
      <c r="Y307" s="13"/>
      <c r="Z307" s="13"/>
      <c r="AA307" s="13"/>
      <c r="AB307" s="13"/>
      <c r="AC307" s="13"/>
      <c r="AD307" s="13"/>
      <c r="AE307" s="13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</row>
    <row r="308" spans="1:168" x14ac:dyDescent="0.2">
      <c r="A308" s="109">
        <f t="shared" si="63"/>
        <v>43224</v>
      </c>
      <c r="B308" s="4">
        <f t="shared" ca="1" si="69"/>
        <v>10657.1376</v>
      </c>
      <c r="C308" s="4">
        <f t="shared" si="64"/>
        <v>10000</v>
      </c>
      <c r="D308" s="6">
        <f ca="1">IF(A308&lt;$B$1,VLOOKUP(A308,[1]DI!$A$4:$B$15000,2,FALSE),0)</f>
        <v>6.3899999999999998E-2</v>
      </c>
      <c r="E308" s="4">
        <f t="shared" ca="1" si="57"/>
        <v>2.4583E-4</v>
      </c>
      <c r="F308" s="22">
        <f t="shared" si="65"/>
        <v>1.075</v>
      </c>
      <c r="G308" s="7">
        <f t="shared" ca="1" si="58"/>
        <v>1.0002642672499999</v>
      </c>
      <c r="H308" s="4">
        <f ca="1">TRUNC(PRODUCT(G$10:G307),15)</f>
        <v>1.06571375906264</v>
      </c>
      <c r="I308" s="4">
        <f t="shared" si="66"/>
        <v>1</v>
      </c>
      <c r="J308" s="4">
        <f t="shared" ca="1" si="59"/>
        <v>1.06571376</v>
      </c>
      <c r="K308" s="4">
        <f t="shared" ca="1" si="60"/>
        <v>657.13760000000002</v>
      </c>
      <c r="L308" s="23">
        <f>IF(VLOOKUP(A308,$U$12:$AD$125,8)=VLOOKUP(A307,$U$12:$AD$125,8),0,VLOOKUP(A308,U$12:$AD$125,8))</f>
        <v>0</v>
      </c>
      <c r="M308" s="9">
        <f>IF(L308&gt;0,VLOOKUP(L308,T$12:$AC$125,7),0)</f>
        <v>0</v>
      </c>
      <c r="N308" s="10">
        <f t="shared" si="61"/>
        <v>0</v>
      </c>
      <c r="O308" s="10">
        <f t="shared" ca="1" si="62"/>
        <v>657.13760000000002</v>
      </c>
      <c r="P308" s="24" t="str">
        <f t="shared" si="67"/>
        <v>A+J=</v>
      </c>
      <c r="Q308" s="12">
        <f t="shared" si="68"/>
        <v>43291</v>
      </c>
      <c r="R308" s="13"/>
      <c r="S308" s="13"/>
      <c r="T308" s="48">
        <v>44880</v>
      </c>
      <c r="U308" s="21" t="s">
        <v>75</v>
      </c>
      <c r="V308" s="40"/>
      <c r="W308" s="13"/>
      <c r="X308" s="13"/>
      <c r="Y308" s="13"/>
      <c r="Z308" s="13"/>
      <c r="AA308" s="13"/>
      <c r="AB308" s="13"/>
      <c r="AC308" s="13"/>
      <c r="AD308" s="13"/>
      <c r="AE308" s="13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</row>
    <row r="309" spans="1:168" x14ac:dyDescent="0.2">
      <c r="A309" s="109">
        <f t="shared" si="63"/>
        <v>43225</v>
      </c>
      <c r="B309" s="4">
        <f t="shared" ca="1" si="69"/>
        <v>10659.9539</v>
      </c>
      <c r="C309" s="4">
        <f t="shared" si="64"/>
        <v>10000</v>
      </c>
      <c r="D309" s="6">
        <f ca="1">IF(A309&lt;$B$1,VLOOKUP(A309,[1]DI!$A$4:$B$15000,2,FALSE),0)</f>
        <v>0</v>
      </c>
      <c r="E309" s="4">
        <f t="shared" ca="1" si="57"/>
        <v>0</v>
      </c>
      <c r="F309" s="22">
        <f t="shared" si="65"/>
        <v>1.075</v>
      </c>
      <c r="G309" s="7">
        <f t="shared" ca="1" si="58"/>
        <v>1</v>
      </c>
      <c r="H309" s="4">
        <f ca="1">TRUNC(PRODUCT(G$10:G308),15)</f>
        <v>1.06599539230704</v>
      </c>
      <c r="I309" s="4">
        <f t="shared" si="66"/>
        <v>1</v>
      </c>
      <c r="J309" s="4">
        <f t="shared" ca="1" si="59"/>
        <v>1.0659953900000001</v>
      </c>
      <c r="K309" s="4">
        <f t="shared" ca="1" si="60"/>
        <v>659.95389999999998</v>
      </c>
      <c r="L309" s="23">
        <f>IF(VLOOKUP(A309,$U$12:$AD$125,8)=VLOOKUP(A308,$U$12:$AD$125,8),0,VLOOKUP(A309,U$12:$AD$125,8))</f>
        <v>0</v>
      </c>
      <c r="M309" s="9">
        <f>IF(L309&gt;0,VLOOKUP(L309,T$12:$AC$125,7),0)</f>
        <v>0</v>
      </c>
      <c r="N309" s="10">
        <f t="shared" si="61"/>
        <v>0</v>
      </c>
      <c r="O309" s="10">
        <f t="shared" ca="1" si="62"/>
        <v>659.95389999999998</v>
      </c>
      <c r="P309" s="24" t="str">
        <f t="shared" si="67"/>
        <v>A+J=</v>
      </c>
      <c r="Q309" s="12">
        <f t="shared" si="68"/>
        <v>43291</v>
      </c>
      <c r="R309" s="13"/>
      <c r="S309" s="13"/>
      <c r="T309" s="48">
        <v>44977</v>
      </c>
      <c r="U309" s="21" t="s">
        <v>62</v>
      </c>
      <c r="V309" s="40"/>
      <c r="W309" s="13"/>
      <c r="X309" s="13"/>
      <c r="Y309" s="13"/>
      <c r="Z309" s="13"/>
      <c r="AA309" s="13"/>
      <c r="AB309" s="13"/>
      <c r="AC309" s="13"/>
      <c r="AD309" s="13"/>
      <c r="AE309" s="13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</row>
    <row r="310" spans="1:168" x14ac:dyDescent="0.2">
      <c r="A310" s="109">
        <f t="shared" si="63"/>
        <v>43226</v>
      </c>
      <c r="B310" s="4">
        <f t="shared" ca="1" si="69"/>
        <v>10659.9539</v>
      </c>
      <c r="C310" s="4">
        <f t="shared" si="64"/>
        <v>10000</v>
      </c>
      <c r="D310" s="6">
        <f ca="1">IF(A310&lt;$B$1,VLOOKUP(A310,[1]DI!$A$4:$B$15000,2,FALSE),0)</f>
        <v>0</v>
      </c>
      <c r="E310" s="4">
        <f t="shared" ca="1" si="57"/>
        <v>0</v>
      </c>
      <c r="F310" s="22">
        <f t="shared" si="65"/>
        <v>1.075</v>
      </c>
      <c r="G310" s="7">
        <f t="shared" ca="1" si="58"/>
        <v>1</v>
      </c>
      <c r="H310" s="4">
        <f ca="1">TRUNC(PRODUCT(G$10:G309),15)</f>
        <v>1.06599539230704</v>
      </c>
      <c r="I310" s="4">
        <f t="shared" si="66"/>
        <v>1</v>
      </c>
      <c r="J310" s="4">
        <f t="shared" ca="1" si="59"/>
        <v>1.0659953900000001</v>
      </c>
      <c r="K310" s="4">
        <f t="shared" ca="1" si="60"/>
        <v>659.95389999999998</v>
      </c>
      <c r="L310" s="23">
        <f>IF(VLOOKUP(A310,$U$12:$AD$125,8)=VLOOKUP(A309,$U$12:$AD$125,8),0,VLOOKUP(A310,U$12:$AD$125,8))</f>
        <v>0</v>
      </c>
      <c r="M310" s="9">
        <f>IF(L310&gt;0,VLOOKUP(L310,T$12:$AC$125,7),0)</f>
        <v>0</v>
      </c>
      <c r="N310" s="10">
        <f t="shared" si="61"/>
        <v>0</v>
      </c>
      <c r="O310" s="10">
        <f t="shared" ca="1" si="62"/>
        <v>659.95389999999998</v>
      </c>
      <c r="P310" s="24" t="str">
        <f t="shared" si="67"/>
        <v>A+J=</v>
      </c>
      <c r="Q310" s="12">
        <f t="shared" si="68"/>
        <v>43291</v>
      </c>
      <c r="R310" s="13"/>
      <c r="S310" s="13"/>
      <c r="T310" s="48">
        <v>44978</v>
      </c>
      <c r="U310" s="21" t="s">
        <v>62</v>
      </c>
      <c r="V310" s="40"/>
      <c r="W310" s="13"/>
      <c r="X310" s="13"/>
      <c r="Y310" s="13"/>
      <c r="Z310" s="13"/>
      <c r="AA310" s="13"/>
      <c r="AB310" s="13"/>
      <c r="AC310" s="13"/>
      <c r="AD310" s="13"/>
      <c r="AE310" s="13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</row>
    <row r="311" spans="1:168" x14ac:dyDescent="0.2">
      <c r="A311" s="109">
        <f t="shared" si="63"/>
        <v>43227</v>
      </c>
      <c r="B311" s="4">
        <f t="shared" ca="1" si="69"/>
        <v>10659.9539</v>
      </c>
      <c r="C311" s="4">
        <f t="shared" si="64"/>
        <v>10000</v>
      </c>
      <c r="D311" s="6">
        <f ca="1">IF(A311&lt;$B$1,VLOOKUP(A311,[1]DI!$A$4:$B$15000,2,FALSE),0)</f>
        <v>6.3899999999999998E-2</v>
      </c>
      <c r="E311" s="4">
        <f t="shared" ca="1" si="57"/>
        <v>2.4583E-4</v>
      </c>
      <c r="F311" s="22">
        <f t="shared" si="65"/>
        <v>1.075</v>
      </c>
      <c r="G311" s="7">
        <f t="shared" ca="1" si="58"/>
        <v>1.0002642672499999</v>
      </c>
      <c r="H311" s="4">
        <f ca="1">TRUNC(PRODUCT(G$10:G310),15)</f>
        <v>1.06599539230704</v>
      </c>
      <c r="I311" s="4">
        <f t="shared" si="66"/>
        <v>1</v>
      </c>
      <c r="J311" s="4">
        <f t="shared" ca="1" si="59"/>
        <v>1.0659953900000001</v>
      </c>
      <c r="K311" s="4">
        <f t="shared" ca="1" si="60"/>
        <v>659.95389999999998</v>
      </c>
      <c r="L311" s="23">
        <f>IF(VLOOKUP(A311,$U$12:$AD$125,8)=VLOOKUP(A310,$U$12:$AD$125,8),0,VLOOKUP(A311,U$12:$AD$125,8))</f>
        <v>0</v>
      </c>
      <c r="M311" s="9">
        <f>IF(L311&gt;0,VLOOKUP(L311,T$12:$AC$125,7),0)</f>
        <v>0</v>
      </c>
      <c r="N311" s="10">
        <f t="shared" si="61"/>
        <v>0</v>
      </c>
      <c r="O311" s="10">
        <f t="shared" ca="1" si="62"/>
        <v>659.95389999999998</v>
      </c>
      <c r="P311" s="24" t="str">
        <f t="shared" si="67"/>
        <v>A+J=</v>
      </c>
      <c r="Q311" s="12">
        <f t="shared" si="68"/>
        <v>43291</v>
      </c>
      <c r="R311" s="13"/>
      <c r="S311" s="13"/>
      <c r="T311" s="48">
        <v>45023</v>
      </c>
      <c r="U311" s="21" t="s">
        <v>70</v>
      </c>
      <c r="V311" s="40"/>
      <c r="W311" s="13"/>
      <c r="X311" s="13"/>
      <c r="Y311" s="13"/>
      <c r="Z311" s="13"/>
      <c r="AA311" s="13"/>
      <c r="AB311" s="13"/>
      <c r="AC311" s="13"/>
      <c r="AD311" s="13"/>
      <c r="AE311" s="13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</row>
    <row r="312" spans="1:168" x14ac:dyDescent="0.2">
      <c r="A312" s="109">
        <f t="shared" si="63"/>
        <v>43228</v>
      </c>
      <c r="B312" s="4">
        <f t="shared" ca="1" si="69"/>
        <v>10662.771000000001</v>
      </c>
      <c r="C312" s="4">
        <f t="shared" si="64"/>
        <v>10000</v>
      </c>
      <c r="D312" s="6">
        <f ca="1">IF(A312&lt;$B$1,VLOOKUP(A312,[1]DI!$A$4:$B$15000,2,FALSE),0)</f>
        <v>6.3899999999999998E-2</v>
      </c>
      <c r="E312" s="4">
        <f t="shared" ca="1" si="57"/>
        <v>2.4583E-4</v>
      </c>
      <c r="F312" s="22">
        <f t="shared" si="65"/>
        <v>1.075</v>
      </c>
      <c r="G312" s="7">
        <f t="shared" ca="1" si="58"/>
        <v>1.0002642672499999</v>
      </c>
      <c r="H312" s="4">
        <f ca="1">TRUNC(PRODUCT(G$10:G311),15)</f>
        <v>1.0662770999778799</v>
      </c>
      <c r="I312" s="4">
        <f t="shared" si="66"/>
        <v>1</v>
      </c>
      <c r="J312" s="4">
        <f t="shared" ca="1" si="59"/>
        <v>1.0662771</v>
      </c>
      <c r="K312" s="4">
        <f t="shared" ca="1" si="60"/>
        <v>662.77099999999996</v>
      </c>
      <c r="L312" s="23">
        <f>IF(VLOOKUP(A312,$U$12:$AD$125,8)=VLOOKUP(A311,$U$12:$AD$125,8),0,VLOOKUP(A312,U$12:$AD$125,8))</f>
        <v>0</v>
      </c>
      <c r="M312" s="9">
        <f>IF(L312&gt;0,VLOOKUP(L312,T$12:$AC$125,7),0)</f>
        <v>0</v>
      </c>
      <c r="N312" s="10">
        <f t="shared" si="61"/>
        <v>0</v>
      </c>
      <c r="O312" s="10">
        <f t="shared" ca="1" si="62"/>
        <v>662.77099999999996</v>
      </c>
      <c r="P312" s="24" t="str">
        <f t="shared" si="67"/>
        <v>A+J=</v>
      </c>
      <c r="Q312" s="12">
        <f t="shared" si="68"/>
        <v>43291</v>
      </c>
      <c r="R312" s="13"/>
      <c r="S312" s="13"/>
      <c r="T312" s="48">
        <v>45037</v>
      </c>
      <c r="U312" s="21" t="s">
        <v>64</v>
      </c>
      <c r="V312" s="40"/>
      <c r="W312" s="13"/>
      <c r="X312" s="13"/>
      <c r="Y312" s="13"/>
      <c r="Z312" s="13"/>
      <c r="AA312" s="13"/>
      <c r="AB312" s="13"/>
      <c r="AC312" s="13"/>
      <c r="AD312" s="13"/>
      <c r="AE312" s="13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</row>
    <row r="313" spans="1:168" x14ac:dyDescent="0.2">
      <c r="A313" s="109">
        <f t="shared" si="63"/>
        <v>43229</v>
      </c>
      <c r="B313" s="4">
        <f t="shared" ca="1" si="69"/>
        <v>10665.5888</v>
      </c>
      <c r="C313" s="4">
        <f t="shared" si="64"/>
        <v>10000</v>
      </c>
      <c r="D313" s="6">
        <f ca="1">IF(A313&lt;$B$1,VLOOKUP(A313,[1]DI!$A$4:$B$15000,2,FALSE),0)</f>
        <v>6.3899999999999998E-2</v>
      </c>
      <c r="E313" s="4">
        <f t="shared" ca="1" si="57"/>
        <v>2.4583E-4</v>
      </c>
      <c r="F313" s="22">
        <f t="shared" si="65"/>
        <v>1.075</v>
      </c>
      <c r="G313" s="7">
        <f t="shared" ca="1" si="58"/>
        <v>1.0002642672499999</v>
      </c>
      <c r="H313" s="4">
        <f ca="1">TRUNC(PRODUCT(G$10:G312),15)</f>
        <v>1.06655888209483</v>
      </c>
      <c r="I313" s="4">
        <f t="shared" si="66"/>
        <v>1</v>
      </c>
      <c r="J313" s="4">
        <f t="shared" ca="1" si="59"/>
        <v>1.0665588800000001</v>
      </c>
      <c r="K313" s="4">
        <f t="shared" ca="1" si="60"/>
        <v>665.58879999999999</v>
      </c>
      <c r="L313" s="23">
        <f>IF(VLOOKUP(A313,$U$12:$AD$125,8)=VLOOKUP(A312,$U$12:$AD$125,8),0,VLOOKUP(A313,U$12:$AD$125,8))</f>
        <v>0</v>
      </c>
      <c r="M313" s="9">
        <f>IF(L313&gt;0,VLOOKUP(L313,T$12:$AC$125,7),0)</f>
        <v>0</v>
      </c>
      <c r="N313" s="10">
        <f t="shared" si="61"/>
        <v>0</v>
      </c>
      <c r="O313" s="10">
        <f t="shared" ca="1" si="62"/>
        <v>665.58879999999999</v>
      </c>
      <c r="P313" s="24" t="str">
        <f t="shared" si="67"/>
        <v>A+J=</v>
      </c>
      <c r="Q313" s="12">
        <f t="shared" si="68"/>
        <v>43291</v>
      </c>
      <c r="R313" s="13"/>
      <c r="S313" s="13"/>
      <c r="T313" s="48">
        <v>45047</v>
      </c>
      <c r="U313" s="21" t="s">
        <v>71</v>
      </c>
      <c r="V313" s="40"/>
      <c r="W313" s="13"/>
      <c r="X313" s="13"/>
      <c r="Y313" s="13"/>
      <c r="Z313" s="13"/>
      <c r="AA313" s="13"/>
      <c r="AB313" s="13"/>
      <c r="AC313" s="13"/>
      <c r="AD313" s="13"/>
      <c r="AE313" s="13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</row>
    <row r="314" spans="1:168" x14ac:dyDescent="0.2">
      <c r="A314" s="109">
        <f t="shared" si="63"/>
        <v>43230</v>
      </c>
      <c r="B314" s="4">
        <f t="shared" ca="1" si="69"/>
        <v>10668.4074</v>
      </c>
      <c r="C314" s="4">
        <f t="shared" si="64"/>
        <v>10000</v>
      </c>
      <c r="D314" s="6">
        <f ca="1">IF(A314&lt;$B$1,VLOOKUP(A314,[1]DI!$A$4:$B$15000,2,FALSE),0)</f>
        <v>6.3899999999999998E-2</v>
      </c>
      <c r="E314" s="4">
        <f t="shared" ca="1" si="57"/>
        <v>2.4583E-4</v>
      </c>
      <c r="F314" s="22">
        <f t="shared" si="65"/>
        <v>1.075</v>
      </c>
      <c r="G314" s="7">
        <f t="shared" ca="1" si="58"/>
        <v>1.0002642672499999</v>
      </c>
      <c r="H314" s="4">
        <f ca="1">TRUNC(PRODUCT(G$10:G313),15)</f>
        <v>1.06684073867756</v>
      </c>
      <c r="I314" s="4">
        <f t="shared" si="66"/>
        <v>1</v>
      </c>
      <c r="J314" s="4">
        <f t="shared" ca="1" si="59"/>
        <v>1.06684074</v>
      </c>
      <c r="K314" s="4">
        <f t="shared" ca="1" si="60"/>
        <v>668.40740000000005</v>
      </c>
      <c r="L314" s="23">
        <f>IF(VLOOKUP(A314,$U$12:$AD$125,8)=VLOOKUP(A313,$U$12:$AD$125,8),0,VLOOKUP(A314,U$12:$AD$125,8))</f>
        <v>0</v>
      </c>
      <c r="M314" s="9">
        <f>IF(L314&gt;0,VLOOKUP(L314,T$12:$AC$125,7),0)</f>
        <v>0</v>
      </c>
      <c r="N314" s="10">
        <f t="shared" si="61"/>
        <v>0</v>
      </c>
      <c r="O314" s="10">
        <f t="shared" ca="1" si="62"/>
        <v>668.40740000000005</v>
      </c>
      <c r="P314" s="24" t="str">
        <f t="shared" si="67"/>
        <v>A+J=</v>
      </c>
      <c r="Q314" s="12">
        <f t="shared" si="68"/>
        <v>43291</v>
      </c>
      <c r="R314" s="13"/>
      <c r="S314" s="13"/>
      <c r="T314" s="48">
        <v>45085</v>
      </c>
      <c r="U314" s="21" t="s">
        <v>72</v>
      </c>
      <c r="V314" s="40"/>
      <c r="W314" s="13"/>
      <c r="X314" s="13"/>
      <c r="Y314" s="13"/>
      <c r="Z314" s="13"/>
      <c r="AA314" s="13"/>
      <c r="AB314" s="13"/>
      <c r="AC314" s="13"/>
      <c r="AD314" s="13"/>
      <c r="AE314" s="13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</row>
    <row r="315" spans="1:168" x14ac:dyDescent="0.2">
      <c r="A315" s="109">
        <f t="shared" si="63"/>
        <v>43231</v>
      </c>
      <c r="B315" s="4">
        <f t="shared" ca="1" si="69"/>
        <v>10671.226699999999</v>
      </c>
      <c r="C315" s="4">
        <f t="shared" si="64"/>
        <v>10000</v>
      </c>
      <c r="D315" s="6">
        <f ca="1">IF(A315&lt;$B$1,VLOOKUP(A315,[1]DI!$A$4:$B$15000,2,FALSE),0)</f>
        <v>6.3899999999999998E-2</v>
      </c>
      <c r="E315" s="4">
        <f t="shared" ca="1" si="57"/>
        <v>2.4583E-4</v>
      </c>
      <c r="F315" s="22">
        <f t="shared" si="65"/>
        <v>1.075</v>
      </c>
      <c r="G315" s="7">
        <f t="shared" ca="1" si="58"/>
        <v>1.0002642672499999</v>
      </c>
      <c r="H315" s="4">
        <f ca="1">TRUNC(PRODUCT(G$10:G314),15)</f>
        <v>1.0671226697457601</v>
      </c>
      <c r="I315" s="4">
        <f t="shared" si="66"/>
        <v>1</v>
      </c>
      <c r="J315" s="4">
        <f t="shared" ca="1" si="59"/>
        <v>1.0671226700000001</v>
      </c>
      <c r="K315" s="4">
        <f t="shared" ca="1" si="60"/>
        <v>671.22670000000005</v>
      </c>
      <c r="L315" s="23">
        <f>IF(VLOOKUP(A315,$U$12:$AD$125,8)=VLOOKUP(A314,$U$12:$AD$125,8),0,VLOOKUP(A315,U$12:$AD$125,8))</f>
        <v>0</v>
      </c>
      <c r="M315" s="9">
        <f>IF(L315&gt;0,VLOOKUP(L315,T$12:$AC$125,7),0)</f>
        <v>0</v>
      </c>
      <c r="N315" s="10">
        <f t="shared" si="61"/>
        <v>0</v>
      </c>
      <c r="O315" s="10">
        <f t="shared" ca="1" si="62"/>
        <v>671.22670000000005</v>
      </c>
      <c r="P315" s="24" t="str">
        <f t="shared" si="67"/>
        <v>A+J=</v>
      </c>
      <c r="Q315" s="12">
        <f t="shared" si="68"/>
        <v>43291</v>
      </c>
      <c r="R315" s="13"/>
      <c r="S315" s="13"/>
      <c r="T315" s="48">
        <v>45176</v>
      </c>
      <c r="U315" s="21" t="s">
        <v>73</v>
      </c>
      <c r="V315" s="40"/>
      <c r="W315" s="13"/>
      <c r="X315" s="13"/>
      <c r="Y315" s="13"/>
      <c r="Z315" s="13"/>
      <c r="AA315" s="13"/>
      <c r="AB315" s="13"/>
      <c r="AC315" s="13"/>
      <c r="AD315" s="13"/>
      <c r="AE315" s="13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</row>
    <row r="316" spans="1:168" x14ac:dyDescent="0.2">
      <c r="A316" s="109">
        <f t="shared" si="63"/>
        <v>43232</v>
      </c>
      <c r="B316" s="4">
        <f t="shared" ca="1" si="69"/>
        <v>10674.0468</v>
      </c>
      <c r="C316" s="4">
        <f t="shared" si="64"/>
        <v>10000</v>
      </c>
      <c r="D316" s="6">
        <f ca="1">IF(A316&lt;$B$1,VLOOKUP(A316,[1]DI!$A$4:$B$15000,2,FALSE),0)</f>
        <v>0</v>
      </c>
      <c r="E316" s="4">
        <f t="shared" ca="1" si="57"/>
        <v>0</v>
      </c>
      <c r="F316" s="22">
        <f t="shared" si="65"/>
        <v>1.075</v>
      </c>
      <c r="G316" s="7">
        <f t="shared" ca="1" si="58"/>
        <v>1</v>
      </c>
      <c r="H316" s="4">
        <f ca="1">TRUNC(PRODUCT(G$10:G315),15)</f>
        <v>1.0674046753191</v>
      </c>
      <c r="I316" s="4">
        <f t="shared" si="66"/>
        <v>1</v>
      </c>
      <c r="J316" s="4">
        <f t="shared" ca="1" si="59"/>
        <v>1.0674046800000001</v>
      </c>
      <c r="K316" s="4">
        <f t="shared" ca="1" si="60"/>
        <v>674.04679999999996</v>
      </c>
      <c r="L316" s="23">
        <f>IF(VLOOKUP(A316,$U$12:$AD$125,8)=VLOOKUP(A315,$U$12:$AD$125,8),0,VLOOKUP(A316,U$12:$AD$125,8))</f>
        <v>0</v>
      </c>
      <c r="M316" s="9">
        <f>IF(L316&gt;0,VLOOKUP(L316,T$12:$AC$125,7),0)</f>
        <v>0</v>
      </c>
      <c r="N316" s="10">
        <f t="shared" si="61"/>
        <v>0</v>
      </c>
      <c r="O316" s="10">
        <f t="shared" ca="1" si="62"/>
        <v>674.04679999999996</v>
      </c>
      <c r="P316" s="24" t="str">
        <f t="shared" si="67"/>
        <v>A+J=</v>
      </c>
      <c r="Q316" s="12">
        <f t="shared" si="68"/>
        <v>43291</v>
      </c>
      <c r="R316" s="45"/>
      <c r="S316" s="13"/>
      <c r="T316" s="48">
        <v>45211</v>
      </c>
      <c r="U316" s="26" t="s">
        <v>68</v>
      </c>
      <c r="V316" s="40"/>
      <c r="W316" s="13"/>
      <c r="X316" s="13"/>
      <c r="Y316" s="13"/>
      <c r="Z316" s="13"/>
      <c r="AA316" s="13"/>
      <c r="AB316" s="13"/>
      <c r="AC316" s="13"/>
      <c r="AD316" s="13"/>
      <c r="AE316" s="13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</row>
    <row r="317" spans="1:168" x14ac:dyDescent="0.2">
      <c r="A317" s="109">
        <f t="shared" si="63"/>
        <v>43233</v>
      </c>
      <c r="B317" s="4">
        <f t="shared" ca="1" si="69"/>
        <v>10674.0468</v>
      </c>
      <c r="C317" s="4">
        <f t="shared" si="64"/>
        <v>10000</v>
      </c>
      <c r="D317" s="6">
        <f ca="1">IF(A317&lt;$B$1,VLOOKUP(A317,[1]DI!$A$4:$B$15000,2,FALSE),0)</f>
        <v>0</v>
      </c>
      <c r="E317" s="4">
        <f t="shared" ca="1" si="57"/>
        <v>0</v>
      </c>
      <c r="F317" s="22">
        <f t="shared" si="65"/>
        <v>1.075</v>
      </c>
      <c r="G317" s="7">
        <f t="shared" ca="1" si="58"/>
        <v>1</v>
      </c>
      <c r="H317" s="4">
        <f ca="1">TRUNC(PRODUCT(G$10:G316),15)</f>
        <v>1.0674046753191</v>
      </c>
      <c r="I317" s="4">
        <f t="shared" si="66"/>
        <v>1</v>
      </c>
      <c r="J317" s="4">
        <f t="shared" ca="1" si="59"/>
        <v>1.0674046800000001</v>
      </c>
      <c r="K317" s="4">
        <f t="shared" ca="1" si="60"/>
        <v>674.04679999999996</v>
      </c>
      <c r="L317" s="23">
        <f>IF(VLOOKUP(A317,$U$12:$AD$125,8)=VLOOKUP(A316,$U$12:$AD$125,8),0,VLOOKUP(A317,U$12:$AD$125,8))</f>
        <v>0</v>
      </c>
      <c r="M317" s="9">
        <f>IF(L317&gt;0,VLOOKUP(L317,T$12:$AC$125,7),0)</f>
        <v>0</v>
      </c>
      <c r="N317" s="10">
        <f t="shared" si="61"/>
        <v>0</v>
      </c>
      <c r="O317" s="10">
        <f t="shared" ca="1" si="62"/>
        <v>674.04679999999996</v>
      </c>
      <c r="P317" s="24" t="str">
        <f t="shared" si="67"/>
        <v>A+J=</v>
      </c>
      <c r="Q317" s="12">
        <f t="shared" si="68"/>
        <v>43291</v>
      </c>
      <c r="R317" s="13"/>
      <c r="S317" s="13"/>
      <c r="T317" s="48">
        <v>45232</v>
      </c>
      <c r="U317" s="21" t="s">
        <v>74</v>
      </c>
      <c r="V317" s="40"/>
      <c r="W317" s="13"/>
      <c r="X317" s="13"/>
      <c r="Y317" s="13"/>
      <c r="Z317" s="13"/>
      <c r="AA317" s="13"/>
      <c r="AB317" s="13"/>
      <c r="AC317" s="13"/>
      <c r="AD317" s="13"/>
      <c r="AE317" s="13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</row>
    <row r="318" spans="1:168" x14ac:dyDescent="0.2">
      <c r="A318" s="109">
        <f t="shared" si="63"/>
        <v>43234</v>
      </c>
      <c r="B318" s="4">
        <f t="shared" ca="1" si="69"/>
        <v>10674.0468</v>
      </c>
      <c r="C318" s="4">
        <f t="shared" si="64"/>
        <v>10000</v>
      </c>
      <c r="D318" s="6">
        <f ca="1">IF(A318&lt;$B$1,VLOOKUP(A318,[1]DI!$A$4:$B$15000,2,FALSE),0)</f>
        <v>6.3899999999999998E-2</v>
      </c>
      <c r="E318" s="4">
        <f t="shared" ca="1" si="57"/>
        <v>2.4583E-4</v>
      </c>
      <c r="F318" s="22">
        <f t="shared" si="65"/>
        <v>1.075</v>
      </c>
      <c r="G318" s="7">
        <f t="shared" ca="1" si="58"/>
        <v>1.0002642672499999</v>
      </c>
      <c r="H318" s="4">
        <f ca="1">TRUNC(PRODUCT(G$10:G317),15)</f>
        <v>1.0674046753191</v>
      </c>
      <c r="I318" s="4">
        <f t="shared" si="66"/>
        <v>1</v>
      </c>
      <c r="J318" s="4">
        <f t="shared" ca="1" si="59"/>
        <v>1.0674046800000001</v>
      </c>
      <c r="K318" s="4">
        <f t="shared" ca="1" si="60"/>
        <v>674.04679999999996</v>
      </c>
      <c r="L318" s="23">
        <f>IF(VLOOKUP(A318,$U$12:$AD$125,8)=VLOOKUP(A317,$U$12:$AD$125,8),0,VLOOKUP(A318,U$12:$AD$125,8))</f>
        <v>0</v>
      </c>
      <c r="M318" s="9">
        <f>IF(L318&gt;0,VLOOKUP(L318,T$12:$AC$125,7),0)</f>
        <v>0</v>
      </c>
      <c r="N318" s="10">
        <f t="shared" si="61"/>
        <v>0</v>
      </c>
      <c r="O318" s="10">
        <f t="shared" ca="1" si="62"/>
        <v>674.04679999999996</v>
      </c>
      <c r="P318" s="24" t="str">
        <f t="shared" si="67"/>
        <v>A+J=</v>
      </c>
      <c r="Q318" s="12">
        <f t="shared" si="68"/>
        <v>43291</v>
      </c>
      <c r="R318" s="13"/>
      <c r="S318" s="13"/>
      <c r="T318" s="48">
        <v>45245</v>
      </c>
      <c r="U318" s="21" t="s">
        <v>75</v>
      </c>
      <c r="V318" s="40"/>
      <c r="W318" s="13"/>
      <c r="X318" s="13"/>
      <c r="Y318" s="13"/>
      <c r="Z318" s="13"/>
      <c r="AA318" s="13"/>
      <c r="AB318" s="13"/>
      <c r="AC318" s="13"/>
      <c r="AD318" s="13"/>
      <c r="AE318" s="13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</row>
    <row r="319" spans="1:168" x14ac:dyDescent="0.2">
      <c r="A319" s="109">
        <f t="shared" si="63"/>
        <v>43235</v>
      </c>
      <c r="B319" s="4">
        <f t="shared" ca="1" si="69"/>
        <v>10676.8676</v>
      </c>
      <c r="C319" s="4">
        <f t="shared" si="64"/>
        <v>10000</v>
      </c>
      <c r="D319" s="6">
        <f ca="1">IF(A319&lt;$B$1,VLOOKUP(A319,[1]DI!$A$4:$B$15000,2,FALSE),0)</f>
        <v>6.3899999999999998E-2</v>
      </c>
      <c r="E319" s="4">
        <f t="shared" ca="1" si="57"/>
        <v>2.4583E-4</v>
      </c>
      <c r="F319" s="22">
        <f t="shared" si="65"/>
        <v>1.075</v>
      </c>
      <c r="G319" s="7">
        <f t="shared" ca="1" si="58"/>
        <v>1.0002642672499999</v>
      </c>
      <c r="H319" s="4">
        <f ca="1">TRUNC(PRODUCT(G$10:G318),15)</f>
        <v>1.06768675541729</v>
      </c>
      <c r="I319" s="4">
        <f t="shared" si="66"/>
        <v>1</v>
      </c>
      <c r="J319" s="4">
        <f t="shared" ca="1" si="59"/>
        <v>1.06768676</v>
      </c>
      <c r="K319" s="4">
        <f t="shared" ca="1" si="60"/>
        <v>676.86760000000004</v>
      </c>
      <c r="L319" s="23">
        <f>IF(VLOOKUP(A319,$U$12:$AD$125,8)=VLOOKUP(A318,$U$12:$AD$125,8),0,VLOOKUP(A319,U$12:$AD$125,8))</f>
        <v>0</v>
      </c>
      <c r="M319" s="9">
        <f>IF(L319&gt;0,VLOOKUP(L319,T$12:$AC$125,7),0)</f>
        <v>0</v>
      </c>
      <c r="N319" s="10">
        <f t="shared" si="61"/>
        <v>0</v>
      </c>
      <c r="O319" s="10">
        <f t="shared" ca="1" si="62"/>
        <v>676.86760000000004</v>
      </c>
      <c r="P319" s="24" t="str">
        <f t="shared" si="67"/>
        <v>A+J=</v>
      </c>
      <c r="Q319" s="12">
        <f t="shared" si="68"/>
        <v>43291</v>
      </c>
      <c r="R319" s="13"/>
      <c r="S319" s="13"/>
      <c r="T319" s="48">
        <v>45285</v>
      </c>
      <c r="U319" s="21" t="s">
        <v>76</v>
      </c>
      <c r="V319" s="40"/>
      <c r="W319" s="13"/>
      <c r="X319" s="13"/>
      <c r="Y319" s="13"/>
      <c r="Z319" s="13"/>
      <c r="AA319" s="13"/>
      <c r="AB319" s="13"/>
      <c r="AC319" s="13"/>
      <c r="AD319" s="13"/>
      <c r="AE319" s="13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</row>
    <row r="320" spans="1:168" x14ac:dyDescent="0.2">
      <c r="A320" s="109">
        <f t="shared" si="63"/>
        <v>43236</v>
      </c>
      <c r="B320" s="4">
        <f t="shared" ca="1" si="69"/>
        <v>10679.6891</v>
      </c>
      <c r="C320" s="4">
        <f t="shared" si="64"/>
        <v>10000</v>
      </c>
      <c r="D320" s="6">
        <f ca="1">IF(A320&lt;$B$1,VLOOKUP(A320,[1]DI!$A$4:$B$15000,2,FALSE),0)</f>
        <v>6.3899999999999998E-2</v>
      </c>
      <c r="E320" s="4">
        <f t="shared" ca="1" si="57"/>
        <v>2.4583E-4</v>
      </c>
      <c r="F320" s="22">
        <f t="shared" si="65"/>
        <v>1.075</v>
      </c>
      <c r="G320" s="7">
        <f t="shared" ca="1" si="58"/>
        <v>1.0002642672499999</v>
      </c>
      <c r="H320" s="4">
        <f ca="1">TRUNC(PRODUCT(G$10:G319),15)</f>
        <v>1.0679689100600001</v>
      </c>
      <c r="I320" s="4">
        <f t="shared" si="66"/>
        <v>1</v>
      </c>
      <c r="J320" s="4">
        <f t="shared" ca="1" si="59"/>
        <v>1.06796891</v>
      </c>
      <c r="K320" s="4">
        <f t="shared" ca="1" si="60"/>
        <v>679.68910000000005</v>
      </c>
      <c r="L320" s="23">
        <f>IF(VLOOKUP(A320,$U$12:$AD$125,8)=VLOOKUP(A319,$U$12:$AD$125,8),0,VLOOKUP(A320,U$12:$AD$125,8))</f>
        <v>0</v>
      </c>
      <c r="M320" s="9">
        <f>IF(L320&gt;0,VLOOKUP(L320,T$12:$AC$125,7),0)</f>
        <v>0</v>
      </c>
      <c r="N320" s="10">
        <f t="shared" si="61"/>
        <v>0</v>
      </c>
      <c r="O320" s="10">
        <f t="shared" ca="1" si="62"/>
        <v>679.68910000000005</v>
      </c>
      <c r="P320" s="24" t="str">
        <f t="shared" si="67"/>
        <v>A+J=</v>
      </c>
      <c r="Q320" s="12">
        <f t="shared" si="68"/>
        <v>43291</v>
      </c>
      <c r="R320" s="13"/>
      <c r="S320" s="13"/>
      <c r="T320" s="49">
        <v>41640</v>
      </c>
      <c r="U320" s="50" t="s">
        <v>78</v>
      </c>
      <c r="V320" s="40"/>
      <c r="W320" s="13"/>
      <c r="X320" s="13"/>
      <c r="Y320" s="13"/>
      <c r="Z320" s="13"/>
      <c r="AA320" s="13"/>
      <c r="AB320" s="13"/>
      <c r="AC320" s="13"/>
      <c r="AD320" s="13"/>
      <c r="AE320" s="13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</row>
    <row r="321" spans="1:168" x14ac:dyDescent="0.2">
      <c r="A321" s="109">
        <f t="shared" si="63"/>
        <v>43237</v>
      </c>
      <c r="B321" s="4">
        <f t="shared" ca="1" si="69"/>
        <v>10682.511399999999</v>
      </c>
      <c r="C321" s="4">
        <f t="shared" si="64"/>
        <v>10000</v>
      </c>
      <c r="D321" s="6">
        <f ca="1">IF(A321&lt;$B$1,VLOOKUP(A321,[1]DI!$A$4:$B$15000,2,FALSE),0)</f>
        <v>6.3899999999999998E-2</v>
      </c>
      <c r="E321" s="4">
        <f t="shared" ca="1" si="57"/>
        <v>2.4583E-4</v>
      </c>
      <c r="F321" s="22">
        <f t="shared" si="65"/>
        <v>1.075</v>
      </c>
      <c r="G321" s="7">
        <f t="shared" ca="1" si="58"/>
        <v>1.0002642672499999</v>
      </c>
      <c r="H321" s="4">
        <f ca="1">TRUNC(PRODUCT(G$10:G320),15)</f>
        <v>1.06825113926695</v>
      </c>
      <c r="I321" s="4">
        <f t="shared" si="66"/>
        <v>1</v>
      </c>
      <c r="J321" s="4">
        <f t="shared" ca="1" si="59"/>
        <v>1.0682511400000001</v>
      </c>
      <c r="K321" s="4">
        <f t="shared" ca="1" si="60"/>
        <v>682.51139999999998</v>
      </c>
      <c r="L321" s="23">
        <f>IF(VLOOKUP(A321,$U$12:$AD$125,8)=VLOOKUP(A320,$U$12:$AD$125,8),0,VLOOKUP(A321,U$12:$AD$125,8))</f>
        <v>0</v>
      </c>
      <c r="M321" s="9">
        <f>IF(L321&gt;0,VLOOKUP(L321,T$12:$AC$125,7),0)</f>
        <v>0</v>
      </c>
      <c r="N321" s="10">
        <f t="shared" si="61"/>
        <v>0</v>
      </c>
      <c r="O321" s="10">
        <f t="shared" ca="1" si="62"/>
        <v>682.51139999999998</v>
      </c>
      <c r="P321" s="24" t="str">
        <f t="shared" si="67"/>
        <v>A+J=</v>
      </c>
      <c r="Q321" s="12">
        <f t="shared" si="68"/>
        <v>43291</v>
      </c>
      <c r="R321" s="13"/>
      <c r="S321" s="13"/>
      <c r="T321" s="49">
        <v>41701</v>
      </c>
      <c r="U321" s="50" t="s">
        <v>62</v>
      </c>
      <c r="V321" s="40"/>
      <c r="W321" s="13"/>
      <c r="X321" s="13"/>
      <c r="Y321" s="13"/>
      <c r="Z321" s="13"/>
      <c r="AA321" s="13"/>
      <c r="AB321" s="13"/>
      <c r="AC321" s="13"/>
      <c r="AD321" s="13"/>
      <c r="AE321" s="13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</row>
    <row r="322" spans="1:168" x14ac:dyDescent="0.2">
      <c r="A322" s="109">
        <f t="shared" si="63"/>
        <v>43238</v>
      </c>
      <c r="B322" s="4">
        <f t="shared" ca="1" si="69"/>
        <v>10685.3344</v>
      </c>
      <c r="C322" s="4">
        <f t="shared" si="64"/>
        <v>10000</v>
      </c>
      <c r="D322" s="6">
        <f ca="1">IF(A322&lt;$B$1,VLOOKUP(A322,[1]DI!$A$4:$B$15000,2,FALSE),0)</f>
        <v>6.3899999999999998E-2</v>
      </c>
      <c r="E322" s="4">
        <f t="shared" ca="1" si="57"/>
        <v>2.4583E-4</v>
      </c>
      <c r="F322" s="22">
        <f t="shared" si="65"/>
        <v>1.075</v>
      </c>
      <c r="G322" s="7">
        <f t="shared" ca="1" si="58"/>
        <v>1.0002642672499999</v>
      </c>
      <c r="H322" s="4">
        <f ca="1">TRUNC(PRODUCT(G$10:G321),15)</f>
        <v>1.0685334430578299</v>
      </c>
      <c r="I322" s="4">
        <f t="shared" si="66"/>
        <v>1</v>
      </c>
      <c r="J322" s="4">
        <f t="shared" ca="1" si="59"/>
        <v>1.0685334399999999</v>
      </c>
      <c r="K322" s="4">
        <f t="shared" ca="1" si="60"/>
        <v>685.33439999999996</v>
      </c>
      <c r="L322" s="23">
        <f>IF(VLOOKUP(A322,$U$12:$AD$125,8)=VLOOKUP(A321,$U$12:$AD$125,8),0,VLOOKUP(A322,U$12:$AD$125,8))</f>
        <v>0</v>
      </c>
      <c r="M322" s="9">
        <f>IF(L322&gt;0,VLOOKUP(L322,T$12:$AC$125,7),0)</f>
        <v>0</v>
      </c>
      <c r="N322" s="10">
        <f t="shared" si="61"/>
        <v>0</v>
      </c>
      <c r="O322" s="10">
        <f t="shared" ca="1" si="62"/>
        <v>685.33439999999996</v>
      </c>
      <c r="P322" s="24" t="str">
        <f t="shared" si="67"/>
        <v>A+J=</v>
      </c>
      <c r="Q322" s="12">
        <f t="shared" si="68"/>
        <v>43291</v>
      </c>
      <c r="R322" s="13"/>
      <c r="S322" s="13"/>
      <c r="T322" s="49">
        <v>41702</v>
      </c>
      <c r="U322" s="50" t="s">
        <v>62</v>
      </c>
      <c r="V322" s="40"/>
      <c r="W322" s="13"/>
      <c r="X322" s="13"/>
      <c r="Y322" s="13"/>
      <c r="Z322" s="13"/>
      <c r="AA322" s="13"/>
      <c r="AB322" s="13"/>
      <c r="AC322" s="13"/>
      <c r="AD322" s="13"/>
      <c r="AE322" s="13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</row>
    <row r="323" spans="1:168" x14ac:dyDescent="0.2">
      <c r="A323" s="109">
        <f t="shared" si="63"/>
        <v>43239</v>
      </c>
      <c r="B323" s="4">
        <f t="shared" ca="1" si="69"/>
        <v>10688.1582</v>
      </c>
      <c r="C323" s="4">
        <f t="shared" si="64"/>
        <v>10000</v>
      </c>
      <c r="D323" s="6">
        <f ca="1">IF(A323&lt;$B$1,VLOOKUP(A323,[1]DI!$A$4:$B$15000,2,FALSE),0)</f>
        <v>0</v>
      </c>
      <c r="E323" s="4">
        <f t="shared" ca="1" si="57"/>
        <v>0</v>
      </c>
      <c r="F323" s="22">
        <f t="shared" si="65"/>
        <v>1.075</v>
      </c>
      <c r="G323" s="7">
        <f t="shared" ca="1" si="58"/>
        <v>1</v>
      </c>
      <c r="H323" s="4">
        <f ca="1">TRUNC(PRODUCT(G$10:G322),15)</f>
        <v>1.06881582145236</v>
      </c>
      <c r="I323" s="4">
        <f t="shared" si="66"/>
        <v>1</v>
      </c>
      <c r="J323" s="4">
        <f t="shared" ca="1" si="59"/>
        <v>1.06881582</v>
      </c>
      <c r="K323" s="4">
        <f t="shared" ca="1" si="60"/>
        <v>688.15819999999997</v>
      </c>
      <c r="L323" s="23">
        <f>IF(VLOOKUP(A323,$U$12:$AD$125,8)=VLOOKUP(A322,$U$12:$AD$125,8),0,VLOOKUP(A323,U$12:$AD$125,8))</f>
        <v>0</v>
      </c>
      <c r="M323" s="9">
        <f>IF(L323&gt;0,VLOOKUP(L323,T$12:$AC$125,7),0)</f>
        <v>0</v>
      </c>
      <c r="N323" s="10">
        <f t="shared" si="61"/>
        <v>0</v>
      </c>
      <c r="O323" s="10">
        <f t="shared" ca="1" si="62"/>
        <v>688.15819999999997</v>
      </c>
      <c r="P323" s="24" t="str">
        <f t="shared" si="67"/>
        <v>A+J=</v>
      </c>
      <c r="Q323" s="12">
        <f t="shared" si="68"/>
        <v>43291</v>
      </c>
      <c r="R323" s="13"/>
      <c r="S323" s="13"/>
      <c r="T323" s="49">
        <v>41747</v>
      </c>
      <c r="U323" s="50" t="s">
        <v>79</v>
      </c>
      <c r="V323" s="40"/>
      <c r="W323" s="13"/>
      <c r="X323" s="13"/>
      <c r="Y323" s="13"/>
      <c r="Z323" s="13"/>
      <c r="AA323" s="13"/>
      <c r="AB323" s="13"/>
      <c r="AC323" s="13"/>
      <c r="AD323" s="13"/>
      <c r="AE323" s="13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</row>
    <row r="324" spans="1:168" x14ac:dyDescent="0.2">
      <c r="A324" s="109">
        <f t="shared" si="63"/>
        <v>43240</v>
      </c>
      <c r="B324" s="4">
        <f t="shared" ca="1" si="69"/>
        <v>10688.1582</v>
      </c>
      <c r="C324" s="4">
        <f t="shared" si="64"/>
        <v>10000</v>
      </c>
      <c r="D324" s="6">
        <f ca="1">IF(A324&lt;$B$1,VLOOKUP(A324,[1]DI!$A$4:$B$15000,2,FALSE),0)</f>
        <v>0</v>
      </c>
      <c r="E324" s="4">
        <f t="shared" ca="1" si="57"/>
        <v>0</v>
      </c>
      <c r="F324" s="22">
        <f t="shared" si="65"/>
        <v>1.075</v>
      </c>
      <c r="G324" s="7">
        <f t="shared" ca="1" si="58"/>
        <v>1</v>
      </c>
      <c r="H324" s="4">
        <f ca="1">TRUNC(PRODUCT(G$10:G323),15)</f>
        <v>1.06881582145236</v>
      </c>
      <c r="I324" s="4">
        <f t="shared" si="66"/>
        <v>1</v>
      </c>
      <c r="J324" s="4">
        <f t="shared" ca="1" si="59"/>
        <v>1.06881582</v>
      </c>
      <c r="K324" s="4">
        <f t="shared" ca="1" si="60"/>
        <v>688.15819999999997</v>
      </c>
      <c r="L324" s="23">
        <f>IF(VLOOKUP(A324,$U$12:$AD$125,8)=VLOOKUP(A323,$U$12:$AD$125,8),0,VLOOKUP(A324,U$12:$AD$125,8))</f>
        <v>0</v>
      </c>
      <c r="M324" s="9">
        <f>IF(L324&gt;0,VLOOKUP(L324,T$12:$AC$125,7),0)</f>
        <v>0</v>
      </c>
      <c r="N324" s="10">
        <f t="shared" si="61"/>
        <v>0</v>
      </c>
      <c r="O324" s="10">
        <f t="shared" ca="1" si="62"/>
        <v>688.15819999999997</v>
      </c>
      <c r="P324" s="24" t="str">
        <f t="shared" si="67"/>
        <v>A+J=</v>
      </c>
      <c r="Q324" s="12">
        <f t="shared" si="68"/>
        <v>43291</v>
      </c>
      <c r="R324" s="13"/>
      <c r="S324" s="13"/>
      <c r="T324" s="49">
        <v>41750</v>
      </c>
      <c r="U324" s="50" t="s">
        <v>64</v>
      </c>
      <c r="V324" s="40"/>
      <c r="W324" s="13"/>
      <c r="X324" s="13"/>
      <c r="Y324" s="13"/>
      <c r="Z324" s="13"/>
      <c r="AA324" s="13"/>
      <c r="AB324" s="13"/>
      <c r="AC324" s="13"/>
      <c r="AD324" s="13"/>
      <c r="AE324" s="13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</row>
    <row r="325" spans="1:168" x14ac:dyDescent="0.2">
      <c r="A325" s="109">
        <f t="shared" si="63"/>
        <v>43241</v>
      </c>
      <c r="B325" s="4">
        <f t="shared" ca="1" si="69"/>
        <v>10688.1582</v>
      </c>
      <c r="C325" s="4">
        <f t="shared" si="64"/>
        <v>10000</v>
      </c>
      <c r="D325" s="6">
        <f ca="1">IF(A325&lt;$B$1,VLOOKUP(A325,[1]DI!$A$4:$B$15000,2,FALSE),0)</f>
        <v>6.3899999999999998E-2</v>
      </c>
      <c r="E325" s="4">
        <f t="shared" ca="1" si="57"/>
        <v>2.4583E-4</v>
      </c>
      <c r="F325" s="22">
        <f t="shared" si="65"/>
        <v>1.075</v>
      </c>
      <c r="G325" s="7">
        <f t="shared" ca="1" si="58"/>
        <v>1.0002642672499999</v>
      </c>
      <c r="H325" s="4">
        <f ca="1">TRUNC(PRODUCT(G$10:G324),15)</f>
        <v>1.06881582145236</v>
      </c>
      <c r="I325" s="4">
        <f t="shared" si="66"/>
        <v>1</v>
      </c>
      <c r="J325" s="4">
        <f t="shared" ca="1" si="59"/>
        <v>1.06881582</v>
      </c>
      <c r="K325" s="4">
        <f t="shared" ca="1" si="60"/>
        <v>688.15819999999997</v>
      </c>
      <c r="L325" s="23">
        <f>IF(VLOOKUP(A325,$U$12:$AD$125,8)=VLOOKUP(A324,$U$12:$AD$125,8),0,VLOOKUP(A325,U$12:$AD$125,8))</f>
        <v>0</v>
      </c>
      <c r="M325" s="9">
        <f>IF(L325&gt;0,VLOOKUP(L325,T$12:$AC$125,7),0)</f>
        <v>0</v>
      </c>
      <c r="N325" s="10">
        <f t="shared" si="61"/>
        <v>0</v>
      </c>
      <c r="O325" s="10">
        <f t="shared" ca="1" si="62"/>
        <v>688.15819999999997</v>
      </c>
      <c r="P325" s="24" t="str">
        <f t="shared" si="67"/>
        <v>A+J=</v>
      </c>
      <c r="Q325" s="12">
        <f t="shared" si="68"/>
        <v>43291</v>
      </c>
      <c r="R325" s="13"/>
      <c r="S325" s="13"/>
      <c r="T325" s="49">
        <v>41760</v>
      </c>
      <c r="U325" s="50" t="s">
        <v>71</v>
      </c>
      <c r="V325" s="40"/>
      <c r="W325" s="13"/>
      <c r="X325" s="13"/>
      <c r="Y325" s="13"/>
      <c r="Z325" s="13"/>
      <c r="AA325" s="13"/>
      <c r="AB325" s="13"/>
      <c r="AC325" s="13"/>
      <c r="AD325" s="13"/>
      <c r="AE325" s="13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</row>
    <row r="326" spans="1:168" x14ac:dyDescent="0.2">
      <c r="A326" s="109">
        <f t="shared" si="63"/>
        <v>43242</v>
      </c>
      <c r="B326" s="4">
        <f t="shared" ca="1" si="69"/>
        <v>10690.9827</v>
      </c>
      <c r="C326" s="4">
        <f t="shared" si="64"/>
        <v>10000</v>
      </c>
      <c r="D326" s="6">
        <f ca="1">IF(A326&lt;$B$1,VLOOKUP(A326,[1]DI!$A$4:$B$15000,2,FALSE),0)</f>
        <v>6.3899999999999998E-2</v>
      </c>
      <c r="E326" s="4">
        <f t="shared" ca="1" si="57"/>
        <v>2.4583E-4</v>
      </c>
      <c r="F326" s="22">
        <f t="shared" si="65"/>
        <v>1.075</v>
      </c>
      <c r="G326" s="7">
        <f t="shared" ca="1" si="58"/>
        <v>1.0002642672499999</v>
      </c>
      <c r="H326" s="4">
        <f ca="1">TRUNC(PRODUCT(G$10:G325),15)</f>
        <v>1.06909827447026</v>
      </c>
      <c r="I326" s="4">
        <f t="shared" si="66"/>
        <v>1</v>
      </c>
      <c r="J326" s="4">
        <f t="shared" ca="1" si="59"/>
        <v>1.06909827</v>
      </c>
      <c r="K326" s="4">
        <f t="shared" ca="1" si="60"/>
        <v>690.98270000000002</v>
      </c>
      <c r="L326" s="23">
        <f>IF(VLOOKUP(A326,$U$12:$AD$125,8)=VLOOKUP(A325,$U$12:$AD$125,8),0,VLOOKUP(A326,U$12:$AD$125,8))</f>
        <v>0</v>
      </c>
      <c r="M326" s="9">
        <f>IF(L326&gt;0,VLOOKUP(L326,T$12:$AC$125,7),0)</f>
        <v>0</v>
      </c>
      <c r="N326" s="10">
        <f t="shared" si="61"/>
        <v>0</v>
      </c>
      <c r="O326" s="10">
        <f t="shared" ca="1" si="62"/>
        <v>690.98270000000002</v>
      </c>
      <c r="P326" s="24" t="str">
        <f t="shared" si="67"/>
        <v>A+J=</v>
      </c>
      <c r="Q326" s="12">
        <f t="shared" si="68"/>
        <v>43291</v>
      </c>
      <c r="R326" s="13"/>
      <c r="S326" s="13"/>
      <c r="T326" s="49">
        <v>41809</v>
      </c>
      <c r="U326" s="50" t="s">
        <v>80</v>
      </c>
      <c r="V326" s="40"/>
      <c r="W326" s="13"/>
      <c r="X326" s="13"/>
      <c r="Y326" s="13"/>
      <c r="Z326" s="13"/>
      <c r="AA326" s="13"/>
      <c r="AB326" s="13"/>
      <c r="AC326" s="13"/>
      <c r="AD326" s="13"/>
      <c r="AE326" s="13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</row>
    <row r="327" spans="1:168" x14ac:dyDescent="0.2">
      <c r="A327" s="109">
        <f t="shared" si="63"/>
        <v>43243</v>
      </c>
      <c r="B327" s="4">
        <f t="shared" ca="1" si="69"/>
        <v>10693.808000000001</v>
      </c>
      <c r="C327" s="4">
        <f t="shared" si="64"/>
        <v>10000</v>
      </c>
      <c r="D327" s="6">
        <f ca="1">IF(A327&lt;$B$1,VLOOKUP(A327,[1]DI!$A$4:$B$15000,2,FALSE),0)</f>
        <v>6.3899999999999998E-2</v>
      </c>
      <c r="E327" s="4">
        <f t="shared" ca="1" si="57"/>
        <v>2.4583E-4</v>
      </c>
      <c r="F327" s="22">
        <f t="shared" si="65"/>
        <v>1.075</v>
      </c>
      <c r="G327" s="7">
        <f t="shared" ca="1" si="58"/>
        <v>1.0002642672499999</v>
      </c>
      <c r="H327" s="4">
        <f ca="1">TRUNC(PRODUCT(G$10:G326),15)</f>
        <v>1.0693808021312301</v>
      </c>
      <c r="I327" s="4">
        <f t="shared" si="66"/>
        <v>1</v>
      </c>
      <c r="J327" s="4">
        <f t="shared" ca="1" si="59"/>
        <v>1.0693808</v>
      </c>
      <c r="K327" s="4">
        <f t="shared" ca="1" si="60"/>
        <v>693.80799999999999</v>
      </c>
      <c r="L327" s="23">
        <f>IF(VLOOKUP(A327,$U$12:$AD$125,8)=VLOOKUP(A326,$U$12:$AD$125,8),0,VLOOKUP(A327,U$12:$AD$125,8))</f>
        <v>0</v>
      </c>
      <c r="M327" s="9">
        <f>IF(L327&gt;0,VLOOKUP(L327,T$12:$AC$125,7),0)</f>
        <v>0</v>
      </c>
      <c r="N327" s="10">
        <f t="shared" si="61"/>
        <v>0</v>
      </c>
      <c r="O327" s="10">
        <f t="shared" ca="1" si="62"/>
        <v>693.80799999999999</v>
      </c>
      <c r="P327" s="24" t="str">
        <f t="shared" si="67"/>
        <v>A+J=</v>
      </c>
      <c r="Q327" s="12">
        <f t="shared" si="68"/>
        <v>43291</v>
      </c>
      <c r="R327" s="13"/>
      <c r="S327" s="13"/>
      <c r="T327" s="49">
        <v>41998</v>
      </c>
      <c r="U327" s="50" t="s">
        <v>76</v>
      </c>
      <c r="V327" s="40"/>
      <c r="W327" s="13"/>
      <c r="X327" s="13"/>
      <c r="Y327" s="13"/>
      <c r="Z327" s="13"/>
      <c r="AA327" s="13"/>
      <c r="AB327" s="13"/>
      <c r="AC327" s="13"/>
      <c r="AD327" s="13"/>
      <c r="AE327" s="13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</row>
    <row r="328" spans="1:168" x14ac:dyDescent="0.2">
      <c r="A328" s="109">
        <f t="shared" si="63"/>
        <v>43244</v>
      </c>
      <c r="B328" s="4">
        <f t="shared" ca="1" si="69"/>
        <v>10696.634</v>
      </c>
      <c r="C328" s="4">
        <f t="shared" si="64"/>
        <v>10000</v>
      </c>
      <c r="D328" s="6">
        <f ca="1">IF(A328&lt;$B$1,VLOOKUP(A328,[1]DI!$A$4:$B$15000,2,FALSE),0)</f>
        <v>6.3899999999999998E-2</v>
      </c>
      <c r="E328" s="4">
        <f t="shared" ca="1" si="57"/>
        <v>2.4583E-4</v>
      </c>
      <c r="F328" s="22">
        <f t="shared" si="65"/>
        <v>1.075</v>
      </c>
      <c r="G328" s="7">
        <f t="shared" ca="1" si="58"/>
        <v>1.0002642672499999</v>
      </c>
      <c r="H328" s="4">
        <f ca="1">TRUNC(PRODUCT(G$10:G327),15)</f>
        <v>1.06966340445501</v>
      </c>
      <c r="I328" s="4">
        <f t="shared" si="66"/>
        <v>1</v>
      </c>
      <c r="J328" s="4">
        <f t="shared" ca="1" si="59"/>
        <v>1.0696634</v>
      </c>
      <c r="K328" s="4">
        <f t="shared" ca="1" si="60"/>
        <v>696.63400000000001</v>
      </c>
      <c r="L328" s="23">
        <f>IF(VLOOKUP(A328,$U$12:$AD$125,8)=VLOOKUP(A327,$U$12:$AD$125,8),0,VLOOKUP(A328,U$12:$AD$125,8))</f>
        <v>0</v>
      </c>
      <c r="M328" s="9">
        <f>IF(L328&gt;0,VLOOKUP(L328,T$12:$AC$125,7),0)</f>
        <v>0</v>
      </c>
      <c r="N328" s="10">
        <f t="shared" si="61"/>
        <v>0</v>
      </c>
      <c r="O328" s="10">
        <f t="shared" ca="1" si="62"/>
        <v>696.63400000000001</v>
      </c>
      <c r="P328" s="24" t="str">
        <f t="shared" si="67"/>
        <v>A+J=</v>
      </c>
      <c r="Q328" s="12">
        <f t="shared" si="68"/>
        <v>43291</v>
      </c>
      <c r="R328" s="13"/>
      <c r="S328" s="13"/>
      <c r="T328" s="49">
        <v>42005</v>
      </c>
      <c r="U328" s="50" t="s">
        <v>78</v>
      </c>
      <c r="V328" s="40"/>
      <c r="W328" s="13"/>
      <c r="X328" s="13"/>
      <c r="Y328" s="13"/>
      <c r="Z328" s="13"/>
      <c r="AA328" s="13"/>
      <c r="AB328" s="13"/>
      <c r="AC328" s="13"/>
      <c r="AD328" s="13"/>
      <c r="AE328" s="13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</row>
    <row r="329" spans="1:168" x14ac:dyDescent="0.2">
      <c r="A329" s="109">
        <f t="shared" si="63"/>
        <v>43245</v>
      </c>
      <c r="B329" s="4">
        <f t="shared" ca="1" si="69"/>
        <v>10699.460800000001</v>
      </c>
      <c r="C329" s="4">
        <f t="shared" si="64"/>
        <v>10000</v>
      </c>
      <c r="D329" s="6">
        <f ca="1">IF(A329&lt;$B$1,VLOOKUP(A329,[1]DI!$A$4:$B$15000,2,FALSE),0)</f>
        <v>6.3899999999999998E-2</v>
      </c>
      <c r="E329" s="4">
        <f t="shared" ca="1" si="57"/>
        <v>2.4583E-4</v>
      </c>
      <c r="F329" s="22">
        <f t="shared" si="65"/>
        <v>1.075</v>
      </c>
      <c r="G329" s="7">
        <f t="shared" ca="1" si="58"/>
        <v>1.0002642672499999</v>
      </c>
      <c r="H329" s="4">
        <f ca="1">TRUNC(PRODUCT(G$10:G328),15)</f>
        <v>1.06994608146133</v>
      </c>
      <c r="I329" s="4">
        <f t="shared" si="66"/>
        <v>1</v>
      </c>
      <c r="J329" s="4">
        <f t="shared" ca="1" si="59"/>
        <v>1.06994608</v>
      </c>
      <c r="K329" s="4">
        <f t="shared" ca="1" si="60"/>
        <v>699.46079999999995</v>
      </c>
      <c r="L329" s="23">
        <f>IF(VLOOKUP(A329,$U$12:$AD$125,8)=VLOOKUP(A328,$U$12:$AD$125,8),0,VLOOKUP(A329,U$12:$AD$125,8))</f>
        <v>0</v>
      </c>
      <c r="M329" s="9">
        <f>IF(L329&gt;0,VLOOKUP(L329,T$12:$AC$125,7),0)</f>
        <v>0</v>
      </c>
      <c r="N329" s="10">
        <f t="shared" si="61"/>
        <v>0</v>
      </c>
      <c r="O329" s="10">
        <f t="shared" ca="1" si="62"/>
        <v>699.46079999999995</v>
      </c>
      <c r="P329" s="24" t="str">
        <f t="shared" si="67"/>
        <v>A+J=</v>
      </c>
      <c r="Q329" s="12">
        <f t="shared" si="68"/>
        <v>43291</v>
      </c>
      <c r="R329" s="13"/>
      <c r="S329" s="13"/>
      <c r="T329" s="49">
        <v>42051</v>
      </c>
      <c r="U329" s="50" t="s">
        <v>62</v>
      </c>
      <c r="V329" s="40"/>
      <c r="W329" s="13"/>
      <c r="X329" s="13"/>
      <c r="Y329" s="13"/>
      <c r="Z329" s="13"/>
      <c r="AA329" s="13"/>
      <c r="AB329" s="13"/>
      <c r="AC329" s="13"/>
      <c r="AD329" s="13"/>
      <c r="AE329" s="13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</row>
    <row r="330" spans="1:168" x14ac:dyDescent="0.2">
      <c r="A330" s="109">
        <f t="shared" si="63"/>
        <v>43246</v>
      </c>
      <c r="B330" s="4">
        <f t="shared" ca="1" si="69"/>
        <v>10702.2883</v>
      </c>
      <c r="C330" s="4">
        <f t="shared" si="64"/>
        <v>10000</v>
      </c>
      <c r="D330" s="6">
        <f ca="1">IF(A330&lt;$B$1,VLOOKUP(A330,[1]DI!$A$4:$B$15000,2,FALSE),0)</f>
        <v>0</v>
      </c>
      <c r="E330" s="4">
        <f t="shared" ref="E330:E393" ca="1" si="70">ROUND((((1+D330)^(1/252)-1)),8)</f>
        <v>0</v>
      </c>
      <c r="F330" s="22">
        <f t="shared" si="65"/>
        <v>1.075</v>
      </c>
      <c r="G330" s="7">
        <f t="shared" ref="G330:G393" ca="1" si="71">TRUNC((1+(E330*F330)),15)</f>
        <v>1</v>
      </c>
      <c r="H330" s="4">
        <f ca="1">TRUNC(PRODUCT(G$10:G329),15)</f>
        <v>1.0702288331699299</v>
      </c>
      <c r="I330" s="4">
        <f t="shared" si="66"/>
        <v>1</v>
      </c>
      <c r="J330" s="4">
        <f t="shared" ref="J330:J393" ca="1" si="72">ROUND(TRUNC(H330/I330,15),8)</f>
        <v>1.07022883</v>
      </c>
      <c r="K330" s="4">
        <f t="shared" ref="K330:K393" ca="1" si="73">TRUNC((C330*(J330-1)),8)</f>
        <v>702.28830000000005</v>
      </c>
      <c r="L330" s="23">
        <f>IF(VLOOKUP(A330,$U$12:$AD$125,8)=VLOOKUP(A329,$U$12:$AD$125,8),0,VLOOKUP(A330,U$12:$AD$125,8))</f>
        <v>0</v>
      </c>
      <c r="M330" s="9">
        <f>IF(L330&gt;0,VLOOKUP(L330,T$12:$AC$125,7),0)</f>
        <v>0</v>
      </c>
      <c r="N330" s="10">
        <f t="shared" ref="N330:N393" si="74">IF(M330&gt;0,(C330*M330),0)</f>
        <v>0</v>
      </c>
      <c r="O330" s="10">
        <f t="shared" ref="O330:O393" ca="1" si="75">(K330+N330)</f>
        <v>702.28830000000005</v>
      </c>
      <c r="P330" s="24" t="str">
        <f t="shared" si="67"/>
        <v>A+J=</v>
      </c>
      <c r="Q330" s="12">
        <f t="shared" si="68"/>
        <v>43291</v>
      </c>
      <c r="R330" s="13"/>
      <c r="S330" s="13"/>
      <c r="T330" s="49">
        <v>42052</v>
      </c>
      <c r="U330" s="50" t="s">
        <v>62</v>
      </c>
      <c r="V330" s="40"/>
      <c r="W330" s="13"/>
      <c r="X330" s="13"/>
      <c r="Y330" s="13"/>
      <c r="Z330" s="13"/>
      <c r="AA330" s="13"/>
      <c r="AB330" s="13"/>
      <c r="AC330" s="13"/>
      <c r="AD330" s="13"/>
      <c r="AE330" s="13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</row>
    <row r="331" spans="1:168" x14ac:dyDescent="0.2">
      <c r="A331" s="109">
        <f t="shared" ref="A331:A394" si="76">(A330+1)</f>
        <v>43247</v>
      </c>
      <c r="B331" s="4">
        <f t="shared" ca="1" si="69"/>
        <v>10702.2883</v>
      </c>
      <c r="C331" s="4">
        <f t="shared" ref="C331:C394" si="77">TRUNC(C330-N330,6)</f>
        <v>10000</v>
      </c>
      <c r="D331" s="6">
        <f ca="1">IF(A331&lt;$B$1,VLOOKUP(A331,[1]DI!$A$4:$B$15000,2,FALSE),0)</f>
        <v>0</v>
      </c>
      <c r="E331" s="4">
        <f t="shared" ca="1" si="70"/>
        <v>0</v>
      </c>
      <c r="F331" s="22">
        <f t="shared" ref="F331:F374" si="78">F330</f>
        <v>1.075</v>
      </c>
      <c r="G331" s="7">
        <f t="shared" ca="1" si="71"/>
        <v>1</v>
      </c>
      <c r="H331" s="4">
        <f ca="1">TRUNC(PRODUCT(G$10:G330),15)</f>
        <v>1.0702288331699299</v>
      </c>
      <c r="I331" s="4">
        <f t="shared" ref="I331:I394" si="79">IF(OR(L330&gt;0,L330="E"),H330,I330)</f>
        <v>1</v>
      </c>
      <c r="J331" s="4">
        <f t="shared" ca="1" si="72"/>
        <v>1.07022883</v>
      </c>
      <c r="K331" s="4">
        <f t="shared" ca="1" si="73"/>
        <v>702.28830000000005</v>
      </c>
      <c r="L331" s="23">
        <f>IF(VLOOKUP(A331,$U$12:$AD$125,8)=VLOOKUP(A330,$U$12:$AD$125,8),0,VLOOKUP(A331,U$12:$AD$125,8))</f>
        <v>0</v>
      </c>
      <c r="M331" s="9">
        <f>IF(L331&gt;0,VLOOKUP(L331,T$12:$AC$125,7),0)</f>
        <v>0</v>
      </c>
      <c r="N331" s="10">
        <f t="shared" si="74"/>
        <v>0</v>
      </c>
      <c r="O331" s="10">
        <f t="shared" ca="1" si="75"/>
        <v>702.28830000000005</v>
      </c>
      <c r="P331" s="24" t="str">
        <f t="shared" ref="P331:P394" si="80">IF(L330&gt;0,VLOOKUP(A330,$U$12:$AD$125,9),P330)</f>
        <v>A+J=</v>
      </c>
      <c r="Q331" s="12">
        <f t="shared" ref="Q331:Q394" si="81">IF(L330&gt;0,VLOOKUP(A330,$U$12:$AD$125,10),Q330)</f>
        <v>43291</v>
      </c>
      <c r="R331" s="13"/>
      <c r="S331" s="13"/>
      <c r="T331" s="49">
        <v>42097</v>
      </c>
      <c r="U331" s="50" t="s">
        <v>79</v>
      </c>
      <c r="V331" s="40"/>
      <c r="W331" s="13"/>
      <c r="X331" s="13"/>
      <c r="Y331" s="13"/>
      <c r="Z331" s="13"/>
      <c r="AA331" s="13"/>
      <c r="AB331" s="13"/>
      <c r="AC331" s="13"/>
      <c r="AD331" s="13"/>
      <c r="AE331" s="13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</row>
    <row r="332" spans="1:168" x14ac:dyDescent="0.2">
      <c r="A332" s="109">
        <f t="shared" si="76"/>
        <v>43248</v>
      </c>
      <c r="B332" s="4">
        <f t="shared" ref="B332:B348" ca="1" si="82">IF(A332&lt;=TODAY(),C332+K332,IF(AND(A332&gt;TODAY(),A332&lt;=$B$1),IF(VLOOKUP(TODAY(),$A$10:$D$370,4,FALSE)=0,"n.d",C332+K332),"n.d"))</f>
        <v>10702.2883</v>
      </c>
      <c r="C332" s="4">
        <f t="shared" si="77"/>
        <v>10000</v>
      </c>
      <c r="D332" s="6">
        <f ca="1">IF(A332&lt;$B$1,VLOOKUP(A332,[1]DI!$A$4:$B$15000,2,FALSE),0)</f>
        <v>6.3899999999999998E-2</v>
      </c>
      <c r="E332" s="4">
        <f t="shared" ca="1" si="70"/>
        <v>2.4583E-4</v>
      </c>
      <c r="F332" s="22">
        <f t="shared" si="78"/>
        <v>1.075</v>
      </c>
      <c r="G332" s="7">
        <f t="shared" ca="1" si="71"/>
        <v>1.0002642672499999</v>
      </c>
      <c r="H332" s="4">
        <f ca="1">TRUNC(PRODUCT(G$10:G331),15)</f>
        <v>1.0702288331699299</v>
      </c>
      <c r="I332" s="4">
        <f t="shared" si="79"/>
        <v>1</v>
      </c>
      <c r="J332" s="4">
        <f t="shared" ca="1" si="72"/>
        <v>1.07022883</v>
      </c>
      <c r="K332" s="4">
        <f t="shared" ca="1" si="73"/>
        <v>702.28830000000005</v>
      </c>
      <c r="L332" s="23">
        <f>IF(VLOOKUP(A332,$U$12:$AD$125,8)=VLOOKUP(A331,$U$12:$AD$125,8),0,VLOOKUP(A332,U$12:$AD$125,8))</f>
        <v>0</v>
      </c>
      <c r="M332" s="9">
        <f>IF(L332&gt;0,VLOOKUP(L332,T$12:$AC$125,7),0)</f>
        <v>0</v>
      </c>
      <c r="N332" s="10">
        <f t="shared" si="74"/>
        <v>0</v>
      </c>
      <c r="O332" s="10">
        <f t="shared" ca="1" si="75"/>
        <v>702.28830000000005</v>
      </c>
      <c r="P332" s="24" t="str">
        <f t="shared" si="80"/>
        <v>A+J=</v>
      </c>
      <c r="Q332" s="12">
        <f t="shared" si="81"/>
        <v>43291</v>
      </c>
      <c r="R332" s="13"/>
      <c r="S332" s="13"/>
      <c r="T332" s="49">
        <v>42115</v>
      </c>
      <c r="U332" s="50" t="s">
        <v>64</v>
      </c>
      <c r="V332" s="40"/>
      <c r="W332" s="13"/>
      <c r="X332" s="13"/>
      <c r="Y332" s="13"/>
      <c r="Z332" s="13"/>
      <c r="AA332" s="13"/>
      <c r="AB332" s="13"/>
      <c r="AC332" s="13"/>
      <c r="AD332" s="13"/>
      <c r="AE332" s="13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</row>
    <row r="333" spans="1:168" x14ac:dyDescent="0.2">
      <c r="A333" s="109">
        <f t="shared" si="76"/>
        <v>43249</v>
      </c>
      <c r="B333" s="4">
        <f t="shared" ca="1" si="82"/>
        <v>10705.116599999999</v>
      </c>
      <c r="C333" s="4">
        <f t="shared" si="77"/>
        <v>10000</v>
      </c>
      <c r="D333" s="6">
        <f ca="1">IF(A333&lt;$B$1,VLOOKUP(A333,[1]DI!$A$4:$B$15000,2,FALSE),0)</f>
        <v>6.3899999999999998E-2</v>
      </c>
      <c r="E333" s="4">
        <f t="shared" ca="1" si="70"/>
        <v>2.4583E-4</v>
      </c>
      <c r="F333" s="22">
        <f t="shared" si="78"/>
        <v>1.075</v>
      </c>
      <c r="G333" s="7">
        <f t="shared" ca="1" si="71"/>
        <v>1.0002642672499999</v>
      </c>
      <c r="H333" s="4">
        <f ca="1">TRUNC(PRODUCT(G$10:G332),15)</f>
        <v>1.07051165960054</v>
      </c>
      <c r="I333" s="4">
        <f t="shared" si="79"/>
        <v>1</v>
      </c>
      <c r="J333" s="4">
        <f t="shared" ca="1" si="72"/>
        <v>1.07051166</v>
      </c>
      <c r="K333" s="4">
        <f t="shared" ca="1" si="73"/>
        <v>705.11659999999995</v>
      </c>
      <c r="L333" s="23">
        <f>IF(VLOOKUP(A333,$U$12:$AD$125,8)=VLOOKUP(A332,$U$12:$AD$125,8),0,VLOOKUP(A333,U$12:$AD$125,8))</f>
        <v>0</v>
      </c>
      <c r="M333" s="9">
        <f>IF(L333&gt;0,VLOOKUP(L333,T$12:$AC$125,7),0)</f>
        <v>0</v>
      </c>
      <c r="N333" s="10">
        <f t="shared" si="74"/>
        <v>0</v>
      </c>
      <c r="O333" s="10">
        <f t="shared" ca="1" si="75"/>
        <v>705.11659999999995</v>
      </c>
      <c r="P333" s="24" t="str">
        <f t="shared" si="80"/>
        <v>A+J=</v>
      </c>
      <c r="Q333" s="12">
        <f t="shared" si="81"/>
        <v>43291</v>
      </c>
      <c r="R333" s="13"/>
      <c r="S333" s="13"/>
      <c r="T333" s="49">
        <v>42125</v>
      </c>
      <c r="U333" s="50" t="s">
        <v>81</v>
      </c>
      <c r="V333" s="40"/>
      <c r="W333" s="13"/>
      <c r="X333" s="13"/>
      <c r="Y333" s="13"/>
      <c r="Z333" s="13"/>
      <c r="AA333" s="13"/>
      <c r="AB333" s="13"/>
      <c r="AC333" s="13"/>
      <c r="AD333" s="13"/>
      <c r="AE333" s="13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</row>
    <row r="334" spans="1:168" x14ac:dyDescent="0.2">
      <c r="A334" s="109">
        <f t="shared" si="76"/>
        <v>43250</v>
      </c>
      <c r="B334" s="4">
        <f t="shared" ca="1" si="82"/>
        <v>10707.945599999999</v>
      </c>
      <c r="C334" s="4">
        <f t="shared" si="77"/>
        <v>10000</v>
      </c>
      <c r="D334" s="6">
        <f ca="1">IF(A334&lt;$B$1,VLOOKUP(A334,[1]DI!$A$4:$B$15000,2,FALSE),0)</f>
        <v>6.3899999999999998E-2</v>
      </c>
      <c r="E334" s="4">
        <f t="shared" ca="1" si="70"/>
        <v>2.4583E-4</v>
      </c>
      <c r="F334" s="22">
        <f t="shared" si="78"/>
        <v>1.075</v>
      </c>
      <c r="G334" s="7">
        <f t="shared" ca="1" si="71"/>
        <v>1.0002642672499999</v>
      </c>
      <c r="H334" s="4">
        <f ca="1">TRUNC(PRODUCT(G$10:G333),15)</f>
        <v>1.0707945607729199</v>
      </c>
      <c r="I334" s="4">
        <f t="shared" si="79"/>
        <v>1</v>
      </c>
      <c r="J334" s="4">
        <f t="shared" ca="1" si="72"/>
        <v>1.07079456</v>
      </c>
      <c r="K334" s="4">
        <f t="shared" ca="1" si="73"/>
        <v>707.94560000000001</v>
      </c>
      <c r="L334" s="23">
        <f>IF(VLOOKUP(A334,$U$12:$AD$125,8)=VLOOKUP(A333,$U$12:$AD$125,8),0,VLOOKUP(A334,U$12:$AD$125,8))</f>
        <v>0</v>
      </c>
      <c r="M334" s="9">
        <f>IF(L334&gt;0,VLOOKUP(L334,T$12:$AC$125,7),0)</f>
        <v>0</v>
      </c>
      <c r="N334" s="10">
        <f t="shared" si="74"/>
        <v>0</v>
      </c>
      <c r="O334" s="10">
        <f t="shared" ca="1" si="75"/>
        <v>707.94560000000001</v>
      </c>
      <c r="P334" s="24" t="str">
        <f t="shared" si="80"/>
        <v>A+J=</v>
      </c>
      <c r="Q334" s="12">
        <f t="shared" si="81"/>
        <v>43291</v>
      </c>
      <c r="R334" s="13"/>
      <c r="S334" s="13"/>
      <c r="T334" s="49">
        <v>42159</v>
      </c>
      <c r="U334" s="50" t="s">
        <v>80</v>
      </c>
      <c r="V334" s="40"/>
      <c r="W334" s="13"/>
      <c r="X334" s="13"/>
      <c r="Y334" s="13"/>
      <c r="Z334" s="13"/>
      <c r="AA334" s="13"/>
      <c r="AB334" s="13"/>
      <c r="AC334" s="13"/>
      <c r="AD334" s="13"/>
      <c r="AE334" s="13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</row>
    <row r="335" spans="1:168" x14ac:dyDescent="0.2">
      <c r="A335" s="109">
        <f t="shared" si="76"/>
        <v>43251</v>
      </c>
      <c r="B335" s="4">
        <f t="shared" ca="1" si="82"/>
        <v>10710.7754</v>
      </c>
      <c r="C335" s="4">
        <f t="shared" si="77"/>
        <v>10000</v>
      </c>
      <c r="D335" s="6">
        <f ca="1">IF(A335&lt;$B$1,VLOOKUP(A335,[1]DI!$A$4:$B$15000,2,FALSE),0)</f>
        <v>0</v>
      </c>
      <c r="E335" s="4">
        <f t="shared" ca="1" si="70"/>
        <v>0</v>
      </c>
      <c r="F335" s="22">
        <f t="shared" si="78"/>
        <v>1.075</v>
      </c>
      <c r="G335" s="7">
        <f t="shared" ca="1" si="71"/>
        <v>1</v>
      </c>
      <c r="H335" s="4">
        <f ca="1">TRUNC(PRODUCT(G$10:G334),15)</f>
        <v>1.0710775367068099</v>
      </c>
      <c r="I335" s="4">
        <f t="shared" si="79"/>
        <v>1</v>
      </c>
      <c r="J335" s="4">
        <f t="shared" ca="1" si="72"/>
        <v>1.0710775400000001</v>
      </c>
      <c r="K335" s="4">
        <f t="shared" ca="1" si="73"/>
        <v>710.77539999999999</v>
      </c>
      <c r="L335" s="23">
        <f>IF(VLOOKUP(A335,$U$12:$AD$125,8)=VLOOKUP(A334,$U$12:$AD$125,8),0,VLOOKUP(A335,U$12:$AD$125,8))</f>
        <v>0</v>
      </c>
      <c r="M335" s="9">
        <f>IF(L335&gt;0,VLOOKUP(L335,T$12:$AC$125,7),0)</f>
        <v>0</v>
      </c>
      <c r="N335" s="10">
        <f t="shared" si="74"/>
        <v>0</v>
      </c>
      <c r="O335" s="10">
        <f t="shared" ca="1" si="75"/>
        <v>710.77539999999999</v>
      </c>
      <c r="P335" s="24" t="str">
        <f t="shared" si="80"/>
        <v>A+J=</v>
      </c>
      <c r="Q335" s="12">
        <f t="shared" si="81"/>
        <v>43291</v>
      </c>
      <c r="R335" s="13"/>
      <c r="S335" s="13"/>
      <c r="T335" s="49">
        <v>42254</v>
      </c>
      <c r="U335" s="50" t="s">
        <v>82</v>
      </c>
      <c r="V335" s="40"/>
      <c r="W335" s="13"/>
      <c r="X335" s="13"/>
      <c r="Y335" s="13"/>
      <c r="Z335" s="13"/>
      <c r="AA335" s="13"/>
      <c r="AB335" s="13"/>
      <c r="AC335" s="13"/>
      <c r="AD335" s="13"/>
      <c r="AE335" s="13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</row>
    <row r="336" spans="1:168" x14ac:dyDescent="0.2">
      <c r="A336" s="109">
        <f t="shared" si="76"/>
        <v>43252</v>
      </c>
      <c r="B336" s="4">
        <f t="shared" ca="1" si="82"/>
        <v>10710.7754</v>
      </c>
      <c r="C336" s="4">
        <f t="shared" si="77"/>
        <v>10000</v>
      </c>
      <c r="D336" s="6">
        <f ca="1">IF(A336&lt;$B$1,VLOOKUP(A336,[1]DI!$A$4:$B$15000,2,FALSE),0)</f>
        <v>6.3899999999999998E-2</v>
      </c>
      <c r="E336" s="4">
        <f t="shared" ca="1" si="70"/>
        <v>2.4583E-4</v>
      </c>
      <c r="F336" s="22">
        <f t="shared" si="78"/>
        <v>1.075</v>
      </c>
      <c r="G336" s="7">
        <f t="shared" ca="1" si="71"/>
        <v>1.0002642672499999</v>
      </c>
      <c r="H336" s="4">
        <f ca="1">TRUNC(PRODUCT(G$10:G335),15)</f>
        <v>1.0710775367068099</v>
      </c>
      <c r="I336" s="4">
        <f t="shared" si="79"/>
        <v>1</v>
      </c>
      <c r="J336" s="4">
        <f t="shared" ca="1" si="72"/>
        <v>1.0710775400000001</v>
      </c>
      <c r="K336" s="4">
        <f t="shared" ca="1" si="73"/>
        <v>710.77539999999999</v>
      </c>
      <c r="L336" s="23">
        <f>IF(VLOOKUP(A336,$U$12:$AD$125,8)=VLOOKUP(A335,$U$12:$AD$125,8),0,VLOOKUP(A336,U$12:$AD$125,8))</f>
        <v>0</v>
      </c>
      <c r="M336" s="9">
        <f>IF(L336&gt;0,VLOOKUP(L336,T$12:$AC$125,7),0)</f>
        <v>0</v>
      </c>
      <c r="N336" s="10">
        <f t="shared" si="74"/>
        <v>0</v>
      </c>
      <c r="O336" s="10">
        <f t="shared" ca="1" si="75"/>
        <v>710.77539999999999</v>
      </c>
      <c r="P336" s="24" t="str">
        <f t="shared" si="80"/>
        <v>A+J=</v>
      </c>
      <c r="Q336" s="12">
        <f t="shared" si="81"/>
        <v>43291</v>
      </c>
      <c r="R336" s="13"/>
      <c r="S336" s="13"/>
      <c r="T336" s="49">
        <v>42289</v>
      </c>
      <c r="U336" s="26" t="s">
        <v>68</v>
      </c>
      <c r="V336" s="40"/>
      <c r="W336" s="13"/>
      <c r="X336" s="13"/>
      <c r="Y336" s="13"/>
      <c r="Z336" s="13"/>
      <c r="AA336" s="13"/>
      <c r="AB336" s="13"/>
      <c r="AC336" s="13"/>
      <c r="AD336" s="13"/>
      <c r="AE336" s="13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</row>
    <row r="337" spans="1:173" x14ac:dyDescent="0.2">
      <c r="A337" s="109">
        <f t="shared" si="76"/>
        <v>43253</v>
      </c>
      <c r="B337" s="4">
        <f t="shared" ca="1" si="82"/>
        <v>10713.6059</v>
      </c>
      <c r="C337" s="4">
        <f t="shared" si="77"/>
        <v>10000</v>
      </c>
      <c r="D337" s="6">
        <f ca="1">IF(A337&lt;$B$1,VLOOKUP(A337,[1]DI!$A$4:$B$15000,2,FALSE),0)</f>
        <v>0</v>
      </c>
      <c r="E337" s="4">
        <f t="shared" ca="1" si="70"/>
        <v>0</v>
      </c>
      <c r="F337" s="22">
        <f t="shared" si="78"/>
        <v>1.075</v>
      </c>
      <c r="G337" s="7">
        <f t="shared" ca="1" si="71"/>
        <v>1</v>
      </c>
      <c r="H337" s="4">
        <f ca="1">TRUNC(PRODUCT(G$10:G336),15)</f>
        <v>1.07136058742197</v>
      </c>
      <c r="I337" s="4">
        <f t="shared" si="79"/>
        <v>1</v>
      </c>
      <c r="J337" s="4">
        <f t="shared" ca="1" si="72"/>
        <v>1.0713605900000001</v>
      </c>
      <c r="K337" s="4">
        <f t="shared" ca="1" si="73"/>
        <v>713.60590000000002</v>
      </c>
      <c r="L337" s="23">
        <f>IF(VLOOKUP(A337,$U$12:$AD$125,8)=VLOOKUP(A336,$U$12:$AD$125,8),0,VLOOKUP(A337,U$12:$AD$125,8))</f>
        <v>0</v>
      </c>
      <c r="M337" s="9">
        <f>IF(L337&gt;0,VLOOKUP(L337,T$12:$AC$125,7),0)</f>
        <v>0</v>
      </c>
      <c r="N337" s="10">
        <f t="shared" si="74"/>
        <v>0</v>
      </c>
      <c r="O337" s="10">
        <f t="shared" ca="1" si="75"/>
        <v>713.60590000000002</v>
      </c>
      <c r="P337" s="24" t="str">
        <f t="shared" si="80"/>
        <v>A+J=</v>
      </c>
      <c r="Q337" s="12">
        <f t="shared" si="81"/>
        <v>43291</v>
      </c>
      <c r="R337" s="13"/>
      <c r="S337" s="13"/>
      <c r="T337" s="49">
        <v>42310</v>
      </c>
      <c r="U337" s="50" t="s">
        <v>74</v>
      </c>
      <c r="V337" s="40"/>
      <c r="W337" s="13"/>
      <c r="X337" s="13"/>
      <c r="Y337" s="13"/>
      <c r="Z337" s="13"/>
      <c r="AA337" s="13"/>
      <c r="AB337" s="13"/>
      <c r="AC337" s="13"/>
      <c r="AD337" s="13"/>
      <c r="AE337" s="13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</row>
    <row r="338" spans="1:173" x14ac:dyDescent="0.2">
      <c r="A338" s="109">
        <f t="shared" si="76"/>
        <v>43254</v>
      </c>
      <c r="B338" s="4">
        <f t="shared" ca="1" si="82"/>
        <v>10713.6059</v>
      </c>
      <c r="C338" s="4">
        <f t="shared" si="77"/>
        <v>10000</v>
      </c>
      <c r="D338" s="6">
        <f ca="1">IF(A338&lt;$B$1,VLOOKUP(A338,[1]DI!$A$4:$B$15000,2,FALSE),0)</f>
        <v>0</v>
      </c>
      <c r="E338" s="4">
        <f t="shared" ca="1" si="70"/>
        <v>0</v>
      </c>
      <c r="F338" s="22">
        <f t="shared" si="78"/>
        <v>1.075</v>
      </c>
      <c r="G338" s="7">
        <f t="shared" ca="1" si="71"/>
        <v>1</v>
      </c>
      <c r="H338" s="4">
        <f ca="1">TRUNC(PRODUCT(G$10:G337),15)</f>
        <v>1.07136058742197</v>
      </c>
      <c r="I338" s="4">
        <f t="shared" si="79"/>
        <v>1</v>
      </c>
      <c r="J338" s="4">
        <f t="shared" ca="1" si="72"/>
        <v>1.0713605900000001</v>
      </c>
      <c r="K338" s="4">
        <f t="shared" ca="1" si="73"/>
        <v>713.60590000000002</v>
      </c>
      <c r="L338" s="23">
        <f>IF(VLOOKUP(A338,$U$12:$AD$125,8)=VLOOKUP(A337,$U$12:$AD$125,8),0,VLOOKUP(A338,U$12:$AD$125,8))</f>
        <v>0</v>
      </c>
      <c r="M338" s="9">
        <f>IF(L338&gt;0,VLOOKUP(L338,T$12:$AC$125,7),0)</f>
        <v>0</v>
      </c>
      <c r="N338" s="10">
        <f t="shared" si="74"/>
        <v>0</v>
      </c>
      <c r="O338" s="10">
        <f t="shared" ca="1" si="75"/>
        <v>713.60590000000002</v>
      </c>
      <c r="P338" s="24" t="str">
        <f t="shared" si="80"/>
        <v>A+J=</v>
      </c>
      <c r="Q338" s="12">
        <f t="shared" si="81"/>
        <v>43291</v>
      </c>
      <c r="R338" s="13"/>
      <c r="S338" s="36"/>
      <c r="T338" s="49">
        <v>42363</v>
      </c>
      <c r="U338" s="50" t="s">
        <v>76</v>
      </c>
      <c r="V338" s="36"/>
      <c r="W338" s="36"/>
      <c r="X338" s="36"/>
      <c r="Y338" s="36"/>
      <c r="Z338" s="13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8"/>
      <c r="FN338" s="38"/>
      <c r="FO338" s="38"/>
    </row>
    <row r="339" spans="1:173" x14ac:dyDescent="0.2">
      <c r="A339" s="109">
        <f t="shared" si="76"/>
        <v>43255</v>
      </c>
      <c r="B339" s="4">
        <f t="shared" ca="1" si="82"/>
        <v>10713.6059</v>
      </c>
      <c r="C339" s="4">
        <f t="shared" si="77"/>
        <v>10000</v>
      </c>
      <c r="D339" s="6">
        <f ca="1">IF(A339&lt;$B$1,VLOOKUP(A339,[1]DI!$A$4:$B$15000,2,FALSE),0)</f>
        <v>6.3899999999999998E-2</v>
      </c>
      <c r="E339" s="4">
        <f t="shared" ca="1" si="70"/>
        <v>2.4583E-4</v>
      </c>
      <c r="F339" s="22">
        <f t="shared" si="78"/>
        <v>1.075</v>
      </c>
      <c r="G339" s="7">
        <f t="shared" ca="1" si="71"/>
        <v>1.0002642672499999</v>
      </c>
      <c r="H339" s="4">
        <f ca="1">TRUNC(PRODUCT(G$10:G338),15)</f>
        <v>1.07136058742197</v>
      </c>
      <c r="I339" s="4">
        <f t="shared" si="79"/>
        <v>1</v>
      </c>
      <c r="J339" s="4">
        <f t="shared" ca="1" si="72"/>
        <v>1.0713605900000001</v>
      </c>
      <c r="K339" s="4">
        <f t="shared" ca="1" si="73"/>
        <v>713.60590000000002</v>
      </c>
      <c r="L339" s="23">
        <f>IF(VLOOKUP(A339,$U$12:$AD$125,8)=VLOOKUP(A338,$U$12:$AD$125,8),0,VLOOKUP(A339,U$12:$AD$125,8))</f>
        <v>0</v>
      </c>
      <c r="M339" s="9">
        <f>IF(L339&gt;0,VLOOKUP(L339,T$12:$AC$125,7),0)</f>
        <v>0</v>
      </c>
      <c r="N339" s="10">
        <f t="shared" si="74"/>
        <v>0</v>
      </c>
      <c r="O339" s="10">
        <f t="shared" ca="1" si="75"/>
        <v>713.60590000000002</v>
      </c>
      <c r="P339" s="24" t="str">
        <f t="shared" si="80"/>
        <v>A+J=</v>
      </c>
      <c r="Q339" s="12">
        <f t="shared" si="81"/>
        <v>43291</v>
      </c>
      <c r="R339" s="13"/>
      <c r="S339" s="13"/>
      <c r="T339" s="49">
        <v>42370</v>
      </c>
      <c r="U339" s="50" t="s">
        <v>78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</row>
    <row r="340" spans="1:173" x14ac:dyDescent="0.2">
      <c r="A340" s="109">
        <f t="shared" si="76"/>
        <v>43256</v>
      </c>
      <c r="B340" s="4">
        <f t="shared" ca="1" si="82"/>
        <v>10716.437099999999</v>
      </c>
      <c r="C340" s="4">
        <f t="shared" si="77"/>
        <v>10000</v>
      </c>
      <c r="D340" s="6">
        <f ca="1">IF(A340&lt;$B$1,VLOOKUP(A340,[1]DI!$A$4:$B$15000,2,FALSE),0)</f>
        <v>6.3899999999999998E-2</v>
      </c>
      <c r="E340" s="4">
        <f t="shared" ca="1" si="70"/>
        <v>2.4583E-4</v>
      </c>
      <c r="F340" s="22">
        <f t="shared" si="78"/>
        <v>1.075</v>
      </c>
      <c r="G340" s="7">
        <f t="shared" ca="1" si="71"/>
        <v>1.0002642672499999</v>
      </c>
      <c r="H340" s="4">
        <f ca="1">TRUNC(PRODUCT(G$10:G339),15)</f>
        <v>1.07164371293817</v>
      </c>
      <c r="I340" s="4">
        <f t="shared" si="79"/>
        <v>1</v>
      </c>
      <c r="J340" s="4">
        <f t="shared" ca="1" si="72"/>
        <v>1.07164371</v>
      </c>
      <c r="K340" s="4">
        <f t="shared" ca="1" si="73"/>
        <v>716.43709999999999</v>
      </c>
      <c r="L340" s="23">
        <f>IF(VLOOKUP(A340,$U$12:$AD$125,8)=VLOOKUP(A339,$U$12:$AD$125,8),0,VLOOKUP(A340,U$12:$AD$125,8))</f>
        <v>0</v>
      </c>
      <c r="M340" s="9">
        <f>IF(L340&gt;0,VLOOKUP(L340,T$12:$AC$125,7),0)</f>
        <v>0</v>
      </c>
      <c r="N340" s="10">
        <f t="shared" si="74"/>
        <v>0</v>
      </c>
      <c r="O340" s="10">
        <f t="shared" ca="1" si="75"/>
        <v>716.43709999999999</v>
      </c>
      <c r="P340" s="24" t="str">
        <f t="shared" si="80"/>
        <v>A+J=</v>
      </c>
      <c r="Q340" s="12">
        <f t="shared" si="81"/>
        <v>43291</v>
      </c>
      <c r="R340" s="13"/>
      <c r="S340" s="13"/>
      <c r="T340" s="49">
        <v>42408</v>
      </c>
      <c r="U340" s="50" t="s">
        <v>62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</row>
    <row r="341" spans="1:173" x14ac:dyDescent="0.2">
      <c r="A341" s="109">
        <f t="shared" si="76"/>
        <v>43257</v>
      </c>
      <c r="B341" s="4">
        <f t="shared" ca="1" si="82"/>
        <v>10719.2691</v>
      </c>
      <c r="C341" s="4">
        <f t="shared" si="77"/>
        <v>10000</v>
      </c>
      <c r="D341" s="6">
        <f ca="1">IF(A341&lt;$B$1,VLOOKUP(A341,[1]DI!$A$4:$B$15000,2,FALSE),0)</f>
        <v>6.3899999999999998E-2</v>
      </c>
      <c r="E341" s="4">
        <f t="shared" ca="1" si="70"/>
        <v>2.4583E-4</v>
      </c>
      <c r="F341" s="22">
        <f t="shared" si="78"/>
        <v>1.075</v>
      </c>
      <c r="G341" s="7">
        <f t="shared" ca="1" si="71"/>
        <v>1.0002642672499999</v>
      </c>
      <c r="H341" s="4">
        <f ca="1">TRUNC(PRODUCT(G$10:G340),15)</f>
        <v>1.0719269132751601</v>
      </c>
      <c r="I341" s="4">
        <f t="shared" si="79"/>
        <v>1</v>
      </c>
      <c r="J341" s="4">
        <f t="shared" ca="1" si="72"/>
        <v>1.07192691</v>
      </c>
      <c r="K341" s="4">
        <f t="shared" ca="1" si="73"/>
        <v>719.26909999999998</v>
      </c>
      <c r="L341" s="23">
        <f>IF(VLOOKUP(A341,$U$12:$AD$125,8)=VLOOKUP(A340,$U$12:$AD$125,8),0,VLOOKUP(A341,U$12:$AD$125,8))</f>
        <v>0</v>
      </c>
      <c r="M341" s="9">
        <f>IF(L341&gt;0,VLOOKUP(L341,T$12:$AC$125,7),0)</f>
        <v>0</v>
      </c>
      <c r="N341" s="10">
        <f t="shared" si="74"/>
        <v>0</v>
      </c>
      <c r="O341" s="10">
        <f t="shared" ca="1" si="75"/>
        <v>719.26909999999998</v>
      </c>
      <c r="P341" s="24" t="str">
        <f t="shared" si="80"/>
        <v>A+J=</v>
      </c>
      <c r="Q341" s="12">
        <f t="shared" si="81"/>
        <v>43291</v>
      </c>
      <c r="R341" s="13"/>
      <c r="S341" s="13"/>
      <c r="T341" s="49">
        <v>42409</v>
      </c>
      <c r="U341" s="50" t="s">
        <v>62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</row>
    <row r="342" spans="1:173" x14ac:dyDescent="0.2">
      <c r="A342" s="109">
        <f t="shared" si="76"/>
        <v>43258</v>
      </c>
      <c r="B342" s="4">
        <f t="shared" ca="1" si="82"/>
        <v>10722.1019</v>
      </c>
      <c r="C342" s="4">
        <f t="shared" si="77"/>
        <v>10000</v>
      </c>
      <c r="D342" s="6">
        <f ca="1">IF(A342&lt;$B$1,VLOOKUP(A342,[1]DI!$A$4:$B$15000,2,FALSE),0)</f>
        <v>6.3899999999999998E-2</v>
      </c>
      <c r="E342" s="4">
        <f t="shared" ca="1" si="70"/>
        <v>2.4583E-4</v>
      </c>
      <c r="F342" s="22">
        <f t="shared" si="78"/>
        <v>1.075</v>
      </c>
      <c r="G342" s="7">
        <f t="shared" ca="1" si="71"/>
        <v>1.0002642672499999</v>
      </c>
      <c r="H342" s="4">
        <f ca="1">TRUNC(PRODUCT(G$10:G341),15)</f>
        <v>1.07221018845274</v>
      </c>
      <c r="I342" s="4">
        <f t="shared" si="79"/>
        <v>1</v>
      </c>
      <c r="J342" s="4">
        <f t="shared" ca="1" si="72"/>
        <v>1.0722101900000001</v>
      </c>
      <c r="K342" s="4">
        <f t="shared" ca="1" si="73"/>
        <v>722.1019</v>
      </c>
      <c r="L342" s="23">
        <f>IF(VLOOKUP(A342,$U$12:$AD$125,8)=VLOOKUP(A341,$U$12:$AD$125,8),0,VLOOKUP(A342,U$12:$AD$125,8))</f>
        <v>0</v>
      </c>
      <c r="M342" s="9">
        <f>IF(L342&gt;0,VLOOKUP(L342,T$12:$AC$125,7),0)</f>
        <v>0</v>
      </c>
      <c r="N342" s="10">
        <f t="shared" si="74"/>
        <v>0</v>
      </c>
      <c r="O342" s="10">
        <f t="shared" ca="1" si="75"/>
        <v>722.1019</v>
      </c>
      <c r="P342" s="24" t="str">
        <f t="shared" si="80"/>
        <v>A+J=</v>
      </c>
      <c r="Q342" s="12">
        <f t="shared" si="81"/>
        <v>43291</v>
      </c>
      <c r="R342" s="13"/>
      <c r="S342" s="13"/>
      <c r="T342" s="49">
        <v>42454</v>
      </c>
      <c r="U342" s="50" t="s">
        <v>79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</row>
    <row r="343" spans="1:173" x14ac:dyDescent="0.2">
      <c r="A343" s="109">
        <f t="shared" si="76"/>
        <v>43259</v>
      </c>
      <c r="B343" s="4">
        <f t="shared" ca="1" si="82"/>
        <v>10724.9354</v>
      </c>
      <c r="C343" s="4">
        <f t="shared" si="77"/>
        <v>10000</v>
      </c>
      <c r="D343" s="6">
        <f ca="1">IF(A343&lt;$B$1,VLOOKUP(A343,[1]DI!$A$4:$B$15000,2,FALSE),0)</f>
        <v>6.3899999999999998E-2</v>
      </c>
      <c r="E343" s="4">
        <f t="shared" ca="1" si="70"/>
        <v>2.4583E-4</v>
      </c>
      <c r="F343" s="22">
        <f t="shared" si="78"/>
        <v>1.075</v>
      </c>
      <c r="G343" s="7">
        <f t="shared" ca="1" si="71"/>
        <v>1.0002642672499999</v>
      </c>
      <c r="H343" s="4">
        <f ca="1">TRUNC(PRODUCT(G$10:G342),15)</f>
        <v>1.07249353849066</v>
      </c>
      <c r="I343" s="4">
        <f t="shared" si="79"/>
        <v>1</v>
      </c>
      <c r="J343" s="4">
        <f t="shared" ca="1" si="72"/>
        <v>1.07249354</v>
      </c>
      <c r="K343" s="4">
        <f t="shared" ca="1" si="73"/>
        <v>724.93539999999996</v>
      </c>
      <c r="L343" s="23">
        <f>IF(VLOOKUP(A343,$U$12:$AD$125,8)=VLOOKUP(A342,$U$12:$AD$125,8),0,VLOOKUP(A343,U$12:$AD$125,8))</f>
        <v>0</v>
      </c>
      <c r="M343" s="9">
        <f>IF(L343&gt;0,VLOOKUP(L343,T$12:$AC$125,7),0)</f>
        <v>0</v>
      </c>
      <c r="N343" s="10">
        <f t="shared" si="74"/>
        <v>0</v>
      </c>
      <c r="O343" s="10">
        <f t="shared" ca="1" si="75"/>
        <v>724.93539999999996</v>
      </c>
      <c r="P343" s="24" t="str">
        <f t="shared" si="80"/>
        <v>A+J=</v>
      </c>
      <c r="Q343" s="12">
        <f t="shared" si="81"/>
        <v>43291</v>
      </c>
      <c r="R343" s="13"/>
      <c r="S343" s="13"/>
      <c r="T343" s="49">
        <v>42481</v>
      </c>
      <c r="U343" s="50" t="s">
        <v>64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</row>
    <row r="344" spans="1:173" x14ac:dyDescent="0.2">
      <c r="A344" s="109">
        <f t="shared" si="76"/>
        <v>43260</v>
      </c>
      <c r="B344" s="4">
        <f t="shared" ca="1" si="82"/>
        <v>10727.769599990001</v>
      </c>
      <c r="C344" s="4">
        <f t="shared" si="77"/>
        <v>10000</v>
      </c>
      <c r="D344" s="6">
        <f ca="1">IF(A344&lt;$B$1,VLOOKUP(A344,[1]DI!$A$4:$B$15000,2,FALSE),0)</f>
        <v>0</v>
      </c>
      <c r="E344" s="4">
        <f t="shared" ca="1" si="70"/>
        <v>0</v>
      </c>
      <c r="F344" s="22">
        <f t="shared" si="78"/>
        <v>1.075</v>
      </c>
      <c r="G344" s="7">
        <f t="shared" ca="1" si="71"/>
        <v>1</v>
      </c>
      <c r="H344" s="4">
        <f ca="1">TRUNC(PRODUCT(G$10:G343),15)</f>
        <v>1.0727769634087201</v>
      </c>
      <c r="I344" s="4">
        <f t="shared" si="79"/>
        <v>1</v>
      </c>
      <c r="J344" s="4">
        <f t="shared" ca="1" si="72"/>
        <v>1.0727769599999999</v>
      </c>
      <c r="K344" s="4">
        <f t="shared" ca="1" si="73"/>
        <v>727.76959998999996</v>
      </c>
      <c r="L344" s="23">
        <f>IF(VLOOKUP(A344,$U$12:$AD$125,8)=VLOOKUP(A343,$U$12:$AD$125,8),0,VLOOKUP(A344,U$12:$AD$125,8))</f>
        <v>0</v>
      </c>
      <c r="M344" s="9">
        <f>IF(L344&gt;0,VLOOKUP(L344,T$12:$AC$125,7),0)</f>
        <v>0</v>
      </c>
      <c r="N344" s="10">
        <f t="shared" si="74"/>
        <v>0</v>
      </c>
      <c r="O344" s="10">
        <f t="shared" ca="1" si="75"/>
        <v>727.76959998999996</v>
      </c>
      <c r="P344" s="24" t="str">
        <f t="shared" si="80"/>
        <v>A+J=</v>
      </c>
      <c r="Q344" s="12">
        <f t="shared" si="81"/>
        <v>43291</v>
      </c>
      <c r="R344" s="13"/>
      <c r="S344" s="13"/>
      <c r="T344" s="49">
        <v>42516</v>
      </c>
      <c r="U344" s="50" t="s">
        <v>80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</row>
    <row r="345" spans="1:173" x14ac:dyDescent="0.2">
      <c r="A345" s="109">
        <f t="shared" si="76"/>
        <v>43261</v>
      </c>
      <c r="B345" s="4">
        <f t="shared" ca="1" si="82"/>
        <v>10727.769599990001</v>
      </c>
      <c r="C345" s="4">
        <f t="shared" si="77"/>
        <v>10000</v>
      </c>
      <c r="D345" s="6">
        <f ca="1">IF(A345&lt;$B$1,VLOOKUP(A345,[1]DI!$A$4:$B$15000,2,FALSE),0)</f>
        <v>0</v>
      </c>
      <c r="E345" s="4">
        <f t="shared" ca="1" si="70"/>
        <v>0</v>
      </c>
      <c r="F345" s="22">
        <f t="shared" si="78"/>
        <v>1.075</v>
      </c>
      <c r="G345" s="7">
        <f t="shared" ca="1" si="71"/>
        <v>1</v>
      </c>
      <c r="H345" s="4">
        <f ca="1">TRUNC(PRODUCT(G$10:G344),15)</f>
        <v>1.0727769634087201</v>
      </c>
      <c r="I345" s="4">
        <f t="shared" si="79"/>
        <v>1</v>
      </c>
      <c r="J345" s="4">
        <f t="shared" ca="1" si="72"/>
        <v>1.0727769599999999</v>
      </c>
      <c r="K345" s="4">
        <f t="shared" ca="1" si="73"/>
        <v>727.76959998999996</v>
      </c>
      <c r="L345" s="23">
        <f>IF(VLOOKUP(A345,$U$12:$AD$125,8)=VLOOKUP(A344,$U$12:$AD$125,8),0,VLOOKUP(A345,U$12:$AD$125,8))</f>
        <v>0</v>
      </c>
      <c r="M345" s="9">
        <f>IF(L345&gt;0,VLOOKUP(L345,T$12:$AC$125,7),0)</f>
        <v>0</v>
      </c>
      <c r="N345" s="10">
        <f t="shared" si="74"/>
        <v>0</v>
      </c>
      <c r="O345" s="10">
        <f t="shared" ca="1" si="75"/>
        <v>727.76959998999996</v>
      </c>
      <c r="P345" s="24" t="str">
        <f t="shared" si="80"/>
        <v>A+J=</v>
      </c>
      <c r="Q345" s="12">
        <f t="shared" si="81"/>
        <v>43291</v>
      </c>
      <c r="R345" s="13"/>
      <c r="S345" s="13"/>
      <c r="T345" s="49">
        <v>42620</v>
      </c>
      <c r="U345" s="50" t="s">
        <v>82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</row>
    <row r="346" spans="1:173" x14ac:dyDescent="0.2">
      <c r="A346" s="109">
        <f t="shared" si="76"/>
        <v>43262</v>
      </c>
      <c r="B346" s="4">
        <f t="shared" ca="1" si="82"/>
        <v>10727.769599990001</v>
      </c>
      <c r="C346" s="4">
        <f t="shared" si="77"/>
        <v>10000</v>
      </c>
      <c r="D346" s="6">
        <f ca="1">IF(A346&lt;$B$1,VLOOKUP(A346,[1]DI!$A$4:$B$15000,2,FALSE),0)</f>
        <v>6.3899999999999998E-2</v>
      </c>
      <c r="E346" s="4">
        <f t="shared" ca="1" si="70"/>
        <v>2.4583E-4</v>
      </c>
      <c r="F346" s="22">
        <f t="shared" si="78"/>
        <v>1.075</v>
      </c>
      <c r="G346" s="7">
        <f t="shared" ca="1" si="71"/>
        <v>1.0002642672499999</v>
      </c>
      <c r="H346" s="4">
        <f ca="1">TRUNC(PRODUCT(G$10:G345),15)</f>
        <v>1.0727769634087201</v>
      </c>
      <c r="I346" s="4">
        <f t="shared" si="79"/>
        <v>1</v>
      </c>
      <c r="J346" s="4">
        <f t="shared" ca="1" si="72"/>
        <v>1.0727769599999999</v>
      </c>
      <c r="K346" s="4">
        <f t="shared" ca="1" si="73"/>
        <v>727.76959998999996</v>
      </c>
      <c r="L346" s="23">
        <f>IF(VLOOKUP(A346,$U$12:$AD$125,8)=VLOOKUP(A345,$U$12:$AD$125,8),0,VLOOKUP(A346,U$12:$AD$125,8))</f>
        <v>0</v>
      </c>
      <c r="M346" s="9">
        <f>IF(L346&gt;0,VLOOKUP(L346,T$12:$AC$125,7),0)</f>
        <v>0</v>
      </c>
      <c r="N346" s="10">
        <f t="shared" si="74"/>
        <v>0</v>
      </c>
      <c r="O346" s="10">
        <f t="shared" ca="1" si="75"/>
        <v>727.76959998999996</v>
      </c>
      <c r="P346" s="24" t="str">
        <f t="shared" si="80"/>
        <v>A+J=</v>
      </c>
      <c r="Q346" s="12">
        <f t="shared" si="81"/>
        <v>43291</v>
      </c>
      <c r="R346" s="13"/>
      <c r="S346" s="13"/>
      <c r="T346" s="49">
        <v>42655</v>
      </c>
      <c r="U346" s="26" t="s">
        <v>68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</row>
    <row r="347" spans="1:173" x14ac:dyDescent="0.2">
      <c r="A347" s="109">
        <f t="shared" si="76"/>
        <v>43263</v>
      </c>
      <c r="B347" s="4">
        <f t="shared" ca="1" si="82"/>
        <v>10730.604600000001</v>
      </c>
      <c r="C347" s="4">
        <f t="shared" si="77"/>
        <v>10000</v>
      </c>
      <c r="D347" s="6">
        <f ca="1">IF(A347&lt;$B$1,VLOOKUP(A347,[1]DI!$A$4:$B$15000,2,FALSE),0)</f>
        <v>6.3899999999999998E-2</v>
      </c>
      <c r="E347" s="4">
        <f t="shared" ca="1" si="70"/>
        <v>2.4583E-4</v>
      </c>
      <c r="F347" s="22">
        <f t="shared" si="78"/>
        <v>1.075</v>
      </c>
      <c r="G347" s="7">
        <f t="shared" ca="1" si="71"/>
        <v>1.0002642672499999</v>
      </c>
      <c r="H347" s="4">
        <f ca="1">TRUNC(PRODUCT(G$10:G346),15)</f>
        <v>1.0730604632267</v>
      </c>
      <c r="I347" s="4">
        <f t="shared" si="79"/>
        <v>1</v>
      </c>
      <c r="J347" s="4">
        <f t="shared" ca="1" si="72"/>
        <v>1.07306046</v>
      </c>
      <c r="K347" s="4">
        <f t="shared" ca="1" si="73"/>
        <v>730.6046</v>
      </c>
      <c r="L347" s="23">
        <f>IF(VLOOKUP(A347,$U$12:$AD$125,8)=VLOOKUP(A346,$U$12:$AD$125,8),0,VLOOKUP(A347,U$12:$AD$125,8))</f>
        <v>0</v>
      </c>
      <c r="M347" s="9">
        <f>IF(L347&gt;0,VLOOKUP(L347,T$12:$AC$125,7),0)</f>
        <v>0</v>
      </c>
      <c r="N347" s="10">
        <f t="shared" si="74"/>
        <v>0</v>
      </c>
      <c r="O347" s="10">
        <f t="shared" ca="1" si="75"/>
        <v>730.6046</v>
      </c>
      <c r="P347" s="24" t="str">
        <f t="shared" si="80"/>
        <v>A+J=</v>
      </c>
      <c r="Q347" s="12">
        <f t="shared" si="81"/>
        <v>43291</v>
      </c>
      <c r="R347" s="13"/>
      <c r="S347" s="13"/>
      <c r="T347" s="49">
        <v>42676</v>
      </c>
      <c r="U347" s="50" t="s">
        <v>74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</row>
    <row r="348" spans="1:173" x14ac:dyDescent="0.2">
      <c r="A348" s="109">
        <f t="shared" si="76"/>
        <v>43264</v>
      </c>
      <c r="B348" s="4">
        <f t="shared" ca="1" si="82"/>
        <v>10733.440399999999</v>
      </c>
      <c r="C348" s="4">
        <f t="shared" si="77"/>
        <v>10000</v>
      </c>
      <c r="D348" s="6">
        <f ca="1">IF(A348&lt;$B$1,VLOOKUP(A348,[1]DI!$A$4:$B$15000,2,FALSE),0)</f>
        <v>6.3899999999999998E-2</v>
      </c>
      <c r="E348" s="4">
        <f t="shared" ca="1" si="70"/>
        <v>2.4583E-4</v>
      </c>
      <c r="F348" s="22">
        <f t="shared" si="78"/>
        <v>1.075</v>
      </c>
      <c r="G348" s="7">
        <f t="shared" ca="1" si="71"/>
        <v>1.0002642672499999</v>
      </c>
      <c r="H348" s="4">
        <f ca="1">TRUNC(PRODUCT(G$10:G347),15)</f>
        <v>1.0733440379643999</v>
      </c>
      <c r="I348" s="4">
        <f t="shared" si="79"/>
        <v>1</v>
      </c>
      <c r="J348" s="4">
        <f t="shared" ca="1" si="72"/>
        <v>1.0733440400000001</v>
      </c>
      <c r="K348" s="4">
        <f t="shared" ca="1" si="73"/>
        <v>733.44039999999995</v>
      </c>
      <c r="L348" s="23">
        <f>IF(VLOOKUP(A348,$U$12:$AD$125,8)=VLOOKUP(A347,$U$12:$AD$125,8),0,VLOOKUP(A348,U$12:$AD$125,8))</f>
        <v>0</v>
      </c>
      <c r="M348" s="9">
        <f>IF(L348&gt;0,VLOOKUP(L348,T$12:$AC$125,7),0)</f>
        <v>0</v>
      </c>
      <c r="N348" s="10">
        <f t="shared" si="74"/>
        <v>0</v>
      </c>
      <c r="O348" s="10">
        <f t="shared" ca="1" si="75"/>
        <v>733.44039999999995</v>
      </c>
      <c r="P348" s="24" t="str">
        <f t="shared" si="80"/>
        <v>A+J=</v>
      </c>
      <c r="Q348" s="12">
        <f t="shared" si="81"/>
        <v>43291</v>
      </c>
      <c r="R348" s="13"/>
      <c r="S348" s="13"/>
      <c r="T348" s="49">
        <v>42689</v>
      </c>
      <c r="U348" s="50" t="s">
        <v>83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</row>
    <row r="349" spans="1:173" x14ac:dyDescent="0.2">
      <c r="A349" s="109">
        <f t="shared" si="76"/>
        <v>43265</v>
      </c>
      <c r="B349" s="4">
        <f ca="1">IF(A349&lt;=TODAY(),C349+K349,IF(AND(A349&gt;TODAY(),A349&lt;=$B$1),IF(VLOOKUP(TODAY(),$A$10:$D$1400,4,FALSE)=0,"n.d",C349+K349),"n.d"))</f>
        <v>10736.27689999</v>
      </c>
      <c r="C349" s="4">
        <f t="shared" si="77"/>
        <v>10000</v>
      </c>
      <c r="D349" s="6">
        <f ca="1">IF(A349&lt;$B$1,VLOOKUP(A349,[1]DI!$A$4:$B$15000,2,FALSE),0)</f>
        <v>6.3899999999999998E-2</v>
      </c>
      <c r="E349" s="4">
        <f t="shared" ca="1" si="70"/>
        <v>2.4583E-4</v>
      </c>
      <c r="F349" s="22">
        <f t="shared" si="78"/>
        <v>1.075</v>
      </c>
      <c r="G349" s="7">
        <f t="shared" ca="1" si="71"/>
        <v>1.0002642672499999</v>
      </c>
      <c r="H349" s="4">
        <f ca="1">TRUNC(PRODUCT(G$10:G348),15)</f>
        <v>1.07362768764162</v>
      </c>
      <c r="I349" s="4">
        <f t="shared" si="79"/>
        <v>1</v>
      </c>
      <c r="J349" s="4">
        <f t="shared" ca="1" si="72"/>
        <v>1.0736276899999999</v>
      </c>
      <c r="K349" s="4">
        <f t="shared" ca="1" si="73"/>
        <v>736.27689998999995</v>
      </c>
      <c r="L349" s="23">
        <f>IF(VLOOKUP(A349,$U$12:$AD$125,8)=VLOOKUP(A348,$U$12:$AD$125,8),0,VLOOKUP(A349,U$12:$AD$125,8))</f>
        <v>0</v>
      </c>
      <c r="M349" s="9">
        <f>IF(L349&gt;0,VLOOKUP(L349,T$12:$AC$125,7),0)</f>
        <v>0</v>
      </c>
      <c r="N349" s="10">
        <f t="shared" si="74"/>
        <v>0</v>
      </c>
      <c r="O349" s="10">
        <f t="shared" ca="1" si="75"/>
        <v>736.27689998999995</v>
      </c>
      <c r="P349" s="24" t="str">
        <f t="shared" si="80"/>
        <v>A+J=</v>
      </c>
      <c r="Q349" s="12">
        <f t="shared" si="81"/>
        <v>43291</v>
      </c>
      <c r="R349" s="45"/>
      <c r="S349" s="36"/>
      <c r="T349" s="51">
        <v>42793</v>
      </c>
      <c r="U349" s="52" t="s">
        <v>62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8"/>
      <c r="FN349" s="38"/>
      <c r="FO349" s="38"/>
      <c r="FP349" s="38"/>
      <c r="FQ349" s="38"/>
    </row>
    <row r="350" spans="1:173" x14ac:dyDescent="0.2">
      <c r="A350" s="109">
        <f t="shared" si="76"/>
        <v>43266</v>
      </c>
      <c r="B350" s="4">
        <f t="shared" ref="B350:B413" ca="1" si="83">IF(A350&lt;=TODAY(),C350+K350,IF(AND(A350&gt;TODAY(),A350&lt;=$B$1),IF(VLOOKUP(TODAY(),$A$10:$D$1400,4,FALSE)=0,"n.d",C350+K350),"n.d"))</f>
        <v>10739.114100000001</v>
      </c>
      <c r="C350" s="4">
        <f t="shared" si="77"/>
        <v>10000</v>
      </c>
      <c r="D350" s="6">
        <f ca="1">IF(A350&lt;$B$1,VLOOKUP(A350,[1]DI!$A$4:$B$15000,2,FALSE),0)</f>
        <v>6.3899999999999998E-2</v>
      </c>
      <c r="E350" s="4">
        <f t="shared" ca="1" si="70"/>
        <v>2.4583E-4</v>
      </c>
      <c r="F350" s="22">
        <f t="shared" si="78"/>
        <v>1.075</v>
      </c>
      <c r="G350" s="7">
        <f t="shared" ca="1" si="71"/>
        <v>1.0002642672499999</v>
      </c>
      <c r="H350" s="4">
        <f ca="1">TRUNC(PRODUCT(G$10:G349),15)</f>
        <v>1.0739114122781599</v>
      </c>
      <c r="I350" s="4">
        <f t="shared" si="79"/>
        <v>1</v>
      </c>
      <c r="J350" s="4">
        <f t="shared" ca="1" si="72"/>
        <v>1.07391141</v>
      </c>
      <c r="K350" s="4">
        <f t="shared" ca="1" si="73"/>
        <v>739.11410000000001</v>
      </c>
      <c r="L350" s="23">
        <f>IF(VLOOKUP(A350,$U$12:$AD$125,8)=VLOOKUP(A349,$U$12:$AD$125,8),0,VLOOKUP(A350,U$12:$AD$125,8))</f>
        <v>0</v>
      </c>
      <c r="M350" s="9">
        <f>IF(L350&gt;0,VLOOKUP(L350,T$12:$AC$125,7),0)</f>
        <v>0</v>
      </c>
      <c r="N350" s="10">
        <f t="shared" si="74"/>
        <v>0</v>
      </c>
      <c r="O350" s="10">
        <f t="shared" ca="1" si="75"/>
        <v>739.11410000000001</v>
      </c>
      <c r="P350" s="24" t="str">
        <f t="shared" si="80"/>
        <v>A+J=</v>
      </c>
      <c r="Q350" s="12">
        <f t="shared" si="81"/>
        <v>43291</v>
      </c>
      <c r="R350" s="13"/>
      <c r="S350" s="13"/>
      <c r="T350" s="49">
        <v>42794</v>
      </c>
      <c r="U350" s="50" t="s">
        <v>62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</row>
    <row r="351" spans="1:173" x14ac:dyDescent="0.2">
      <c r="A351" s="109">
        <f t="shared" si="76"/>
        <v>43267</v>
      </c>
      <c r="B351" s="4">
        <f t="shared" ca="1" si="83"/>
        <v>10741.9521</v>
      </c>
      <c r="C351" s="4">
        <f t="shared" si="77"/>
        <v>10000</v>
      </c>
      <c r="D351" s="6">
        <f ca="1">IF(A351&lt;$B$1,VLOOKUP(A351,[1]DI!$A$4:$B$15000,2,FALSE),0)</f>
        <v>0</v>
      </c>
      <c r="E351" s="4">
        <f t="shared" ca="1" si="70"/>
        <v>0</v>
      </c>
      <c r="F351" s="22">
        <f t="shared" si="78"/>
        <v>1.075</v>
      </c>
      <c r="G351" s="7">
        <f t="shared" ca="1" si="71"/>
        <v>1</v>
      </c>
      <c r="H351" s="4">
        <f ca="1">TRUNC(PRODUCT(G$10:G350),15)</f>
        <v>1.0741952118938201</v>
      </c>
      <c r="I351" s="4">
        <f t="shared" si="79"/>
        <v>1</v>
      </c>
      <c r="J351" s="4">
        <f t="shared" ca="1" si="72"/>
        <v>1.0741952100000001</v>
      </c>
      <c r="K351" s="4">
        <f t="shared" ca="1" si="73"/>
        <v>741.95209999999997</v>
      </c>
      <c r="L351" s="23">
        <f>IF(VLOOKUP(A351,$U$12:$AD$125,8)=VLOOKUP(A350,$U$12:$AD$125,8),0,VLOOKUP(A351,U$12:$AD$125,8))</f>
        <v>0</v>
      </c>
      <c r="M351" s="9">
        <f>IF(L351&gt;0,VLOOKUP(L351,T$12:$AC$125,7),0)</f>
        <v>0</v>
      </c>
      <c r="N351" s="10">
        <f t="shared" si="74"/>
        <v>0</v>
      </c>
      <c r="O351" s="10">
        <f t="shared" ca="1" si="75"/>
        <v>741.95209999999997</v>
      </c>
      <c r="P351" s="24" t="str">
        <f t="shared" si="80"/>
        <v>A+J=</v>
      </c>
      <c r="Q351" s="12">
        <f t="shared" si="81"/>
        <v>43291</v>
      </c>
      <c r="R351" s="13"/>
      <c r="S351" s="13"/>
      <c r="T351" s="49">
        <v>42839</v>
      </c>
      <c r="U351" s="50" t="s">
        <v>79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</row>
    <row r="352" spans="1:173" x14ac:dyDescent="0.2">
      <c r="A352" s="109">
        <f t="shared" si="76"/>
        <v>43268</v>
      </c>
      <c r="B352" s="4">
        <f t="shared" ca="1" si="83"/>
        <v>10741.9521</v>
      </c>
      <c r="C352" s="4">
        <f t="shared" si="77"/>
        <v>10000</v>
      </c>
      <c r="D352" s="6">
        <f ca="1">IF(A352&lt;$B$1,VLOOKUP(A352,[1]DI!$A$4:$B$15000,2,FALSE),0)</f>
        <v>0</v>
      </c>
      <c r="E352" s="4">
        <f t="shared" ca="1" si="70"/>
        <v>0</v>
      </c>
      <c r="F352" s="22">
        <f t="shared" si="78"/>
        <v>1.075</v>
      </c>
      <c r="G352" s="7">
        <f t="shared" ca="1" si="71"/>
        <v>1</v>
      </c>
      <c r="H352" s="4">
        <f ca="1">TRUNC(PRODUCT(G$10:G351),15)</f>
        <v>1.0741952118938201</v>
      </c>
      <c r="I352" s="4">
        <f t="shared" si="79"/>
        <v>1</v>
      </c>
      <c r="J352" s="4">
        <f t="shared" ca="1" si="72"/>
        <v>1.0741952100000001</v>
      </c>
      <c r="K352" s="4">
        <f t="shared" ca="1" si="73"/>
        <v>741.95209999999997</v>
      </c>
      <c r="L352" s="23">
        <f>IF(VLOOKUP(A352,$U$12:$AD$125,8)=VLOOKUP(A351,$U$12:$AD$125,8),0,VLOOKUP(A352,U$12:$AD$125,8))</f>
        <v>0</v>
      </c>
      <c r="M352" s="9">
        <f>IF(L352&gt;0,VLOOKUP(L352,T$12:$AC$125,7),0)</f>
        <v>0</v>
      </c>
      <c r="N352" s="10">
        <f t="shared" si="74"/>
        <v>0</v>
      </c>
      <c r="O352" s="10">
        <f t="shared" ca="1" si="75"/>
        <v>741.95209999999997</v>
      </c>
      <c r="P352" s="24" t="str">
        <f t="shared" si="80"/>
        <v>A+J=</v>
      </c>
      <c r="Q352" s="12">
        <f t="shared" si="81"/>
        <v>43291</v>
      </c>
      <c r="R352" s="13"/>
      <c r="S352" s="13"/>
      <c r="T352" s="49">
        <v>42846</v>
      </c>
      <c r="U352" s="50" t="s">
        <v>64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</row>
    <row r="353" spans="1:168" x14ac:dyDescent="0.2">
      <c r="A353" s="109">
        <f t="shared" si="76"/>
        <v>43269</v>
      </c>
      <c r="B353" s="4">
        <f t="shared" ca="1" si="83"/>
        <v>10741.9521</v>
      </c>
      <c r="C353" s="4">
        <f t="shared" si="77"/>
        <v>10000</v>
      </c>
      <c r="D353" s="6">
        <f ca="1">IF(A353&lt;$B$1,VLOOKUP(A353,[1]DI!$A$4:$B$15000,2,FALSE),0)</f>
        <v>6.3899999999999998E-2</v>
      </c>
      <c r="E353" s="4">
        <f t="shared" ca="1" si="70"/>
        <v>2.4583E-4</v>
      </c>
      <c r="F353" s="22">
        <f t="shared" si="78"/>
        <v>1.075</v>
      </c>
      <c r="G353" s="7">
        <f t="shared" ca="1" si="71"/>
        <v>1.0002642672499999</v>
      </c>
      <c r="H353" s="4">
        <f ca="1">TRUNC(PRODUCT(G$10:G352),15)</f>
        <v>1.0741952118938201</v>
      </c>
      <c r="I353" s="4">
        <f t="shared" si="79"/>
        <v>1</v>
      </c>
      <c r="J353" s="4">
        <f t="shared" ca="1" si="72"/>
        <v>1.0741952100000001</v>
      </c>
      <c r="K353" s="4">
        <f t="shared" ca="1" si="73"/>
        <v>741.95209999999997</v>
      </c>
      <c r="L353" s="23">
        <f>IF(VLOOKUP(A353,$U$12:$AD$125,8)=VLOOKUP(A352,$U$12:$AD$125,8),0,VLOOKUP(A353,U$12:$AD$125,8))</f>
        <v>0</v>
      </c>
      <c r="M353" s="9">
        <f>IF(L353&gt;0,VLOOKUP(L353,T$12:$AC$125,7),0)</f>
        <v>0</v>
      </c>
      <c r="N353" s="10">
        <f t="shared" si="74"/>
        <v>0</v>
      </c>
      <c r="O353" s="10">
        <f t="shared" ca="1" si="75"/>
        <v>741.95209999999997</v>
      </c>
      <c r="P353" s="24" t="str">
        <f t="shared" si="80"/>
        <v>A+J=</v>
      </c>
      <c r="Q353" s="12">
        <f t="shared" si="81"/>
        <v>43291</v>
      </c>
      <c r="R353" s="13"/>
      <c r="S353" s="13"/>
      <c r="T353" s="49">
        <v>42856</v>
      </c>
      <c r="U353" s="50" t="s">
        <v>81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</row>
    <row r="354" spans="1:168" x14ac:dyDescent="0.2">
      <c r="A354" s="109">
        <f t="shared" si="76"/>
        <v>43270</v>
      </c>
      <c r="B354" s="4">
        <f t="shared" ca="1" si="83"/>
        <v>10744.7909</v>
      </c>
      <c r="C354" s="4">
        <f t="shared" si="77"/>
        <v>10000</v>
      </c>
      <c r="D354" s="6">
        <f ca="1">IF(A354&lt;$B$1,VLOOKUP(A354,[1]DI!$A$4:$B$15000,2,FALSE),0)</f>
        <v>6.3899999999999998E-2</v>
      </c>
      <c r="E354" s="4">
        <f t="shared" ca="1" si="70"/>
        <v>2.4583E-4</v>
      </c>
      <c r="F354" s="22">
        <f t="shared" si="78"/>
        <v>1.075</v>
      </c>
      <c r="G354" s="7">
        <f t="shared" ca="1" si="71"/>
        <v>1.0002642672499999</v>
      </c>
      <c r="H354" s="4">
        <f ca="1">TRUNC(PRODUCT(G$10:G353),15)</f>
        <v>1.0744790865084299</v>
      </c>
      <c r="I354" s="4">
        <f t="shared" si="79"/>
        <v>1</v>
      </c>
      <c r="J354" s="4">
        <f t="shared" ca="1" si="72"/>
        <v>1.0744790900000001</v>
      </c>
      <c r="K354" s="4">
        <f t="shared" ca="1" si="73"/>
        <v>744.79089999999997</v>
      </c>
      <c r="L354" s="23">
        <f>IF(VLOOKUP(A354,$U$12:$AD$125,8)=VLOOKUP(A353,$U$12:$AD$125,8),0,VLOOKUP(A354,U$12:$AD$125,8))</f>
        <v>0</v>
      </c>
      <c r="M354" s="9">
        <f>IF(L354&gt;0,VLOOKUP(L354,T$12:$AC$125,7),0)</f>
        <v>0</v>
      </c>
      <c r="N354" s="10">
        <f t="shared" si="74"/>
        <v>0</v>
      </c>
      <c r="O354" s="10">
        <f t="shared" ca="1" si="75"/>
        <v>744.79089999999997</v>
      </c>
      <c r="P354" s="24" t="str">
        <f t="shared" si="80"/>
        <v>A+J=</v>
      </c>
      <c r="Q354" s="12">
        <f t="shared" si="81"/>
        <v>43291</v>
      </c>
      <c r="R354" s="13"/>
      <c r="S354" s="13"/>
      <c r="T354" s="49">
        <v>42901</v>
      </c>
      <c r="U354" s="50" t="s">
        <v>80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</row>
    <row r="355" spans="1:168" x14ac:dyDescent="0.2">
      <c r="A355" s="109">
        <f t="shared" si="76"/>
        <v>43271</v>
      </c>
      <c r="B355" s="4">
        <f t="shared" ca="1" si="83"/>
        <v>10747.630399989999</v>
      </c>
      <c r="C355" s="4">
        <f t="shared" si="77"/>
        <v>10000</v>
      </c>
      <c r="D355" s="6">
        <f ca="1">IF(A355&lt;$B$1,VLOOKUP(A355,[1]DI!$A$4:$B$15000,2,FALSE),0)</f>
        <v>6.3899999999999998E-2</v>
      </c>
      <c r="E355" s="4">
        <f t="shared" ca="1" si="70"/>
        <v>2.4583E-4</v>
      </c>
      <c r="F355" s="22">
        <f t="shared" si="78"/>
        <v>1.075</v>
      </c>
      <c r="G355" s="7">
        <f t="shared" ca="1" si="71"/>
        <v>1.0002642672499999</v>
      </c>
      <c r="H355" s="4">
        <f ca="1">TRUNC(PRODUCT(G$10:G354),15)</f>
        <v>1.0747630361418099</v>
      </c>
      <c r="I355" s="4">
        <f t="shared" si="79"/>
        <v>1</v>
      </c>
      <c r="J355" s="4">
        <f t="shared" ca="1" si="72"/>
        <v>1.0747630399999999</v>
      </c>
      <c r="K355" s="4">
        <f t="shared" ca="1" si="73"/>
        <v>747.63039999</v>
      </c>
      <c r="L355" s="23">
        <f>IF(VLOOKUP(A355,$U$12:$AD$125,8)=VLOOKUP(A354,$U$12:$AD$125,8),0,VLOOKUP(A355,U$12:$AD$125,8))</f>
        <v>0</v>
      </c>
      <c r="M355" s="9">
        <f>IF(L355&gt;0,VLOOKUP(L355,T$12:$AC$125,7),0)</f>
        <v>0</v>
      </c>
      <c r="N355" s="10">
        <f t="shared" si="74"/>
        <v>0</v>
      </c>
      <c r="O355" s="10">
        <f t="shared" ca="1" si="75"/>
        <v>747.63039999</v>
      </c>
      <c r="P355" s="24" t="str">
        <f t="shared" si="80"/>
        <v>A+J=</v>
      </c>
      <c r="Q355" s="12">
        <f t="shared" si="81"/>
        <v>43291</v>
      </c>
      <c r="R355" s="13"/>
      <c r="S355" s="13"/>
      <c r="T355" s="49">
        <v>42985</v>
      </c>
      <c r="U355" s="50" t="s">
        <v>82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</row>
    <row r="356" spans="1:168" x14ac:dyDescent="0.2">
      <c r="A356" s="109">
        <f t="shared" si="76"/>
        <v>43272</v>
      </c>
      <c r="B356" s="4">
        <f t="shared" ca="1" si="83"/>
        <v>10750.47059999</v>
      </c>
      <c r="C356" s="4">
        <f t="shared" si="77"/>
        <v>10000</v>
      </c>
      <c r="D356" s="6">
        <f ca="1">IF(A356&lt;$B$1,VLOOKUP(A356,[1]DI!$A$4:$B$15000,2,FALSE),0)</f>
        <v>6.3899999999999998E-2</v>
      </c>
      <c r="E356" s="4">
        <f t="shared" ca="1" si="70"/>
        <v>2.4583E-4</v>
      </c>
      <c r="F356" s="22">
        <f t="shared" si="78"/>
        <v>1.075</v>
      </c>
      <c r="G356" s="7">
        <f t="shared" ca="1" si="71"/>
        <v>1.0002642672499999</v>
      </c>
      <c r="H356" s="4">
        <f ca="1">TRUNC(PRODUCT(G$10:G355),15)</f>
        <v>1.0750470608137701</v>
      </c>
      <c r="I356" s="4">
        <f t="shared" si="79"/>
        <v>1</v>
      </c>
      <c r="J356" s="4">
        <f t="shared" ca="1" si="72"/>
        <v>1.0750470599999999</v>
      </c>
      <c r="K356" s="4">
        <f t="shared" ca="1" si="73"/>
        <v>750.47059998999998</v>
      </c>
      <c r="L356" s="23">
        <f>IF(VLOOKUP(A356,$U$12:$AD$125,8)=VLOOKUP(A355,$U$12:$AD$125,8),0,VLOOKUP(A356,U$12:$AD$125,8))</f>
        <v>0</v>
      </c>
      <c r="M356" s="9">
        <f>IF(L356&gt;0,VLOOKUP(L356,T$12:$AC$125,7),0)</f>
        <v>0</v>
      </c>
      <c r="N356" s="10">
        <f t="shared" si="74"/>
        <v>0</v>
      </c>
      <c r="O356" s="10">
        <f t="shared" ca="1" si="75"/>
        <v>750.47059998999998</v>
      </c>
      <c r="P356" s="24" t="str">
        <f t="shared" si="80"/>
        <v>A+J=</v>
      </c>
      <c r="Q356" s="12">
        <f t="shared" si="81"/>
        <v>43291</v>
      </c>
      <c r="R356" s="13"/>
      <c r="S356" s="13"/>
      <c r="T356" s="49">
        <v>43020</v>
      </c>
      <c r="U356" s="26" t="s">
        <v>68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</row>
    <row r="357" spans="1:168" x14ac:dyDescent="0.2">
      <c r="A357" s="109">
        <f t="shared" si="76"/>
        <v>43273</v>
      </c>
      <c r="B357" s="4">
        <f t="shared" ca="1" si="83"/>
        <v>10753.311600000001</v>
      </c>
      <c r="C357" s="4">
        <f t="shared" si="77"/>
        <v>10000</v>
      </c>
      <c r="D357" s="6">
        <f ca="1">IF(A357&lt;$B$1,VLOOKUP(A357,[1]DI!$A$4:$B$15000,2,FALSE),0)</f>
        <v>6.3899999999999998E-2</v>
      </c>
      <c r="E357" s="4">
        <f t="shared" ca="1" si="70"/>
        <v>2.4583E-4</v>
      </c>
      <c r="F357" s="22">
        <f t="shared" si="78"/>
        <v>1.075</v>
      </c>
      <c r="G357" s="7">
        <f t="shared" ca="1" si="71"/>
        <v>1.0002642672499999</v>
      </c>
      <c r="H357" s="4">
        <f ca="1">TRUNC(PRODUCT(G$10:G356),15)</f>
        <v>1.07533116054415</v>
      </c>
      <c r="I357" s="4">
        <f t="shared" si="79"/>
        <v>1</v>
      </c>
      <c r="J357" s="4">
        <f t="shared" ca="1" si="72"/>
        <v>1.07533116</v>
      </c>
      <c r="K357" s="4">
        <f t="shared" ca="1" si="73"/>
        <v>753.3116</v>
      </c>
      <c r="L357" s="23">
        <f>IF(VLOOKUP(A357,$U$12:$AD$125,8)=VLOOKUP(A356,$U$12:$AD$125,8),0,VLOOKUP(A357,U$12:$AD$125,8))</f>
        <v>0</v>
      </c>
      <c r="M357" s="9">
        <f>IF(L357&gt;0,VLOOKUP(L357,T$12:$AC$125,7),0)</f>
        <v>0</v>
      </c>
      <c r="N357" s="10">
        <f t="shared" si="74"/>
        <v>0</v>
      </c>
      <c r="O357" s="10">
        <f t="shared" ca="1" si="75"/>
        <v>753.3116</v>
      </c>
      <c r="P357" s="24" t="str">
        <f t="shared" si="80"/>
        <v>A+J=</v>
      </c>
      <c r="Q357" s="12">
        <f t="shared" si="81"/>
        <v>43291</v>
      </c>
      <c r="R357" s="13"/>
      <c r="S357" s="13"/>
      <c r="T357" s="49">
        <v>43041</v>
      </c>
      <c r="U357" s="50" t="s">
        <v>74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</row>
    <row r="358" spans="1:168" x14ac:dyDescent="0.2">
      <c r="A358" s="109">
        <f t="shared" si="76"/>
        <v>43274</v>
      </c>
      <c r="B358" s="4">
        <f t="shared" ca="1" si="83"/>
        <v>10756.15339999</v>
      </c>
      <c r="C358" s="4">
        <f t="shared" si="77"/>
        <v>10000</v>
      </c>
      <c r="D358" s="6">
        <f ca="1">IF(A358&lt;$B$1,VLOOKUP(A358,[1]DI!$A$4:$B$15000,2,FALSE),0)</f>
        <v>0</v>
      </c>
      <c r="E358" s="4">
        <f t="shared" ca="1" si="70"/>
        <v>0</v>
      </c>
      <c r="F358" s="22">
        <f t="shared" si="78"/>
        <v>1.075</v>
      </c>
      <c r="G358" s="7">
        <f t="shared" ca="1" si="71"/>
        <v>1</v>
      </c>
      <c r="H358" s="4">
        <f ca="1">TRUNC(PRODUCT(G$10:G357),15)</f>
        <v>1.07561533535279</v>
      </c>
      <c r="I358" s="4">
        <f t="shared" si="79"/>
        <v>1</v>
      </c>
      <c r="J358" s="4">
        <f t="shared" ca="1" si="72"/>
        <v>1.0756153399999999</v>
      </c>
      <c r="K358" s="4">
        <f t="shared" ca="1" si="73"/>
        <v>756.15339999000003</v>
      </c>
      <c r="L358" s="23">
        <f>IF(VLOOKUP(A358,$U$12:$AD$125,8)=VLOOKUP(A357,$U$12:$AD$125,8),0,VLOOKUP(A358,U$12:$AD$125,8))</f>
        <v>0</v>
      </c>
      <c r="M358" s="9">
        <f>IF(L358&gt;0,VLOOKUP(L358,T$12:$AC$125,7),0)</f>
        <v>0</v>
      </c>
      <c r="N358" s="10">
        <f t="shared" si="74"/>
        <v>0</v>
      </c>
      <c r="O358" s="10">
        <f t="shared" ca="1" si="75"/>
        <v>756.15339999000003</v>
      </c>
      <c r="P358" s="24" t="str">
        <f t="shared" si="80"/>
        <v>A+J=</v>
      </c>
      <c r="Q358" s="12">
        <f t="shared" si="81"/>
        <v>43291</v>
      </c>
      <c r="R358" s="13"/>
      <c r="S358" s="13"/>
      <c r="T358" s="49">
        <v>43054</v>
      </c>
      <c r="U358" s="50" t="s">
        <v>83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</row>
    <row r="359" spans="1:168" x14ac:dyDescent="0.2">
      <c r="A359" s="109">
        <f t="shared" si="76"/>
        <v>43275</v>
      </c>
      <c r="B359" s="4">
        <f t="shared" ca="1" si="83"/>
        <v>10756.15339999</v>
      </c>
      <c r="C359" s="4">
        <f t="shared" si="77"/>
        <v>10000</v>
      </c>
      <c r="D359" s="6">
        <f ca="1">IF(A359&lt;$B$1,VLOOKUP(A359,[1]DI!$A$4:$B$15000,2,FALSE),0)</f>
        <v>0</v>
      </c>
      <c r="E359" s="4">
        <f t="shared" ca="1" si="70"/>
        <v>0</v>
      </c>
      <c r="F359" s="22">
        <f t="shared" si="78"/>
        <v>1.075</v>
      </c>
      <c r="G359" s="7">
        <f t="shared" ca="1" si="71"/>
        <v>1</v>
      </c>
      <c r="H359" s="4">
        <f ca="1">TRUNC(PRODUCT(G$10:G358),15)</f>
        <v>1.07561533535279</v>
      </c>
      <c r="I359" s="4">
        <f t="shared" si="79"/>
        <v>1</v>
      </c>
      <c r="J359" s="4">
        <f t="shared" ca="1" si="72"/>
        <v>1.0756153399999999</v>
      </c>
      <c r="K359" s="4">
        <f t="shared" ca="1" si="73"/>
        <v>756.15339999000003</v>
      </c>
      <c r="L359" s="23">
        <f>IF(VLOOKUP(A359,$U$12:$AD$125,8)=VLOOKUP(A358,$U$12:$AD$125,8),0,VLOOKUP(A359,U$12:$AD$125,8))</f>
        <v>0</v>
      </c>
      <c r="M359" s="9">
        <f>IF(L359&gt;0,VLOOKUP(L359,T$12:$AC$125,7),0)</f>
        <v>0</v>
      </c>
      <c r="N359" s="10">
        <f t="shared" si="74"/>
        <v>0</v>
      </c>
      <c r="O359" s="10">
        <f t="shared" ca="1" si="75"/>
        <v>756.15339999000003</v>
      </c>
      <c r="P359" s="24" t="str">
        <f t="shared" si="80"/>
        <v>A+J=</v>
      </c>
      <c r="Q359" s="12">
        <f t="shared" si="81"/>
        <v>43291</v>
      </c>
      <c r="R359" s="13"/>
      <c r="S359" s="13"/>
      <c r="T359" s="49">
        <v>43094</v>
      </c>
      <c r="U359" s="50" t="s">
        <v>76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</row>
    <row r="360" spans="1:168" x14ac:dyDescent="0.2">
      <c r="A360" s="109">
        <f t="shared" si="76"/>
        <v>43276</v>
      </c>
      <c r="B360" s="4">
        <f t="shared" ca="1" si="83"/>
        <v>10756.15339999</v>
      </c>
      <c r="C360" s="4">
        <f t="shared" si="77"/>
        <v>10000</v>
      </c>
      <c r="D360" s="6">
        <f ca="1">IF(A360&lt;$B$1,VLOOKUP(A360,[1]DI!$A$4:$B$15000,2,FALSE),0)</f>
        <v>6.3899999999999998E-2</v>
      </c>
      <c r="E360" s="4">
        <f t="shared" ca="1" si="70"/>
        <v>2.4583E-4</v>
      </c>
      <c r="F360" s="22">
        <f t="shared" si="78"/>
        <v>1.075</v>
      </c>
      <c r="G360" s="7">
        <f t="shared" ca="1" si="71"/>
        <v>1.0002642672499999</v>
      </c>
      <c r="H360" s="4">
        <f ca="1">TRUNC(PRODUCT(G$10:G359),15)</f>
        <v>1.07561533535279</v>
      </c>
      <c r="I360" s="4">
        <f t="shared" si="79"/>
        <v>1</v>
      </c>
      <c r="J360" s="4">
        <f t="shared" ca="1" si="72"/>
        <v>1.0756153399999999</v>
      </c>
      <c r="K360" s="4">
        <f t="shared" ca="1" si="73"/>
        <v>756.15339999000003</v>
      </c>
      <c r="L360" s="23">
        <f>IF(VLOOKUP(A360,$U$12:$AD$125,8)=VLOOKUP(A359,$U$12:$AD$125,8),0,VLOOKUP(A360,U$12:$AD$125,8))</f>
        <v>0</v>
      </c>
      <c r="M360" s="9">
        <f>IF(L360&gt;0,VLOOKUP(L360,T$12:$AC$125,7),0)</f>
        <v>0</v>
      </c>
      <c r="N360" s="10">
        <f t="shared" si="74"/>
        <v>0</v>
      </c>
      <c r="O360" s="10">
        <f t="shared" ca="1" si="75"/>
        <v>756.15339999000003</v>
      </c>
      <c r="P360" s="24" t="str">
        <f t="shared" si="80"/>
        <v>A+J=</v>
      </c>
      <c r="Q360" s="12">
        <f t="shared" si="81"/>
        <v>43291</v>
      </c>
      <c r="R360" s="13"/>
      <c r="S360" s="13"/>
      <c r="T360" s="49">
        <v>43101</v>
      </c>
      <c r="U360" s="50" t="s">
        <v>78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</row>
    <row r="361" spans="1:168" x14ac:dyDescent="0.2">
      <c r="A361" s="109">
        <f t="shared" si="76"/>
        <v>43277</v>
      </c>
      <c r="B361" s="4">
        <f t="shared" ca="1" si="83"/>
        <v>10758.995899990001</v>
      </c>
      <c r="C361" s="4">
        <f t="shared" si="77"/>
        <v>10000</v>
      </c>
      <c r="D361" s="6">
        <f ca="1">IF(A361&lt;$B$1,VLOOKUP(A361,[1]DI!$A$4:$B$15000,2,FALSE),0)</f>
        <v>6.3899999999999998E-2</v>
      </c>
      <c r="E361" s="4">
        <f t="shared" ca="1" si="70"/>
        <v>2.4583E-4</v>
      </c>
      <c r="F361" s="22">
        <f t="shared" si="78"/>
        <v>1.075</v>
      </c>
      <c r="G361" s="7">
        <f t="shared" ca="1" si="71"/>
        <v>1.0002642672499999</v>
      </c>
      <c r="H361" s="4">
        <f ca="1">TRUNC(PRODUCT(G$10:G360),15)</f>
        <v>1.0758995852595199</v>
      </c>
      <c r="I361" s="4">
        <f t="shared" si="79"/>
        <v>1</v>
      </c>
      <c r="J361" s="4">
        <f t="shared" ca="1" si="72"/>
        <v>1.0758995899999999</v>
      </c>
      <c r="K361" s="4">
        <f t="shared" ca="1" si="73"/>
        <v>758.99589999</v>
      </c>
      <c r="L361" s="23">
        <f>IF(VLOOKUP(A361,$U$12:$AD$125,8)=VLOOKUP(A360,$U$12:$AD$125,8),0,VLOOKUP(A361,U$12:$AD$125,8))</f>
        <v>0</v>
      </c>
      <c r="M361" s="9">
        <f>IF(L361&gt;0,VLOOKUP(L361,T$12:$AC$125,7),0)</f>
        <v>0</v>
      </c>
      <c r="N361" s="10">
        <f t="shared" si="74"/>
        <v>0</v>
      </c>
      <c r="O361" s="10">
        <f t="shared" ca="1" si="75"/>
        <v>758.99589999</v>
      </c>
      <c r="P361" s="24" t="str">
        <f t="shared" si="80"/>
        <v>A+J=</v>
      </c>
      <c r="Q361" s="12">
        <f t="shared" si="81"/>
        <v>43291</v>
      </c>
      <c r="R361" s="13"/>
      <c r="S361" s="13"/>
      <c r="T361" s="49">
        <v>43143</v>
      </c>
      <c r="U361" s="50" t="s">
        <v>62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</row>
    <row r="362" spans="1:168" x14ac:dyDescent="0.2">
      <c r="A362" s="109">
        <f t="shared" si="76"/>
        <v>43278</v>
      </c>
      <c r="B362" s="4">
        <f t="shared" ca="1" si="83"/>
        <v>10761.83909999</v>
      </c>
      <c r="C362" s="4">
        <f t="shared" si="77"/>
        <v>10000</v>
      </c>
      <c r="D362" s="6">
        <f ca="1">IF(A362&lt;$B$1,VLOOKUP(A362,[1]DI!$A$4:$B$15000,2,FALSE),0)</f>
        <v>6.3899999999999998E-2</v>
      </c>
      <c r="E362" s="4">
        <f t="shared" ca="1" si="70"/>
        <v>2.4583E-4</v>
      </c>
      <c r="F362" s="22">
        <f t="shared" si="78"/>
        <v>1.075</v>
      </c>
      <c r="G362" s="7">
        <f t="shared" ca="1" si="71"/>
        <v>1.0002642672499999</v>
      </c>
      <c r="H362" s="4">
        <f ca="1">TRUNC(PRODUCT(G$10:G361),15)</f>
        <v>1.0761839102841899</v>
      </c>
      <c r="I362" s="4">
        <f t="shared" si="79"/>
        <v>1</v>
      </c>
      <c r="J362" s="4">
        <f t="shared" ca="1" si="72"/>
        <v>1.0761839099999999</v>
      </c>
      <c r="K362" s="4">
        <f t="shared" ca="1" si="73"/>
        <v>761.83909999000002</v>
      </c>
      <c r="L362" s="23">
        <f>IF(VLOOKUP(A362,$U$12:$AD$125,8)=VLOOKUP(A361,$U$12:$AD$125,8),0,VLOOKUP(A362,U$12:$AD$125,8))</f>
        <v>0</v>
      </c>
      <c r="M362" s="9">
        <f>IF(L362&gt;0,VLOOKUP(L362,T$12:$AC$125,7),0)</f>
        <v>0</v>
      </c>
      <c r="N362" s="10">
        <f t="shared" si="74"/>
        <v>0</v>
      </c>
      <c r="O362" s="10">
        <f t="shared" ca="1" si="75"/>
        <v>761.83909999000002</v>
      </c>
      <c r="P362" s="24" t="str">
        <f t="shared" si="80"/>
        <v>A+J=</v>
      </c>
      <c r="Q362" s="12">
        <f t="shared" si="81"/>
        <v>43291</v>
      </c>
      <c r="R362" s="13"/>
      <c r="S362" s="13"/>
      <c r="T362" s="49">
        <v>43144</v>
      </c>
      <c r="U362" s="50" t="s">
        <v>62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</row>
    <row r="363" spans="1:168" x14ac:dyDescent="0.2">
      <c r="A363" s="109">
        <f t="shared" si="76"/>
        <v>43279</v>
      </c>
      <c r="B363" s="4">
        <f t="shared" ca="1" si="83"/>
        <v>10764.6831</v>
      </c>
      <c r="C363" s="4">
        <f t="shared" si="77"/>
        <v>10000</v>
      </c>
      <c r="D363" s="6">
        <f ca="1">IF(A363&lt;$B$1,VLOOKUP(A363,[1]DI!$A$4:$B$15000,2,FALSE),0)</f>
        <v>6.3899999999999998E-2</v>
      </c>
      <c r="E363" s="4">
        <f t="shared" ca="1" si="70"/>
        <v>2.4583E-4</v>
      </c>
      <c r="F363" s="22">
        <f t="shared" si="78"/>
        <v>1.075</v>
      </c>
      <c r="G363" s="7">
        <f t="shared" ca="1" si="71"/>
        <v>1.0002642672499999</v>
      </c>
      <c r="H363" s="4">
        <f ca="1">TRUNC(PRODUCT(G$10:G362),15)</f>
        <v>1.0764683104466599</v>
      </c>
      <c r="I363" s="4">
        <f t="shared" si="79"/>
        <v>1</v>
      </c>
      <c r="J363" s="4">
        <f t="shared" ca="1" si="72"/>
        <v>1.0764683100000001</v>
      </c>
      <c r="K363" s="4">
        <f t="shared" ca="1" si="73"/>
        <v>764.68309999999997</v>
      </c>
      <c r="L363" s="23">
        <f>IF(VLOOKUP(A363,$U$12:$AD$125,8)=VLOOKUP(A362,$U$12:$AD$125,8),0,VLOOKUP(A363,U$12:$AD$125,8))</f>
        <v>0</v>
      </c>
      <c r="M363" s="9">
        <f>IF(L363&gt;0,VLOOKUP(L363,T$12:$AC$125,7),0)</f>
        <v>0</v>
      </c>
      <c r="N363" s="10">
        <f t="shared" si="74"/>
        <v>0</v>
      </c>
      <c r="O363" s="10">
        <f t="shared" ca="1" si="75"/>
        <v>764.68309999999997</v>
      </c>
      <c r="P363" s="24" t="str">
        <f t="shared" si="80"/>
        <v>A+J=</v>
      </c>
      <c r="Q363" s="12">
        <f t="shared" si="81"/>
        <v>43291</v>
      </c>
      <c r="R363" s="13"/>
      <c r="S363" s="13"/>
      <c r="T363" s="49">
        <v>43189</v>
      </c>
      <c r="U363" s="50" t="s">
        <v>79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</row>
    <row r="364" spans="1:168" x14ac:dyDescent="0.2">
      <c r="A364" s="109">
        <f t="shared" si="76"/>
        <v>43280</v>
      </c>
      <c r="B364" s="4">
        <f t="shared" ca="1" si="83"/>
        <v>10767.527900000001</v>
      </c>
      <c r="C364" s="4">
        <f t="shared" si="77"/>
        <v>10000</v>
      </c>
      <c r="D364" s="6">
        <f ca="1">IF(A364&lt;$B$1,VLOOKUP(A364,[1]DI!$A$4:$B$15000,2,FALSE),0)</f>
        <v>6.3899999999999998E-2</v>
      </c>
      <c r="E364" s="4">
        <f t="shared" ca="1" si="70"/>
        <v>2.4583E-4</v>
      </c>
      <c r="F364" s="22">
        <f t="shared" si="78"/>
        <v>1.075</v>
      </c>
      <c r="G364" s="7">
        <f t="shared" ca="1" si="71"/>
        <v>1.0002642672499999</v>
      </c>
      <c r="H364" s="4">
        <f ca="1">TRUNC(PRODUCT(G$10:G363),15)</f>
        <v>1.07675278576677</v>
      </c>
      <c r="I364" s="4">
        <f t="shared" si="79"/>
        <v>1</v>
      </c>
      <c r="J364" s="4">
        <f t="shared" ca="1" si="72"/>
        <v>1.07675279</v>
      </c>
      <c r="K364" s="4">
        <f t="shared" ca="1" si="73"/>
        <v>767.52790000000005</v>
      </c>
      <c r="L364" s="23">
        <f>IF(VLOOKUP(A364,$U$12:$AD$125,8)=VLOOKUP(A363,$U$12:$AD$125,8),0,VLOOKUP(A364,U$12:$AD$125,8))</f>
        <v>0</v>
      </c>
      <c r="M364" s="9">
        <f>IF(L364&gt;0,VLOOKUP(L364,T$12:$AC$125,7),0)</f>
        <v>0</v>
      </c>
      <c r="N364" s="10">
        <f t="shared" si="74"/>
        <v>0</v>
      </c>
      <c r="O364" s="10">
        <f t="shared" ca="1" si="75"/>
        <v>767.52790000000005</v>
      </c>
      <c r="P364" s="24" t="str">
        <f t="shared" si="80"/>
        <v>A+J=</v>
      </c>
      <c r="Q364" s="12">
        <f t="shared" si="81"/>
        <v>43291</v>
      </c>
      <c r="R364" s="13"/>
      <c r="S364" s="13"/>
      <c r="T364" s="49">
        <v>43221</v>
      </c>
      <c r="U364" s="50" t="s">
        <v>81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</row>
    <row r="365" spans="1:168" x14ac:dyDescent="0.2">
      <c r="A365" s="109">
        <f t="shared" si="76"/>
        <v>43281</v>
      </c>
      <c r="B365" s="4">
        <f t="shared" ca="1" si="83"/>
        <v>10770.37339999</v>
      </c>
      <c r="C365" s="4">
        <f t="shared" si="77"/>
        <v>10000</v>
      </c>
      <c r="D365" s="6">
        <f ca="1">IF(A365&lt;$B$1,VLOOKUP(A365,[1]DI!$A$4:$B$15000,2,FALSE),0)</f>
        <v>0</v>
      </c>
      <c r="E365" s="4">
        <f t="shared" ca="1" si="70"/>
        <v>0</v>
      </c>
      <c r="F365" s="22">
        <f t="shared" si="78"/>
        <v>1.075</v>
      </c>
      <c r="G365" s="7">
        <f t="shared" ca="1" si="71"/>
        <v>1</v>
      </c>
      <c r="H365" s="4">
        <f ca="1">TRUNC(PRODUCT(G$10:G364),15)</f>
        <v>1.0770373362643999</v>
      </c>
      <c r="I365" s="4">
        <f t="shared" si="79"/>
        <v>1</v>
      </c>
      <c r="J365" s="4">
        <f t="shared" ca="1" si="72"/>
        <v>1.07703734</v>
      </c>
      <c r="K365" s="4">
        <f t="shared" ca="1" si="73"/>
        <v>770.37339999000005</v>
      </c>
      <c r="L365" s="23">
        <f>IF(VLOOKUP(A365,$U$12:$AD$125,8)=VLOOKUP(A364,$U$12:$AD$125,8),0,VLOOKUP(A365,U$12:$AD$125,8))</f>
        <v>0</v>
      </c>
      <c r="M365" s="9">
        <f>IF(L365&gt;0,VLOOKUP(L365,T$12:$AC$125,7),0)</f>
        <v>0</v>
      </c>
      <c r="N365" s="10">
        <f t="shared" si="74"/>
        <v>0</v>
      </c>
      <c r="O365" s="10">
        <f t="shared" ca="1" si="75"/>
        <v>770.37339999000005</v>
      </c>
      <c r="P365" s="24" t="str">
        <f t="shared" si="80"/>
        <v>A+J=</v>
      </c>
      <c r="Q365" s="12">
        <f t="shared" si="81"/>
        <v>43291</v>
      </c>
      <c r="R365" s="13"/>
      <c r="S365" s="13"/>
      <c r="T365" s="49">
        <v>43251</v>
      </c>
      <c r="U365" s="50" t="s">
        <v>80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</row>
    <row r="366" spans="1:168" x14ac:dyDescent="0.2">
      <c r="A366" s="109">
        <f t="shared" si="76"/>
        <v>43282</v>
      </c>
      <c r="B366" s="4">
        <f t="shared" ca="1" si="83"/>
        <v>10770.37339999</v>
      </c>
      <c r="C366" s="4">
        <f t="shared" si="77"/>
        <v>10000</v>
      </c>
      <c r="D366" s="6">
        <f ca="1">IF(A366&lt;$B$1,VLOOKUP(A366,[1]DI!$A$4:$B$15000,2,FALSE),0)</f>
        <v>0</v>
      </c>
      <c r="E366" s="4">
        <f t="shared" ca="1" si="70"/>
        <v>0</v>
      </c>
      <c r="F366" s="22">
        <f t="shared" si="78"/>
        <v>1.075</v>
      </c>
      <c r="G366" s="7">
        <f t="shared" ca="1" si="71"/>
        <v>1</v>
      </c>
      <c r="H366" s="4">
        <f ca="1">TRUNC(PRODUCT(G$10:G365),15)</f>
        <v>1.0770373362643999</v>
      </c>
      <c r="I366" s="4">
        <f t="shared" si="79"/>
        <v>1</v>
      </c>
      <c r="J366" s="4">
        <f t="shared" ca="1" si="72"/>
        <v>1.07703734</v>
      </c>
      <c r="K366" s="4">
        <f t="shared" ca="1" si="73"/>
        <v>770.37339999000005</v>
      </c>
      <c r="L366" s="23">
        <f>IF(VLOOKUP(A366,$U$12:$AD$125,8)=VLOOKUP(A365,$U$12:$AD$125,8),0,VLOOKUP(A366,U$12:$AD$125,8))</f>
        <v>0</v>
      </c>
      <c r="M366" s="9">
        <f>IF(L366&gt;0,VLOOKUP(L366,T$12:$AC$125,7),0)</f>
        <v>0</v>
      </c>
      <c r="N366" s="10">
        <f t="shared" si="74"/>
        <v>0</v>
      </c>
      <c r="O366" s="10">
        <f t="shared" ca="1" si="75"/>
        <v>770.37339999000005</v>
      </c>
      <c r="P366" s="24" t="str">
        <f t="shared" si="80"/>
        <v>A+J=</v>
      </c>
      <c r="Q366" s="12">
        <f t="shared" si="81"/>
        <v>43291</v>
      </c>
      <c r="R366" s="13"/>
      <c r="S366" s="13"/>
      <c r="T366" s="49">
        <v>43350</v>
      </c>
      <c r="U366" s="50" t="s">
        <v>82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</row>
    <row r="367" spans="1:168" x14ac:dyDescent="0.2">
      <c r="A367" s="109">
        <f t="shared" si="76"/>
        <v>43283</v>
      </c>
      <c r="B367" s="4">
        <f t="shared" ca="1" si="83"/>
        <v>10770.37339999</v>
      </c>
      <c r="C367" s="4">
        <f t="shared" si="77"/>
        <v>10000</v>
      </c>
      <c r="D367" s="6">
        <f ca="1">IF(A367&lt;$B$1,VLOOKUP(A367,[1]DI!$A$4:$B$15000,2,FALSE),0)</f>
        <v>6.3899999999999998E-2</v>
      </c>
      <c r="E367" s="4">
        <f t="shared" ca="1" si="70"/>
        <v>2.4583E-4</v>
      </c>
      <c r="F367" s="22">
        <f t="shared" si="78"/>
        <v>1.075</v>
      </c>
      <c r="G367" s="7">
        <f t="shared" ca="1" si="71"/>
        <v>1.0002642672499999</v>
      </c>
      <c r="H367" s="4">
        <f ca="1">TRUNC(PRODUCT(G$10:G366),15)</f>
        <v>1.0770373362643999</v>
      </c>
      <c r="I367" s="4">
        <f t="shared" si="79"/>
        <v>1</v>
      </c>
      <c r="J367" s="4">
        <f t="shared" ca="1" si="72"/>
        <v>1.07703734</v>
      </c>
      <c r="K367" s="4">
        <f t="shared" ca="1" si="73"/>
        <v>770.37339999000005</v>
      </c>
      <c r="L367" s="23">
        <f>IF(VLOOKUP(A367,$U$12:$AD$125,8)=VLOOKUP(A366,$U$12:$AD$125,8),0,VLOOKUP(A367,U$12:$AD$125,8))</f>
        <v>0</v>
      </c>
      <c r="M367" s="9">
        <f>IF(L367&gt;0,VLOOKUP(L367,T$12:$AC$125,7),0)</f>
        <v>0</v>
      </c>
      <c r="N367" s="10">
        <f t="shared" si="74"/>
        <v>0</v>
      </c>
      <c r="O367" s="10">
        <f t="shared" ca="1" si="75"/>
        <v>770.37339999000005</v>
      </c>
      <c r="P367" s="24" t="str">
        <f t="shared" si="80"/>
        <v>A+J=</v>
      </c>
      <c r="Q367" s="12">
        <f t="shared" si="81"/>
        <v>43291</v>
      </c>
      <c r="R367" s="13"/>
      <c r="S367" s="13"/>
      <c r="T367" s="49">
        <v>43385</v>
      </c>
      <c r="U367" s="26" t="s">
        <v>68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</row>
    <row r="368" spans="1:168" x14ac:dyDescent="0.2">
      <c r="A368" s="109">
        <f t="shared" si="76"/>
        <v>43284</v>
      </c>
      <c r="B368" s="4">
        <f t="shared" ca="1" si="83"/>
        <v>10773.21959999</v>
      </c>
      <c r="C368" s="4">
        <f t="shared" si="77"/>
        <v>10000</v>
      </c>
      <c r="D368" s="6">
        <f ca="1">IF(A368&lt;$B$1,VLOOKUP(A368,[1]DI!$A$4:$B$15000,2,FALSE),0)</f>
        <v>6.3899999999999998E-2</v>
      </c>
      <c r="E368" s="4">
        <f t="shared" ca="1" si="70"/>
        <v>2.4583E-4</v>
      </c>
      <c r="F368" s="22">
        <f t="shared" si="78"/>
        <v>1.075</v>
      </c>
      <c r="G368" s="7">
        <f t="shared" ca="1" si="71"/>
        <v>1.0002642672499999</v>
      </c>
      <c r="H368" s="4">
        <f ca="1">TRUNC(PRODUCT(G$10:G367),15)</f>
        <v>1.0773219619594001</v>
      </c>
      <c r="I368" s="4">
        <f t="shared" si="79"/>
        <v>1</v>
      </c>
      <c r="J368" s="4">
        <f t="shared" ca="1" si="72"/>
        <v>1.0773219599999999</v>
      </c>
      <c r="K368" s="4">
        <f t="shared" ca="1" si="73"/>
        <v>773.21959999000001</v>
      </c>
      <c r="L368" s="23">
        <f>IF(VLOOKUP(A368,$U$12:$AD$125,8)=VLOOKUP(A367,$U$12:$AD$125,8),0,VLOOKUP(A368,U$12:$AD$125,8))</f>
        <v>0</v>
      </c>
      <c r="M368" s="9">
        <f>IF(L368&gt;0,VLOOKUP(L368,T$12:$AC$125,7),0)</f>
        <v>0</v>
      </c>
      <c r="N368" s="10">
        <f t="shared" si="74"/>
        <v>0</v>
      </c>
      <c r="O368" s="10">
        <f t="shared" ca="1" si="75"/>
        <v>773.21959999000001</v>
      </c>
      <c r="P368" s="24" t="str">
        <f t="shared" si="80"/>
        <v>A+J=</v>
      </c>
      <c r="Q368" s="12">
        <f t="shared" si="81"/>
        <v>43291</v>
      </c>
      <c r="R368" s="13"/>
      <c r="S368" s="13"/>
      <c r="T368" s="49">
        <v>43406</v>
      </c>
      <c r="U368" s="50" t="s">
        <v>74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</row>
    <row r="369" spans="1:218" x14ac:dyDescent="0.2">
      <c r="A369" s="109">
        <f t="shared" si="76"/>
        <v>43285</v>
      </c>
      <c r="B369" s="4">
        <f t="shared" ca="1" si="83"/>
        <v>10776.0666</v>
      </c>
      <c r="C369" s="4">
        <f t="shared" si="77"/>
        <v>10000</v>
      </c>
      <c r="D369" s="6">
        <f ca="1">IF(A369&lt;$B$1,VLOOKUP(A369,[1]DI!$A$4:$B$15000,2,FALSE),0)</f>
        <v>6.3899999999999998E-2</v>
      </c>
      <c r="E369" s="4">
        <f t="shared" ca="1" si="70"/>
        <v>2.4583E-4</v>
      </c>
      <c r="F369" s="22">
        <f t="shared" si="78"/>
        <v>1.075</v>
      </c>
      <c r="G369" s="7">
        <f t="shared" ca="1" si="71"/>
        <v>1.0002642672499999</v>
      </c>
      <c r="H369" s="4">
        <f ca="1">TRUNC(PRODUCT(G$10:G368),15)</f>
        <v>1.0776066628716501</v>
      </c>
      <c r="I369" s="4">
        <f t="shared" si="79"/>
        <v>1</v>
      </c>
      <c r="J369" s="4">
        <f t="shared" ca="1" si="72"/>
        <v>1.07760666</v>
      </c>
      <c r="K369" s="4">
        <f t="shared" ca="1" si="73"/>
        <v>776.06659999999999</v>
      </c>
      <c r="L369" s="23">
        <f>IF(VLOOKUP(A369,$U$12:$AD$125,8)=VLOOKUP(A368,$U$12:$AD$125,8),0,VLOOKUP(A369,U$12:$AD$125,8))</f>
        <v>0</v>
      </c>
      <c r="M369" s="9">
        <f>IF(L369&gt;0,VLOOKUP(L369,T$12:$AC$125,7),0)</f>
        <v>0</v>
      </c>
      <c r="N369" s="10">
        <f t="shared" si="74"/>
        <v>0</v>
      </c>
      <c r="O369" s="10">
        <f t="shared" ca="1" si="75"/>
        <v>776.06659999999999</v>
      </c>
      <c r="P369" s="24" t="str">
        <f t="shared" si="80"/>
        <v>A+J=</v>
      </c>
      <c r="Q369" s="12">
        <f t="shared" si="81"/>
        <v>43291</v>
      </c>
      <c r="R369" s="13"/>
      <c r="S369" s="13"/>
      <c r="T369" s="49">
        <v>43419</v>
      </c>
      <c r="U369" s="50" t="s">
        <v>83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</row>
    <row r="370" spans="1:218" x14ac:dyDescent="0.2">
      <c r="A370" s="109">
        <f t="shared" si="76"/>
        <v>43286</v>
      </c>
      <c r="B370" s="4">
        <f t="shared" ca="1" si="83"/>
        <v>10778.914399990001</v>
      </c>
      <c r="C370" s="4">
        <f t="shared" si="77"/>
        <v>10000</v>
      </c>
      <c r="D370" s="6">
        <f ca="1">IF(A370&lt;$B$1,VLOOKUP(A370,[1]DI!$A$4:$B$15000,2,FALSE),0)</f>
        <v>6.3899999999999998E-2</v>
      </c>
      <c r="E370" s="4">
        <f t="shared" ca="1" si="70"/>
        <v>2.4583E-4</v>
      </c>
      <c r="F370" s="22">
        <f t="shared" si="78"/>
        <v>1.075</v>
      </c>
      <c r="G370" s="7">
        <f t="shared" ca="1" si="71"/>
        <v>1.0002642672499999</v>
      </c>
      <c r="H370" s="4">
        <f ca="1">TRUNC(PRODUCT(G$10:G369),15)</f>
        <v>1.0778914390210299</v>
      </c>
      <c r="I370" s="4">
        <f t="shared" si="79"/>
        <v>1</v>
      </c>
      <c r="J370" s="4">
        <f t="shared" ca="1" si="72"/>
        <v>1.0778914399999999</v>
      </c>
      <c r="K370" s="4">
        <f t="shared" ca="1" si="73"/>
        <v>778.91439998999999</v>
      </c>
      <c r="L370" s="23">
        <f>IF(VLOOKUP(A370,$U$12:$AD$125,8)=VLOOKUP(A369,$U$12:$AD$125,8),0,VLOOKUP(A370,U$12:$AD$125,8))</f>
        <v>0</v>
      </c>
      <c r="M370" s="9">
        <f>IF(L370&gt;0,VLOOKUP(L370,T$12:$AC$125,7),0)</f>
        <v>0</v>
      </c>
      <c r="N370" s="10">
        <f t="shared" si="74"/>
        <v>0</v>
      </c>
      <c r="O370" s="10">
        <f t="shared" ca="1" si="75"/>
        <v>778.91439998999999</v>
      </c>
      <c r="P370" s="24" t="str">
        <f t="shared" si="80"/>
        <v>A+J=</v>
      </c>
      <c r="Q370" s="12">
        <f t="shared" si="81"/>
        <v>43291</v>
      </c>
      <c r="R370" s="13"/>
      <c r="S370" s="13"/>
      <c r="T370" s="49">
        <v>43459</v>
      </c>
      <c r="U370" s="50" t="s">
        <v>76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</row>
    <row r="371" spans="1:218" x14ac:dyDescent="0.2">
      <c r="A371" s="109">
        <f t="shared" si="76"/>
        <v>43287</v>
      </c>
      <c r="B371" s="4">
        <f t="shared" ca="1" si="83"/>
        <v>10781.7629</v>
      </c>
      <c r="C371" s="4">
        <f t="shared" si="77"/>
        <v>10000</v>
      </c>
      <c r="D371" s="6">
        <f ca="1">IF(A371&lt;$B$1,VLOOKUP(A371,[1]DI!$A$4:$B$15000,2,FALSE),0)</f>
        <v>6.3899999999999998E-2</v>
      </c>
      <c r="E371" s="4">
        <f t="shared" ca="1" si="70"/>
        <v>2.4583E-4</v>
      </c>
      <c r="F371" s="22">
        <f t="shared" si="78"/>
        <v>1.075</v>
      </c>
      <c r="G371" s="7">
        <f t="shared" ca="1" si="71"/>
        <v>1.0002642672499999</v>
      </c>
      <c r="H371" s="4">
        <f ca="1">TRUNC(PRODUCT(G$10:G370),15)</f>
        <v>1.0781762904274199</v>
      </c>
      <c r="I371" s="4">
        <f t="shared" si="79"/>
        <v>1</v>
      </c>
      <c r="J371" s="4">
        <f t="shared" ca="1" si="72"/>
        <v>1.07817629</v>
      </c>
      <c r="K371" s="4">
        <f t="shared" ca="1" si="73"/>
        <v>781.76289999999995</v>
      </c>
      <c r="L371" s="23">
        <f>IF(VLOOKUP(A371,$U$12:$AD$125,8)=VLOOKUP(A370,$U$12:$AD$125,8),0,VLOOKUP(A371,U$12:$AD$125,8))</f>
        <v>0</v>
      </c>
      <c r="M371" s="9">
        <f>IF(L371&gt;0,VLOOKUP(L371,T$12:$AC$125,7),0)</f>
        <v>0</v>
      </c>
      <c r="N371" s="10">
        <f t="shared" si="74"/>
        <v>0</v>
      </c>
      <c r="O371" s="10">
        <f t="shared" ca="1" si="75"/>
        <v>781.76289999999995</v>
      </c>
      <c r="P371" s="24" t="str">
        <f t="shared" si="80"/>
        <v>A+J=</v>
      </c>
      <c r="Q371" s="12">
        <f t="shared" si="81"/>
        <v>43291</v>
      </c>
      <c r="R371" s="13"/>
      <c r="S371" s="13"/>
      <c r="T371" s="49">
        <v>43466</v>
      </c>
      <c r="U371" s="50" t="s">
        <v>78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</row>
    <row r="372" spans="1:218" x14ac:dyDescent="0.2">
      <c r="A372" s="109">
        <f t="shared" si="76"/>
        <v>43288</v>
      </c>
      <c r="B372" s="4">
        <f t="shared" ca="1" si="83"/>
        <v>10784.6122</v>
      </c>
      <c r="C372" s="4">
        <f t="shared" si="77"/>
        <v>10000</v>
      </c>
      <c r="D372" s="6">
        <f ca="1">IF(A372&lt;$B$1,VLOOKUP(A372,[1]DI!$A$4:$B$15000,2,FALSE),0)</f>
        <v>0</v>
      </c>
      <c r="E372" s="4">
        <f t="shared" ca="1" si="70"/>
        <v>0</v>
      </c>
      <c r="F372" s="22">
        <f t="shared" si="78"/>
        <v>1.075</v>
      </c>
      <c r="G372" s="7">
        <f t="shared" ca="1" si="71"/>
        <v>1</v>
      </c>
      <c r="H372" s="4">
        <f ca="1">TRUNC(PRODUCT(G$10:G371),15)</f>
        <v>1.0784612171107</v>
      </c>
      <c r="I372" s="4">
        <f t="shared" si="79"/>
        <v>1</v>
      </c>
      <c r="J372" s="4">
        <f t="shared" ca="1" si="72"/>
        <v>1.0784612200000001</v>
      </c>
      <c r="K372" s="4">
        <f t="shared" ca="1" si="73"/>
        <v>784.61220000000003</v>
      </c>
      <c r="L372" s="23">
        <f>IF(VLOOKUP(A372,$U$12:$AD$125,8)=VLOOKUP(A371,$U$12:$AD$125,8),0,VLOOKUP(A372,U$12:$AD$125,8))</f>
        <v>0</v>
      </c>
      <c r="M372" s="9">
        <f>IF(L372&gt;0,VLOOKUP(L372,T$12:$AC$125,7),0)</f>
        <v>0</v>
      </c>
      <c r="N372" s="10">
        <f t="shared" si="74"/>
        <v>0</v>
      </c>
      <c r="O372" s="10">
        <f t="shared" ca="1" si="75"/>
        <v>784.61220000000003</v>
      </c>
      <c r="P372" s="24" t="str">
        <f t="shared" si="80"/>
        <v>A+J=</v>
      </c>
      <c r="Q372" s="12">
        <f t="shared" si="81"/>
        <v>43291</v>
      </c>
      <c r="R372" s="13"/>
      <c r="S372" s="13"/>
      <c r="T372" s="49">
        <v>43528</v>
      </c>
      <c r="U372" s="50" t="s">
        <v>62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</row>
    <row r="373" spans="1:218" x14ac:dyDescent="0.2">
      <c r="A373" s="109">
        <f t="shared" si="76"/>
        <v>43289</v>
      </c>
      <c r="B373" s="4">
        <f t="shared" ca="1" si="83"/>
        <v>10784.6122</v>
      </c>
      <c r="C373" s="4">
        <f t="shared" si="77"/>
        <v>10000</v>
      </c>
      <c r="D373" s="6">
        <f ca="1">IF(A373&lt;$B$1,VLOOKUP(A373,[1]DI!$A$4:$B$15000,2,FALSE),0)</f>
        <v>0</v>
      </c>
      <c r="E373" s="4">
        <f t="shared" ca="1" si="70"/>
        <v>0</v>
      </c>
      <c r="F373" s="22">
        <f t="shared" si="78"/>
        <v>1.075</v>
      </c>
      <c r="G373" s="7">
        <f t="shared" ca="1" si="71"/>
        <v>1</v>
      </c>
      <c r="H373" s="4">
        <f ca="1">TRUNC(PRODUCT(G$10:G372),15)</f>
        <v>1.0784612171107</v>
      </c>
      <c r="I373" s="4">
        <f t="shared" si="79"/>
        <v>1</v>
      </c>
      <c r="J373" s="4">
        <f t="shared" ca="1" si="72"/>
        <v>1.0784612200000001</v>
      </c>
      <c r="K373" s="4">
        <f t="shared" ca="1" si="73"/>
        <v>784.61220000000003</v>
      </c>
      <c r="L373" s="23">
        <f>IF(VLOOKUP(A373,$U$12:$AD$125,8)=VLOOKUP(A372,$U$12:$AD$125,8),0,VLOOKUP(A373,U$12:$AD$125,8))</f>
        <v>0</v>
      </c>
      <c r="M373" s="9">
        <f>IF(L373&gt;0,VLOOKUP(L373,T$12:$AC$125,7),0)</f>
        <v>0</v>
      </c>
      <c r="N373" s="10">
        <f t="shared" si="74"/>
        <v>0</v>
      </c>
      <c r="O373" s="10">
        <f t="shared" ca="1" si="75"/>
        <v>784.61220000000003</v>
      </c>
      <c r="P373" s="24" t="str">
        <f t="shared" si="80"/>
        <v>A+J=</v>
      </c>
      <c r="Q373" s="12">
        <f t="shared" si="81"/>
        <v>43291</v>
      </c>
      <c r="R373" s="13"/>
      <c r="S373" s="13"/>
      <c r="T373" s="49">
        <v>43529</v>
      </c>
      <c r="U373" s="50" t="s">
        <v>62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</row>
    <row r="374" spans="1:218" x14ac:dyDescent="0.2">
      <c r="A374" s="109">
        <f t="shared" si="76"/>
        <v>43290</v>
      </c>
      <c r="B374" s="4">
        <f t="shared" ca="1" si="83"/>
        <v>10784.6122</v>
      </c>
      <c r="C374" s="4">
        <f t="shared" si="77"/>
        <v>10000</v>
      </c>
      <c r="D374" s="6">
        <f ca="1">IF(A374&lt;$B$1,VLOOKUP(A374,[1]DI!$A$4:$B$15000,2,FALSE),0)</f>
        <v>6.3899999999999998E-2</v>
      </c>
      <c r="E374" s="4">
        <f t="shared" ca="1" si="70"/>
        <v>2.4583E-4</v>
      </c>
      <c r="F374" s="22">
        <f t="shared" si="78"/>
        <v>1.075</v>
      </c>
      <c r="G374" s="7">
        <f t="shared" ca="1" si="71"/>
        <v>1.0002642672499999</v>
      </c>
      <c r="H374" s="4">
        <f ca="1">TRUNC(PRODUCT(G$10:G373),15)</f>
        <v>1.0784612171107</v>
      </c>
      <c r="I374" s="4">
        <f t="shared" si="79"/>
        <v>1</v>
      </c>
      <c r="J374" s="4">
        <f t="shared" ca="1" si="72"/>
        <v>1.0784612200000001</v>
      </c>
      <c r="K374" s="4">
        <f t="shared" ca="1" si="73"/>
        <v>784.61220000000003</v>
      </c>
      <c r="L374" s="23">
        <f>IF(VLOOKUP(A374,$U$12:$AD$125,8)=VLOOKUP(A373,$U$12:$AD$125,8),0,VLOOKUP(A374,U$12:$AD$125,8))</f>
        <v>0</v>
      </c>
      <c r="M374" s="9">
        <f>IF(L374&gt;0,VLOOKUP(L374,T$12:$AC$125,7),0)</f>
        <v>0</v>
      </c>
      <c r="N374" s="10">
        <f t="shared" si="74"/>
        <v>0</v>
      </c>
      <c r="O374" s="10">
        <f t="shared" ca="1" si="75"/>
        <v>784.61220000000003</v>
      </c>
      <c r="P374" s="24" t="str">
        <f t="shared" si="80"/>
        <v>A+J=</v>
      </c>
      <c r="Q374" s="12">
        <f t="shared" si="81"/>
        <v>43291</v>
      </c>
      <c r="R374" s="13"/>
      <c r="S374" s="53"/>
      <c r="T374" s="49">
        <v>43574</v>
      </c>
      <c r="U374" s="50" t="s">
        <v>79</v>
      </c>
      <c r="V374" s="53"/>
      <c r="W374" s="53"/>
      <c r="X374" s="53"/>
      <c r="Y374" s="53"/>
      <c r="Z374" s="13"/>
      <c r="AA374" s="53"/>
      <c r="AB374" s="53"/>
      <c r="AC374" s="53"/>
      <c r="AD374" s="53"/>
      <c r="AE374" s="53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</row>
    <row r="375" spans="1:218" s="126" customFormat="1" ht="15" x14ac:dyDescent="0.25">
      <c r="A375" s="113">
        <f t="shared" si="76"/>
        <v>43291</v>
      </c>
      <c r="B375" s="114">
        <f t="shared" ca="1" si="83"/>
        <v>10787.4622</v>
      </c>
      <c r="C375" s="114">
        <f t="shared" si="77"/>
        <v>10000</v>
      </c>
      <c r="D375" s="125">
        <f ca="1">IF(A375&lt;$B$1,VLOOKUP(A375,[1]DI!$A$4:$B$15000,2,FALSE),0)</f>
        <v>6.3899999999999998E-2</v>
      </c>
      <c r="E375" s="114">
        <f t="shared" ca="1" si="70"/>
        <v>2.4583E-4</v>
      </c>
      <c r="F375" s="115">
        <v>1.095</v>
      </c>
      <c r="G375" s="116">
        <f t="shared" ca="1" si="71"/>
        <v>1.00026918385</v>
      </c>
      <c r="H375" s="114">
        <f ca="1">TRUNC(PRODUCT(G$10:G374),15)</f>
        <v>1.0787462190907799</v>
      </c>
      <c r="I375" s="114">
        <f t="shared" si="79"/>
        <v>1</v>
      </c>
      <c r="J375" s="114">
        <f t="shared" ca="1" si="72"/>
        <v>1.07874622</v>
      </c>
      <c r="K375" s="114">
        <f t="shared" ca="1" si="73"/>
        <v>787.46220000000005</v>
      </c>
      <c r="L375" s="117">
        <f>IF(VLOOKUP(A375,$U$12:$AD$125,8)=VLOOKUP(A374,$U$12:$AD$125,8),0,VLOOKUP(A375,U$12:$AD$125,8))</f>
        <v>1</v>
      </c>
      <c r="M375" s="118">
        <f>IF(L375&gt;0,VLOOKUP(L375,T$12:$AC$125,7),0)</f>
        <v>0.2</v>
      </c>
      <c r="N375" s="119">
        <f t="shared" si="74"/>
        <v>2000</v>
      </c>
      <c r="O375" s="119">
        <f t="shared" ca="1" si="75"/>
        <v>2787.4621999999999</v>
      </c>
      <c r="P375" s="120" t="str">
        <f t="shared" si="80"/>
        <v>A+J=</v>
      </c>
      <c r="Q375" s="121">
        <f t="shared" si="81"/>
        <v>43291</v>
      </c>
      <c r="R375" s="122"/>
      <c r="S375" s="127"/>
      <c r="T375" s="128">
        <v>43586</v>
      </c>
      <c r="U375" s="129" t="s">
        <v>81</v>
      </c>
      <c r="V375" s="127"/>
      <c r="W375" s="127"/>
      <c r="X375" s="127"/>
      <c r="Y375" s="127"/>
      <c r="Z375" s="122"/>
      <c r="AA375" s="127"/>
      <c r="AB375" s="127"/>
      <c r="AC375" s="127"/>
      <c r="AD375" s="127"/>
      <c r="AE375" s="127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  <c r="FD375" s="123"/>
      <c r="FE375" s="123"/>
      <c r="FF375" s="123"/>
      <c r="FG375" s="123"/>
      <c r="FH375" s="123"/>
      <c r="FI375" s="123"/>
      <c r="FJ375" s="123"/>
      <c r="FK375" s="123"/>
      <c r="FL375" s="123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</row>
    <row r="376" spans="1:218" x14ac:dyDescent="0.2">
      <c r="A376" s="109">
        <f t="shared" si="76"/>
        <v>43292</v>
      </c>
      <c r="B376" s="4">
        <f t="shared" ca="1" si="83"/>
        <v>8002.15344</v>
      </c>
      <c r="C376" s="4">
        <f t="shared" si="77"/>
        <v>8000</v>
      </c>
      <c r="D376" s="6">
        <f ca="1">IF(A376&lt;$B$1,VLOOKUP(A376,[1]DI!$A$4:$B$15000,2,FALSE),0)</f>
        <v>6.3899999999999998E-2</v>
      </c>
      <c r="E376" s="4">
        <f t="shared" ca="1" si="70"/>
        <v>2.4583E-4</v>
      </c>
      <c r="F376" s="22">
        <f t="shared" ref="F376:F439" si="84">F375</f>
        <v>1.095</v>
      </c>
      <c r="G376" s="7">
        <f t="shared" ca="1" si="71"/>
        <v>1.00026918385</v>
      </c>
      <c r="H376" s="4">
        <f ca="1">TRUNC(PRODUCT(G$10:G375),15)</f>
        <v>1.0790366001512099</v>
      </c>
      <c r="I376" s="4">
        <f t="shared" ca="1" si="79"/>
        <v>1.0787462190907799</v>
      </c>
      <c r="J376" s="4">
        <f t="shared" ca="1" si="72"/>
        <v>1.0002691800000001</v>
      </c>
      <c r="K376" s="4">
        <f t="shared" ca="1" si="73"/>
        <v>2.1534399999999998</v>
      </c>
      <c r="L376" s="23">
        <f>IF(VLOOKUP(A376,$U$12:$AD$125,8)=VLOOKUP(A375,$U$12:$AD$125,8),0,VLOOKUP(A376,U$12:$AD$125,8))</f>
        <v>0</v>
      </c>
      <c r="M376" s="9">
        <f>IF(L376&gt;0,VLOOKUP(L376,T$12:$AC$125,7),0)</f>
        <v>0</v>
      </c>
      <c r="N376" s="10">
        <f t="shared" si="74"/>
        <v>0</v>
      </c>
      <c r="O376" s="10">
        <f t="shared" ca="1" si="75"/>
        <v>2.1534399999999998</v>
      </c>
      <c r="P376" s="24" t="str">
        <f t="shared" si="80"/>
        <v>A+J=</v>
      </c>
      <c r="Q376" s="12">
        <f t="shared" si="81"/>
        <v>43475</v>
      </c>
      <c r="R376" s="13"/>
      <c r="S376" s="19"/>
      <c r="T376" s="49">
        <v>43636</v>
      </c>
      <c r="U376" s="50" t="s">
        <v>80</v>
      </c>
      <c r="V376" s="19"/>
      <c r="W376" s="19"/>
      <c r="X376" s="19"/>
      <c r="Y376" s="19"/>
      <c r="Z376" s="13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40"/>
      <c r="FN376" s="40"/>
      <c r="FO376" s="40"/>
    </row>
    <row r="377" spans="1:218" x14ac:dyDescent="0.2">
      <c r="A377" s="109">
        <f t="shared" si="76"/>
        <v>43293</v>
      </c>
      <c r="B377" s="4">
        <f t="shared" ca="1" si="83"/>
        <v>8004.3075199900004</v>
      </c>
      <c r="C377" s="4">
        <f t="shared" si="77"/>
        <v>8000</v>
      </c>
      <c r="D377" s="6">
        <f ca="1">IF(A377&lt;$B$1,VLOOKUP(A377,[1]DI!$A$4:$B$15000,2,FALSE),0)</f>
        <v>6.3899999999999998E-2</v>
      </c>
      <c r="E377" s="4">
        <f t="shared" ca="1" si="70"/>
        <v>2.4583E-4</v>
      </c>
      <c r="F377" s="22">
        <f t="shared" si="84"/>
        <v>1.095</v>
      </c>
      <c r="G377" s="7">
        <f t="shared" ca="1" si="71"/>
        <v>1.00026918385</v>
      </c>
      <c r="H377" s="4">
        <f ca="1">TRUNC(PRODUCT(G$10:G376),15)</f>
        <v>1.0793270593775299</v>
      </c>
      <c r="I377" s="4">
        <f t="shared" ca="1" si="79"/>
        <v>1.0787462190907799</v>
      </c>
      <c r="J377" s="4">
        <f t="shared" ca="1" si="72"/>
        <v>1.0005384399999999</v>
      </c>
      <c r="K377" s="4">
        <f t="shared" ca="1" si="73"/>
        <v>4.3075199900000003</v>
      </c>
      <c r="L377" s="23">
        <f>IF(VLOOKUP(A377,$U$12:$AD$125,8)=VLOOKUP(A376,$U$12:$AD$125,8),0,VLOOKUP(A377,U$12:$AD$125,8))</f>
        <v>0</v>
      </c>
      <c r="M377" s="9">
        <f>IF(L377&gt;0,VLOOKUP(L377,T$12:$AC$125,7),0)</f>
        <v>0</v>
      </c>
      <c r="N377" s="10">
        <f t="shared" si="74"/>
        <v>0</v>
      </c>
      <c r="O377" s="10">
        <f t="shared" ca="1" si="75"/>
        <v>4.3075199900000003</v>
      </c>
      <c r="P377" s="24" t="str">
        <f t="shared" si="80"/>
        <v>A+J=</v>
      </c>
      <c r="Q377" s="12">
        <f t="shared" si="81"/>
        <v>43475</v>
      </c>
      <c r="R377" s="13"/>
      <c r="S377" s="62"/>
      <c r="T377" s="49">
        <v>43784</v>
      </c>
      <c r="U377" s="50" t="s">
        <v>83</v>
      </c>
      <c r="V377" s="62"/>
      <c r="W377" s="62"/>
      <c r="X377" s="62"/>
      <c r="Y377" s="62"/>
      <c r="Z377" s="13"/>
      <c r="AA377" s="62"/>
      <c r="AB377" s="62"/>
      <c r="AC377" s="62"/>
      <c r="AD377" s="62"/>
      <c r="AE377" s="62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8"/>
      <c r="FN377" s="38"/>
      <c r="FO377" s="38"/>
    </row>
    <row r="378" spans="1:218" x14ac:dyDescent="0.2">
      <c r="A378" s="109">
        <f t="shared" si="76"/>
        <v>43294</v>
      </c>
      <c r="B378" s="4">
        <f t="shared" ca="1" si="83"/>
        <v>8006.4621599900001</v>
      </c>
      <c r="C378" s="4">
        <f t="shared" si="77"/>
        <v>8000</v>
      </c>
      <c r="D378" s="6">
        <f ca="1">IF(A378&lt;$B$1,VLOOKUP(A378,[1]DI!$A$4:$B$15000,2,FALSE),0)</f>
        <v>6.3899999999999998E-2</v>
      </c>
      <c r="E378" s="4">
        <f t="shared" ca="1" si="70"/>
        <v>2.4583E-4</v>
      </c>
      <c r="F378" s="22">
        <f t="shared" si="84"/>
        <v>1.095</v>
      </c>
      <c r="G378" s="7">
        <f t="shared" ca="1" si="71"/>
        <v>1.00026918385</v>
      </c>
      <c r="H378" s="4">
        <f ca="1">TRUNC(PRODUCT(G$10:G377),15)</f>
        <v>1.07961759679078</v>
      </c>
      <c r="I378" s="4">
        <f t="shared" ca="1" si="79"/>
        <v>1.0787462190907799</v>
      </c>
      <c r="J378" s="4">
        <f t="shared" ca="1" si="72"/>
        <v>1.00080777</v>
      </c>
      <c r="K378" s="4">
        <f t="shared" ca="1" si="73"/>
        <v>6.46215999</v>
      </c>
      <c r="L378" s="23">
        <f>IF(VLOOKUP(A378,$U$12:$AD$125,8)=VLOOKUP(A377,$U$12:$AD$125,8),0,VLOOKUP(A378,U$12:$AD$125,8))</f>
        <v>0</v>
      </c>
      <c r="M378" s="9">
        <f>IF(L378&gt;0,VLOOKUP(L378,T$12:$AC$125,7),0)</f>
        <v>0</v>
      </c>
      <c r="N378" s="10">
        <f t="shared" si="74"/>
        <v>0</v>
      </c>
      <c r="O378" s="10">
        <f t="shared" ca="1" si="75"/>
        <v>6.46215999</v>
      </c>
      <c r="P378" s="24" t="str">
        <f t="shared" si="80"/>
        <v>A+J=</v>
      </c>
      <c r="Q378" s="12">
        <f t="shared" si="81"/>
        <v>43475</v>
      </c>
      <c r="R378" s="13"/>
      <c r="S378" s="19"/>
      <c r="T378" s="49">
        <v>43824</v>
      </c>
      <c r="U378" s="50" t="s">
        <v>76</v>
      </c>
      <c r="V378" s="19"/>
      <c r="W378" s="19"/>
      <c r="X378" s="19"/>
      <c r="Y378" s="19"/>
      <c r="Z378" s="13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</row>
    <row r="379" spans="1:218" x14ac:dyDescent="0.2">
      <c r="A379" s="109">
        <f t="shared" si="76"/>
        <v>43295</v>
      </c>
      <c r="B379" s="4">
        <f t="shared" ca="1" si="83"/>
        <v>8008.6173600000002</v>
      </c>
      <c r="C379" s="4">
        <f t="shared" si="77"/>
        <v>8000</v>
      </c>
      <c r="D379" s="6">
        <f ca="1">IF(A379&lt;$B$1,VLOOKUP(A379,[1]DI!$A$4:$B$15000,2,FALSE),0)</f>
        <v>0</v>
      </c>
      <c r="E379" s="4">
        <f t="shared" ca="1" si="70"/>
        <v>0</v>
      </c>
      <c r="F379" s="22">
        <f t="shared" si="84"/>
        <v>1.095</v>
      </c>
      <c r="G379" s="7">
        <f t="shared" ca="1" si="71"/>
        <v>1</v>
      </c>
      <c r="H379" s="4">
        <f ca="1">TRUNC(PRODUCT(G$10:G378),15)</f>
        <v>1.0799082124120101</v>
      </c>
      <c r="I379" s="4">
        <f t="shared" ca="1" si="79"/>
        <v>1.0787462190907799</v>
      </c>
      <c r="J379" s="4">
        <f t="shared" ca="1" si="72"/>
        <v>1.0010771700000001</v>
      </c>
      <c r="K379" s="4">
        <f t="shared" ca="1" si="73"/>
        <v>8.6173599999999997</v>
      </c>
      <c r="L379" s="23">
        <f>IF(VLOOKUP(A379,$U$12:$AD$125,8)=VLOOKUP(A378,$U$12:$AD$125,8),0,VLOOKUP(A379,U$12:$AD$125,8))</f>
        <v>0</v>
      </c>
      <c r="M379" s="9">
        <f>IF(L379&gt;0,VLOOKUP(L379,T$12:$AC$125,7),0)</f>
        <v>0</v>
      </c>
      <c r="N379" s="10">
        <f t="shared" si="74"/>
        <v>0</v>
      </c>
      <c r="O379" s="10">
        <f t="shared" ca="1" si="75"/>
        <v>8.6173599999999997</v>
      </c>
      <c r="P379" s="24" t="str">
        <f t="shared" si="80"/>
        <v>A+J=</v>
      </c>
      <c r="Q379" s="12">
        <f t="shared" si="81"/>
        <v>43475</v>
      </c>
      <c r="R379" s="45"/>
      <c r="S379" s="62"/>
      <c r="T379" s="51">
        <v>43831</v>
      </c>
      <c r="U379" s="52" t="s">
        <v>78</v>
      </c>
      <c r="V379" s="62"/>
      <c r="W379" s="62"/>
      <c r="X379" s="62"/>
      <c r="Y379" s="62"/>
      <c r="Z379" s="36"/>
      <c r="AA379" s="62"/>
      <c r="AB379" s="62"/>
      <c r="AC379" s="62"/>
      <c r="AD379" s="62"/>
      <c r="AE379" s="62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8"/>
      <c r="FN379" s="38"/>
      <c r="FO379" s="38"/>
      <c r="FP379" s="38"/>
      <c r="FQ379" s="38"/>
    </row>
    <row r="380" spans="1:218" x14ac:dyDescent="0.2">
      <c r="A380" s="109">
        <f t="shared" si="76"/>
        <v>43296</v>
      </c>
      <c r="B380" s="4">
        <f t="shared" ca="1" si="83"/>
        <v>8008.6173600000002</v>
      </c>
      <c r="C380" s="4">
        <f t="shared" si="77"/>
        <v>8000</v>
      </c>
      <c r="D380" s="6">
        <f ca="1">IF(A380&lt;$B$1,VLOOKUP(A380,[1]DI!$A$4:$B$15000,2,FALSE),0)</f>
        <v>0</v>
      </c>
      <c r="E380" s="4">
        <f t="shared" ca="1" si="70"/>
        <v>0</v>
      </c>
      <c r="F380" s="22">
        <f t="shared" si="84"/>
        <v>1.095</v>
      </c>
      <c r="G380" s="7">
        <f t="shared" ca="1" si="71"/>
        <v>1</v>
      </c>
      <c r="H380" s="4">
        <f ca="1">TRUNC(PRODUCT(G$10:G379),15)</f>
        <v>1.0799082124120101</v>
      </c>
      <c r="I380" s="4">
        <f t="shared" ca="1" si="79"/>
        <v>1.0787462190907799</v>
      </c>
      <c r="J380" s="4">
        <f t="shared" ca="1" si="72"/>
        <v>1.0010771700000001</v>
      </c>
      <c r="K380" s="4">
        <f t="shared" ca="1" si="73"/>
        <v>8.6173599999999997</v>
      </c>
      <c r="L380" s="23">
        <f>IF(VLOOKUP(A380,$U$12:$AD$125,8)=VLOOKUP(A379,$U$12:$AD$125,8),0,VLOOKUP(A380,U$12:$AD$125,8))</f>
        <v>0</v>
      </c>
      <c r="M380" s="9">
        <f>IF(L380&gt;0,VLOOKUP(L380,T$12:$AC$125,7),0)</f>
        <v>0</v>
      </c>
      <c r="N380" s="10">
        <f t="shared" si="74"/>
        <v>0</v>
      </c>
      <c r="O380" s="10">
        <f t="shared" ca="1" si="75"/>
        <v>8.6173599999999997</v>
      </c>
      <c r="P380" s="24" t="str">
        <f t="shared" si="80"/>
        <v>A+J=</v>
      </c>
      <c r="Q380" s="12">
        <f t="shared" si="81"/>
        <v>43475</v>
      </c>
      <c r="R380" s="13"/>
      <c r="S380" s="13"/>
      <c r="T380" s="49">
        <v>43885</v>
      </c>
      <c r="U380" s="50" t="s">
        <v>62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</row>
    <row r="381" spans="1:218" x14ac:dyDescent="0.2">
      <c r="A381" s="109">
        <f t="shared" si="76"/>
        <v>43297</v>
      </c>
      <c r="B381" s="4">
        <f t="shared" ca="1" si="83"/>
        <v>8008.6173600000002</v>
      </c>
      <c r="C381" s="4">
        <f t="shared" si="77"/>
        <v>8000</v>
      </c>
      <c r="D381" s="6">
        <f ca="1">IF(A381&lt;$B$1,VLOOKUP(A381,[1]DI!$A$4:$B$15000,2,FALSE),0)</f>
        <v>6.3899999999999998E-2</v>
      </c>
      <c r="E381" s="4">
        <f t="shared" ca="1" si="70"/>
        <v>2.4583E-4</v>
      </c>
      <c r="F381" s="22">
        <f t="shared" si="84"/>
        <v>1.095</v>
      </c>
      <c r="G381" s="7">
        <f t="shared" ca="1" si="71"/>
        <v>1.00026918385</v>
      </c>
      <c r="H381" s="4">
        <f ca="1">TRUNC(PRODUCT(G$10:G380),15)</f>
        <v>1.0799082124120101</v>
      </c>
      <c r="I381" s="4">
        <f t="shared" ca="1" si="79"/>
        <v>1.0787462190907799</v>
      </c>
      <c r="J381" s="4">
        <f t="shared" ca="1" si="72"/>
        <v>1.0010771700000001</v>
      </c>
      <c r="K381" s="4">
        <f t="shared" ca="1" si="73"/>
        <v>8.6173599999999997</v>
      </c>
      <c r="L381" s="23">
        <f>IF(VLOOKUP(A381,$U$12:$AD$125,8)=VLOOKUP(A380,$U$12:$AD$125,8),0,VLOOKUP(A381,U$12:$AD$125,8))</f>
        <v>0</v>
      </c>
      <c r="M381" s="9">
        <f>IF(L381&gt;0,VLOOKUP(L381,T$12:$AC$125,7),0)</f>
        <v>0</v>
      </c>
      <c r="N381" s="10">
        <f t="shared" si="74"/>
        <v>0</v>
      </c>
      <c r="O381" s="10">
        <f t="shared" ca="1" si="75"/>
        <v>8.6173599999999997</v>
      </c>
      <c r="P381" s="24" t="str">
        <f t="shared" si="80"/>
        <v>A+J=</v>
      </c>
      <c r="Q381" s="12">
        <f t="shared" si="81"/>
        <v>43475</v>
      </c>
      <c r="R381" s="13"/>
      <c r="S381" s="13"/>
      <c r="T381" s="49">
        <v>43886</v>
      </c>
      <c r="U381" s="50" t="s">
        <v>62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</row>
    <row r="382" spans="1:218" x14ac:dyDescent="0.2">
      <c r="A382" s="109">
        <f t="shared" si="76"/>
        <v>43298</v>
      </c>
      <c r="B382" s="4">
        <f t="shared" ca="1" si="83"/>
        <v>8010.7731199899999</v>
      </c>
      <c r="C382" s="4">
        <f t="shared" si="77"/>
        <v>8000</v>
      </c>
      <c r="D382" s="6">
        <f ca="1">IF(A382&lt;$B$1,VLOOKUP(A382,[1]DI!$A$4:$B$15000,2,FALSE),0)</f>
        <v>6.3899999999999998E-2</v>
      </c>
      <c r="E382" s="4">
        <f t="shared" ca="1" si="70"/>
        <v>2.4583E-4</v>
      </c>
      <c r="F382" s="22">
        <f t="shared" si="84"/>
        <v>1.095</v>
      </c>
      <c r="G382" s="7">
        <f t="shared" ca="1" si="71"/>
        <v>1.00026918385</v>
      </c>
      <c r="H382" s="4">
        <f ca="1">TRUNC(PRODUCT(G$10:G381),15)</f>
        <v>1.0801989062622801</v>
      </c>
      <c r="I382" s="4">
        <f t="shared" ca="1" si="79"/>
        <v>1.0787462190907799</v>
      </c>
      <c r="J382" s="4">
        <f t="shared" ca="1" si="72"/>
        <v>1.00134664</v>
      </c>
      <c r="K382" s="4">
        <f t="shared" ca="1" si="73"/>
        <v>10.77311999</v>
      </c>
      <c r="L382" s="23">
        <f>IF(VLOOKUP(A382,$U$12:$AD$125,8)=VLOOKUP(A381,$U$12:$AD$125,8),0,VLOOKUP(A382,U$12:$AD$125,8))</f>
        <v>0</v>
      </c>
      <c r="M382" s="9">
        <f>IF(L382&gt;0,VLOOKUP(L382,T$12:$AC$125,7),0)</f>
        <v>0</v>
      </c>
      <c r="N382" s="10">
        <f t="shared" si="74"/>
        <v>0</v>
      </c>
      <c r="O382" s="10">
        <f t="shared" ca="1" si="75"/>
        <v>10.77311999</v>
      </c>
      <c r="P382" s="24" t="str">
        <f t="shared" si="80"/>
        <v>A+J=</v>
      </c>
      <c r="Q382" s="12">
        <f t="shared" si="81"/>
        <v>43475</v>
      </c>
      <c r="R382" s="13"/>
      <c r="S382" s="13"/>
      <c r="T382" s="49">
        <v>43931</v>
      </c>
      <c r="U382" s="50" t="s">
        <v>79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</row>
    <row r="383" spans="1:218" x14ac:dyDescent="0.2">
      <c r="A383" s="109">
        <f t="shared" si="76"/>
        <v>43299</v>
      </c>
      <c r="B383" s="4">
        <f t="shared" ca="1" si="83"/>
        <v>8012.9295199999997</v>
      </c>
      <c r="C383" s="4">
        <f t="shared" si="77"/>
        <v>8000</v>
      </c>
      <c r="D383" s="6">
        <f ca="1">IF(A383&lt;$B$1,VLOOKUP(A383,[1]DI!$A$4:$B$15000,2,FALSE),0)</f>
        <v>6.3899999999999998E-2</v>
      </c>
      <c r="E383" s="4">
        <f t="shared" ca="1" si="70"/>
        <v>2.4583E-4</v>
      </c>
      <c r="F383" s="22">
        <f t="shared" si="84"/>
        <v>1.095</v>
      </c>
      <c r="G383" s="7">
        <f t="shared" ca="1" si="71"/>
        <v>1.00026918385</v>
      </c>
      <c r="H383" s="4">
        <f ca="1">TRUNC(PRODUCT(G$10:G382),15)</f>
        <v>1.0804896783626301</v>
      </c>
      <c r="I383" s="4">
        <f t="shared" ca="1" si="79"/>
        <v>1.0787462190907799</v>
      </c>
      <c r="J383" s="4">
        <f t="shared" ca="1" si="72"/>
        <v>1.00161619</v>
      </c>
      <c r="K383" s="4">
        <f t="shared" ca="1" si="73"/>
        <v>12.92952</v>
      </c>
      <c r="L383" s="23">
        <f>IF(VLOOKUP(A383,$U$12:$AD$125,8)=VLOOKUP(A382,$U$12:$AD$125,8),0,VLOOKUP(A383,U$12:$AD$125,8))</f>
        <v>0</v>
      </c>
      <c r="M383" s="9">
        <f>IF(L383&gt;0,VLOOKUP(L383,T$12:$AC$125,7),0)</f>
        <v>0</v>
      </c>
      <c r="N383" s="10">
        <f t="shared" si="74"/>
        <v>0</v>
      </c>
      <c r="O383" s="10">
        <f t="shared" ca="1" si="75"/>
        <v>12.92952</v>
      </c>
      <c r="P383" s="24" t="str">
        <f t="shared" si="80"/>
        <v>A+J=</v>
      </c>
      <c r="Q383" s="12">
        <f t="shared" si="81"/>
        <v>43475</v>
      </c>
      <c r="R383" s="13"/>
      <c r="S383" s="13"/>
      <c r="T383" s="49">
        <v>43942</v>
      </c>
      <c r="U383" s="50" t="s">
        <v>64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</row>
    <row r="384" spans="1:218" x14ac:dyDescent="0.2">
      <c r="A384" s="109">
        <f t="shared" si="76"/>
        <v>43300</v>
      </c>
      <c r="B384" s="4">
        <f t="shared" ca="1" si="83"/>
        <v>8015.0864799999999</v>
      </c>
      <c r="C384" s="4">
        <f t="shared" si="77"/>
        <v>8000</v>
      </c>
      <c r="D384" s="6">
        <f ca="1">IF(A384&lt;$B$1,VLOOKUP(A384,[1]DI!$A$4:$B$15000,2,FALSE),0)</f>
        <v>6.3899999999999998E-2</v>
      </c>
      <c r="E384" s="4">
        <f t="shared" ca="1" si="70"/>
        <v>2.4583E-4</v>
      </c>
      <c r="F384" s="22">
        <f t="shared" si="84"/>
        <v>1.095</v>
      </c>
      <c r="G384" s="7">
        <f t="shared" ca="1" si="71"/>
        <v>1.00026918385</v>
      </c>
      <c r="H384" s="4">
        <f ca="1">TRUNC(PRODUCT(G$10:G383),15)</f>
        <v>1.0807805287341401</v>
      </c>
      <c r="I384" s="4">
        <f t="shared" ca="1" si="79"/>
        <v>1.0787462190907799</v>
      </c>
      <c r="J384" s="4">
        <f t="shared" ca="1" si="72"/>
        <v>1.0018858100000001</v>
      </c>
      <c r="K384" s="4">
        <f t="shared" ca="1" si="73"/>
        <v>15.08648</v>
      </c>
      <c r="L384" s="23">
        <f>IF(VLOOKUP(A384,$U$12:$AD$125,8)=VLOOKUP(A383,$U$12:$AD$125,8),0,VLOOKUP(A384,U$12:$AD$125,8))</f>
        <v>0</v>
      </c>
      <c r="M384" s="9">
        <f>IF(L384&gt;0,VLOOKUP(L384,T$12:$AC$125,7),0)</f>
        <v>0</v>
      </c>
      <c r="N384" s="10">
        <f t="shared" si="74"/>
        <v>0</v>
      </c>
      <c r="O384" s="10">
        <f t="shared" ca="1" si="75"/>
        <v>15.08648</v>
      </c>
      <c r="P384" s="24" t="str">
        <f t="shared" si="80"/>
        <v>A+J=</v>
      </c>
      <c r="Q384" s="12">
        <f t="shared" si="81"/>
        <v>43475</v>
      </c>
      <c r="R384" s="13"/>
      <c r="S384" s="13"/>
      <c r="T384" s="49">
        <v>43952</v>
      </c>
      <c r="U384" s="50" t="s">
        <v>81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</row>
    <row r="385" spans="1:168" x14ac:dyDescent="0.2">
      <c r="A385" s="109">
        <f t="shared" si="76"/>
        <v>43301</v>
      </c>
      <c r="B385" s="4">
        <f t="shared" ca="1" si="83"/>
        <v>8017.2439999899998</v>
      </c>
      <c r="C385" s="4">
        <f t="shared" si="77"/>
        <v>8000</v>
      </c>
      <c r="D385" s="6">
        <f ca="1">IF(A385&lt;$B$1,VLOOKUP(A385,[1]DI!$A$4:$B$15000,2,FALSE),0)</f>
        <v>6.3899999999999998E-2</v>
      </c>
      <c r="E385" s="4">
        <f t="shared" ca="1" si="70"/>
        <v>2.4583E-4</v>
      </c>
      <c r="F385" s="22">
        <f t="shared" si="84"/>
        <v>1.095</v>
      </c>
      <c r="G385" s="7">
        <f t="shared" ca="1" si="71"/>
        <v>1.00026918385</v>
      </c>
      <c r="H385" s="4">
        <f ca="1">TRUNC(PRODUCT(G$10:G384),15)</f>
        <v>1.0810714573978699</v>
      </c>
      <c r="I385" s="4">
        <f t="shared" ca="1" si="79"/>
        <v>1.0787462190907799</v>
      </c>
      <c r="J385" s="4">
        <f t="shared" ca="1" si="72"/>
        <v>1.0021555</v>
      </c>
      <c r="K385" s="4">
        <f t="shared" ca="1" si="73"/>
        <v>17.243999989999999</v>
      </c>
      <c r="L385" s="23">
        <f>IF(VLOOKUP(A385,$U$12:$AD$125,8)=VLOOKUP(A384,$U$12:$AD$125,8),0,VLOOKUP(A385,U$12:$AD$125,8))</f>
        <v>0</v>
      </c>
      <c r="M385" s="9">
        <f>IF(L385&gt;0,VLOOKUP(L385,T$12:$AC$125,7),0)</f>
        <v>0</v>
      </c>
      <c r="N385" s="10">
        <f t="shared" si="74"/>
        <v>0</v>
      </c>
      <c r="O385" s="10">
        <f t="shared" ca="1" si="75"/>
        <v>17.243999989999999</v>
      </c>
      <c r="P385" s="24" t="str">
        <f t="shared" si="80"/>
        <v>A+J=</v>
      </c>
      <c r="Q385" s="12">
        <f t="shared" si="81"/>
        <v>43475</v>
      </c>
      <c r="R385" s="13"/>
      <c r="S385" s="36"/>
      <c r="T385" s="49">
        <v>43993</v>
      </c>
      <c r="U385" s="50" t="s">
        <v>72</v>
      </c>
      <c r="V385" s="36"/>
      <c r="W385" s="36"/>
      <c r="X385" s="36"/>
      <c r="Y385" s="36"/>
      <c r="Z385" s="13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</row>
    <row r="386" spans="1:168" x14ac:dyDescent="0.2">
      <c r="A386" s="109">
        <f t="shared" si="76"/>
        <v>43302</v>
      </c>
      <c r="B386" s="4">
        <f t="shared" ca="1" si="83"/>
        <v>8019.4020799999998</v>
      </c>
      <c r="C386" s="4">
        <f t="shared" si="77"/>
        <v>8000</v>
      </c>
      <c r="D386" s="6">
        <f ca="1">IF(A386&lt;$B$1,VLOOKUP(A386,[1]DI!$A$4:$B$15000,2,FALSE),0)</f>
        <v>0</v>
      </c>
      <c r="E386" s="4">
        <f t="shared" ca="1" si="70"/>
        <v>0</v>
      </c>
      <c r="F386" s="22">
        <f t="shared" si="84"/>
        <v>1.095</v>
      </c>
      <c r="G386" s="7">
        <f t="shared" ca="1" si="71"/>
        <v>1</v>
      </c>
      <c r="H386" s="4">
        <f ca="1">TRUNC(PRODUCT(G$10:G385),15)</f>
        <v>1.08136246437489</v>
      </c>
      <c r="I386" s="4">
        <f t="shared" ca="1" si="79"/>
        <v>1.0787462190907799</v>
      </c>
      <c r="J386" s="4">
        <f t="shared" ca="1" si="72"/>
        <v>1.0024252600000001</v>
      </c>
      <c r="K386" s="4">
        <f t="shared" ca="1" si="73"/>
        <v>19.402080000000002</v>
      </c>
      <c r="L386" s="23">
        <f>IF(VLOOKUP(A386,$U$12:$AD$125,8)=VLOOKUP(A385,$U$12:$AD$125,8),0,VLOOKUP(A386,U$12:$AD$125,8))</f>
        <v>0</v>
      </c>
      <c r="M386" s="9">
        <f>IF(L386&gt;0,VLOOKUP(L386,T$12:$AC$125,7),0)</f>
        <v>0</v>
      </c>
      <c r="N386" s="10">
        <f t="shared" si="74"/>
        <v>0</v>
      </c>
      <c r="O386" s="10">
        <f t="shared" ca="1" si="75"/>
        <v>19.402080000000002</v>
      </c>
      <c r="P386" s="24" t="str">
        <f t="shared" si="80"/>
        <v>A+J=</v>
      </c>
      <c r="Q386" s="12">
        <f t="shared" si="81"/>
        <v>43475</v>
      </c>
      <c r="R386" s="13"/>
      <c r="S386" s="13"/>
      <c r="T386" s="49">
        <v>44081</v>
      </c>
      <c r="U386" s="50" t="s">
        <v>82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</row>
    <row r="387" spans="1:168" x14ac:dyDescent="0.2">
      <c r="A387" s="109">
        <f t="shared" si="76"/>
        <v>43303</v>
      </c>
      <c r="B387" s="4">
        <f t="shared" ca="1" si="83"/>
        <v>8019.4020799999998</v>
      </c>
      <c r="C387" s="4">
        <f t="shared" si="77"/>
        <v>8000</v>
      </c>
      <c r="D387" s="6">
        <f ca="1">IF(A387&lt;$B$1,VLOOKUP(A387,[1]DI!$A$4:$B$15000,2,FALSE),0)</f>
        <v>0</v>
      </c>
      <c r="E387" s="4">
        <f t="shared" ca="1" si="70"/>
        <v>0</v>
      </c>
      <c r="F387" s="22">
        <f t="shared" si="84"/>
        <v>1.095</v>
      </c>
      <c r="G387" s="7">
        <f t="shared" ca="1" si="71"/>
        <v>1</v>
      </c>
      <c r="H387" s="4">
        <f ca="1">TRUNC(PRODUCT(G$10:G386),15)</f>
        <v>1.08136246437489</v>
      </c>
      <c r="I387" s="4">
        <f t="shared" ca="1" si="79"/>
        <v>1.0787462190907799</v>
      </c>
      <c r="J387" s="4">
        <f t="shared" ca="1" si="72"/>
        <v>1.0024252600000001</v>
      </c>
      <c r="K387" s="4">
        <f t="shared" ca="1" si="73"/>
        <v>19.402080000000002</v>
      </c>
      <c r="L387" s="23">
        <f>IF(VLOOKUP(A387,$U$12:$AD$125,8)=VLOOKUP(A386,$U$12:$AD$125,8),0,VLOOKUP(A387,U$12:$AD$125,8))</f>
        <v>0</v>
      </c>
      <c r="M387" s="9">
        <f>IF(L387&gt;0,VLOOKUP(L387,T$12:$AC$125,7),0)</f>
        <v>0</v>
      </c>
      <c r="N387" s="10">
        <f t="shared" si="74"/>
        <v>0</v>
      </c>
      <c r="O387" s="10">
        <f t="shared" ca="1" si="75"/>
        <v>19.402080000000002</v>
      </c>
      <c r="P387" s="24" t="str">
        <f t="shared" si="80"/>
        <v>A+J=</v>
      </c>
      <c r="Q387" s="12">
        <f t="shared" si="81"/>
        <v>43475</v>
      </c>
      <c r="R387" s="13"/>
      <c r="S387" s="13"/>
      <c r="T387" s="49">
        <v>44116</v>
      </c>
      <c r="U387" s="26" t="s">
        <v>68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</row>
    <row r="388" spans="1:168" x14ac:dyDescent="0.2">
      <c r="A388" s="109">
        <f t="shared" si="76"/>
        <v>43304</v>
      </c>
      <c r="B388" s="4">
        <f t="shared" ca="1" si="83"/>
        <v>8019.4020799999998</v>
      </c>
      <c r="C388" s="4">
        <f t="shared" si="77"/>
        <v>8000</v>
      </c>
      <c r="D388" s="6">
        <f ca="1">IF(A388&lt;$B$1,VLOOKUP(A388,[1]DI!$A$4:$B$15000,2,FALSE),0)</f>
        <v>6.3899999999999998E-2</v>
      </c>
      <c r="E388" s="4">
        <f t="shared" ca="1" si="70"/>
        <v>2.4583E-4</v>
      </c>
      <c r="F388" s="22">
        <f t="shared" si="84"/>
        <v>1.095</v>
      </c>
      <c r="G388" s="7">
        <f t="shared" ca="1" si="71"/>
        <v>1.00026918385</v>
      </c>
      <c r="H388" s="4">
        <f ca="1">TRUNC(PRODUCT(G$10:G387),15)</f>
        <v>1.08136246437489</v>
      </c>
      <c r="I388" s="4">
        <f t="shared" ca="1" si="79"/>
        <v>1.0787462190907799</v>
      </c>
      <c r="J388" s="4">
        <f t="shared" ca="1" si="72"/>
        <v>1.0024252600000001</v>
      </c>
      <c r="K388" s="4">
        <f t="shared" ca="1" si="73"/>
        <v>19.402080000000002</v>
      </c>
      <c r="L388" s="23">
        <f>IF(VLOOKUP(A388,$U$12:$AD$125,8)=VLOOKUP(A387,$U$12:$AD$125,8),0,VLOOKUP(A388,U$12:$AD$125,8))</f>
        <v>0</v>
      </c>
      <c r="M388" s="9">
        <f>IF(L388&gt;0,VLOOKUP(L388,T$12:$AC$125,7),0)</f>
        <v>0</v>
      </c>
      <c r="N388" s="10">
        <f t="shared" si="74"/>
        <v>0</v>
      </c>
      <c r="O388" s="10">
        <f t="shared" ca="1" si="75"/>
        <v>19.402080000000002</v>
      </c>
      <c r="P388" s="24" t="str">
        <f t="shared" si="80"/>
        <v>A+J=</v>
      </c>
      <c r="Q388" s="12">
        <f t="shared" si="81"/>
        <v>43475</v>
      </c>
      <c r="R388" s="13"/>
      <c r="S388" s="13"/>
      <c r="T388" s="49">
        <v>44137</v>
      </c>
      <c r="U388" s="50" t="s">
        <v>74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</row>
    <row r="389" spans="1:168" x14ac:dyDescent="0.2">
      <c r="A389" s="109">
        <f t="shared" si="76"/>
        <v>43305</v>
      </c>
      <c r="B389" s="4">
        <f t="shared" ca="1" si="83"/>
        <v>8021.5607999900003</v>
      </c>
      <c r="C389" s="4">
        <f t="shared" si="77"/>
        <v>8000</v>
      </c>
      <c r="D389" s="6">
        <f ca="1">IF(A389&lt;$B$1,VLOOKUP(A389,[1]DI!$A$4:$B$15000,2,FALSE),0)</f>
        <v>6.3899999999999998E-2</v>
      </c>
      <c r="E389" s="4">
        <f t="shared" ca="1" si="70"/>
        <v>2.4583E-4</v>
      </c>
      <c r="F389" s="22">
        <f t="shared" si="84"/>
        <v>1.095</v>
      </c>
      <c r="G389" s="7">
        <f t="shared" ca="1" si="71"/>
        <v>1.00026918385</v>
      </c>
      <c r="H389" s="4">
        <f ca="1">TRUNC(PRODUCT(G$10:G388),15)</f>
        <v>1.0816535496863</v>
      </c>
      <c r="I389" s="4">
        <f t="shared" ca="1" si="79"/>
        <v>1.0787462190907799</v>
      </c>
      <c r="J389" s="4">
        <f t="shared" ca="1" si="72"/>
        <v>1.0026951</v>
      </c>
      <c r="K389" s="4">
        <f t="shared" ca="1" si="73"/>
        <v>21.56079999</v>
      </c>
      <c r="L389" s="23">
        <f>IF(VLOOKUP(A389,$U$12:$AD$125,8)=VLOOKUP(A388,$U$12:$AD$125,8),0,VLOOKUP(A389,U$12:$AD$125,8))</f>
        <v>0</v>
      </c>
      <c r="M389" s="9">
        <f>IF(L389&gt;0,VLOOKUP(L389,T$12:$AC$125,7),0)</f>
        <v>0</v>
      </c>
      <c r="N389" s="10">
        <f t="shared" si="74"/>
        <v>0</v>
      </c>
      <c r="O389" s="10">
        <f t="shared" ca="1" si="75"/>
        <v>21.56079999</v>
      </c>
      <c r="P389" s="24" t="str">
        <f t="shared" si="80"/>
        <v>A+J=</v>
      </c>
      <c r="Q389" s="12">
        <f t="shared" si="81"/>
        <v>43475</v>
      </c>
      <c r="R389" s="13"/>
      <c r="S389" s="13"/>
      <c r="T389" s="49">
        <v>44190</v>
      </c>
      <c r="U389" s="50" t="s">
        <v>76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</row>
    <row r="390" spans="1:168" x14ac:dyDescent="0.2">
      <c r="A390" s="109">
        <f t="shared" si="76"/>
        <v>43306</v>
      </c>
      <c r="B390" s="4">
        <f t="shared" ca="1" si="83"/>
        <v>8023.7200800000001</v>
      </c>
      <c r="C390" s="4">
        <f t="shared" si="77"/>
        <v>8000</v>
      </c>
      <c r="D390" s="6">
        <f ca="1">IF(A390&lt;$B$1,VLOOKUP(A390,[1]DI!$A$4:$B$15000,2,FALSE),0)</f>
        <v>6.3899999999999998E-2</v>
      </c>
      <c r="E390" s="4">
        <f t="shared" ca="1" si="70"/>
        <v>2.4583E-4</v>
      </c>
      <c r="F390" s="22">
        <f t="shared" si="84"/>
        <v>1.095</v>
      </c>
      <c r="G390" s="7">
        <f t="shared" ca="1" si="71"/>
        <v>1.00026918385</v>
      </c>
      <c r="H390" s="4">
        <f ca="1">TRUNC(PRODUCT(G$10:G389),15)</f>
        <v>1.0819447133531701</v>
      </c>
      <c r="I390" s="4">
        <f t="shared" ca="1" si="79"/>
        <v>1.0787462190907799</v>
      </c>
      <c r="J390" s="4">
        <f t="shared" ca="1" si="72"/>
        <v>1.00296501</v>
      </c>
      <c r="K390" s="4">
        <f t="shared" ca="1" si="73"/>
        <v>23.720079999999999</v>
      </c>
      <c r="L390" s="23">
        <f>IF(VLOOKUP(A390,$U$12:$AD$125,8)=VLOOKUP(A389,$U$12:$AD$125,8),0,VLOOKUP(A390,U$12:$AD$125,8))</f>
        <v>0</v>
      </c>
      <c r="M390" s="9">
        <f>IF(L390&gt;0,VLOOKUP(L390,T$12:$AC$125,7),0)</f>
        <v>0</v>
      </c>
      <c r="N390" s="10">
        <f t="shared" si="74"/>
        <v>0</v>
      </c>
      <c r="O390" s="10">
        <f t="shared" ca="1" si="75"/>
        <v>23.720079999999999</v>
      </c>
      <c r="P390" s="24" t="str">
        <f t="shared" si="80"/>
        <v>A+J=</v>
      </c>
      <c r="Q390" s="12">
        <f t="shared" si="81"/>
        <v>43475</v>
      </c>
      <c r="R390" s="13"/>
      <c r="S390" s="13"/>
      <c r="T390" s="49">
        <v>44197</v>
      </c>
      <c r="U390" s="50" t="s">
        <v>78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</row>
    <row r="391" spans="1:168" x14ac:dyDescent="0.2">
      <c r="A391" s="109">
        <f t="shared" si="76"/>
        <v>43307</v>
      </c>
      <c r="B391" s="4">
        <f t="shared" ca="1" si="83"/>
        <v>8025.8799199900004</v>
      </c>
      <c r="C391" s="4">
        <f t="shared" si="77"/>
        <v>8000</v>
      </c>
      <c r="D391" s="6">
        <f ca="1">IF(A391&lt;$B$1,VLOOKUP(A391,[1]DI!$A$4:$B$15000,2,FALSE),0)</f>
        <v>6.3899999999999998E-2</v>
      </c>
      <c r="E391" s="4">
        <f t="shared" ca="1" si="70"/>
        <v>2.4583E-4</v>
      </c>
      <c r="F391" s="22">
        <f t="shared" si="84"/>
        <v>1.095</v>
      </c>
      <c r="G391" s="7">
        <f t="shared" ca="1" si="71"/>
        <v>1.00026918385</v>
      </c>
      <c r="H391" s="4">
        <f ca="1">TRUNC(PRODUCT(G$10:G390),15)</f>
        <v>1.0822359553965999</v>
      </c>
      <c r="I391" s="4">
        <f t="shared" ca="1" si="79"/>
        <v>1.0787462190907799</v>
      </c>
      <c r="J391" s="4">
        <f t="shared" ca="1" si="72"/>
        <v>1.0032349899999999</v>
      </c>
      <c r="K391" s="4">
        <f t="shared" ca="1" si="73"/>
        <v>25.879919990000001</v>
      </c>
      <c r="L391" s="23">
        <f>IF(VLOOKUP(A391,$U$12:$AD$125,8)=VLOOKUP(A390,$U$12:$AD$125,8),0,VLOOKUP(A391,U$12:$AD$125,8))</f>
        <v>0</v>
      </c>
      <c r="M391" s="9">
        <f>IF(L391&gt;0,VLOOKUP(L391,T$12:$AC$125,7),0)</f>
        <v>0</v>
      </c>
      <c r="N391" s="10">
        <f t="shared" si="74"/>
        <v>0</v>
      </c>
      <c r="O391" s="10">
        <f t="shared" ca="1" si="75"/>
        <v>25.879919990000001</v>
      </c>
      <c r="P391" s="24" t="str">
        <f t="shared" si="80"/>
        <v>A+J=</v>
      </c>
      <c r="Q391" s="12">
        <f t="shared" si="81"/>
        <v>43475</v>
      </c>
      <c r="R391" s="13"/>
      <c r="S391" s="13"/>
      <c r="T391" s="49">
        <v>44242</v>
      </c>
      <c r="U391" s="50" t="s">
        <v>62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</row>
    <row r="392" spans="1:168" x14ac:dyDescent="0.2">
      <c r="A392" s="109">
        <f t="shared" si="76"/>
        <v>43308</v>
      </c>
      <c r="B392" s="4">
        <f t="shared" ca="1" si="83"/>
        <v>8028.0403999999999</v>
      </c>
      <c r="C392" s="4">
        <f t="shared" si="77"/>
        <v>8000</v>
      </c>
      <c r="D392" s="6">
        <f ca="1">IF(A392&lt;$B$1,VLOOKUP(A392,[1]DI!$A$4:$B$15000,2,FALSE),0)</f>
        <v>6.3899999999999998E-2</v>
      </c>
      <c r="E392" s="4">
        <f t="shared" ca="1" si="70"/>
        <v>2.4583E-4</v>
      </c>
      <c r="F392" s="22">
        <f t="shared" si="84"/>
        <v>1.095</v>
      </c>
      <c r="G392" s="7">
        <f t="shared" ca="1" si="71"/>
        <v>1.00026918385</v>
      </c>
      <c r="H392" s="4">
        <f ca="1">TRUNC(PRODUCT(G$10:G391),15)</f>
        <v>1.08252727583768</v>
      </c>
      <c r="I392" s="4">
        <f t="shared" ca="1" si="79"/>
        <v>1.0787462190907799</v>
      </c>
      <c r="J392" s="4">
        <f t="shared" ca="1" si="72"/>
        <v>1.00350505</v>
      </c>
      <c r="K392" s="4">
        <f t="shared" ca="1" si="73"/>
        <v>28.040400000000002</v>
      </c>
      <c r="L392" s="23">
        <f>IF(VLOOKUP(A392,$U$12:$AD$125,8)=VLOOKUP(A391,$U$12:$AD$125,8),0,VLOOKUP(A392,U$12:$AD$125,8))</f>
        <v>0</v>
      </c>
      <c r="M392" s="9">
        <f>IF(L392&gt;0,VLOOKUP(L392,T$12:$AC$125,7),0)</f>
        <v>0</v>
      </c>
      <c r="N392" s="10">
        <f t="shared" si="74"/>
        <v>0</v>
      </c>
      <c r="O392" s="10">
        <f t="shared" ca="1" si="75"/>
        <v>28.040400000000002</v>
      </c>
      <c r="P392" s="24" t="str">
        <f t="shared" si="80"/>
        <v>A+J=</v>
      </c>
      <c r="Q392" s="12">
        <f t="shared" si="81"/>
        <v>43475</v>
      </c>
      <c r="R392" s="13"/>
      <c r="S392" s="13"/>
      <c r="T392" s="49">
        <v>44243</v>
      </c>
      <c r="U392" s="50" t="s">
        <v>62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</row>
    <row r="393" spans="1:168" x14ac:dyDescent="0.2">
      <c r="A393" s="109">
        <f t="shared" si="76"/>
        <v>43309</v>
      </c>
      <c r="B393" s="4">
        <f t="shared" ca="1" si="83"/>
        <v>8030.2013599900001</v>
      </c>
      <c r="C393" s="4">
        <f t="shared" si="77"/>
        <v>8000</v>
      </c>
      <c r="D393" s="6">
        <f ca="1">IF(A393&lt;$B$1,VLOOKUP(A393,[1]DI!$A$4:$B$15000,2,FALSE),0)</f>
        <v>0</v>
      </c>
      <c r="E393" s="4">
        <f t="shared" ca="1" si="70"/>
        <v>0</v>
      </c>
      <c r="F393" s="22">
        <f t="shared" si="84"/>
        <v>1.095</v>
      </c>
      <c r="G393" s="7">
        <f t="shared" ca="1" si="71"/>
        <v>1</v>
      </c>
      <c r="H393" s="4">
        <f ca="1">TRUNC(PRODUCT(G$10:G392),15)</f>
        <v>1.0828186746975199</v>
      </c>
      <c r="I393" s="4">
        <f t="shared" ca="1" si="79"/>
        <v>1.0787462190907799</v>
      </c>
      <c r="J393" s="4">
        <f t="shared" ca="1" si="72"/>
        <v>1.0037751699999999</v>
      </c>
      <c r="K393" s="4">
        <f t="shared" ca="1" si="73"/>
        <v>30.20135999</v>
      </c>
      <c r="L393" s="23">
        <f>IF(VLOOKUP(A393,$U$12:$AD$125,8)=VLOOKUP(A392,$U$12:$AD$125,8),0,VLOOKUP(A393,U$12:$AD$125,8))</f>
        <v>0</v>
      </c>
      <c r="M393" s="9">
        <f>IF(L393&gt;0,VLOOKUP(L393,T$12:$AC$125,7),0)</f>
        <v>0</v>
      </c>
      <c r="N393" s="10">
        <f t="shared" si="74"/>
        <v>0</v>
      </c>
      <c r="O393" s="10">
        <f t="shared" ca="1" si="75"/>
        <v>30.20135999</v>
      </c>
      <c r="P393" s="24" t="str">
        <f t="shared" si="80"/>
        <v>A+J=</v>
      </c>
      <c r="Q393" s="12">
        <f t="shared" si="81"/>
        <v>43475</v>
      </c>
      <c r="R393" s="13"/>
      <c r="S393" s="13"/>
      <c r="T393" s="49">
        <v>44288</v>
      </c>
      <c r="U393" s="50" t="s">
        <v>79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</row>
    <row r="394" spans="1:168" x14ac:dyDescent="0.2">
      <c r="A394" s="109">
        <f t="shared" si="76"/>
        <v>43310</v>
      </c>
      <c r="B394" s="4">
        <f t="shared" ca="1" si="83"/>
        <v>8030.2013599900001</v>
      </c>
      <c r="C394" s="4">
        <f t="shared" si="77"/>
        <v>8000</v>
      </c>
      <c r="D394" s="6">
        <f ca="1">IF(A394&lt;$B$1,VLOOKUP(A394,[1]DI!$A$4:$B$15000,2,FALSE),0)</f>
        <v>0</v>
      </c>
      <c r="E394" s="4">
        <f t="shared" ref="E394:E457" ca="1" si="85">ROUND((((1+D394)^(1/252)-1)),8)</f>
        <v>0</v>
      </c>
      <c r="F394" s="22">
        <f t="shared" si="84"/>
        <v>1.095</v>
      </c>
      <c r="G394" s="7">
        <f t="shared" ref="G394:G457" ca="1" si="86">TRUNC((1+(E394*F394)),15)</f>
        <v>1</v>
      </c>
      <c r="H394" s="4">
        <f ca="1">TRUNC(PRODUCT(G$10:G393),15)</f>
        <v>1.0828186746975199</v>
      </c>
      <c r="I394" s="4">
        <f t="shared" ca="1" si="79"/>
        <v>1.0787462190907799</v>
      </c>
      <c r="J394" s="4">
        <f t="shared" ref="J394:J457" ca="1" si="87">ROUND(TRUNC(H394/I394,15),8)</f>
        <v>1.0037751699999999</v>
      </c>
      <c r="K394" s="4">
        <f t="shared" ref="K394:K457" ca="1" si="88">TRUNC((C394*(J394-1)),8)</f>
        <v>30.20135999</v>
      </c>
      <c r="L394" s="23">
        <f>IF(VLOOKUP(A394,$U$12:$AD$125,8)=VLOOKUP(A393,$U$12:$AD$125,8),0,VLOOKUP(A394,U$12:$AD$125,8))</f>
        <v>0</v>
      </c>
      <c r="M394" s="9">
        <f>IF(L394&gt;0,VLOOKUP(L394,T$12:$AC$125,7),0)</f>
        <v>0</v>
      </c>
      <c r="N394" s="10">
        <f t="shared" ref="N394:N457" si="89">IF(M394&gt;0,(C394*M394),0)</f>
        <v>0</v>
      </c>
      <c r="O394" s="10">
        <f t="shared" ref="O394:O457" ca="1" si="90">(K394+N394)</f>
        <v>30.20135999</v>
      </c>
      <c r="P394" s="24" t="str">
        <f t="shared" si="80"/>
        <v>A+J=</v>
      </c>
      <c r="Q394" s="12">
        <f t="shared" si="81"/>
        <v>43475</v>
      </c>
      <c r="R394" s="13"/>
      <c r="S394" s="13"/>
      <c r="T394" s="49">
        <v>44307</v>
      </c>
      <c r="U394" s="50" t="s">
        <v>64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</row>
    <row r="395" spans="1:168" x14ac:dyDescent="0.2">
      <c r="A395" s="109">
        <f t="shared" ref="A395:A458" si="91">(A394+1)</f>
        <v>43311</v>
      </c>
      <c r="B395" s="4">
        <f t="shared" ca="1" si="83"/>
        <v>8030.2013599900001</v>
      </c>
      <c r="C395" s="4">
        <f t="shared" ref="C395:C458" si="92">TRUNC(C394-N394,6)</f>
        <v>8000</v>
      </c>
      <c r="D395" s="6">
        <f ca="1">IF(A395&lt;$B$1,VLOOKUP(A395,[1]DI!$A$4:$B$15000,2,FALSE),0)</f>
        <v>6.3899999999999998E-2</v>
      </c>
      <c r="E395" s="4">
        <f t="shared" ca="1" si="85"/>
        <v>2.4583E-4</v>
      </c>
      <c r="F395" s="22">
        <f t="shared" si="84"/>
        <v>1.095</v>
      </c>
      <c r="G395" s="7">
        <f t="shared" ca="1" si="86"/>
        <v>1.00026918385</v>
      </c>
      <c r="H395" s="4">
        <f ca="1">TRUNC(PRODUCT(G$10:G394),15)</f>
        <v>1.0828186746975199</v>
      </c>
      <c r="I395" s="4">
        <f t="shared" ref="I395:I458" ca="1" si="93">IF(OR(L394&gt;0,L394="E"),H394,I394)</f>
        <v>1.0787462190907799</v>
      </c>
      <c r="J395" s="4">
        <f t="shared" ca="1" si="87"/>
        <v>1.0037751699999999</v>
      </c>
      <c r="K395" s="4">
        <f t="shared" ca="1" si="88"/>
        <v>30.20135999</v>
      </c>
      <c r="L395" s="23">
        <f>IF(VLOOKUP(A395,$U$12:$AD$125,8)=VLOOKUP(A394,$U$12:$AD$125,8),0,VLOOKUP(A395,U$12:$AD$125,8))</f>
        <v>0</v>
      </c>
      <c r="M395" s="9">
        <f>IF(L395&gt;0,VLOOKUP(L395,T$12:$AC$125,7),0)</f>
        <v>0</v>
      </c>
      <c r="N395" s="10">
        <f t="shared" si="89"/>
        <v>0</v>
      </c>
      <c r="O395" s="10">
        <f t="shared" ca="1" si="90"/>
        <v>30.20135999</v>
      </c>
      <c r="P395" s="24" t="str">
        <f t="shared" ref="P395:P458" si="94">IF(L394&gt;0,VLOOKUP(A394,$U$12:$AD$125,9),P394)</f>
        <v>A+J=</v>
      </c>
      <c r="Q395" s="12">
        <f t="shared" ref="Q395:Q458" si="95">IF(L394&gt;0,VLOOKUP(A394,$U$12:$AD$125,10),Q394)</f>
        <v>43475</v>
      </c>
      <c r="R395" s="13"/>
      <c r="S395" s="13"/>
      <c r="T395" s="49">
        <v>44350</v>
      </c>
      <c r="U395" s="50" t="s">
        <v>80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</row>
    <row r="396" spans="1:168" x14ac:dyDescent="0.2">
      <c r="A396" s="109">
        <f t="shared" si="91"/>
        <v>43312</v>
      </c>
      <c r="B396" s="4">
        <f t="shared" ca="1" si="83"/>
        <v>8032.3629600000004</v>
      </c>
      <c r="C396" s="4">
        <f t="shared" si="92"/>
        <v>8000</v>
      </c>
      <c r="D396" s="6">
        <f ca="1">IF(A396&lt;$B$1,VLOOKUP(A396,[1]DI!$A$4:$B$15000,2,FALSE),0)</f>
        <v>6.3899999999999998E-2</v>
      </c>
      <c r="E396" s="4">
        <f t="shared" ca="1" si="85"/>
        <v>2.4583E-4</v>
      </c>
      <c r="F396" s="22">
        <f t="shared" si="84"/>
        <v>1.095</v>
      </c>
      <c r="G396" s="7">
        <f t="shared" ca="1" si="86"/>
        <v>1.00026918385</v>
      </c>
      <c r="H396" s="4">
        <f ca="1">TRUNC(PRODUCT(G$10:G395),15)</f>
        <v>1.0831101519972299</v>
      </c>
      <c r="I396" s="4">
        <f t="shared" ca="1" si="93"/>
        <v>1.0787462190907799</v>
      </c>
      <c r="J396" s="4">
        <f t="shared" ca="1" si="87"/>
        <v>1.00404537</v>
      </c>
      <c r="K396" s="4">
        <f t="shared" ca="1" si="88"/>
        <v>32.362960000000001</v>
      </c>
      <c r="L396" s="23">
        <f>IF(VLOOKUP(A396,$U$12:$AD$125,8)=VLOOKUP(A395,$U$12:$AD$125,8),0,VLOOKUP(A396,U$12:$AD$125,8))</f>
        <v>0</v>
      </c>
      <c r="M396" s="9">
        <f>IF(L396&gt;0,VLOOKUP(L396,T$12:$AC$125,7),0)</f>
        <v>0</v>
      </c>
      <c r="N396" s="10">
        <f t="shared" si="89"/>
        <v>0</v>
      </c>
      <c r="O396" s="10">
        <f t="shared" ca="1" si="90"/>
        <v>32.362960000000001</v>
      </c>
      <c r="P396" s="24" t="str">
        <f t="shared" si="94"/>
        <v>A+J=</v>
      </c>
      <c r="Q396" s="12">
        <f t="shared" si="95"/>
        <v>43475</v>
      </c>
      <c r="R396" s="13"/>
      <c r="S396" s="13"/>
      <c r="T396" s="49">
        <v>44446</v>
      </c>
      <c r="U396" s="50" t="s">
        <v>82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</row>
    <row r="397" spans="1:168" x14ac:dyDescent="0.2">
      <c r="A397" s="109">
        <f t="shared" si="91"/>
        <v>43313</v>
      </c>
      <c r="B397" s="4">
        <f t="shared" ca="1" si="83"/>
        <v>8034.5251999900001</v>
      </c>
      <c r="C397" s="4">
        <f t="shared" si="92"/>
        <v>8000</v>
      </c>
      <c r="D397" s="6">
        <f ca="1">IF(A397&lt;$B$1,VLOOKUP(A397,[1]DI!$A$4:$B$15000,2,FALSE),0)</f>
        <v>6.3899999999999998E-2</v>
      </c>
      <c r="E397" s="4">
        <f t="shared" ca="1" si="85"/>
        <v>2.4583E-4</v>
      </c>
      <c r="F397" s="22">
        <f t="shared" si="84"/>
        <v>1.095</v>
      </c>
      <c r="G397" s="7">
        <f t="shared" ca="1" si="86"/>
        <v>1.00026918385</v>
      </c>
      <c r="H397" s="4">
        <f ca="1">TRUNC(PRODUCT(G$10:G396),15)</f>
        <v>1.0834017077579099</v>
      </c>
      <c r="I397" s="4">
        <f t="shared" ca="1" si="93"/>
        <v>1.0787462190907799</v>
      </c>
      <c r="J397" s="4">
        <f t="shared" ca="1" si="87"/>
        <v>1.0043156499999999</v>
      </c>
      <c r="K397" s="4">
        <f t="shared" ca="1" si="88"/>
        <v>34.525199989999997</v>
      </c>
      <c r="L397" s="23">
        <f>IF(VLOOKUP(A397,$U$12:$AD$125,8)=VLOOKUP(A396,$U$12:$AD$125,8),0,VLOOKUP(A397,U$12:$AD$125,8))</f>
        <v>0</v>
      </c>
      <c r="M397" s="9">
        <f>IF(L397&gt;0,VLOOKUP(L397,T$12:$AC$125,7),0)</f>
        <v>0</v>
      </c>
      <c r="N397" s="10">
        <f t="shared" si="89"/>
        <v>0</v>
      </c>
      <c r="O397" s="10">
        <f t="shared" ca="1" si="90"/>
        <v>34.525199989999997</v>
      </c>
      <c r="P397" s="24" t="str">
        <f t="shared" si="94"/>
        <v>A+J=</v>
      </c>
      <c r="Q397" s="12">
        <f t="shared" si="95"/>
        <v>43475</v>
      </c>
      <c r="R397" s="13"/>
      <c r="S397" s="13"/>
      <c r="T397" s="49">
        <v>44481</v>
      </c>
      <c r="U397" s="26" t="s">
        <v>68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</row>
    <row r="398" spans="1:168" x14ac:dyDescent="0.2">
      <c r="A398" s="109">
        <f t="shared" si="91"/>
        <v>43314</v>
      </c>
      <c r="B398" s="4">
        <f t="shared" ca="1" si="83"/>
        <v>8036.6879200000003</v>
      </c>
      <c r="C398" s="4">
        <f t="shared" si="92"/>
        <v>8000</v>
      </c>
      <c r="D398" s="6">
        <f ca="1">IF(A398&lt;$B$1,VLOOKUP(A398,[1]DI!$A$4:$B$15000,2,FALSE),0)</f>
        <v>6.3899999999999998E-2</v>
      </c>
      <c r="E398" s="4">
        <f t="shared" ca="1" si="85"/>
        <v>2.4583E-4</v>
      </c>
      <c r="F398" s="22">
        <f t="shared" si="84"/>
        <v>1.095</v>
      </c>
      <c r="G398" s="7">
        <f t="shared" ca="1" si="86"/>
        <v>1.00026918385</v>
      </c>
      <c r="H398" s="4">
        <f ca="1">TRUNC(PRODUCT(G$10:G397),15)</f>
        <v>1.08369334200071</v>
      </c>
      <c r="I398" s="4">
        <f t="shared" ca="1" si="93"/>
        <v>1.0787462190907799</v>
      </c>
      <c r="J398" s="4">
        <f t="shared" ca="1" si="87"/>
        <v>1.00458599</v>
      </c>
      <c r="K398" s="4">
        <f t="shared" ca="1" si="88"/>
        <v>36.687919999999998</v>
      </c>
      <c r="L398" s="23">
        <f>IF(VLOOKUP(A398,$U$12:$AD$125,8)=VLOOKUP(A397,$U$12:$AD$125,8),0,VLOOKUP(A398,U$12:$AD$125,8))</f>
        <v>0</v>
      </c>
      <c r="M398" s="9">
        <f>IF(L398&gt;0,VLOOKUP(L398,T$12:$AC$125,7),0)</f>
        <v>0</v>
      </c>
      <c r="N398" s="10">
        <f t="shared" si="89"/>
        <v>0</v>
      </c>
      <c r="O398" s="10">
        <f t="shared" ca="1" si="90"/>
        <v>36.687919999999998</v>
      </c>
      <c r="P398" s="24" t="str">
        <f t="shared" si="94"/>
        <v>A+J=</v>
      </c>
      <c r="Q398" s="12">
        <f t="shared" si="95"/>
        <v>43475</v>
      </c>
      <c r="R398" s="13"/>
      <c r="S398" s="13"/>
      <c r="T398" s="49">
        <v>44502</v>
      </c>
      <c r="U398" s="50" t="s">
        <v>74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</row>
    <row r="399" spans="1:168" x14ac:dyDescent="0.2">
      <c r="A399" s="109">
        <f t="shared" si="91"/>
        <v>43315</v>
      </c>
      <c r="B399" s="4">
        <f t="shared" ca="1" si="83"/>
        <v>8038.85127999</v>
      </c>
      <c r="C399" s="4">
        <f t="shared" si="92"/>
        <v>8000</v>
      </c>
      <c r="D399" s="6">
        <f ca="1">IF(A399&lt;$B$1,VLOOKUP(A399,[1]DI!$A$4:$B$15000,2,FALSE),0)</f>
        <v>6.3899999999999998E-2</v>
      </c>
      <c r="E399" s="4">
        <f t="shared" ca="1" si="85"/>
        <v>2.4583E-4</v>
      </c>
      <c r="F399" s="22">
        <f t="shared" si="84"/>
        <v>1.095</v>
      </c>
      <c r="G399" s="7">
        <f t="shared" ca="1" si="86"/>
        <v>1.00026918385</v>
      </c>
      <c r="H399" s="4">
        <f ca="1">TRUNC(PRODUCT(G$10:G398),15)</f>
        <v>1.08398505474672</v>
      </c>
      <c r="I399" s="4">
        <f t="shared" ca="1" si="93"/>
        <v>1.0787462190907799</v>
      </c>
      <c r="J399" s="4">
        <f t="shared" ca="1" si="87"/>
        <v>1.0048564099999999</v>
      </c>
      <c r="K399" s="4">
        <f t="shared" ca="1" si="88"/>
        <v>38.851279990000002</v>
      </c>
      <c r="L399" s="23">
        <f>IF(VLOOKUP(A399,$U$12:$AD$125,8)=VLOOKUP(A398,$U$12:$AD$125,8),0,VLOOKUP(A399,U$12:$AD$125,8))</f>
        <v>0</v>
      </c>
      <c r="M399" s="9">
        <f>IF(L399&gt;0,VLOOKUP(L399,T$12:$AC$125,7),0)</f>
        <v>0</v>
      </c>
      <c r="N399" s="10">
        <f t="shared" si="89"/>
        <v>0</v>
      </c>
      <c r="O399" s="10">
        <f t="shared" ca="1" si="90"/>
        <v>38.851279990000002</v>
      </c>
      <c r="P399" s="24" t="str">
        <f t="shared" si="94"/>
        <v>A+J=</v>
      </c>
      <c r="Q399" s="12">
        <f t="shared" si="95"/>
        <v>43475</v>
      </c>
      <c r="R399" s="13"/>
      <c r="S399" s="13"/>
      <c r="T399" s="49">
        <v>44515</v>
      </c>
      <c r="U399" s="50" t="s">
        <v>83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</row>
    <row r="400" spans="1:168" x14ac:dyDescent="0.2">
      <c r="A400" s="109">
        <f t="shared" si="91"/>
        <v>43316</v>
      </c>
      <c r="B400" s="4">
        <f t="shared" ca="1" si="83"/>
        <v>8041.0151999999998</v>
      </c>
      <c r="C400" s="4">
        <f t="shared" si="92"/>
        <v>8000</v>
      </c>
      <c r="D400" s="6">
        <f ca="1">IF(A400&lt;$B$1,VLOOKUP(A400,[1]DI!$A$4:$B$15000,2,FALSE),0)</f>
        <v>0</v>
      </c>
      <c r="E400" s="4">
        <f t="shared" ca="1" si="85"/>
        <v>0</v>
      </c>
      <c r="F400" s="22">
        <f t="shared" si="84"/>
        <v>1.095</v>
      </c>
      <c r="G400" s="7">
        <f t="shared" ca="1" si="86"/>
        <v>1</v>
      </c>
      <c r="H400" s="4">
        <f ca="1">TRUNC(PRODUCT(G$10:G399),15)</f>
        <v>1.0842768460170999</v>
      </c>
      <c r="I400" s="4">
        <f t="shared" ca="1" si="93"/>
        <v>1.0787462190907799</v>
      </c>
      <c r="J400" s="4">
        <f t="shared" ca="1" si="87"/>
        <v>1.0051269</v>
      </c>
      <c r="K400" s="4">
        <f t="shared" ca="1" si="88"/>
        <v>41.0152</v>
      </c>
      <c r="L400" s="23">
        <f>IF(VLOOKUP(A400,$U$12:$AD$125,8)=VLOOKUP(A399,$U$12:$AD$125,8),0,VLOOKUP(A400,U$12:$AD$125,8))</f>
        <v>0</v>
      </c>
      <c r="M400" s="9">
        <f>IF(L400&gt;0,VLOOKUP(L400,T$12:$AC$125,7),0)</f>
        <v>0</v>
      </c>
      <c r="N400" s="10">
        <f t="shared" si="89"/>
        <v>0</v>
      </c>
      <c r="O400" s="10">
        <f t="shared" ca="1" si="90"/>
        <v>41.0152</v>
      </c>
      <c r="P400" s="24" t="str">
        <f t="shared" si="94"/>
        <v>A+J=</v>
      </c>
      <c r="Q400" s="12">
        <f t="shared" si="95"/>
        <v>43475</v>
      </c>
      <c r="R400" s="13"/>
      <c r="S400" s="13"/>
      <c r="T400" s="49">
        <v>44620</v>
      </c>
      <c r="U400" s="50" t="s">
        <v>62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</row>
    <row r="401" spans="1:168" x14ac:dyDescent="0.2">
      <c r="A401" s="109">
        <f t="shared" si="91"/>
        <v>43317</v>
      </c>
      <c r="B401" s="4">
        <f t="shared" ca="1" si="83"/>
        <v>8041.0151999999998</v>
      </c>
      <c r="C401" s="4">
        <f t="shared" si="92"/>
        <v>8000</v>
      </c>
      <c r="D401" s="6">
        <f ca="1">IF(A401&lt;$B$1,VLOOKUP(A401,[1]DI!$A$4:$B$15000,2,FALSE),0)</f>
        <v>0</v>
      </c>
      <c r="E401" s="4">
        <f t="shared" ca="1" si="85"/>
        <v>0</v>
      </c>
      <c r="F401" s="22">
        <f t="shared" si="84"/>
        <v>1.095</v>
      </c>
      <c r="G401" s="7">
        <f t="shared" ca="1" si="86"/>
        <v>1</v>
      </c>
      <c r="H401" s="4">
        <f ca="1">TRUNC(PRODUCT(G$10:G400),15)</f>
        <v>1.0842768460170999</v>
      </c>
      <c r="I401" s="4">
        <f t="shared" ca="1" si="93"/>
        <v>1.0787462190907799</v>
      </c>
      <c r="J401" s="4">
        <f t="shared" ca="1" si="87"/>
        <v>1.0051269</v>
      </c>
      <c r="K401" s="4">
        <f t="shared" ca="1" si="88"/>
        <v>41.0152</v>
      </c>
      <c r="L401" s="23">
        <f>IF(VLOOKUP(A401,$U$12:$AD$125,8)=VLOOKUP(A400,$U$12:$AD$125,8),0,VLOOKUP(A401,U$12:$AD$125,8))</f>
        <v>0</v>
      </c>
      <c r="M401" s="9">
        <f>IF(L401&gt;0,VLOOKUP(L401,T$12:$AC$125,7),0)</f>
        <v>0</v>
      </c>
      <c r="N401" s="10">
        <f t="shared" si="89"/>
        <v>0</v>
      </c>
      <c r="O401" s="10">
        <f t="shared" ca="1" si="90"/>
        <v>41.0152</v>
      </c>
      <c r="P401" s="24" t="str">
        <f t="shared" si="94"/>
        <v>A+J=</v>
      </c>
      <c r="Q401" s="12">
        <f t="shared" si="95"/>
        <v>43475</v>
      </c>
      <c r="R401" s="13"/>
      <c r="S401" s="13"/>
      <c r="T401" s="49">
        <v>44621</v>
      </c>
      <c r="U401" s="50" t="s">
        <v>62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</row>
    <row r="402" spans="1:168" x14ac:dyDescent="0.2">
      <c r="A402" s="109">
        <f t="shared" si="91"/>
        <v>43318</v>
      </c>
      <c r="B402" s="4">
        <f t="shared" ca="1" si="83"/>
        <v>8041.0151999999998</v>
      </c>
      <c r="C402" s="4">
        <f t="shared" si="92"/>
        <v>8000</v>
      </c>
      <c r="D402" s="6">
        <f ca="1">IF(A402&lt;$B$1,VLOOKUP(A402,[1]DI!$A$4:$B$15000,2,FALSE),0)</f>
        <v>6.3899999999999998E-2</v>
      </c>
      <c r="E402" s="4">
        <f t="shared" ca="1" si="85"/>
        <v>2.4583E-4</v>
      </c>
      <c r="F402" s="22">
        <f t="shared" si="84"/>
        <v>1.095</v>
      </c>
      <c r="G402" s="7">
        <f t="shared" ca="1" si="86"/>
        <v>1.00026918385</v>
      </c>
      <c r="H402" s="4">
        <f ca="1">TRUNC(PRODUCT(G$10:G401),15)</f>
        <v>1.0842768460170999</v>
      </c>
      <c r="I402" s="4">
        <f t="shared" ca="1" si="93"/>
        <v>1.0787462190907799</v>
      </c>
      <c r="J402" s="4">
        <f t="shared" ca="1" si="87"/>
        <v>1.0051269</v>
      </c>
      <c r="K402" s="4">
        <f t="shared" ca="1" si="88"/>
        <v>41.0152</v>
      </c>
      <c r="L402" s="23">
        <f>IF(VLOOKUP(A402,$U$12:$AD$125,8)=VLOOKUP(A401,$U$12:$AD$125,8),0,VLOOKUP(A402,U$12:$AD$125,8))</f>
        <v>0</v>
      </c>
      <c r="M402" s="9">
        <f>IF(L402&gt;0,VLOOKUP(L402,T$12:$AC$125,7),0)</f>
        <v>0</v>
      </c>
      <c r="N402" s="10">
        <f t="shared" si="89"/>
        <v>0</v>
      </c>
      <c r="O402" s="10">
        <f t="shared" ca="1" si="90"/>
        <v>41.0152</v>
      </c>
      <c r="P402" s="24" t="str">
        <f t="shared" si="94"/>
        <v>A+J=</v>
      </c>
      <c r="Q402" s="12">
        <f t="shared" si="95"/>
        <v>43475</v>
      </c>
      <c r="R402" s="13"/>
      <c r="S402" s="13"/>
      <c r="T402" s="49">
        <v>44666</v>
      </c>
      <c r="U402" s="50" t="s">
        <v>79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</row>
    <row r="403" spans="1:168" x14ac:dyDescent="0.2">
      <c r="A403" s="109">
        <f t="shared" si="91"/>
        <v>43319</v>
      </c>
      <c r="B403" s="4">
        <f t="shared" ca="1" si="83"/>
        <v>8043.1797599900001</v>
      </c>
      <c r="C403" s="4">
        <f t="shared" si="92"/>
        <v>8000</v>
      </c>
      <c r="D403" s="6">
        <f ca="1">IF(A403&lt;$B$1,VLOOKUP(A403,[1]DI!$A$4:$B$15000,2,FALSE),0)</f>
        <v>6.3899999999999998E-2</v>
      </c>
      <c r="E403" s="4">
        <f t="shared" ca="1" si="85"/>
        <v>2.4583E-4</v>
      </c>
      <c r="F403" s="22">
        <f t="shared" si="84"/>
        <v>1.095</v>
      </c>
      <c r="G403" s="7">
        <f t="shared" ca="1" si="86"/>
        <v>1.00026918385</v>
      </c>
      <c r="H403" s="4">
        <f ca="1">TRUNC(PRODUCT(G$10:G402),15)</f>
        <v>1.08456871583298</v>
      </c>
      <c r="I403" s="4">
        <f t="shared" ca="1" si="93"/>
        <v>1.0787462190907799</v>
      </c>
      <c r="J403" s="4">
        <f t="shared" ca="1" si="87"/>
        <v>1.0053974699999999</v>
      </c>
      <c r="K403" s="4">
        <f t="shared" ca="1" si="88"/>
        <v>43.179759990000001</v>
      </c>
      <c r="L403" s="23">
        <f>IF(VLOOKUP(A403,$U$12:$AD$125,8)=VLOOKUP(A402,$U$12:$AD$125,8),0,VLOOKUP(A403,U$12:$AD$125,8))</f>
        <v>0</v>
      </c>
      <c r="M403" s="9">
        <f>IF(L403&gt;0,VLOOKUP(L403,T$12:$AC$125,7),0)</f>
        <v>0</v>
      </c>
      <c r="N403" s="10">
        <f t="shared" si="89"/>
        <v>0</v>
      </c>
      <c r="O403" s="10">
        <f t="shared" ca="1" si="90"/>
        <v>43.179759990000001</v>
      </c>
      <c r="P403" s="24" t="str">
        <f t="shared" si="94"/>
        <v>A+J=</v>
      </c>
      <c r="Q403" s="12">
        <f t="shared" si="95"/>
        <v>43475</v>
      </c>
      <c r="R403" s="13"/>
      <c r="S403" s="13"/>
      <c r="T403" s="49">
        <v>44672</v>
      </c>
      <c r="U403" s="50" t="s">
        <v>64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</row>
    <row r="404" spans="1:168" x14ac:dyDescent="0.2">
      <c r="A404" s="109">
        <f t="shared" si="91"/>
        <v>43320</v>
      </c>
      <c r="B404" s="4">
        <f t="shared" ca="1" si="83"/>
        <v>8045.3447999999999</v>
      </c>
      <c r="C404" s="4">
        <f t="shared" si="92"/>
        <v>8000</v>
      </c>
      <c r="D404" s="6">
        <f ca="1">IF(A404&lt;$B$1,VLOOKUP(A404,[1]DI!$A$4:$B$15000,2,FALSE),0)</f>
        <v>6.3899999999999998E-2</v>
      </c>
      <c r="E404" s="4">
        <f t="shared" ca="1" si="85"/>
        <v>2.4583E-4</v>
      </c>
      <c r="F404" s="22">
        <f t="shared" si="84"/>
        <v>1.095</v>
      </c>
      <c r="G404" s="7">
        <f t="shared" ca="1" si="86"/>
        <v>1.00026918385</v>
      </c>
      <c r="H404" s="4">
        <f ca="1">TRUNC(PRODUCT(G$10:G403),15)</f>
        <v>1.0848606642155001</v>
      </c>
      <c r="I404" s="4">
        <f t="shared" ca="1" si="93"/>
        <v>1.0787462190907799</v>
      </c>
      <c r="J404" s="4">
        <f t="shared" ca="1" si="87"/>
        <v>1.0056681000000001</v>
      </c>
      <c r="K404" s="4">
        <f t="shared" ca="1" si="88"/>
        <v>45.344799999999999</v>
      </c>
      <c r="L404" s="23">
        <f>IF(VLOOKUP(A404,$U$12:$AD$125,8)=VLOOKUP(A403,$U$12:$AD$125,8),0,VLOOKUP(A404,U$12:$AD$125,8))</f>
        <v>0</v>
      </c>
      <c r="M404" s="9">
        <f>IF(L404&gt;0,VLOOKUP(L404,T$12:$AC$125,7),0)</f>
        <v>0</v>
      </c>
      <c r="N404" s="10">
        <f t="shared" si="89"/>
        <v>0</v>
      </c>
      <c r="O404" s="10">
        <f t="shared" ca="1" si="90"/>
        <v>45.344799999999999</v>
      </c>
      <c r="P404" s="24" t="str">
        <f t="shared" si="94"/>
        <v>A+J=</v>
      </c>
      <c r="Q404" s="12">
        <f t="shared" si="95"/>
        <v>43475</v>
      </c>
      <c r="R404" s="13"/>
      <c r="S404" s="13"/>
      <c r="T404" s="49">
        <v>44728</v>
      </c>
      <c r="U404" s="50" t="s">
        <v>80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</row>
    <row r="405" spans="1:168" x14ac:dyDescent="0.2">
      <c r="A405" s="109">
        <f t="shared" si="91"/>
        <v>43321</v>
      </c>
      <c r="B405" s="4">
        <f t="shared" ca="1" si="83"/>
        <v>8047.51047999</v>
      </c>
      <c r="C405" s="4">
        <f t="shared" si="92"/>
        <v>8000</v>
      </c>
      <c r="D405" s="6">
        <f ca="1">IF(A405&lt;$B$1,VLOOKUP(A405,[1]DI!$A$4:$B$15000,2,FALSE),0)</f>
        <v>6.3899999999999998E-2</v>
      </c>
      <c r="E405" s="4">
        <f t="shared" ca="1" si="85"/>
        <v>2.4583E-4</v>
      </c>
      <c r="F405" s="22">
        <f t="shared" si="84"/>
        <v>1.095</v>
      </c>
      <c r="G405" s="7">
        <f t="shared" ca="1" si="86"/>
        <v>1.00026918385</v>
      </c>
      <c r="H405" s="4">
        <f ca="1">TRUNC(PRODUCT(G$10:G404),15)</f>
        <v>1.0851526911858</v>
      </c>
      <c r="I405" s="4">
        <f t="shared" ca="1" si="93"/>
        <v>1.0787462190907799</v>
      </c>
      <c r="J405" s="4">
        <f t="shared" ca="1" si="87"/>
        <v>1.00593881</v>
      </c>
      <c r="K405" s="4">
        <f t="shared" ca="1" si="88"/>
        <v>47.51047999</v>
      </c>
      <c r="L405" s="23">
        <f>IF(VLOOKUP(A405,$U$12:$AD$125,8)=VLOOKUP(A404,$U$12:$AD$125,8),0,VLOOKUP(A405,U$12:$AD$125,8))</f>
        <v>0</v>
      </c>
      <c r="M405" s="9">
        <f>IF(L405&gt;0,VLOOKUP(L405,T$12:$AC$125,7),0)</f>
        <v>0</v>
      </c>
      <c r="N405" s="10">
        <f t="shared" si="89"/>
        <v>0</v>
      </c>
      <c r="O405" s="10">
        <f t="shared" ca="1" si="90"/>
        <v>47.51047999</v>
      </c>
      <c r="P405" s="24" t="str">
        <f t="shared" si="94"/>
        <v>A+J=</v>
      </c>
      <c r="Q405" s="12">
        <f t="shared" si="95"/>
        <v>43475</v>
      </c>
      <c r="R405" s="13"/>
      <c r="S405" s="13"/>
      <c r="T405" s="49">
        <v>44811</v>
      </c>
      <c r="U405" s="50" t="s">
        <v>82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</row>
    <row r="406" spans="1:168" x14ac:dyDescent="0.2">
      <c r="A406" s="109">
        <f t="shared" si="91"/>
        <v>43322</v>
      </c>
      <c r="B406" s="4">
        <f t="shared" ca="1" si="83"/>
        <v>8049.6768000000002</v>
      </c>
      <c r="C406" s="4">
        <f t="shared" si="92"/>
        <v>8000</v>
      </c>
      <c r="D406" s="6">
        <f ca="1">IF(A406&lt;$B$1,VLOOKUP(A406,[1]DI!$A$4:$B$15000,2,FALSE),0)</f>
        <v>6.3899999999999998E-2</v>
      </c>
      <c r="E406" s="4">
        <f t="shared" ca="1" si="85"/>
        <v>2.4583E-4</v>
      </c>
      <c r="F406" s="22">
        <f t="shared" si="84"/>
        <v>1.095</v>
      </c>
      <c r="G406" s="7">
        <f t="shared" ca="1" si="86"/>
        <v>1.00026918385</v>
      </c>
      <c r="H406" s="4">
        <f ca="1">TRUNC(PRODUCT(G$10:G405),15)</f>
        <v>1.08544479676506</v>
      </c>
      <c r="I406" s="4">
        <f t="shared" ca="1" si="93"/>
        <v>1.0787462190907799</v>
      </c>
      <c r="J406" s="4">
        <f t="shared" ca="1" si="87"/>
        <v>1.0062096</v>
      </c>
      <c r="K406" s="4">
        <f t="shared" ca="1" si="88"/>
        <v>49.6768</v>
      </c>
      <c r="L406" s="23">
        <f>IF(VLOOKUP(A406,$U$12:$AD$125,8)=VLOOKUP(A405,$U$12:$AD$125,8),0,VLOOKUP(A406,U$12:$AD$125,8))</f>
        <v>0</v>
      </c>
      <c r="M406" s="9">
        <f>IF(L406&gt;0,VLOOKUP(L406,T$12:$AC$125,7),0)</f>
        <v>0</v>
      </c>
      <c r="N406" s="10">
        <f t="shared" si="89"/>
        <v>0</v>
      </c>
      <c r="O406" s="10">
        <f t="shared" ca="1" si="90"/>
        <v>49.6768</v>
      </c>
      <c r="P406" s="24" t="str">
        <f t="shared" si="94"/>
        <v>A+J=</v>
      </c>
      <c r="Q406" s="12">
        <f t="shared" si="95"/>
        <v>43475</v>
      </c>
      <c r="R406" s="13"/>
      <c r="S406" s="13"/>
      <c r="T406" s="49">
        <v>44846</v>
      </c>
      <c r="U406" s="26" t="s">
        <v>68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</row>
    <row r="407" spans="1:168" x14ac:dyDescent="0.2">
      <c r="A407" s="109">
        <f t="shared" si="91"/>
        <v>43323</v>
      </c>
      <c r="B407" s="4">
        <f t="shared" ca="1" si="83"/>
        <v>8051.8435999900003</v>
      </c>
      <c r="C407" s="4">
        <f t="shared" si="92"/>
        <v>8000</v>
      </c>
      <c r="D407" s="6">
        <f ca="1">IF(A407&lt;$B$1,VLOOKUP(A407,[1]DI!$A$4:$B$15000,2,FALSE),0)</f>
        <v>0</v>
      </c>
      <c r="E407" s="4">
        <f t="shared" ca="1" si="85"/>
        <v>0</v>
      </c>
      <c r="F407" s="22">
        <f t="shared" si="84"/>
        <v>1.095</v>
      </c>
      <c r="G407" s="7">
        <f t="shared" ca="1" si="86"/>
        <v>1</v>
      </c>
      <c r="H407" s="4">
        <f ca="1">TRUNC(PRODUCT(G$10:G406),15)</f>
        <v>1.08573698097441</v>
      </c>
      <c r="I407" s="4">
        <f t="shared" ca="1" si="93"/>
        <v>1.0787462190907799</v>
      </c>
      <c r="J407" s="4">
        <f t="shared" ca="1" si="87"/>
        <v>1.00648045</v>
      </c>
      <c r="K407" s="4">
        <f t="shared" ca="1" si="88"/>
        <v>51.843599990000001</v>
      </c>
      <c r="L407" s="23">
        <f>IF(VLOOKUP(A407,$U$12:$AD$125,8)=VLOOKUP(A406,$U$12:$AD$125,8),0,VLOOKUP(A407,U$12:$AD$125,8))</f>
        <v>0</v>
      </c>
      <c r="M407" s="9">
        <f>IF(L407&gt;0,VLOOKUP(L407,T$12:$AC$125,7),0)</f>
        <v>0</v>
      </c>
      <c r="N407" s="10">
        <f t="shared" si="89"/>
        <v>0</v>
      </c>
      <c r="O407" s="10">
        <f t="shared" ca="1" si="90"/>
        <v>51.843599990000001</v>
      </c>
      <c r="P407" s="24" t="str">
        <f t="shared" si="94"/>
        <v>A+J=</v>
      </c>
      <c r="Q407" s="12">
        <f t="shared" si="95"/>
        <v>43475</v>
      </c>
      <c r="R407" s="13"/>
      <c r="S407" s="13"/>
      <c r="T407" s="49">
        <v>44867</v>
      </c>
      <c r="U407" s="50" t="s">
        <v>74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</row>
    <row r="408" spans="1:168" x14ac:dyDescent="0.2">
      <c r="A408" s="109">
        <f t="shared" si="91"/>
        <v>43324</v>
      </c>
      <c r="B408" s="4">
        <f t="shared" ca="1" si="83"/>
        <v>8051.8435999900003</v>
      </c>
      <c r="C408" s="4">
        <f t="shared" si="92"/>
        <v>8000</v>
      </c>
      <c r="D408" s="6">
        <f ca="1">IF(A408&lt;$B$1,VLOOKUP(A408,[1]DI!$A$4:$B$15000,2,FALSE),0)</f>
        <v>0</v>
      </c>
      <c r="E408" s="4">
        <f t="shared" ca="1" si="85"/>
        <v>0</v>
      </c>
      <c r="F408" s="22">
        <f t="shared" si="84"/>
        <v>1.095</v>
      </c>
      <c r="G408" s="7">
        <f t="shared" ca="1" si="86"/>
        <v>1</v>
      </c>
      <c r="H408" s="4">
        <f ca="1">TRUNC(PRODUCT(G$10:G407),15)</f>
        <v>1.08573698097441</v>
      </c>
      <c r="I408" s="4">
        <f t="shared" ca="1" si="93"/>
        <v>1.0787462190907799</v>
      </c>
      <c r="J408" s="4">
        <f t="shared" ca="1" si="87"/>
        <v>1.00648045</v>
      </c>
      <c r="K408" s="4">
        <f t="shared" ca="1" si="88"/>
        <v>51.843599990000001</v>
      </c>
      <c r="L408" s="23">
        <f>IF(VLOOKUP(A408,$U$12:$AD$125,8)=VLOOKUP(A407,$U$12:$AD$125,8),0,VLOOKUP(A408,U$12:$AD$125,8))</f>
        <v>0</v>
      </c>
      <c r="M408" s="9">
        <f>IF(L408&gt;0,VLOOKUP(L408,T$12:$AC$125,7),0)</f>
        <v>0</v>
      </c>
      <c r="N408" s="10">
        <f t="shared" si="89"/>
        <v>0</v>
      </c>
      <c r="O408" s="10">
        <f t="shared" ca="1" si="90"/>
        <v>51.843599990000001</v>
      </c>
      <c r="P408" s="24" t="str">
        <f t="shared" si="94"/>
        <v>A+J=</v>
      </c>
      <c r="Q408" s="12">
        <f t="shared" si="95"/>
        <v>43475</v>
      </c>
      <c r="R408" s="13"/>
      <c r="S408" s="13"/>
      <c r="T408" s="49">
        <v>44880</v>
      </c>
      <c r="U408" s="50" t="s">
        <v>83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</row>
    <row r="409" spans="1:168" x14ac:dyDescent="0.2">
      <c r="A409" s="109">
        <f t="shared" si="91"/>
        <v>43325</v>
      </c>
      <c r="B409" s="4">
        <f t="shared" ca="1" si="83"/>
        <v>8051.8435999900003</v>
      </c>
      <c r="C409" s="4">
        <f t="shared" si="92"/>
        <v>8000</v>
      </c>
      <c r="D409" s="6">
        <f ca="1">IF(A409&lt;$B$1,VLOOKUP(A409,[1]DI!$A$4:$B$15000,2,FALSE),0)</f>
        <v>6.3899999999999998E-2</v>
      </c>
      <c r="E409" s="4">
        <f t="shared" ca="1" si="85"/>
        <v>2.4583E-4</v>
      </c>
      <c r="F409" s="22">
        <f t="shared" si="84"/>
        <v>1.095</v>
      </c>
      <c r="G409" s="7">
        <f t="shared" ca="1" si="86"/>
        <v>1.00026918385</v>
      </c>
      <c r="H409" s="4">
        <f ca="1">TRUNC(PRODUCT(G$10:G408),15)</f>
        <v>1.08573698097441</v>
      </c>
      <c r="I409" s="4">
        <f t="shared" ca="1" si="93"/>
        <v>1.0787462190907799</v>
      </c>
      <c r="J409" s="4">
        <f t="shared" ca="1" si="87"/>
        <v>1.00648045</v>
      </c>
      <c r="K409" s="4">
        <f t="shared" ca="1" si="88"/>
        <v>51.843599990000001</v>
      </c>
      <c r="L409" s="23">
        <f>IF(VLOOKUP(A409,$U$12:$AD$125,8)=VLOOKUP(A408,$U$12:$AD$125,8),0,VLOOKUP(A409,U$12:$AD$125,8))</f>
        <v>0</v>
      </c>
      <c r="M409" s="9">
        <f>IF(L409&gt;0,VLOOKUP(L409,T$12:$AC$125,7),0)</f>
        <v>0</v>
      </c>
      <c r="N409" s="10">
        <f t="shared" si="89"/>
        <v>0</v>
      </c>
      <c r="O409" s="10">
        <f t="shared" ca="1" si="90"/>
        <v>51.843599990000001</v>
      </c>
      <c r="P409" s="24" t="str">
        <f t="shared" si="94"/>
        <v>A+J=</v>
      </c>
      <c r="Q409" s="12">
        <f t="shared" si="95"/>
        <v>43475</v>
      </c>
      <c r="R409" s="13"/>
      <c r="S409" s="13"/>
      <c r="T409" s="49">
        <v>44977</v>
      </c>
      <c r="U409" s="50" t="s">
        <v>62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</row>
    <row r="410" spans="1:168" x14ac:dyDescent="0.2">
      <c r="A410" s="109">
        <f t="shared" si="91"/>
        <v>43326</v>
      </c>
      <c r="B410" s="4">
        <f t="shared" ca="1" si="83"/>
        <v>8054.0110400000003</v>
      </c>
      <c r="C410" s="4">
        <f t="shared" si="92"/>
        <v>8000</v>
      </c>
      <c r="D410" s="6">
        <f ca="1">IF(A410&lt;$B$1,VLOOKUP(A410,[1]DI!$A$4:$B$15000,2,FALSE),0)</f>
        <v>6.3899999999999998E-2</v>
      </c>
      <c r="E410" s="4">
        <f t="shared" ca="1" si="85"/>
        <v>2.4583E-4</v>
      </c>
      <c r="F410" s="22">
        <f t="shared" si="84"/>
        <v>1.095</v>
      </c>
      <c r="G410" s="7">
        <f t="shared" ca="1" si="86"/>
        <v>1.00026918385</v>
      </c>
      <c r="H410" s="4">
        <f ca="1">TRUNC(PRODUCT(G$10:G409),15)</f>
        <v>1.0860292438350401</v>
      </c>
      <c r="I410" s="4">
        <f t="shared" ca="1" si="93"/>
        <v>1.0787462190907799</v>
      </c>
      <c r="J410" s="4">
        <f t="shared" ca="1" si="87"/>
        <v>1.0067513800000001</v>
      </c>
      <c r="K410" s="4">
        <f t="shared" ca="1" si="88"/>
        <v>54.011040000000001</v>
      </c>
      <c r="L410" s="23">
        <f>IF(VLOOKUP(A410,$U$12:$AD$125,8)=VLOOKUP(A409,$U$12:$AD$125,8),0,VLOOKUP(A410,U$12:$AD$125,8))</f>
        <v>0</v>
      </c>
      <c r="M410" s="9">
        <f>IF(L410&gt;0,VLOOKUP(L410,T$12:$AC$125,7),0)</f>
        <v>0</v>
      </c>
      <c r="N410" s="10">
        <f t="shared" si="89"/>
        <v>0</v>
      </c>
      <c r="O410" s="10">
        <f t="shared" ca="1" si="90"/>
        <v>54.011040000000001</v>
      </c>
      <c r="P410" s="24" t="str">
        <f t="shared" si="94"/>
        <v>A+J=</v>
      </c>
      <c r="Q410" s="12">
        <f t="shared" si="95"/>
        <v>43475</v>
      </c>
      <c r="R410" s="13"/>
      <c r="S410" s="13"/>
      <c r="T410" s="49">
        <v>44978</v>
      </c>
      <c r="U410" s="50" t="s">
        <v>62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</row>
    <row r="411" spans="1:168" x14ac:dyDescent="0.2">
      <c r="A411" s="109">
        <f t="shared" si="91"/>
        <v>43327</v>
      </c>
      <c r="B411" s="4">
        <f t="shared" ca="1" si="83"/>
        <v>8056.17904</v>
      </c>
      <c r="C411" s="4">
        <f t="shared" si="92"/>
        <v>8000</v>
      </c>
      <c r="D411" s="6">
        <f ca="1">IF(A411&lt;$B$1,VLOOKUP(A411,[1]DI!$A$4:$B$15000,2,FALSE),0)</f>
        <v>6.3899999999999998E-2</v>
      </c>
      <c r="E411" s="4">
        <f t="shared" ca="1" si="85"/>
        <v>2.4583E-4</v>
      </c>
      <c r="F411" s="22">
        <f t="shared" si="84"/>
        <v>1.095</v>
      </c>
      <c r="G411" s="7">
        <f t="shared" ca="1" si="86"/>
        <v>1.00026918385</v>
      </c>
      <c r="H411" s="4">
        <f ca="1">TRUNC(PRODUCT(G$10:G410),15)</f>
        <v>1.0863215853681101</v>
      </c>
      <c r="I411" s="4">
        <f t="shared" ca="1" si="93"/>
        <v>1.0787462190907799</v>
      </c>
      <c r="J411" s="4">
        <f t="shared" ca="1" si="87"/>
        <v>1.00702238</v>
      </c>
      <c r="K411" s="4">
        <f t="shared" ca="1" si="88"/>
        <v>56.179040000000001</v>
      </c>
      <c r="L411" s="23">
        <f>IF(VLOOKUP(A411,$U$12:$AD$125,8)=VLOOKUP(A410,$U$12:$AD$125,8),0,VLOOKUP(A411,U$12:$AD$125,8))</f>
        <v>0</v>
      </c>
      <c r="M411" s="9">
        <f>IF(L411&gt;0,VLOOKUP(L411,T$12:$AC$125,7),0)</f>
        <v>0</v>
      </c>
      <c r="N411" s="10">
        <f t="shared" si="89"/>
        <v>0</v>
      </c>
      <c r="O411" s="10">
        <f t="shared" ca="1" si="90"/>
        <v>56.179040000000001</v>
      </c>
      <c r="P411" s="24" t="str">
        <f t="shared" si="94"/>
        <v>A+J=</v>
      </c>
      <c r="Q411" s="12">
        <f t="shared" si="95"/>
        <v>43475</v>
      </c>
      <c r="R411" s="13"/>
      <c r="S411" s="13"/>
      <c r="T411" s="49">
        <v>45023</v>
      </c>
      <c r="U411" s="50" t="s">
        <v>79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</row>
    <row r="412" spans="1:168" x14ac:dyDescent="0.2">
      <c r="A412" s="109">
        <f t="shared" si="91"/>
        <v>43328</v>
      </c>
      <c r="B412" s="4">
        <f t="shared" ca="1" si="83"/>
        <v>8058.3475999900002</v>
      </c>
      <c r="C412" s="4">
        <f t="shared" si="92"/>
        <v>8000</v>
      </c>
      <c r="D412" s="6">
        <f ca="1">IF(A412&lt;$B$1,VLOOKUP(A412,[1]DI!$A$4:$B$15000,2,FALSE),0)</f>
        <v>6.3899999999999998E-2</v>
      </c>
      <c r="E412" s="4">
        <f t="shared" ca="1" si="85"/>
        <v>2.4583E-4</v>
      </c>
      <c r="F412" s="22">
        <f t="shared" si="84"/>
        <v>1.095</v>
      </c>
      <c r="G412" s="7">
        <f t="shared" ca="1" si="86"/>
        <v>1.00026918385</v>
      </c>
      <c r="H412" s="4">
        <f ca="1">TRUNC(PRODUCT(G$10:G411),15)</f>
        <v>1.0866140055947899</v>
      </c>
      <c r="I412" s="4">
        <f t="shared" ca="1" si="93"/>
        <v>1.0787462190907799</v>
      </c>
      <c r="J412" s="4">
        <f t="shared" ca="1" si="87"/>
        <v>1.0072934499999999</v>
      </c>
      <c r="K412" s="4">
        <f t="shared" ca="1" si="88"/>
        <v>58.347599989999999</v>
      </c>
      <c r="L412" s="23">
        <f>IF(VLOOKUP(A412,$U$12:$AD$125,8)=VLOOKUP(A411,$U$12:$AD$125,8),0,VLOOKUP(A412,U$12:$AD$125,8))</f>
        <v>0</v>
      </c>
      <c r="M412" s="9">
        <f>IF(L412&gt;0,VLOOKUP(L412,T$12:$AC$125,7),0)</f>
        <v>0</v>
      </c>
      <c r="N412" s="10">
        <f t="shared" si="89"/>
        <v>0</v>
      </c>
      <c r="O412" s="10">
        <f t="shared" ca="1" si="90"/>
        <v>58.347599989999999</v>
      </c>
      <c r="P412" s="24" t="str">
        <f t="shared" si="94"/>
        <v>A+J=</v>
      </c>
      <c r="Q412" s="12">
        <f t="shared" si="95"/>
        <v>43475</v>
      </c>
      <c r="R412" s="13"/>
      <c r="S412" s="13"/>
      <c r="T412" s="49">
        <v>45037</v>
      </c>
      <c r="U412" s="50" t="s">
        <v>64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</row>
    <row r="413" spans="1:168" x14ac:dyDescent="0.2">
      <c r="A413" s="109">
        <f t="shared" si="91"/>
        <v>43329</v>
      </c>
      <c r="B413" s="4">
        <f t="shared" ca="1" si="83"/>
        <v>8060.5168000000003</v>
      </c>
      <c r="C413" s="4">
        <f t="shared" si="92"/>
        <v>8000</v>
      </c>
      <c r="D413" s="6">
        <f ca="1">IF(A413&lt;$B$1,VLOOKUP(A413,[1]DI!$A$4:$B$15000,2,FALSE),0)</f>
        <v>6.3899999999999998E-2</v>
      </c>
      <c r="E413" s="4">
        <f t="shared" ca="1" si="85"/>
        <v>2.4583E-4</v>
      </c>
      <c r="F413" s="22">
        <f t="shared" si="84"/>
        <v>1.095</v>
      </c>
      <c r="G413" s="7">
        <f t="shared" ca="1" si="86"/>
        <v>1.00026918385</v>
      </c>
      <c r="H413" s="4">
        <f ca="1">TRUNC(PRODUCT(G$10:G412),15)</f>
        <v>1.08690650453628</v>
      </c>
      <c r="I413" s="4">
        <f t="shared" ca="1" si="93"/>
        <v>1.0787462190907799</v>
      </c>
      <c r="J413" s="4">
        <f t="shared" ca="1" si="87"/>
        <v>1.0075646</v>
      </c>
      <c r="K413" s="4">
        <f t="shared" ca="1" si="88"/>
        <v>60.516800000000003</v>
      </c>
      <c r="L413" s="23">
        <f>IF(VLOOKUP(A413,$U$12:$AD$125,8)=VLOOKUP(A412,$U$12:$AD$125,8),0,VLOOKUP(A413,U$12:$AD$125,8))</f>
        <v>0</v>
      </c>
      <c r="M413" s="9">
        <f>IF(L413&gt;0,VLOOKUP(L413,T$12:$AC$125,7),0)</f>
        <v>0</v>
      </c>
      <c r="N413" s="10">
        <f t="shared" si="89"/>
        <v>0</v>
      </c>
      <c r="O413" s="10">
        <f t="shared" ca="1" si="90"/>
        <v>60.516800000000003</v>
      </c>
      <c r="P413" s="24" t="str">
        <f t="shared" si="94"/>
        <v>A+J=</v>
      </c>
      <c r="Q413" s="12">
        <f t="shared" si="95"/>
        <v>43475</v>
      </c>
      <c r="R413" s="13"/>
      <c r="S413" s="13"/>
      <c r="T413" s="49">
        <v>45047</v>
      </c>
      <c r="U413" s="50" t="s">
        <v>81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</row>
    <row r="414" spans="1:168" x14ac:dyDescent="0.2">
      <c r="A414" s="109">
        <f t="shared" si="91"/>
        <v>43330</v>
      </c>
      <c r="B414" s="4">
        <f t="shared" ref="B414:B477" ca="1" si="96">IF(A414&lt;=TODAY(),C414+K414,IF(AND(A414&gt;TODAY(),A414&lt;=$B$1),IF(VLOOKUP(TODAY(),$A$10:$D$1400,4,FALSE)=0,"n.d",C414+K414),"n.d"))</f>
        <v>8062.6865599900002</v>
      </c>
      <c r="C414" s="4">
        <f t="shared" si="92"/>
        <v>8000</v>
      </c>
      <c r="D414" s="6">
        <f ca="1">IF(A414&lt;$B$1,VLOOKUP(A414,[1]DI!$A$4:$B$15000,2,FALSE),0)</f>
        <v>0</v>
      </c>
      <c r="E414" s="4">
        <f t="shared" ca="1" si="85"/>
        <v>0</v>
      </c>
      <c r="F414" s="22">
        <f t="shared" si="84"/>
        <v>1.095</v>
      </c>
      <c r="G414" s="7">
        <f t="shared" ca="1" si="86"/>
        <v>1</v>
      </c>
      <c r="H414" s="4">
        <f ca="1">TRUNC(PRODUCT(G$10:G413),15)</f>
        <v>1.08719908221376</v>
      </c>
      <c r="I414" s="4">
        <f t="shared" ca="1" si="93"/>
        <v>1.0787462190907799</v>
      </c>
      <c r="J414" s="4">
        <f t="shared" ca="1" si="87"/>
        <v>1.0078358199999999</v>
      </c>
      <c r="K414" s="4">
        <f t="shared" ca="1" si="88"/>
        <v>62.686559989999999</v>
      </c>
      <c r="L414" s="23">
        <f>IF(VLOOKUP(A414,$U$12:$AD$125,8)=VLOOKUP(A413,$U$12:$AD$125,8),0,VLOOKUP(A414,U$12:$AD$125,8))</f>
        <v>0</v>
      </c>
      <c r="M414" s="9">
        <f>IF(L414&gt;0,VLOOKUP(L414,T$12:$AC$125,7),0)</f>
        <v>0</v>
      </c>
      <c r="N414" s="10">
        <f t="shared" si="89"/>
        <v>0</v>
      </c>
      <c r="O414" s="10">
        <f t="shared" ca="1" si="90"/>
        <v>62.686559989999999</v>
      </c>
      <c r="P414" s="24" t="str">
        <f t="shared" si="94"/>
        <v>A+J=</v>
      </c>
      <c r="Q414" s="12">
        <f t="shared" si="95"/>
        <v>43475</v>
      </c>
      <c r="R414" s="13"/>
      <c r="S414" s="13"/>
      <c r="T414" s="49">
        <v>45085</v>
      </c>
      <c r="U414" s="50" t="s">
        <v>80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</row>
    <row r="415" spans="1:168" x14ac:dyDescent="0.2">
      <c r="A415" s="109">
        <f t="shared" si="91"/>
        <v>43331</v>
      </c>
      <c r="B415" s="4">
        <f t="shared" ca="1" si="96"/>
        <v>8062.6865599900002</v>
      </c>
      <c r="C415" s="4">
        <f t="shared" si="92"/>
        <v>8000</v>
      </c>
      <c r="D415" s="6">
        <f ca="1">IF(A415&lt;$B$1,VLOOKUP(A415,[1]DI!$A$4:$B$15000,2,FALSE),0)</f>
        <v>0</v>
      </c>
      <c r="E415" s="4">
        <f t="shared" ca="1" si="85"/>
        <v>0</v>
      </c>
      <c r="F415" s="22">
        <f t="shared" si="84"/>
        <v>1.095</v>
      </c>
      <c r="G415" s="7">
        <f t="shared" ca="1" si="86"/>
        <v>1</v>
      </c>
      <c r="H415" s="4">
        <f ca="1">TRUNC(PRODUCT(G$10:G414),15)</f>
        <v>1.08719908221376</v>
      </c>
      <c r="I415" s="4">
        <f t="shared" ca="1" si="93"/>
        <v>1.0787462190907799</v>
      </c>
      <c r="J415" s="4">
        <f t="shared" ca="1" si="87"/>
        <v>1.0078358199999999</v>
      </c>
      <c r="K415" s="4">
        <f t="shared" ca="1" si="88"/>
        <v>62.686559989999999</v>
      </c>
      <c r="L415" s="23">
        <f>IF(VLOOKUP(A415,$U$12:$AD$125,8)=VLOOKUP(A414,$U$12:$AD$125,8),0,VLOOKUP(A415,U$12:$AD$125,8))</f>
        <v>0</v>
      </c>
      <c r="M415" s="9">
        <f>IF(L415&gt;0,VLOOKUP(L415,T$12:$AC$125,7),0)</f>
        <v>0</v>
      </c>
      <c r="N415" s="10">
        <f t="shared" si="89"/>
        <v>0</v>
      </c>
      <c r="O415" s="10">
        <f t="shared" ca="1" si="90"/>
        <v>62.686559989999999</v>
      </c>
      <c r="P415" s="24" t="str">
        <f t="shared" si="94"/>
        <v>A+J=</v>
      </c>
      <c r="Q415" s="12">
        <f t="shared" si="95"/>
        <v>43475</v>
      </c>
      <c r="R415" s="13"/>
      <c r="S415" s="13"/>
      <c r="T415" s="49">
        <v>45176</v>
      </c>
      <c r="U415" s="50" t="s">
        <v>82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</row>
    <row r="416" spans="1:168" x14ac:dyDescent="0.2">
      <c r="A416" s="109">
        <f t="shared" si="91"/>
        <v>43332</v>
      </c>
      <c r="B416" s="4">
        <f t="shared" ca="1" si="96"/>
        <v>8062.6865599900002</v>
      </c>
      <c r="C416" s="4">
        <f t="shared" si="92"/>
        <v>8000</v>
      </c>
      <c r="D416" s="6">
        <f ca="1">IF(A416&lt;$B$1,VLOOKUP(A416,[1]DI!$A$4:$B$15000,2,FALSE),0)</f>
        <v>6.3899999999999998E-2</v>
      </c>
      <c r="E416" s="4">
        <f t="shared" ca="1" si="85"/>
        <v>2.4583E-4</v>
      </c>
      <c r="F416" s="22">
        <f t="shared" si="84"/>
        <v>1.095</v>
      </c>
      <c r="G416" s="7">
        <f t="shared" ca="1" si="86"/>
        <v>1.00026918385</v>
      </c>
      <c r="H416" s="4">
        <f ca="1">TRUNC(PRODUCT(G$10:G415),15)</f>
        <v>1.08719908221376</v>
      </c>
      <c r="I416" s="4">
        <f t="shared" ca="1" si="93"/>
        <v>1.0787462190907799</v>
      </c>
      <c r="J416" s="4">
        <f t="shared" ca="1" si="87"/>
        <v>1.0078358199999999</v>
      </c>
      <c r="K416" s="4">
        <f t="shared" ca="1" si="88"/>
        <v>62.686559989999999</v>
      </c>
      <c r="L416" s="23">
        <f>IF(VLOOKUP(A416,$U$12:$AD$125,8)=VLOOKUP(A415,$U$12:$AD$125,8),0,VLOOKUP(A416,U$12:$AD$125,8))</f>
        <v>0</v>
      </c>
      <c r="M416" s="9">
        <f>IF(L416&gt;0,VLOOKUP(L416,T$12:$AC$125,7),0)</f>
        <v>0</v>
      </c>
      <c r="N416" s="10">
        <f t="shared" si="89"/>
        <v>0</v>
      </c>
      <c r="O416" s="10">
        <f t="shared" ca="1" si="90"/>
        <v>62.686559989999999</v>
      </c>
      <c r="P416" s="24" t="str">
        <f t="shared" si="94"/>
        <v>A+J=</v>
      </c>
      <c r="Q416" s="12">
        <f t="shared" si="95"/>
        <v>43475</v>
      </c>
      <c r="R416" s="13"/>
      <c r="S416" s="13"/>
      <c r="T416" s="49">
        <v>45211</v>
      </c>
      <c r="U416" s="26" t="s">
        <v>68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</row>
    <row r="417" spans="1:171" x14ac:dyDescent="0.2">
      <c r="A417" s="109">
        <f t="shared" si="91"/>
        <v>43333</v>
      </c>
      <c r="B417" s="4">
        <f t="shared" ca="1" si="96"/>
        <v>8064.8568800000003</v>
      </c>
      <c r="C417" s="4">
        <f t="shared" si="92"/>
        <v>8000</v>
      </c>
      <c r="D417" s="6">
        <f ca="1">IF(A417&lt;$B$1,VLOOKUP(A417,[1]DI!$A$4:$B$15000,2,FALSE),0)</f>
        <v>6.3899999999999998E-2</v>
      </c>
      <c r="E417" s="4">
        <f t="shared" ca="1" si="85"/>
        <v>2.4583E-4</v>
      </c>
      <c r="F417" s="22">
        <f t="shared" si="84"/>
        <v>1.095</v>
      </c>
      <c r="G417" s="7">
        <f t="shared" ca="1" si="86"/>
        <v>1.00026918385</v>
      </c>
      <c r="H417" s="4">
        <f ca="1">TRUNC(PRODUCT(G$10:G416),15)</f>
        <v>1.08749173864843</v>
      </c>
      <c r="I417" s="4">
        <f t="shared" ca="1" si="93"/>
        <v>1.0787462190907799</v>
      </c>
      <c r="J417" s="4">
        <f t="shared" ca="1" si="87"/>
        <v>1.0081071100000001</v>
      </c>
      <c r="K417" s="4">
        <f t="shared" ca="1" si="88"/>
        <v>64.856880000000004</v>
      </c>
      <c r="L417" s="23">
        <f>IF(VLOOKUP(A417,$U$12:$AD$125,8)=VLOOKUP(A416,$U$12:$AD$125,8),0,VLOOKUP(A417,U$12:$AD$125,8))</f>
        <v>0</v>
      </c>
      <c r="M417" s="9">
        <f>IF(L417&gt;0,VLOOKUP(L417,T$12:$AC$125,7),0)</f>
        <v>0</v>
      </c>
      <c r="N417" s="10">
        <f t="shared" si="89"/>
        <v>0</v>
      </c>
      <c r="O417" s="10">
        <f t="shared" ca="1" si="90"/>
        <v>64.856880000000004</v>
      </c>
      <c r="P417" s="24" t="str">
        <f t="shared" si="94"/>
        <v>A+J=</v>
      </c>
      <c r="Q417" s="12">
        <f t="shared" si="95"/>
        <v>43475</v>
      </c>
      <c r="R417" s="13"/>
      <c r="S417" s="13"/>
      <c r="T417" s="49">
        <v>45232</v>
      </c>
      <c r="U417" s="50" t="s">
        <v>74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</row>
    <row r="418" spans="1:171" x14ac:dyDescent="0.2">
      <c r="A418" s="109">
        <f t="shared" si="91"/>
        <v>43334</v>
      </c>
      <c r="B418" s="4">
        <f t="shared" ca="1" si="96"/>
        <v>8067.0278399899998</v>
      </c>
      <c r="C418" s="4">
        <f t="shared" si="92"/>
        <v>8000</v>
      </c>
      <c r="D418" s="6">
        <f ca="1">IF(A418&lt;$B$1,VLOOKUP(A418,[1]DI!$A$4:$B$15000,2,FALSE),0)</f>
        <v>6.3899999999999998E-2</v>
      </c>
      <c r="E418" s="4">
        <f t="shared" ca="1" si="85"/>
        <v>2.4583E-4</v>
      </c>
      <c r="F418" s="22">
        <f t="shared" si="84"/>
        <v>1.095</v>
      </c>
      <c r="G418" s="7">
        <f t="shared" ca="1" si="86"/>
        <v>1.00026918385</v>
      </c>
      <c r="H418" s="4">
        <f ca="1">TRUNC(PRODUCT(G$10:G417),15)</f>
        <v>1.0877844738614799</v>
      </c>
      <c r="I418" s="4">
        <f t="shared" ca="1" si="93"/>
        <v>1.0787462190907799</v>
      </c>
      <c r="J418" s="4">
        <f t="shared" ca="1" si="87"/>
        <v>1.00837848</v>
      </c>
      <c r="K418" s="4">
        <f t="shared" ca="1" si="88"/>
        <v>67.027839990000004</v>
      </c>
      <c r="L418" s="23">
        <f>IF(VLOOKUP(A418,$U$12:$AD$125,8)=VLOOKUP(A417,$U$12:$AD$125,8),0,VLOOKUP(A418,U$12:$AD$125,8))</f>
        <v>0</v>
      </c>
      <c r="M418" s="9">
        <f>IF(L418&gt;0,VLOOKUP(L418,T$12:$AC$125,7),0)</f>
        <v>0</v>
      </c>
      <c r="N418" s="10">
        <f t="shared" si="89"/>
        <v>0</v>
      </c>
      <c r="O418" s="10">
        <f t="shared" ca="1" si="90"/>
        <v>67.027839990000004</v>
      </c>
      <c r="P418" s="24" t="str">
        <f t="shared" si="94"/>
        <v>A+J=</v>
      </c>
      <c r="Q418" s="12">
        <f t="shared" si="95"/>
        <v>43475</v>
      </c>
      <c r="R418" s="13"/>
      <c r="S418" s="13"/>
      <c r="T418" s="49">
        <v>45245</v>
      </c>
      <c r="U418" s="50" t="s">
        <v>83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</row>
    <row r="419" spans="1:171" x14ac:dyDescent="0.2">
      <c r="A419" s="109">
        <f t="shared" si="91"/>
        <v>43335</v>
      </c>
      <c r="B419" s="4">
        <f t="shared" ca="1" si="96"/>
        <v>8069.1993599999996</v>
      </c>
      <c r="C419" s="4">
        <f t="shared" si="92"/>
        <v>8000</v>
      </c>
      <c r="D419" s="6">
        <f ca="1">IF(A419&lt;$B$1,VLOOKUP(A419,[1]DI!$A$4:$B$15000,2,FALSE),0)</f>
        <v>6.3899999999999998E-2</v>
      </c>
      <c r="E419" s="4">
        <f t="shared" ca="1" si="85"/>
        <v>2.4583E-4</v>
      </c>
      <c r="F419" s="22">
        <f t="shared" si="84"/>
        <v>1.095</v>
      </c>
      <c r="G419" s="7">
        <f t="shared" ca="1" si="86"/>
        <v>1.00026918385</v>
      </c>
      <c r="H419" s="4">
        <f ca="1">TRUNC(PRODUCT(G$10:G418),15)</f>
        <v>1.0880772878741301</v>
      </c>
      <c r="I419" s="4">
        <f t="shared" ca="1" si="93"/>
        <v>1.0787462190907799</v>
      </c>
      <c r="J419" s="4">
        <f t="shared" ca="1" si="87"/>
        <v>1.0086499200000001</v>
      </c>
      <c r="K419" s="4">
        <f t="shared" ca="1" si="88"/>
        <v>69.199359999999999</v>
      </c>
      <c r="L419" s="23">
        <f>IF(VLOOKUP(A419,$U$12:$AD$125,8)=VLOOKUP(A418,$U$12:$AD$125,8),0,VLOOKUP(A419,U$12:$AD$125,8))</f>
        <v>0</v>
      </c>
      <c r="M419" s="9">
        <f>IF(L419&gt;0,VLOOKUP(L419,T$12:$AC$125,7),0)</f>
        <v>0</v>
      </c>
      <c r="N419" s="10">
        <f t="shared" si="89"/>
        <v>0</v>
      </c>
      <c r="O419" s="10">
        <f t="shared" ca="1" si="90"/>
        <v>69.199359999999999</v>
      </c>
      <c r="P419" s="24" t="str">
        <f t="shared" si="94"/>
        <v>A+J=</v>
      </c>
      <c r="Q419" s="12">
        <f t="shared" si="95"/>
        <v>43475</v>
      </c>
      <c r="R419" s="13"/>
      <c r="S419" s="13"/>
      <c r="T419" s="49">
        <v>45285</v>
      </c>
      <c r="U419" s="50" t="s">
        <v>76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</row>
    <row r="420" spans="1:171" x14ac:dyDescent="0.2">
      <c r="A420" s="109">
        <f t="shared" si="91"/>
        <v>43336</v>
      </c>
      <c r="B420" s="4">
        <f t="shared" ca="1" si="96"/>
        <v>8071.3714399999999</v>
      </c>
      <c r="C420" s="4">
        <f t="shared" si="92"/>
        <v>8000</v>
      </c>
      <c r="D420" s="6">
        <f ca="1">IF(A420&lt;$B$1,VLOOKUP(A420,[1]DI!$A$4:$B$15000,2,FALSE),0)</f>
        <v>6.3899999999999998E-2</v>
      </c>
      <c r="E420" s="4">
        <f t="shared" ca="1" si="85"/>
        <v>2.4583E-4</v>
      </c>
      <c r="F420" s="22">
        <f t="shared" si="84"/>
        <v>1.095</v>
      </c>
      <c r="G420" s="7">
        <f t="shared" ca="1" si="86"/>
        <v>1.00026918385</v>
      </c>
      <c r="H420" s="4">
        <f ca="1">TRUNC(PRODUCT(G$10:G419),15)</f>
        <v>1.0883701807075801</v>
      </c>
      <c r="I420" s="4">
        <f t="shared" ca="1" si="93"/>
        <v>1.0787462190907799</v>
      </c>
      <c r="J420" s="4">
        <f t="shared" ca="1" si="87"/>
        <v>1.00892143</v>
      </c>
      <c r="K420" s="4">
        <f t="shared" ca="1" si="88"/>
        <v>71.371440000000007</v>
      </c>
      <c r="L420" s="23">
        <f>IF(VLOOKUP(A420,$U$12:$AD$125,8)=VLOOKUP(A419,$U$12:$AD$125,8),0,VLOOKUP(A420,U$12:$AD$125,8))</f>
        <v>0</v>
      </c>
      <c r="M420" s="9">
        <f>IF(L420&gt;0,VLOOKUP(L420,T$12:$AC$125,7),0)</f>
        <v>0</v>
      </c>
      <c r="N420" s="10">
        <f t="shared" si="89"/>
        <v>0</v>
      </c>
      <c r="O420" s="10">
        <f t="shared" ca="1" si="90"/>
        <v>71.371440000000007</v>
      </c>
      <c r="P420" s="24" t="str">
        <f t="shared" si="94"/>
        <v>A+J=</v>
      </c>
      <c r="Q420" s="12">
        <f t="shared" si="95"/>
        <v>43475</v>
      </c>
      <c r="R420" s="13"/>
      <c r="S420" s="13"/>
      <c r="T420" s="49">
        <v>45292</v>
      </c>
      <c r="U420" s="50" t="s">
        <v>78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</row>
    <row r="421" spans="1:171" x14ac:dyDescent="0.2">
      <c r="A421" s="109">
        <f t="shared" si="91"/>
        <v>43337</v>
      </c>
      <c r="B421" s="4">
        <f t="shared" ca="1" si="96"/>
        <v>8073.5441600000004</v>
      </c>
      <c r="C421" s="4">
        <f t="shared" si="92"/>
        <v>8000</v>
      </c>
      <c r="D421" s="6">
        <f ca="1">IF(A421&lt;$B$1,VLOOKUP(A421,[1]DI!$A$4:$B$15000,2,FALSE),0)</f>
        <v>0</v>
      </c>
      <c r="E421" s="4">
        <f t="shared" ca="1" si="85"/>
        <v>0</v>
      </c>
      <c r="F421" s="22">
        <f t="shared" si="84"/>
        <v>1.095</v>
      </c>
      <c r="G421" s="7">
        <f t="shared" ca="1" si="86"/>
        <v>1</v>
      </c>
      <c r="H421" s="4">
        <f ca="1">TRUNC(PRODUCT(G$10:G420),15)</f>
        <v>1.0886631523830399</v>
      </c>
      <c r="I421" s="4">
        <f t="shared" ca="1" si="93"/>
        <v>1.0787462190907799</v>
      </c>
      <c r="J421" s="4">
        <f t="shared" ca="1" si="87"/>
        <v>1.0091930200000001</v>
      </c>
      <c r="K421" s="4">
        <f t="shared" ca="1" si="88"/>
        <v>73.544160000000005</v>
      </c>
      <c r="L421" s="23">
        <f>IF(VLOOKUP(A421,$U$12:$AD$125,8)=VLOOKUP(A420,$U$12:$AD$125,8),0,VLOOKUP(A421,U$12:$AD$125,8))</f>
        <v>0</v>
      </c>
      <c r="M421" s="9">
        <f>IF(L421&gt;0,VLOOKUP(L421,T$12:$AC$125,7),0)</f>
        <v>0</v>
      </c>
      <c r="N421" s="10">
        <f t="shared" si="89"/>
        <v>0</v>
      </c>
      <c r="O421" s="10">
        <f t="shared" ca="1" si="90"/>
        <v>73.544160000000005</v>
      </c>
      <c r="P421" s="24" t="str">
        <f t="shared" si="94"/>
        <v>A+J=</v>
      </c>
      <c r="Q421" s="12">
        <f t="shared" si="95"/>
        <v>43475</v>
      </c>
      <c r="R421" s="13"/>
      <c r="S421" s="13"/>
      <c r="T421" s="49">
        <v>45334</v>
      </c>
      <c r="U421" s="50" t="s">
        <v>62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</row>
    <row r="422" spans="1:171" x14ac:dyDescent="0.2">
      <c r="A422" s="109">
        <f t="shared" si="91"/>
        <v>43338</v>
      </c>
      <c r="B422" s="4">
        <f t="shared" ca="1" si="96"/>
        <v>8073.5441600000004</v>
      </c>
      <c r="C422" s="4">
        <f t="shared" si="92"/>
        <v>8000</v>
      </c>
      <c r="D422" s="6">
        <f ca="1">IF(A422&lt;$B$1,VLOOKUP(A422,[1]DI!$A$4:$B$15000,2,FALSE),0)</f>
        <v>0</v>
      </c>
      <c r="E422" s="4">
        <f t="shared" ca="1" si="85"/>
        <v>0</v>
      </c>
      <c r="F422" s="22">
        <f t="shared" si="84"/>
        <v>1.095</v>
      </c>
      <c r="G422" s="7">
        <f t="shared" ca="1" si="86"/>
        <v>1</v>
      </c>
      <c r="H422" s="4">
        <f ca="1">TRUNC(PRODUCT(G$10:G421),15)</f>
        <v>1.0886631523830399</v>
      </c>
      <c r="I422" s="4">
        <f t="shared" ca="1" si="93"/>
        <v>1.0787462190907799</v>
      </c>
      <c r="J422" s="4">
        <f t="shared" ca="1" si="87"/>
        <v>1.0091930200000001</v>
      </c>
      <c r="K422" s="4">
        <f t="shared" ca="1" si="88"/>
        <v>73.544160000000005</v>
      </c>
      <c r="L422" s="23">
        <f>IF(VLOOKUP(A422,$U$12:$AD$125,8)=VLOOKUP(A421,$U$12:$AD$125,8),0,VLOOKUP(A422,U$12:$AD$125,8))</f>
        <v>0</v>
      </c>
      <c r="M422" s="9">
        <f>IF(L422&gt;0,VLOOKUP(L422,T$12:$AC$125,7),0)</f>
        <v>0</v>
      </c>
      <c r="N422" s="10">
        <f t="shared" si="89"/>
        <v>0</v>
      </c>
      <c r="O422" s="10">
        <f t="shared" ca="1" si="90"/>
        <v>73.544160000000005</v>
      </c>
      <c r="P422" s="24" t="str">
        <f t="shared" si="94"/>
        <v>A+J=</v>
      </c>
      <c r="Q422" s="12">
        <f t="shared" si="95"/>
        <v>43475</v>
      </c>
      <c r="R422" s="13"/>
      <c r="S422" s="13"/>
      <c r="T422" s="49">
        <v>45335</v>
      </c>
      <c r="U422" s="50" t="s">
        <v>62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</row>
    <row r="423" spans="1:171" x14ac:dyDescent="0.2">
      <c r="A423" s="109">
        <f t="shared" si="91"/>
        <v>43339</v>
      </c>
      <c r="B423" s="4">
        <f t="shared" ca="1" si="96"/>
        <v>8073.5441600000004</v>
      </c>
      <c r="C423" s="4">
        <f t="shared" si="92"/>
        <v>8000</v>
      </c>
      <c r="D423" s="6">
        <f ca="1">IF(A423&lt;$B$1,VLOOKUP(A423,[1]DI!$A$4:$B$15000,2,FALSE),0)</f>
        <v>6.3899999999999998E-2</v>
      </c>
      <c r="E423" s="4">
        <f t="shared" ca="1" si="85"/>
        <v>2.4583E-4</v>
      </c>
      <c r="F423" s="22">
        <f t="shared" si="84"/>
        <v>1.095</v>
      </c>
      <c r="G423" s="7">
        <f t="shared" ca="1" si="86"/>
        <v>1.00026918385</v>
      </c>
      <c r="H423" s="4">
        <f ca="1">TRUNC(PRODUCT(G$10:G422),15)</f>
        <v>1.0886631523830399</v>
      </c>
      <c r="I423" s="4">
        <f t="shared" ca="1" si="93"/>
        <v>1.0787462190907799</v>
      </c>
      <c r="J423" s="4">
        <f t="shared" ca="1" si="87"/>
        <v>1.0091930200000001</v>
      </c>
      <c r="K423" s="4">
        <f t="shared" ca="1" si="88"/>
        <v>73.544160000000005</v>
      </c>
      <c r="L423" s="23">
        <f>IF(VLOOKUP(A423,$U$12:$AD$125,8)=VLOOKUP(A422,$U$12:$AD$125,8),0,VLOOKUP(A423,U$12:$AD$125,8))</f>
        <v>0</v>
      </c>
      <c r="M423" s="9">
        <f>IF(L423&gt;0,VLOOKUP(L423,T$12:$AC$125,7),0)</f>
        <v>0</v>
      </c>
      <c r="N423" s="10">
        <f t="shared" si="89"/>
        <v>0</v>
      </c>
      <c r="O423" s="10">
        <f t="shared" ca="1" si="90"/>
        <v>73.544160000000005</v>
      </c>
      <c r="P423" s="24" t="str">
        <f t="shared" si="94"/>
        <v>A+J=</v>
      </c>
      <c r="Q423" s="12">
        <f t="shared" si="95"/>
        <v>43475</v>
      </c>
      <c r="R423" s="13"/>
      <c r="S423" s="13"/>
      <c r="T423" s="49">
        <v>45380</v>
      </c>
      <c r="U423" s="50" t="s">
        <v>79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</row>
    <row r="424" spans="1:171" x14ac:dyDescent="0.2">
      <c r="A424" s="109">
        <f t="shared" si="91"/>
        <v>43340</v>
      </c>
      <c r="B424" s="4">
        <f t="shared" ca="1" si="96"/>
        <v>8075.7174400000004</v>
      </c>
      <c r="C424" s="4">
        <f t="shared" si="92"/>
        <v>8000</v>
      </c>
      <c r="D424" s="6">
        <f ca="1">IF(A424&lt;$B$1,VLOOKUP(A424,[1]DI!$A$4:$B$15000,2,FALSE),0)</f>
        <v>6.3899999999999998E-2</v>
      </c>
      <c r="E424" s="4">
        <f t="shared" ca="1" si="85"/>
        <v>2.4583E-4</v>
      </c>
      <c r="F424" s="22">
        <f t="shared" si="84"/>
        <v>1.095</v>
      </c>
      <c r="G424" s="7">
        <f t="shared" ca="1" si="86"/>
        <v>1.00026918385</v>
      </c>
      <c r="H424" s="4">
        <f ca="1">TRUNC(PRODUCT(G$10:G423),15)</f>
        <v>1.0889562029217601</v>
      </c>
      <c r="I424" s="4">
        <f t="shared" ca="1" si="93"/>
        <v>1.0787462190907799</v>
      </c>
      <c r="J424" s="4">
        <f t="shared" ca="1" si="87"/>
        <v>1.00946468</v>
      </c>
      <c r="K424" s="4">
        <f t="shared" ca="1" si="88"/>
        <v>75.717439999999996</v>
      </c>
      <c r="L424" s="23">
        <f>IF(VLOOKUP(A424,$U$12:$AD$125,8)=VLOOKUP(A423,$U$12:$AD$125,8),0,VLOOKUP(A424,U$12:$AD$125,8))</f>
        <v>0</v>
      </c>
      <c r="M424" s="9">
        <f>IF(L424&gt;0,VLOOKUP(L424,T$12:$AC$125,7),0)</f>
        <v>0</v>
      </c>
      <c r="N424" s="10">
        <f t="shared" si="89"/>
        <v>0</v>
      </c>
      <c r="O424" s="10">
        <f t="shared" ca="1" si="90"/>
        <v>75.717439999999996</v>
      </c>
      <c r="P424" s="24" t="str">
        <f t="shared" si="94"/>
        <v>A+J=</v>
      </c>
      <c r="Q424" s="12">
        <f t="shared" si="95"/>
        <v>43475</v>
      </c>
      <c r="R424" s="13"/>
      <c r="S424" s="13"/>
      <c r="T424" s="49">
        <v>45413</v>
      </c>
      <c r="U424" s="50" t="s">
        <v>81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</row>
    <row r="425" spans="1:171" x14ac:dyDescent="0.2">
      <c r="A425" s="109">
        <f t="shared" si="91"/>
        <v>43341</v>
      </c>
      <c r="B425" s="4">
        <f t="shared" ca="1" si="96"/>
        <v>8077.8912799899999</v>
      </c>
      <c r="C425" s="4">
        <f t="shared" si="92"/>
        <v>8000</v>
      </c>
      <c r="D425" s="6">
        <f ca="1">IF(A425&lt;$B$1,VLOOKUP(A425,[1]DI!$A$4:$B$15000,2,FALSE),0)</f>
        <v>6.3899999999999998E-2</v>
      </c>
      <c r="E425" s="4">
        <f t="shared" ca="1" si="85"/>
        <v>2.4583E-4</v>
      </c>
      <c r="F425" s="22">
        <f t="shared" si="84"/>
        <v>1.095</v>
      </c>
      <c r="G425" s="7">
        <f t="shared" ca="1" si="86"/>
        <v>1.00026918385</v>
      </c>
      <c r="H425" s="4">
        <f ca="1">TRUNC(PRODUCT(G$10:G424),15)</f>
        <v>1.0892493323449399</v>
      </c>
      <c r="I425" s="4">
        <f t="shared" ca="1" si="93"/>
        <v>1.0787462190907799</v>
      </c>
      <c r="J425" s="4">
        <f t="shared" ca="1" si="87"/>
        <v>1.0097364099999999</v>
      </c>
      <c r="K425" s="4">
        <f t="shared" ca="1" si="88"/>
        <v>77.891279990000001</v>
      </c>
      <c r="L425" s="23">
        <f>IF(VLOOKUP(A425,$U$12:$AD$125,8)=VLOOKUP(A424,$U$12:$AD$125,8),0,VLOOKUP(A425,U$12:$AD$125,8))</f>
        <v>0</v>
      </c>
      <c r="M425" s="9">
        <f>IF(L425&gt;0,VLOOKUP(L425,T$12:$AC$125,7),0)</f>
        <v>0</v>
      </c>
      <c r="N425" s="10">
        <f t="shared" si="89"/>
        <v>0</v>
      </c>
      <c r="O425" s="10">
        <f t="shared" ca="1" si="90"/>
        <v>77.891279990000001</v>
      </c>
      <c r="P425" s="24" t="str">
        <f t="shared" si="94"/>
        <v>A+J=</v>
      </c>
      <c r="Q425" s="12">
        <f t="shared" si="95"/>
        <v>43475</v>
      </c>
      <c r="R425" s="13"/>
      <c r="S425" s="13"/>
      <c r="T425" s="49">
        <v>45442</v>
      </c>
      <c r="U425" s="50" t="s">
        <v>80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</row>
    <row r="426" spans="1:171" x14ac:dyDescent="0.2">
      <c r="A426" s="109">
        <f t="shared" si="91"/>
        <v>43342</v>
      </c>
      <c r="B426" s="4">
        <f t="shared" ca="1" si="96"/>
        <v>8080.0656799999997</v>
      </c>
      <c r="C426" s="4">
        <f t="shared" si="92"/>
        <v>8000</v>
      </c>
      <c r="D426" s="6">
        <f ca="1">IF(A426&lt;$B$1,VLOOKUP(A426,[1]DI!$A$4:$B$15000,2,FALSE),0)</f>
        <v>6.3899999999999998E-2</v>
      </c>
      <c r="E426" s="4">
        <f t="shared" ca="1" si="85"/>
        <v>2.4583E-4</v>
      </c>
      <c r="F426" s="22">
        <f t="shared" si="84"/>
        <v>1.095</v>
      </c>
      <c r="G426" s="7">
        <f t="shared" ca="1" si="86"/>
        <v>1.00026918385</v>
      </c>
      <c r="H426" s="4">
        <f ca="1">TRUNC(PRODUCT(G$10:G425),15)</f>
        <v>1.0895425406738299</v>
      </c>
      <c r="I426" s="4">
        <f t="shared" ca="1" si="93"/>
        <v>1.0787462190907799</v>
      </c>
      <c r="J426" s="4">
        <f t="shared" ca="1" si="87"/>
        <v>1.0100082100000001</v>
      </c>
      <c r="K426" s="4">
        <f t="shared" ca="1" si="88"/>
        <v>80.06568</v>
      </c>
      <c r="L426" s="23">
        <f>IF(VLOOKUP(A426,$U$12:$AD$125,8)=VLOOKUP(A425,$U$12:$AD$125,8),0,VLOOKUP(A426,U$12:$AD$125,8))</f>
        <v>0</v>
      </c>
      <c r="M426" s="9">
        <f>IF(L426&gt;0,VLOOKUP(L426,T$12:$AC$125,7),0)</f>
        <v>0</v>
      </c>
      <c r="N426" s="10">
        <f t="shared" si="89"/>
        <v>0</v>
      </c>
      <c r="O426" s="10">
        <f t="shared" ca="1" si="90"/>
        <v>80.06568</v>
      </c>
      <c r="P426" s="24" t="str">
        <f t="shared" si="94"/>
        <v>A+J=</v>
      </c>
      <c r="Q426" s="12">
        <f t="shared" si="95"/>
        <v>43475</v>
      </c>
      <c r="R426" s="13"/>
      <c r="S426" s="13"/>
      <c r="T426" s="49">
        <v>45611</v>
      </c>
      <c r="U426" s="50" t="s">
        <v>83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</row>
    <row r="427" spans="1:171" x14ac:dyDescent="0.2">
      <c r="A427" s="109">
        <f t="shared" si="91"/>
        <v>43343</v>
      </c>
      <c r="B427" s="4">
        <f t="shared" ca="1" si="96"/>
        <v>8082.2407199899999</v>
      </c>
      <c r="C427" s="4">
        <f t="shared" si="92"/>
        <v>8000</v>
      </c>
      <c r="D427" s="6">
        <f ca="1">IF(A427&lt;$B$1,VLOOKUP(A427,[1]DI!$A$4:$B$15000,2,FALSE),0)</f>
        <v>6.3899999999999998E-2</v>
      </c>
      <c r="E427" s="4">
        <f t="shared" ca="1" si="85"/>
        <v>2.4583E-4</v>
      </c>
      <c r="F427" s="22">
        <f t="shared" si="84"/>
        <v>1.095</v>
      </c>
      <c r="G427" s="7">
        <f t="shared" ca="1" si="86"/>
        <v>1.00026918385</v>
      </c>
      <c r="H427" s="4">
        <f ca="1">TRUNC(PRODUCT(G$10:G426),15)</f>
        <v>1.08983582792967</v>
      </c>
      <c r="I427" s="4">
        <f t="shared" ca="1" si="93"/>
        <v>1.0787462190907799</v>
      </c>
      <c r="J427" s="4">
        <f t="shared" ca="1" si="87"/>
        <v>1.01028009</v>
      </c>
      <c r="K427" s="4">
        <f t="shared" ca="1" si="88"/>
        <v>82.240719990000002</v>
      </c>
      <c r="L427" s="23">
        <f>IF(VLOOKUP(A427,$U$12:$AD$125,8)=VLOOKUP(A426,$U$12:$AD$125,8),0,VLOOKUP(A427,U$12:$AD$125,8))</f>
        <v>0</v>
      </c>
      <c r="M427" s="9">
        <f>IF(L427&gt;0,VLOOKUP(L427,T$12:$AC$125,7),0)</f>
        <v>0</v>
      </c>
      <c r="N427" s="10">
        <f t="shared" si="89"/>
        <v>0</v>
      </c>
      <c r="O427" s="10">
        <f t="shared" ca="1" si="90"/>
        <v>82.240719990000002</v>
      </c>
      <c r="P427" s="24" t="str">
        <f t="shared" si="94"/>
        <v>A+J=</v>
      </c>
      <c r="Q427" s="12">
        <f t="shared" si="95"/>
        <v>43475</v>
      </c>
      <c r="R427" s="13"/>
      <c r="S427" s="13"/>
      <c r="T427" s="49">
        <v>45651</v>
      </c>
      <c r="U427" s="50" t="s">
        <v>76</v>
      </c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</row>
    <row r="428" spans="1:171" x14ac:dyDescent="0.2">
      <c r="A428" s="109">
        <f t="shared" si="91"/>
        <v>43344</v>
      </c>
      <c r="B428" s="4">
        <f t="shared" ca="1" si="96"/>
        <v>8084.4163200000003</v>
      </c>
      <c r="C428" s="4">
        <f t="shared" si="92"/>
        <v>8000</v>
      </c>
      <c r="D428" s="6">
        <f ca="1">IF(A428&lt;$B$1,VLOOKUP(A428,[1]DI!$A$4:$B$15000,2,FALSE),0)</f>
        <v>0</v>
      </c>
      <c r="E428" s="4">
        <f t="shared" ca="1" si="85"/>
        <v>0</v>
      </c>
      <c r="F428" s="22">
        <f t="shared" si="84"/>
        <v>1.095</v>
      </c>
      <c r="G428" s="7">
        <f t="shared" ca="1" si="86"/>
        <v>1</v>
      </c>
      <c r="H428" s="4">
        <f ca="1">TRUNC(PRODUCT(G$10:G427),15)</f>
        <v>1.0901291941336999</v>
      </c>
      <c r="I428" s="4">
        <f t="shared" ca="1" si="93"/>
        <v>1.0787462190907799</v>
      </c>
      <c r="J428" s="4">
        <f t="shared" ca="1" si="87"/>
        <v>1.0105520400000001</v>
      </c>
      <c r="K428" s="4">
        <f t="shared" ca="1" si="88"/>
        <v>84.416319999999999</v>
      </c>
      <c r="L428" s="23">
        <f>IF(VLOOKUP(A428,$U$12:$AD$125,8)=VLOOKUP(A427,$U$12:$AD$125,8),0,VLOOKUP(A428,U$12:$AD$125,8))</f>
        <v>0</v>
      </c>
      <c r="M428" s="9">
        <f>IF(L428&gt;0,VLOOKUP(L428,T$12:$AC$125,7),0)</f>
        <v>0</v>
      </c>
      <c r="N428" s="10">
        <f t="shared" si="89"/>
        <v>0</v>
      </c>
      <c r="O428" s="10">
        <f t="shared" ca="1" si="90"/>
        <v>84.416319999999999</v>
      </c>
      <c r="P428" s="24" t="str">
        <f t="shared" si="94"/>
        <v>A+J=</v>
      </c>
      <c r="Q428" s="12">
        <f t="shared" si="95"/>
        <v>43475</v>
      </c>
      <c r="R428" s="13"/>
      <c r="S428" s="13"/>
      <c r="T428" s="49">
        <v>45658</v>
      </c>
      <c r="U428" s="50" t="s">
        <v>78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</row>
    <row r="429" spans="1:171" x14ac:dyDescent="0.2">
      <c r="A429" s="109">
        <f t="shared" si="91"/>
        <v>43345</v>
      </c>
      <c r="B429" s="4">
        <f t="shared" ca="1" si="96"/>
        <v>8084.4163200000003</v>
      </c>
      <c r="C429" s="4">
        <f t="shared" si="92"/>
        <v>8000</v>
      </c>
      <c r="D429" s="6">
        <f ca="1">IF(A429&lt;$B$1,VLOOKUP(A429,[1]DI!$A$4:$B$15000,2,FALSE),0)</f>
        <v>0</v>
      </c>
      <c r="E429" s="4">
        <f t="shared" ca="1" si="85"/>
        <v>0</v>
      </c>
      <c r="F429" s="22">
        <f t="shared" si="84"/>
        <v>1.095</v>
      </c>
      <c r="G429" s="7">
        <f t="shared" ca="1" si="86"/>
        <v>1</v>
      </c>
      <c r="H429" s="4">
        <f ca="1">TRUNC(PRODUCT(G$10:G428),15)</f>
        <v>1.0901291941336999</v>
      </c>
      <c r="I429" s="4">
        <f t="shared" ca="1" si="93"/>
        <v>1.0787462190907799</v>
      </c>
      <c r="J429" s="4">
        <f t="shared" ca="1" si="87"/>
        <v>1.0105520400000001</v>
      </c>
      <c r="K429" s="4">
        <f t="shared" ca="1" si="88"/>
        <v>84.416319999999999</v>
      </c>
      <c r="L429" s="23">
        <f>IF(VLOOKUP(A429,$U$12:$AD$125,8)=VLOOKUP(A428,$U$12:$AD$125,8),0,VLOOKUP(A429,U$12:$AD$125,8))</f>
        <v>0</v>
      </c>
      <c r="M429" s="9">
        <f>IF(L429&gt;0,VLOOKUP(L429,T$12:$AC$125,7),0)</f>
        <v>0</v>
      </c>
      <c r="N429" s="10">
        <f t="shared" si="89"/>
        <v>0</v>
      </c>
      <c r="O429" s="10">
        <f t="shared" ca="1" si="90"/>
        <v>84.416319999999999</v>
      </c>
      <c r="P429" s="24" t="str">
        <f t="shared" si="94"/>
        <v>A+J=</v>
      </c>
      <c r="Q429" s="12">
        <f t="shared" si="95"/>
        <v>43475</v>
      </c>
      <c r="R429" s="13"/>
      <c r="S429" s="36"/>
      <c r="T429" s="49">
        <v>45719</v>
      </c>
      <c r="U429" s="50" t="s">
        <v>62</v>
      </c>
      <c r="V429" s="36"/>
      <c r="W429" s="36"/>
      <c r="X429" s="36"/>
      <c r="Y429" s="36"/>
      <c r="Z429" s="13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8"/>
      <c r="FN429" s="38"/>
      <c r="FO429" s="38"/>
    </row>
    <row r="430" spans="1:171" x14ac:dyDescent="0.2">
      <c r="A430" s="109">
        <f t="shared" si="91"/>
        <v>43346</v>
      </c>
      <c r="B430" s="4">
        <f t="shared" ca="1" si="96"/>
        <v>8084.4163200000003</v>
      </c>
      <c r="C430" s="4">
        <f t="shared" si="92"/>
        <v>8000</v>
      </c>
      <c r="D430" s="6">
        <f ca="1">IF(A430&lt;$B$1,VLOOKUP(A430,[1]DI!$A$4:$B$15000,2,FALSE),0)</f>
        <v>6.3899999999999998E-2</v>
      </c>
      <c r="E430" s="4">
        <f t="shared" ca="1" si="85"/>
        <v>2.4583E-4</v>
      </c>
      <c r="F430" s="22">
        <f t="shared" si="84"/>
        <v>1.095</v>
      </c>
      <c r="G430" s="7">
        <f t="shared" ca="1" si="86"/>
        <v>1.00026918385</v>
      </c>
      <c r="H430" s="4">
        <f ca="1">TRUNC(PRODUCT(G$10:G429),15)</f>
        <v>1.0901291941336999</v>
      </c>
      <c r="I430" s="4">
        <f t="shared" ca="1" si="93"/>
        <v>1.0787462190907799</v>
      </c>
      <c r="J430" s="4">
        <f t="shared" ca="1" si="87"/>
        <v>1.0105520400000001</v>
      </c>
      <c r="K430" s="4">
        <f t="shared" ca="1" si="88"/>
        <v>84.416319999999999</v>
      </c>
      <c r="L430" s="23">
        <f>IF(VLOOKUP(A430,$U$12:$AD$125,8)=VLOOKUP(A429,$U$12:$AD$125,8),0,VLOOKUP(A430,U$12:$AD$125,8))</f>
        <v>0</v>
      </c>
      <c r="M430" s="9">
        <f>IF(L430&gt;0,VLOOKUP(L430,T$12:$AC$125,7),0)</f>
        <v>0</v>
      </c>
      <c r="N430" s="10">
        <f t="shared" si="89"/>
        <v>0</v>
      </c>
      <c r="O430" s="10">
        <f t="shared" ca="1" si="90"/>
        <v>84.416319999999999</v>
      </c>
      <c r="P430" s="24" t="str">
        <f t="shared" si="94"/>
        <v>A+J=</v>
      </c>
      <c r="Q430" s="12">
        <f t="shared" si="95"/>
        <v>43475</v>
      </c>
      <c r="R430" s="13"/>
      <c r="S430" s="13"/>
      <c r="T430" s="49">
        <v>45720</v>
      </c>
      <c r="U430" s="50" t="s">
        <v>62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</row>
    <row r="431" spans="1:171" x14ac:dyDescent="0.2">
      <c r="A431" s="109">
        <f t="shared" si="91"/>
        <v>43347</v>
      </c>
      <c r="B431" s="4">
        <f t="shared" ca="1" si="96"/>
        <v>8086.5925599900002</v>
      </c>
      <c r="C431" s="4">
        <f t="shared" si="92"/>
        <v>8000</v>
      </c>
      <c r="D431" s="6">
        <f ca="1">IF(A431&lt;$B$1,VLOOKUP(A431,[1]DI!$A$4:$B$15000,2,FALSE),0)</f>
        <v>6.3899999999999998E-2</v>
      </c>
      <c r="E431" s="4">
        <f t="shared" ca="1" si="85"/>
        <v>2.4583E-4</v>
      </c>
      <c r="F431" s="22">
        <f t="shared" si="84"/>
        <v>1.095</v>
      </c>
      <c r="G431" s="7">
        <f t="shared" ca="1" si="86"/>
        <v>1.00026918385</v>
      </c>
      <c r="H431" s="4">
        <f ca="1">TRUNC(PRODUCT(G$10:G430),15)</f>
        <v>1.0904226393071701</v>
      </c>
      <c r="I431" s="4">
        <f t="shared" ca="1" si="93"/>
        <v>1.0787462190907799</v>
      </c>
      <c r="J431" s="4">
        <f t="shared" ca="1" si="87"/>
        <v>1.01082407</v>
      </c>
      <c r="K431" s="4">
        <f t="shared" ca="1" si="88"/>
        <v>86.592559989999998</v>
      </c>
      <c r="L431" s="23">
        <f>IF(VLOOKUP(A431,$U$12:$AD$125,8)=VLOOKUP(A430,$U$12:$AD$125,8),0,VLOOKUP(A431,U$12:$AD$125,8))</f>
        <v>0</v>
      </c>
      <c r="M431" s="9">
        <f>IF(L431&gt;0,VLOOKUP(L431,T$12:$AC$125,7),0)</f>
        <v>0</v>
      </c>
      <c r="N431" s="10">
        <f t="shared" si="89"/>
        <v>0</v>
      </c>
      <c r="O431" s="10">
        <f t="shared" ca="1" si="90"/>
        <v>86.592559989999998</v>
      </c>
      <c r="P431" s="24" t="str">
        <f t="shared" si="94"/>
        <v>A+J=</v>
      </c>
      <c r="Q431" s="12">
        <f t="shared" si="95"/>
        <v>43475</v>
      </c>
      <c r="R431" s="13"/>
      <c r="S431" s="13"/>
      <c r="T431" s="49">
        <v>45765</v>
      </c>
      <c r="U431" s="50" t="s">
        <v>79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</row>
    <row r="432" spans="1:171" x14ac:dyDescent="0.2">
      <c r="A432" s="109">
        <f t="shared" si="91"/>
        <v>43348</v>
      </c>
      <c r="B432" s="4">
        <f t="shared" ca="1" si="96"/>
        <v>8088.7692799899996</v>
      </c>
      <c r="C432" s="4">
        <f t="shared" si="92"/>
        <v>8000</v>
      </c>
      <c r="D432" s="6">
        <f ca="1">IF(A432&lt;$B$1,VLOOKUP(A432,[1]DI!$A$4:$B$15000,2,FALSE),0)</f>
        <v>6.3899999999999998E-2</v>
      </c>
      <c r="E432" s="4">
        <f t="shared" ca="1" si="85"/>
        <v>2.4583E-4</v>
      </c>
      <c r="F432" s="22">
        <f t="shared" si="84"/>
        <v>1.095</v>
      </c>
      <c r="G432" s="7">
        <f t="shared" ca="1" si="86"/>
        <v>1.00026918385</v>
      </c>
      <c r="H432" s="4">
        <f ca="1">TRUNC(PRODUCT(G$10:G431),15)</f>
        <v>1.09071616347135</v>
      </c>
      <c r="I432" s="4">
        <f t="shared" ca="1" si="93"/>
        <v>1.0787462190907799</v>
      </c>
      <c r="J432" s="4">
        <f t="shared" ca="1" si="87"/>
        <v>1.0110961599999999</v>
      </c>
      <c r="K432" s="4">
        <f t="shared" ca="1" si="88"/>
        <v>88.769279990000001</v>
      </c>
      <c r="L432" s="23">
        <f>IF(VLOOKUP(A432,$U$12:$AD$125,8)=VLOOKUP(A431,$U$12:$AD$125,8),0,VLOOKUP(A432,U$12:$AD$125,8))</f>
        <v>0</v>
      </c>
      <c r="M432" s="9">
        <f>IF(L432&gt;0,VLOOKUP(L432,T$12:$AC$125,7),0)</f>
        <v>0</v>
      </c>
      <c r="N432" s="10">
        <f t="shared" si="89"/>
        <v>0</v>
      </c>
      <c r="O432" s="10">
        <f t="shared" ca="1" si="90"/>
        <v>88.769279990000001</v>
      </c>
      <c r="P432" s="24" t="str">
        <f t="shared" si="94"/>
        <v>A+J=</v>
      </c>
      <c r="Q432" s="12">
        <f t="shared" si="95"/>
        <v>43475</v>
      </c>
      <c r="R432" s="13"/>
      <c r="S432" s="13"/>
      <c r="T432" s="49">
        <v>45768</v>
      </c>
      <c r="U432" s="50" t="s">
        <v>64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</row>
    <row r="433" spans="1:168" x14ac:dyDescent="0.2">
      <c r="A433" s="109">
        <f t="shared" si="91"/>
        <v>43349</v>
      </c>
      <c r="B433" s="4">
        <f t="shared" ca="1" si="96"/>
        <v>8090.9466400000001</v>
      </c>
      <c r="C433" s="4">
        <f t="shared" si="92"/>
        <v>8000</v>
      </c>
      <c r="D433" s="6">
        <f ca="1">IF(A433&lt;$B$1,VLOOKUP(A433,[1]DI!$A$4:$B$15000,2,FALSE),0)</f>
        <v>6.3899999999999998E-2</v>
      </c>
      <c r="E433" s="4">
        <f t="shared" ca="1" si="85"/>
        <v>2.4583E-4</v>
      </c>
      <c r="F433" s="22">
        <f t="shared" si="84"/>
        <v>1.095</v>
      </c>
      <c r="G433" s="7">
        <f t="shared" ca="1" si="86"/>
        <v>1.00026918385</v>
      </c>
      <c r="H433" s="4">
        <f ca="1">TRUNC(PRODUCT(G$10:G432),15)</f>
        <v>1.0910097666474901</v>
      </c>
      <c r="I433" s="4">
        <f t="shared" ca="1" si="93"/>
        <v>1.0787462190907799</v>
      </c>
      <c r="J433" s="4">
        <f t="shared" ca="1" si="87"/>
        <v>1.01136833</v>
      </c>
      <c r="K433" s="4">
        <f t="shared" ca="1" si="88"/>
        <v>90.946640000000002</v>
      </c>
      <c r="L433" s="23">
        <f>IF(VLOOKUP(A433,$U$12:$AD$125,8)=VLOOKUP(A432,$U$12:$AD$125,8),0,VLOOKUP(A433,U$12:$AD$125,8))</f>
        <v>0</v>
      </c>
      <c r="M433" s="9">
        <f>IF(L433&gt;0,VLOOKUP(L433,T$12:$AC$125,7),0)</f>
        <v>0</v>
      </c>
      <c r="N433" s="10">
        <f t="shared" si="89"/>
        <v>0</v>
      </c>
      <c r="O433" s="10">
        <f t="shared" ca="1" si="90"/>
        <v>90.946640000000002</v>
      </c>
      <c r="P433" s="24" t="str">
        <f t="shared" si="94"/>
        <v>A+J=</v>
      </c>
      <c r="Q433" s="12">
        <f t="shared" si="95"/>
        <v>43475</v>
      </c>
      <c r="R433" s="13"/>
      <c r="S433" s="13"/>
      <c r="T433" s="49">
        <v>45778</v>
      </c>
      <c r="U433" s="50" t="s">
        <v>71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</row>
    <row r="434" spans="1:168" x14ac:dyDescent="0.2">
      <c r="A434" s="109">
        <f t="shared" si="91"/>
        <v>43350</v>
      </c>
      <c r="B434" s="4">
        <f t="shared" ca="1" si="96"/>
        <v>8093.1246399900001</v>
      </c>
      <c r="C434" s="4">
        <f t="shared" si="92"/>
        <v>8000</v>
      </c>
      <c r="D434" s="6">
        <f ca="1">IF(A434&lt;$B$1,VLOOKUP(A434,[1]DI!$A$4:$B$15000,2,FALSE),0)</f>
        <v>0</v>
      </c>
      <c r="E434" s="4">
        <f t="shared" ca="1" si="85"/>
        <v>0</v>
      </c>
      <c r="F434" s="22">
        <f t="shared" si="84"/>
        <v>1.095</v>
      </c>
      <c r="G434" s="7">
        <f t="shared" ca="1" si="86"/>
        <v>1</v>
      </c>
      <c r="H434" s="4">
        <f ca="1">TRUNC(PRODUCT(G$10:G433),15)</f>
        <v>1.09130344885686</v>
      </c>
      <c r="I434" s="4">
        <f t="shared" ca="1" si="93"/>
        <v>1.0787462190907799</v>
      </c>
      <c r="J434" s="4">
        <f t="shared" ca="1" si="87"/>
        <v>1.0116405799999999</v>
      </c>
      <c r="K434" s="4">
        <f t="shared" ca="1" si="88"/>
        <v>93.124639990000006</v>
      </c>
      <c r="L434" s="23">
        <f>IF(VLOOKUP(A434,$U$12:$AD$125,8)=VLOOKUP(A433,$U$12:$AD$125,8),0,VLOOKUP(A434,U$12:$AD$125,8))</f>
        <v>0</v>
      </c>
      <c r="M434" s="9">
        <f>IF(L434&gt;0,VLOOKUP(L434,T$12:$AC$125,7),0)</f>
        <v>0</v>
      </c>
      <c r="N434" s="10">
        <f t="shared" si="89"/>
        <v>0</v>
      </c>
      <c r="O434" s="10">
        <f t="shared" ca="1" si="90"/>
        <v>93.124639990000006</v>
      </c>
      <c r="P434" s="24" t="str">
        <f t="shared" si="94"/>
        <v>A+J=</v>
      </c>
      <c r="Q434" s="12">
        <f t="shared" si="95"/>
        <v>43475</v>
      </c>
      <c r="R434" s="13"/>
      <c r="S434" s="13"/>
      <c r="T434" s="49">
        <v>45827</v>
      </c>
      <c r="U434" s="50" t="s">
        <v>80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</row>
    <row r="435" spans="1:168" x14ac:dyDescent="0.2">
      <c r="A435" s="109">
        <f t="shared" si="91"/>
        <v>43351</v>
      </c>
      <c r="B435" s="4">
        <f t="shared" ca="1" si="96"/>
        <v>8093.1246399900001</v>
      </c>
      <c r="C435" s="4">
        <f t="shared" si="92"/>
        <v>8000</v>
      </c>
      <c r="D435" s="6">
        <f ca="1">IF(A435&lt;$B$1,VLOOKUP(A435,[1]DI!$A$4:$B$15000,2,FALSE),0)</f>
        <v>0</v>
      </c>
      <c r="E435" s="4">
        <f t="shared" ca="1" si="85"/>
        <v>0</v>
      </c>
      <c r="F435" s="22">
        <f t="shared" si="84"/>
        <v>1.095</v>
      </c>
      <c r="G435" s="7">
        <f t="shared" ca="1" si="86"/>
        <v>1</v>
      </c>
      <c r="H435" s="4">
        <f ca="1">TRUNC(PRODUCT(G$10:G434),15)</f>
        <v>1.09130344885686</v>
      </c>
      <c r="I435" s="4">
        <f t="shared" ca="1" si="93"/>
        <v>1.0787462190907799</v>
      </c>
      <c r="J435" s="4">
        <f t="shared" ca="1" si="87"/>
        <v>1.0116405799999999</v>
      </c>
      <c r="K435" s="4">
        <f t="shared" ca="1" si="88"/>
        <v>93.124639990000006</v>
      </c>
      <c r="L435" s="23">
        <f>IF(VLOOKUP(A435,$U$12:$AD$125,8)=VLOOKUP(A434,$U$12:$AD$125,8),0,VLOOKUP(A435,U$12:$AD$125,8))</f>
        <v>0</v>
      </c>
      <c r="M435" s="9">
        <f>IF(L435&gt;0,VLOOKUP(L435,T$12:$AC$125,7),0)</f>
        <v>0</v>
      </c>
      <c r="N435" s="10">
        <f t="shared" si="89"/>
        <v>0</v>
      </c>
      <c r="O435" s="10">
        <f t="shared" ca="1" si="90"/>
        <v>93.124639990000006</v>
      </c>
      <c r="P435" s="24" t="str">
        <f t="shared" si="94"/>
        <v>A+J=</v>
      </c>
      <c r="Q435" s="12">
        <f t="shared" si="95"/>
        <v>43475</v>
      </c>
      <c r="R435" s="13"/>
      <c r="S435" s="13"/>
      <c r="T435" s="49">
        <v>46016</v>
      </c>
      <c r="U435" s="50" t="s">
        <v>76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</row>
    <row r="436" spans="1:168" x14ac:dyDescent="0.2">
      <c r="A436" s="109">
        <f t="shared" si="91"/>
        <v>43352</v>
      </c>
      <c r="B436" s="4">
        <f t="shared" ca="1" si="96"/>
        <v>8093.1246399900001</v>
      </c>
      <c r="C436" s="4">
        <f t="shared" si="92"/>
        <v>8000</v>
      </c>
      <c r="D436" s="6">
        <f ca="1">IF(A436&lt;$B$1,VLOOKUP(A436,[1]DI!$A$4:$B$15000,2,FALSE),0)</f>
        <v>0</v>
      </c>
      <c r="E436" s="4">
        <f t="shared" ca="1" si="85"/>
        <v>0</v>
      </c>
      <c r="F436" s="22">
        <f t="shared" si="84"/>
        <v>1.095</v>
      </c>
      <c r="G436" s="7">
        <f t="shared" ca="1" si="86"/>
        <v>1</v>
      </c>
      <c r="H436" s="4">
        <f ca="1">TRUNC(PRODUCT(G$10:G435),15)</f>
        <v>1.09130344885686</v>
      </c>
      <c r="I436" s="4">
        <f t="shared" ca="1" si="93"/>
        <v>1.0787462190907799</v>
      </c>
      <c r="J436" s="4">
        <f t="shared" ca="1" si="87"/>
        <v>1.0116405799999999</v>
      </c>
      <c r="K436" s="4">
        <f t="shared" ca="1" si="88"/>
        <v>93.124639990000006</v>
      </c>
      <c r="L436" s="23">
        <f>IF(VLOOKUP(A436,$U$12:$AD$125,8)=VLOOKUP(A435,$U$12:$AD$125,8),0,VLOOKUP(A436,U$12:$AD$125,8))</f>
        <v>0</v>
      </c>
      <c r="M436" s="9">
        <f>IF(L436&gt;0,VLOOKUP(L436,T$12:$AC$125,7),0)</f>
        <v>0</v>
      </c>
      <c r="N436" s="10">
        <f t="shared" si="89"/>
        <v>0</v>
      </c>
      <c r="O436" s="10">
        <f t="shared" ca="1" si="90"/>
        <v>93.124639990000006</v>
      </c>
      <c r="P436" s="24" t="str">
        <f t="shared" si="94"/>
        <v>A+J=</v>
      </c>
      <c r="Q436" s="12">
        <f t="shared" si="95"/>
        <v>43475</v>
      </c>
      <c r="R436" s="13"/>
      <c r="S436" s="13"/>
      <c r="T436" s="49">
        <v>46023</v>
      </c>
      <c r="U436" s="50" t="s">
        <v>78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</row>
    <row r="437" spans="1:168" x14ac:dyDescent="0.2">
      <c r="A437" s="109">
        <f t="shared" si="91"/>
        <v>43353</v>
      </c>
      <c r="B437" s="4">
        <f t="shared" ca="1" si="96"/>
        <v>8093.1246399900001</v>
      </c>
      <c r="C437" s="4">
        <f t="shared" si="92"/>
        <v>8000</v>
      </c>
      <c r="D437" s="6">
        <f ca="1">IF(A437&lt;$B$1,VLOOKUP(A437,[1]DI!$A$4:$B$15000,2,FALSE),0)</f>
        <v>6.3899999999999998E-2</v>
      </c>
      <c r="E437" s="4">
        <f t="shared" ca="1" si="85"/>
        <v>2.4583E-4</v>
      </c>
      <c r="F437" s="22">
        <f t="shared" si="84"/>
        <v>1.095</v>
      </c>
      <c r="G437" s="7">
        <f t="shared" ca="1" si="86"/>
        <v>1.00026918385</v>
      </c>
      <c r="H437" s="4">
        <f ca="1">TRUNC(PRODUCT(G$10:G436),15)</f>
        <v>1.09130344885686</v>
      </c>
      <c r="I437" s="4">
        <f t="shared" ca="1" si="93"/>
        <v>1.0787462190907799</v>
      </c>
      <c r="J437" s="4">
        <f t="shared" ca="1" si="87"/>
        <v>1.0116405799999999</v>
      </c>
      <c r="K437" s="4">
        <f t="shared" ca="1" si="88"/>
        <v>93.124639990000006</v>
      </c>
      <c r="L437" s="23">
        <f>IF(VLOOKUP(A437,$U$12:$AD$125,8)=VLOOKUP(A436,$U$12:$AD$125,8),0,VLOOKUP(A437,U$12:$AD$125,8))</f>
        <v>0</v>
      </c>
      <c r="M437" s="9">
        <f>IF(L437&gt;0,VLOOKUP(L437,T$12:$AC$125,7),0)</f>
        <v>0</v>
      </c>
      <c r="N437" s="10">
        <f t="shared" si="89"/>
        <v>0</v>
      </c>
      <c r="O437" s="10">
        <f t="shared" ca="1" si="90"/>
        <v>93.124639990000006</v>
      </c>
      <c r="P437" s="24" t="str">
        <f t="shared" si="94"/>
        <v>A+J=</v>
      </c>
      <c r="Q437" s="12">
        <f t="shared" si="95"/>
        <v>43475</v>
      </c>
      <c r="R437" s="13"/>
      <c r="S437" s="13"/>
      <c r="T437" s="49">
        <v>46069</v>
      </c>
      <c r="U437" s="50" t="s">
        <v>62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</row>
    <row r="438" spans="1:168" x14ac:dyDescent="0.2">
      <c r="A438" s="109">
        <f t="shared" si="91"/>
        <v>43354</v>
      </c>
      <c r="B438" s="4">
        <f t="shared" ca="1" si="96"/>
        <v>8095.3032000000003</v>
      </c>
      <c r="C438" s="4">
        <f t="shared" si="92"/>
        <v>8000</v>
      </c>
      <c r="D438" s="6">
        <f ca="1">IF(A438&lt;$B$1,VLOOKUP(A438,[1]DI!$A$4:$B$15000,2,FALSE),0)</f>
        <v>6.3899999999999998E-2</v>
      </c>
      <c r="E438" s="4">
        <f t="shared" ca="1" si="85"/>
        <v>2.4583E-4</v>
      </c>
      <c r="F438" s="22">
        <f t="shared" si="84"/>
        <v>1.095</v>
      </c>
      <c r="G438" s="7">
        <f t="shared" ca="1" si="86"/>
        <v>1.00026918385</v>
      </c>
      <c r="H438" s="4">
        <f ca="1">TRUNC(PRODUCT(G$10:G437),15)</f>
        <v>1.0915972101207401</v>
      </c>
      <c r="I438" s="4">
        <f t="shared" ca="1" si="93"/>
        <v>1.0787462190907799</v>
      </c>
      <c r="J438" s="4">
        <f t="shared" ca="1" si="87"/>
        <v>1.0119129</v>
      </c>
      <c r="K438" s="4">
        <f t="shared" ca="1" si="88"/>
        <v>95.303200000000004</v>
      </c>
      <c r="L438" s="23">
        <f>IF(VLOOKUP(A438,$U$12:$AD$125,8)=VLOOKUP(A437,$U$12:$AD$125,8),0,VLOOKUP(A438,U$12:$AD$125,8))</f>
        <v>0</v>
      </c>
      <c r="M438" s="9">
        <f>IF(L438&gt;0,VLOOKUP(L438,T$12:$AC$125,7),0)</f>
        <v>0</v>
      </c>
      <c r="N438" s="10">
        <f t="shared" si="89"/>
        <v>0</v>
      </c>
      <c r="O438" s="10">
        <f t="shared" ca="1" si="90"/>
        <v>95.303200000000004</v>
      </c>
      <c r="P438" s="24" t="str">
        <f t="shared" si="94"/>
        <v>A+J=</v>
      </c>
      <c r="Q438" s="12">
        <f t="shared" si="95"/>
        <v>43475</v>
      </c>
      <c r="R438" s="13"/>
      <c r="S438" s="13"/>
      <c r="T438" s="49">
        <v>46070</v>
      </c>
      <c r="U438" s="50" t="s">
        <v>62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</row>
    <row r="439" spans="1:168" x14ac:dyDescent="0.2">
      <c r="A439" s="109">
        <f t="shared" si="91"/>
        <v>43355</v>
      </c>
      <c r="B439" s="4">
        <f t="shared" ca="1" si="96"/>
        <v>8097.4823199900002</v>
      </c>
      <c r="C439" s="4">
        <f t="shared" si="92"/>
        <v>8000</v>
      </c>
      <c r="D439" s="6">
        <f ca="1">IF(A439&lt;$B$1,VLOOKUP(A439,[1]DI!$A$4:$B$15000,2,FALSE),0)</f>
        <v>6.3899999999999998E-2</v>
      </c>
      <c r="E439" s="4">
        <f t="shared" ca="1" si="85"/>
        <v>2.4583E-4</v>
      </c>
      <c r="F439" s="22">
        <f t="shared" si="84"/>
        <v>1.095</v>
      </c>
      <c r="G439" s="7">
        <f t="shared" ca="1" si="86"/>
        <v>1.00026918385</v>
      </c>
      <c r="H439" s="4">
        <f ca="1">TRUNC(PRODUCT(G$10:G438),15)</f>
        <v>1.09189105046041</v>
      </c>
      <c r="I439" s="4">
        <f t="shared" ca="1" si="93"/>
        <v>1.0787462190907799</v>
      </c>
      <c r="J439" s="4">
        <f t="shared" ca="1" si="87"/>
        <v>1.0121852899999999</v>
      </c>
      <c r="K439" s="4">
        <f t="shared" ca="1" si="88"/>
        <v>97.482319989999993</v>
      </c>
      <c r="L439" s="23">
        <f>IF(VLOOKUP(A439,$U$12:$AD$125,8)=VLOOKUP(A438,$U$12:$AD$125,8),0,VLOOKUP(A439,U$12:$AD$125,8))</f>
        <v>0</v>
      </c>
      <c r="M439" s="9">
        <f>IF(L439&gt;0,VLOOKUP(L439,T$12:$AC$125,7),0)</f>
        <v>0</v>
      </c>
      <c r="N439" s="10">
        <f t="shared" si="89"/>
        <v>0</v>
      </c>
      <c r="O439" s="10">
        <f t="shared" ca="1" si="90"/>
        <v>97.482319989999993</v>
      </c>
      <c r="P439" s="24" t="str">
        <f t="shared" si="94"/>
        <v>A+J=</v>
      </c>
      <c r="Q439" s="12">
        <f t="shared" si="95"/>
        <v>43475</v>
      </c>
      <c r="R439" s="13"/>
      <c r="S439" s="13"/>
      <c r="T439" s="49">
        <v>46115</v>
      </c>
      <c r="U439" s="50" t="s">
        <v>79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</row>
    <row r="440" spans="1:168" x14ac:dyDescent="0.2">
      <c r="A440" s="109">
        <f t="shared" si="91"/>
        <v>43356</v>
      </c>
      <c r="B440" s="4">
        <f t="shared" ca="1" si="96"/>
        <v>8099.6620000000003</v>
      </c>
      <c r="C440" s="4">
        <f t="shared" si="92"/>
        <v>8000</v>
      </c>
      <c r="D440" s="6">
        <f ca="1">IF(A440&lt;$B$1,VLOOKUP(A440,[1]DI!$A$4:$B$15000,2,FALSE),0)</f>
        <v>6.3899999999999998E-2</v>
      </c>
      <c r="E440" s="4">
        <f t="shared" ca="1" si="85"/>
        <v>2.4583E-4</v>
      </c>
      <c r="F440" s="22">
        <f t="shared" ref="F440:F503" si="97">F439</f>
        <v>1.095</v>
      </c>
      <c r="G440" s="7">
        <f t="shared" ca="1" si="86"/>
        <v>1.00026918385</v>
      </c>
      <c r="H440" s="4">
        <f ca="1">TRUNC(PRODUCT(G$10:G439),15)</f>
        <v>1.09218496989716</v>
      </c>
      <c r="I440" s="4">
        <f t="shared" ca="1" si="93"/>
        <v>1.0787462190907799</v>
      </c>
      <c r="J440" s="4">
        <f t="shared" ca="1" si="87"/>
        <v>1.01245775</v>
      </c>
      <c r="K440" s="4">
        <f t="shared" ca="1" si="88"/>
        <v>99.662000000000006</v>
      </c>
      <c r="L440" s="23">
        <f>IF(VLOOKUP(A440,$U$12:$AD$125,8)=VLOOKUP(A439,$U$12:$AD$125,8),0,VLOOKUP(A440,U$12:$AD$125,8))</f>
        <v>0</v>
      </c>
      <c r="M440" s="9">
        <f>IF(L440&gt;0,VLOOKUP(L440,T$12:$AC$125,7),0)</f>
        <v>0</v>
      </c>
      <c r="N440" s="10">
        <f t="shared" si="89"/>
        <v>0</v>
      </c>
      <c r="O440" s="10">
        <f t="shared" ca="1" si="90"/>
        <v>99.662000000000006</v>
      </c>
      <c r="P440" s="24" t="str">
        <f t="shared" si="94"/>
        <v>A+J=</v>
      </c>
      <c r="Q440" s="12">
        <f t="shared" si="95"/>
        <v>43475</v>
      </c>
      <c r="R440" s="13"/>
      <c r="S440" s="13"/>
      <c r="T440" s="49">
        <v>46133</v>
      </c>
      <c r="U440" s="50" t="s">
        <v>64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</row>
    <row r="441" spans="1:168" x14ac:dyDescent="0.2">
      <c r="A441" s="109">
        <f t="shared" si="91"/>
        <v>43357</v>
      </c>
      <c r="B441" s="4">
        <f t="shared" ca="1" si="96"/>
        <v>8101.8423199899999</v>
      </c>
      <c r="C441" s="4">
        <f t="shared" si="92"/>
        <v>8000</v>
      </c>
      <c r="D441" s="6">
        <f ca="1">IF(A441&lt;$B$1,VLOOKUP(A441,[1]DI!$A$4:$B$15000,2,FALSE),0)</f>
        <v>6.3899999999999998E-2</v>
      </c>
      <c r="E441" s="4">
        <f t="shared" ca="1" si="85"/>
        <v>2.4583E-4</v>
      </c>
      <c r="F441" s="22">
        <f t="shared" si="97"/>
        <v>1.095</v>
      </c>
      <c r="G441" s="7">
        <f t="shared" ca="1" si="86"/>
        <v>1.00026918385</v>
      </c>
      <c r="H441" s="4">
        <f ca="1">TRUNC(PRODUCT(G$10:G440),15)</f>
        <v>1.09247896845226</v>
      </c>
      <c r="I441" s="4">
        <f t="shared" ca="1" si="93"/>
        <v>1.0787462190907799</v>
      </c>
      <c r="J441" s="4">
        <f t="shared" ca="1" si="87"/>
        <v>1.0127302899999999</v>
      </c>
      <c r="K441" s="4">
        <f t="shared" ca="1" si="88"/>
        <v>101.84231998999999</v>
      </c>
      <c r="L441" s="23">
        <f>IF(VLOOKUP(A441,$U$12:$AD$125,8)=VLOOKUP(A440,$U$12:$AD$125,8),0,VLOOKUP(A441,U$12:$AD$125,8))</f>
        <v>0</v>
      </c>
      <c r="M441" s="9">
        <f>IF(L441&gt;0,VLOOKUP(L441,T$12:$AC$125,7),0)</f>
        <v>0</v>
      </c>
      <c r="N441" s="10">
        <f t="shared" si="89"/>
        <v>0</v>
      </c>
      <c r="O441" s="10">
        <f t="shared" ca="1" si="90"/>
        <v>101.84231998999999</v>
      </c>
      <c r="P441" s="24" t="str">
        <f t="shared" si="94"/>
        <v>A+J=</v>
      </c>
      <c r="Q441" s="12">
        <f t="shared" si="95"/>
        <v>43475</v>
      </c>
      <c r="R441" s="13"/>
      <c r="S441" s="13"/>
      <c r="T441" s="49">
        <v>46143</v>
      </c>
      <c r="U441" s="50" t="s">
        <v>81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</row>
    <row r="442" spans="1:168" x14ac:dyDescent="0.2">
      <c r="A442" s="109">
        <f t="shared" si="91"/>
        <v>43358</v>
      </c>
      <c r="B442" s="4">
        <f t="shared" ca="1" si="96"/>
        <v>8104.0231999999996</v>
      </c>
      <c r="C442" s="4">
        <f t="shared" si="92"/>
        <v>8000</v>
      </c>
      <c r="D442" s="6">
        <f ca="1">IF(A442&lt;$B$1,VLOOKUP(A442,[1]DI!$A$4:$B$15000,2,FALSE),0)</f>
        <v>0</v>
      </c>
      <c r="E442" s="4">
        <f t="shared" ca="1" si="85"/>
        <v>0</v>
      </c>
      <c r="F442" s="22">
        <f t="shared" si="97"/>
        <v>1.095</v>
      </c>
      <c r="G442" s="7">
        <f t="shared" ca="1" si="86"/>
        <v>1</v>
      </c>
      <c r="H442" s="4">
        <f ca="1">TRUNC(PRODUCT(G$10:G441),15)</f>
        <v>1.09277304614704</v>
      </c>
      <c r="I442" s="4">
        <f t="shared" ca="1" si="93"/>
        <v>1.0787462190907799</v>
      </c>
      <c r="J442" s="4">
        <f t="shared" ca="1" si="87"/>
        <v>1.0130029</v>
      </c>
      <c r="K442" s="4">
        <f t="shared" ca="1" si="88"/>
        <v>104.0232</v>
      </c>
      <c r="L442" s="23">
        <f>IF(VLOOKUP(A442,$U$12:$AD$125,8)=VLOOKUP(A441,$U$12:$AD$125,8),0,VLOOKUP(A442,U$12:$AD$125,8))</f>
        <v>0</v>
      </c>
      <c r="M442" s="9">
        <f>IF(L442&gt;0,VLOOKUP(L442,T$12:$AC$125,7),0)</f>
        <v>0</v>
      </c>
      <c r="N442" s="10">
        <f t="shared" si="89"/>
        <v>0</v>
      </c>
      <c r="O442" s="10">
        <f t="shared" ca="1" si="90"/>
        <v>104.0232</v>
      </c>
      <c r="P442" s="24" t="str">
        <f t="shared" si="94"/>
        <v>A+J=</v>
      </c>
      <c r="Q442" s="12">
        <f t="shared" si="95"/>
        <v>43475</v>
      </c>
      <c r="R442" s="13"/>
      <c r="S442" s="13"/>
      <c r="T442" s="49">
        <v>46177</v>
      </c>
      <c r="U442" s="50" t="s">
        <v>80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</row>
    <row r="443" spans="1:168" x14ac:dyDescent="0.2">
      <c r="A443" s="109">
        <f t="shared" si="91"/>
        <v>43359</v>
      </c>
      <c r="B443" s="4">
        <f t="shared" ca="1" si="96"/>
        <v>8104.0231999999996</v>
      </c>
      <c r="C443" s="4">
        <f t="shared" si="92"/>
        <v>8000</v>
      </c>
      <c r="D443" s="6">
        <f ca="1">IF(A443&lt;$B$1,VLOOKUP(A443,[1]DI!$A$4:$B$15000,2,FALSE),0)</f>
        <v>0</v>
      </c>
      <c r="E443" s="4">
        <f t="shared" ca="1" si="85"/>
        <v>0</v>
      </c>
      <c r="F443" s="22">
        <f t="shared" si="97"/>
        <v>1.095</v>
      </c>
      <c r="G443" s="7">
        <f t="shared" ca="1" si="86"/>
        <v>1</v>
      </c>
      <c r="H443" s="4">
        <f ca="1">TRUNC(PRODUCT(G$10:G442),15)</f>
        <v>1.09277304614704</v>
      </c>
      <c r="I443" s="4">
        <f t="shared" ca="1" si="93"/>
        <v>1.0787462190907799</v>
      </c>
      <c r="J443" s="4">
        <f t="shared" ca="1" si="87"/>
        <v>1.0130029</v>
      </c>
      <c r="K443" s="4">
        <f t="shared" ca="1" si="88"/>
        <v>104.0232</v>
      </c>
      <c r="L443" s="23">
        <f>IF(VLOOKUP(A443,$U$12:$AD$125,8)=VLOOKUP(A442,$U$12:$AD$125,8),0,VLOOKUP(A443,U$12:$AD$125,8))</f>
        <v>0</v>
      </c>
      <c r="M443" s="9">
        <f>IF(L443&gt;0,VLOOKUP(L443,T$12:$AC$125,7),0)</f>
        <v>0</v>
      </c>
      <c r="N443" s="10">
        <f t="shared" si="89"/>
        <v>0</v>
      </c>
      <c r="O443" s="10">
        <f t="shared" ca="1" si="90"/>
        <v>104.0232</v>
      </c>
      <c r="P443" s="24" t="str">
        <f t="shared" si="94"/>
        <v>A+J=</v>
      </c>
      <c r="Q443" s="12">
        <f t="shared" si="95"/>
        <v>43475</v>
      </c>
      <c r="R443" s="13"/>
      <c r="S443" s="13"/>
      <c r="T443" s="49">
        <v>46272</v>
      </c>
      <c r="U443" s="50" t="s">
        <v>82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</row>
    <row r="444" spans="1:168" x14ac:dyDescent="0.2">
      <c r="A444" s="109">
        <f t="shared" si="91"/>
        <v>43360</v>
      </c>
      <c r="B444" s="4">
        <f t="shared" ca="1" si="96"/>
        <v>8104.0231999999996</v>
      </c>
      <c r="C444" s="4">
        <f t="shared" si="92"/>
        <v>8000</v>
      </c>
      <c r="D444" s="6">
        <f ca="1">IF(A444&lt;$B$1,VLOOKUP(A444,[1]DI!$A$4:$B$15000,2,FALSE),0)</f>
        <v>6.3899999999999998E-2</v>
      </c>
      <c r="E444" s="4">
        <f t="shared" ca="1" si="85"/>
        <v>2.4583E-4</v>
      </c>
      <c r="F444" s="22">
        <f t="shared" si="97"/>
        <v>1.095</v>
      </c>
      <c r="G444" s="7">
        <f t="shared" ca="1" si="86"/>
        <v>1.00026918385</v>
      </c>
      <c r="H444" s="4">
        <f ca="1">TRUNC(PRODUCT(G$10:G443),15)</f>
        <v>1.09277304614704</v>
      </c>
      <c r="I444" s="4">
        <f t="shared" ca="1" si="93"/>
        <v>1.0787462190907799</v>
      </c>
      <c r="J444" s="4">
        <f t="shared" ca="1" si="87"/>
        <v>1.0130029</v>
      </c>
      <c r="K444" s="4">
        <f t="shared" ca="1" si="88"/>
        <v>104.0232</v>
      </c>
      <c r="L444" s="23">
        <f>IF(VLOOKUP(A444,$U$12:$AD$125,8)=VLOOKUP(A443,$U$12:$AD$125,8),0,VLOOKUP(A444,U$12:$AD$125,8))</f>
        <v>0</v>
      </c>
      <c r="M444" s="9">
        <f>IF(L444&gt;0,VLOOKUP(L444,T$12:$AC$125,7),0)</f>
        <v>0</v>
      </c>
      <c r="N444" s="10">
        <f t="shared" si="89"/>
        <v>0</v>
      </c>
      <c r="O444" s="10">
        <f t="shared" ca="1" si="90"/>
        <v>104.0232</v>
      </c>
      <c r="P444" s="24" t="str">
        <f t="shared" si="94"/>
        <v>A+J=</v>
      </c>
      <c r="Q444" s="12">
        <f t="shared" si="95"/>
        <v>43475</v>
      </c>
      <c r="R444" s="13"/>
      <c r="S444" s="13"/>
      <c r="T444" s="49">
        <v>46307</v>
      </c>
      <c r="U444" s="26" t="s">
        <v>68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</row>
    <row r="445" spans="1:168" x14ac:dyDescent="0.2">
      <c r="A445" s="109">
        <f t="shared" si="91"/>
        <v>43361</v>
      </c>
      <c r="B445" s="4">
        <f t="shared" ca="1" si="96"/>
        <v>8106.2046399999999</v>
      </c>
      <c r="C445" s="4">
        <f t="shared" si="92"/>
        <v>8000</v>
      </c>
      <c r="D445" s="6">
        <f ca="1">IF(A445&lt;$B$1,VLOOKUP(A445,[1]DI!$A$4:$B$15000,2,FALSE),0)</f>
        <v>6.3899999999999998E-2</v>
      </c>
      <c r="E445" s="4">
        <f t="shared" ca="1" si="85"/>
        <v>2.4583E-4</v>
      </c>
      <c r="F445" s="22">
        <f t="shared" si="97"/>
        <v>1.095</v>
      </c>
      <c r="G445" s="7">
        <f t="shared" ca="1" si="86"/>
        <v>1.00026918385</v>
      </c>
      <c r="H445" s="4">
        <f ca="1">TRUNC(PRODUCT(G$10:G444),15)</f>
        <v>1.0930672030027699</v>
      </c>
      <c r="I445" s="4">
        <f t="shared" ca="1" si="93"/>
        <v>1.0787462190907799</v>
      </c>
      <c r="J445" s="4">
        <f t="shared" ca="1" si="87"/>
        <v>1.01327558</v>
      </c>
      <c r="K445" s="4">
        <f t="shared" ca="1" si="88"/>
        <v>106.20464</v>
      </c>
      <c r="L445" s="23">
        <f>IF(VLOOKUP(A445,$U$12:$AD$125,8)=VLOOKUP(A444,$U$12:$AD$125,8),0,VLOOKUP(A445,U$12:$AD$125,8))</f>
        <v>0</v>
      </c>
      <c r="M445" s="9">
        <f>IF(L445&gt;0,VLOOKUP(L445,T$12:$AC$125,7),0)</f>
        <v>0</v>
      </c>
      <c r="N445" s="10">
        <f t="shared" si="89"/>
        <v>0</v>
      </c>
      <c r="O445" s="10">
        <f t="shared" ca="1" si="90"/>
        <v>106.20464</v>
      </c>
      <c r="P445" s="24" t="str">
        <f t="shared" si="94"/>
        <v>A+J=</v>
      </c>
      <c r="Q445" s="12">
        <f t="shared" si="95"/>
        <v>43475</v>
      </c>
      <c r="R445" s="13"/>
      <c r="S445" s="13"/>
      <c r="T445" s="49">
        <v>46328</v>
      </c>
      <c r="U445" s="50" t="s">
        <v>74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</row>
    <row r="446" spans="1:168" x14ac:dyDescent="0.2">
      <c r="A446" s="109">
        <f t="shared" si="91"/>
        <v>43362</v>
      </c>
      <c r="B446" s="4">
        <f t="shared" ca="1" si="96"/>
        <v>8108.3867200000004</v>
      </c>
      <c r="C446" s="4">
        <f t="shared" si="92"/>
        <v>8000</v>
      </c>
      <c r="D446" s="6">
        <f ca="1">IF(A446&lt;$B$1,VLOOKUP(A446,[1]DI!$A$4:$B$15000,2,FALSE),0)</f>
        <v>6.3899999999999998E-2</v>
      </c>
      <c r="E446" s="4">
        <f t="shared" ca="1" si="85"/>
        <v>2.4583E-4</v>
      </c>
      <c r="F446" s="22">
        <f t="shared" si="97"/>
        <v>1.095</v>
      </c>
      <c r="G446" s="7">
        <f t="shared" ca="1" si="86"/>
        <v>1.00026918385</v>
      </c>
      <c r="H446" s="4">
        <f ca="1">TRUNC(PRODUCT(G$10:G445),15)</f>
        <v>1.09336143904079</v>
      </c>
      <c r="I446" s="4">
        <f t="shared" ca="1" si="93"/>
        <v>1.0787462190907799</v>
      </c>
      <c r="J446" s="4">
        <f t="shared" ca="1" si="87"/>
        <v>1.01354834</v>
      </c>
      <c r="K446" s="4">
        <f t="shared" ca="1" si="88"/>
        <v>108.38672</v>
      </c>
      <c r="L446" s="23">
        <f>IF(VLOOKUP(A446,$U$12:$AD$125,8)=VLOOKUP(A445,$U$12:$AD$125,8),0,VLOOKUP(A446,U$12:$AD$125,8))</f>
        <v>0</v>
      </c>
      <c r="M446" s="9">
        <f>IF(L446&gt;0,VLOOKUP(L446,T$12:$AC$125,7),0)</f>
        <v>0</v>
      </c>
      <c r="N446" s="10">
        <f t="shared" si="89"/>
        <v>0</v>
      </c>
      <c r="O446" s="10">
        <f t="shared" ca="1" si="90"/>
        <v>108.38672</v>
      </c>
      <c r="P446" s="24" t="str">
        <f t="shared" si="94"/>
        <v>A+J=</v>
      </c>
      <c r="Q446" s="12">
        <f t="shared" si="95"/>
        <v>43475</v>
      </c>
      <c r="R446" s="13"/>
      <c r="S446" s="13"/>
      <c r="T446" s="49">
        <v>46381</v>
      </c>
      <c r="U446" s="50" t="s">
        <v>76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</row>
    <row r="447" spans="1:168" x14ac:dyDescent="0.2">
      <c r="A447" s="109">
        <f t="shared" si="91"/>
        <v>43363</v>
      </c>
      <c r="B447" s="4">
        <f t="shared" ca="1" si="96"/>
        <v>8110.5693600000004</v>
      </c>
      <c r="C447" s="4">
        <f t="shared" si="92"/>
        <v>8000</v>
      </c>
      <c r="D447" s="6">
        <f ca="1">IF(A447&lt;$B$1,VLOOKUP(A447,[1]DI!$A$4:$B$15000,2,FALSE),0)</f>
        <v>6.3899999999999998E-2</v>
      </c>
      <c r="E447" s="4">
        <f t="shared" ca="1" si="85"/>
        <v>2.4583E-4</v>
      </c>
      <c r="F447" s="22">
        <f t="shared" si="97"/>
        <v>1.095</v>
      </c>
      <c r="G447" s="7">
        <f t="shared" ca="1" si="86"/>
        <v>1.00026918385</v>
      </c>
      <c r="H447" s="4">
        <f ca="1">TRUNC(PRODUCT(G$10:G446),15)</f>
        <v>1.0936557542823899</v>
      </c>
      <c r="I447" s="4">
        <f t="shared" ca="1" si="93"/>
        <v>1.0787462190907799</v>
      </c>
      <c r="J447" s="4">
        <f t="shared" ca="1" si="87"/>
        <v>1.0138211699999999</v>
      </c>
      <c r="K447" s="4">
        <f t="shared" ca="1" si="88"/>
        <v>110.56936</v>
      </c>
      <c r="L447" s="23">
        <f>IF(VLOOKUP(A447,$U$12:$AD$125,8)=VLOOKUP(A446,$U$12:$AD$125,8),0,VLOOKUP(A447,U$12:$AD$125,8))</f>
        <v>0</v>
      </c>
      <c r="M447" s="9">
        <f>IF(L447&gt;0,VLOOKUP(L447,T$12:$AC$125,7),0)</f>
        <v>0</v>
      </c>
      <c r="N447" s="10">
        <f t="shared" si="89"/>
        <v>0</v>
      </c>
      <c r="O447" s="10">
        <f t="shared" ca="1" si="90"/>
        <v>110.56936</v>
      </c>
      <c r="P447" s="24" t="str">
        <f t="shared" si="94"/>
        <v>A+J=</v>
      </c>
      <c r="Q447" s="12">
        <f t="shared" si="95"/>
        <v>43475</v>
      </c>
      <c r="R447" s="13"/>
      <c r="S447" s="13"/>
      <c r="T447" s="49">
        <v>46388</v>
      </c>
      <c r="U447" s="50" t="s">
        <v>78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</row>
    <row r="448" spans="1:168" x14ac:dyDescent="0.2">
      <c r="A448" s="109">
        <f t="shared" si="91"/>
        <v>43364</v>
      </c>
      <c r="B448" s="4">
        <f t="shared" ca="1" si="96"/>
        <v>8112.7525599999999</v>
      </c>
      <c r="C448" s="4">
        <f t="shared" si="92"/>
        <v>8000</v>
      </c>
      <c r="D448" s="6">
        <f ca="1">IF(A448&lt;$B$1,VLOOKUP(A448,[1]DI!$A$4:$B$15000,2,FALSE),0)</f>
        <v>6.3899999999999998E-2</v>
      </c>
      <c r="E448" s="4">
        <f t="shared" ca="1" si="85"/>
        <v>2.4583E-4</v>
      </c>
      <c r="F448" s="22">
        <f t="shared" si="97"/>
        <v>1.095</v>
      </c>
      <c r="G448" s="7">
        <f t="shared" ca="1" si="86"/>
        <v>1.00026918385</v>
      </c>
      <c r="H448" s="4">
        <f ca="1">TRUNC(PRODUCT(G$10:G447),15)</f>
        <v>1.0939501487489001</v>
      </c>
      <c r="I448" s="4">
        <f t="shared" ca="1" si="93"/>
        <v>1.0787462190907799</v>
      </c>
      <c r="J448" s="4">
        <f t="shared" ca="1" si="87"/>
        <v>1.0140940700000001</v>
      </c>
      <c r="K448" s="4">
        <f t="shared" ca="1" si="88"/>
        <v>112.75256</v>
      </c>
      <c r="L448" s="23">
        <f>IF(VLOOKUP(A448,$U$12:$AD$125,8)=VLOOKUP(A447,$U$12:$AD$125,8),0,VLOOKUP(A448,U$12:$AD$125,8))</f>
        <v>0</v>
      </c>
      <c r="M448" s="9">
        <f>IF(L448&gt;0,VLOOKUP(L448,T$12:$AC$125,7),0)</f>
        <v>0</v>
      </c>
      <c r="N448" s="10">
        <f t="shared" si="89"/>
        <v>0</v>
      </c>
      <c r="O448" s="10">
        <f t="shared" ca="1" si="90"/>
        <v>112.75256</v>
      </c>
      <c r="P448" s="24" t="str">
        <f t="shared" si="94"/>
        <v>A+J=</v>
      </c>
      <c r="Q448" s="12">
        <f t="shared" si="95"/>
        <v>43475</v>
      </c>
      <c r="R448" s="13"/>
      <c r="S448" s="13"/>
      <c r="T448" s="49">
        <v>46426</v>
      </c>
      <c r="U448" s="50" t="s">
        <v>62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</row>
    <row r="449" spans="1:168" x14ac:dyDescent="0.2">
      <c r="A449" s="109">
        <f t="shared" si="91"/>
        <v>43365</v>
      </c>
      <c r="B449" s="4">
        <f t="shared" ca="1" si="96"/>
        <v>8114.9363999899997</v>
      </c>
      <c r="C449" s="4">
        <f t="shared" si="92"/>
        <v>8000</v>
      </c>
      <c r="D449" s="6">
        <f ca="1">IF(A449&lt;$B$1,VLOOKUP(A449,[1]DI!$A$4:$B$15000,2,FALSE),0)</f>
        <v>0</v>
      </c>
      <c r="E449" s="4">
        <f t="shared" ca="1" si="85"/>
        <v>0</v>
      </c>
      <c r="F449" s="22">
        <f t="shared" si="97"/>
        <v>1.095</v>
      </c>
      <c r="G449" s="7">
        <f t="shared" ca="1" si="86"/>
        <v>1</v>
      </c>
      <c r="H449" s="4">
        <f ca="1">TRUNC(PRODUCT(G$10:G448),15)</f>
        <v>1.09424462246165</v>
      </c>
      <c r="I449" s="4">
        <f t="shared" ca="1" si="93"/>
        <v>1.0787462190907799</v>
      </c>
      <c r="J449" s="4">
        <f t="shared" ca="1" si="87"/>
        <v>1.0143670499999999</v>
      </c>
      <c r="K449" s="4">
        <f t="shared" ca="1" si="88"/>
        <v>114.93639999</v>
      </c>
      <c r="L449" s="23">
        <f>IF(VLOOKUP(A449,$U$12:$AD$125,8)=VLOOKUP(A448,$U$12:$AD$125,8),0,VLOOKUP(A449,U$12:$AD$125,8))</f>
        <v>0</v>
      </c>
      <c r="M449" s="9">
        <f>IF(L449&gt;0,VLOOKUP(L449,T$12:$AC$125,7),0)</f>
        <v>0</v>
      </c>
      <c r="N449" s="10">
        <f t="shared" si="89"/>
        <v>0</v>
      </c>
      <c r="O449" s="10">
        <f t="shared" ca="1" si="90"/>
        <v>114.93639999</v>
      </c>
      <c r="P449" s="24" t="str">
        <f t="shared" si="94"/>
        <v>A+J=</v>
      </c>
      <c r="Q449" s="12">
        <f t="shared" si="95"/>
        <v>43475</v>
      </c>
      <c r="R449" s="13"/>
      <c r="S449" s="13"/>
      <c r="T449" s="49">
        <v>46427</v>
      </c>
      <c r="U449" s="50" t="s">
        <v>62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</row>
    <row r="450" spans="1:168" x14ac:dyDescent="0.2">
      <c r="A450" s="109">
        <f t="shared" si="91"/>
        <v>43366</v>
      </c>
      <c r="B450" s="4">
        <f t="shared" ca="1" si="96"/>
        <v>8114.9363999899997</v>
      </c>
      <c r="C450" s="4">
        <f t="shared" si="92"/>
        <v>8000</v>
      </c>
      <c r="D450" s="6">
        <f ca="1">IF(A450&lt;$B$1,VLOOKUP(A450,[1]DI!$A$4:$B$15000,2,FALSE),0)</f>
        <v>0</v>
      </c>
      <c r="E450" s="4">
        <f t="shared" ca="1" si="85"/>
        <v>0</v>
      </c>
      <c r="F450" s="22">
        <f t="shared" si="97"/>
        <v>1.095</v>
      </c>
      <c r="G450" s="7">
        <f t="shared" ca="1" si="86"/>
        <v>1</v>
      </c>
      <c r="H450" s="4">
        <f ca="1">TRUNC(PRODUCT(G$10:G449),15)</f>
        <v>1.09424462246165</v>
      </c>
      <c r="I450" s="4">
        <f t="shared" ca="1" si="93"/>
        <v>1.0787462190907799</v>
      </c>
      <c r="J450" s="4">
        <f t="shared" ca="1" si="87"/>
        <v>1.0143670499999999</v>
      </c>
      <c r="K450" s="4">
        <f t="shared" ca="1" si="88"/>
        <v>114.93639999</v>
      </c>
      <c r="L450" s="23">
        <f>IF(VLOOKUP(A450,$U$12:$AD$125,8)=VLOOKUP(A449,$U$12:$AD$125,8),0,VLOOKUP(A450,U$12:$AD$125,8))</f>
        <v>0</v>
      </c>
      <c r="M450" s="9">
        <f>IF(L450&gt;0,VLOOKUP(L450,T$12:$AC$125,7),0)</f>
        <v>0</v>
      </c>
      <c r="N450" s="10">
        <f t="shared" si="89"/>
        <v>0</v>
      </c>
      <c r="O450" s="10">
        <f t="shared" ca="1" si="90"/>
        <v>114.93639999</v>
      </c>
      <c r="P450" s="24" t="str">
        <f t="shared" si="94"/>
        <v>A+J=</v>
      </c>
      <c r="Q450" s="12">
        <f t="shared" si="95"/>
        <v>43475</v>
      </c>
      <c r="R450" s="13"/>
      <c r="S450" s="13"/>
      <c r="T450" s="49">
        <v>46472</v>
      </c>
      <c r="U450" s="50" t="s">
        <v>79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</row>
    <row r="451" spans="1:168" x14ac:dyDescent="0.2">
      <c r="A451" s="109">
        <f t="shared" si="91"/>
        <v>43367</v>
      </c>
      <c r="B451" s="4">
        <f t="shared" ca="1" si="96"/>
        <v>8114.9363999899997</v>
      </c>
      <c r="C451" s="4">
        <f t="shared" si="92"/>
        <v>8000</v>
      </c>
      <c r="D451" s="6">
        <f ca="1">IF(A451&lt;$B$1,VLOOKUP(A451,[1]DI!$A$4:$B$15000,2,FALSE),0)</f>
        <v>6.3899999999999998E-2</v>
      </c>
      <c r="E451" s="4">
        <f t="shared" ca="1" si="85"/>
        <v>2.4583E-4</v>
      </c>
      <c r="F451" s="22">
        <f t="shared" si="97"/>
        <v>1.095</v>
      </c>
      <c r="G451" s="7">
        <f t="shared" ca="1" si="86"/>
        <v>1.00026918385</v>
      </c>
      <c r="H451" s="4">
        <f ca="1">TRUNC(PRODUCT(G$10:G450),15)</f>
        <v>1.09424462246165</v>
      </c>
      <c r="I451" s="4">
        <f t="shared" ca="1" si="93"/>
        <v>1.0787462190907799</v>
      </c>
      <c r="J451" s="4">
        <f t="shared" ca="1" si="87"/>
        <v>1.0143670499999999</v>
      </c>
      <c r="K451" s="4">
        <f t="shared" ca="1" si="88"/>
        <v>114.93639999</v>
      </c>
      <c r="L451" s="23">
        <f>IF(VLOOKUP(A451,$U$12:$AD$125,8)=VLOOKUP(A450,$U$12:$AD$125,8),0,VLOOKUP(A451,U$12:$AD$125,8))</f>
        <v>0</v>
      </c>
      <c r="M451" s="9">
        <f>IF(L451&gt;0,VLOOKUP(L451,T$12:$AC$125,7),0)</f>
        <v>0</v>
      </c>
      <c r="N451" s="10">
        <f t="shared" si="89"/>
        <v>0</v>
      </c>
      <c r="O451" s="10">
        <f t="shared" ca="1" si="90"/>
        <v>114.93639999</v>
      </c>
      <c r="P451" s="24" t="str">
        <f t="shared" si="94"/>
        <v>A+J=</v>
      </c>
      <c r="Q451" s="12">
        <f t="shared" si="95"/>
        <v>43475</v>
      </c>
      <c r="R451" s="13"/>
      <c r="S451" s="13"/>
      <c r="T451" s="49">
        <v>46498</v>
      </c>
      <c r="U451" s="50" t="s">
        <v>64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</row>
    <row r="452" spans="1:168" x14ac:dyDescent="0.2">
      <c r="A452" s="109">
        <f t="shared" si="91"/>
        <v>43368</v>
      </c>
      <c r="B452" s="4">
        <f t="shared" ca="1" si="96"/>
        <v>8117.1207999999997</v>
      </c>
      <c r="C452" s="4">
        <f t="shared" si="92"/>
        <v>8000</v>
      </c>
      <c r="D452" s="6">
        <f ca="1">IF(A452&lt;$B$1,VLOOKUP(A452,[1]DI!$A$4:$B$15000,2,FALSE),0)</f>
        <v>6.3899999999999998E-2</v>
      </c>
      <c r="E452" s="4">
        <f t="shared" ca="1" si="85"/>
        <v>2.4583E-4</v>
      </c>
      <c r="F452" s="22">
        <f t="shared" si="97"/>
        <v>1.095</v>
      </c>
      <c r="G452" s="7">
        <f t="shared" ca="1" si="86"/>
        <v>1.00026918385</v>
      </c>
      <c r="H452" s="4">
        <f ca="1">TRUNC(PRODUCT(G$10:G451),15)</f>
        <v>1.09453917544197</v>
      </c>
      <c r="I452" s="4">
        <f t="shared" ca="1" si="93"/>
        <v>1.0787462190907799</v>
      </c>
      <c r="J452" s="4">
        <f t="shared" ca="1" si="87"/>
        <v>1.0146401</v>
      </c>
      <c r="K452" s="4">
        <f t="shared" ca="1" si="88"/>
        <v>117.1208</v>
      </c>
      <c r="L452" s="23">
        <f>IF(VLOOKUP(A452,$U$12:$AD$125,8)=VLOOKUP(A451,$U$12:$AD$125,8),0,VLOOKUP(A452,U$12:$AD$125,8))</f>
        <v>0</v>
      </c>
      <c r="M452" s="9">
        <f>IF(L452&gt;0,VLOOKUP(L452,T$12:$AC$125,7),0)</f>
        <v>0</v>
      </c>
      <c r="N452" s="10">
        <f t="shared" si="89"/>
        <v>0</v>
      </c>
      <c r="O452" s="10">
        <f t="shared" ca="1" si="90"/>
        <v>117.1208</v>
      </c>
      <c r="P452" s="24" t="str">
        <f t="shared" si="94"/>
        <v>A+J=</v>
      </c>
      <c r="Q452" s="12">
        <f t="shared" si="95"/>
        <v>43475</v>
      </c>
      <c r="R452" s="13"/>
      <c r="S452" s="13"/>
      <c r="T452" s="49">
        <v>46534</v>
      </c>
      <c r="U452" s="50" t="s">
        <v>80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</row>
    <row r="453" spans="1:168" x14ac:dyDescent="0.2">
      <c r="A453" s="109">
        <f t="shared" si="91"/>
        <v>43369</v>
      </c>
      <c r="B453" s="4">
        <f t="shared" ca="1" si="96"/>
        <v>8119.30584</v>
      </c>
      <c r="C453" s="4">
        <f t="shared" si="92"/>
        <v>8000</v>
      </c>
      <c r="D453" s="6">
        <f ca="1">IF(A453&lt;$B$1,VLOOKUP(A453,[1]DI!$A$4:$B$15000,2,FALSE),0)</f>
        <v>6.3899999999999998E-2</v>
      </c>
      <c r="E453" s="4">
        <f t="shared" ca="1" si="85"/>
        <v>2.4583E-4</v>
      </c>
      <c r="F453" s="22">
        <f t="shared" si="97"/>
        <v>1.095</v>
      </c>
      <c r="G453" s="7">
        <f t="shared" ca="1" si="86"/>
        <v>1.00026918385</v>
      </c>
      <c r="H453" s="4">
        <f ca="1">TRUNC(PRODUCT(G$10:G452),15)</f>
        <v>1.0948338077111901</v>
      </c>
      <c r="I453" s="4">
        <f t="shared" ca="1" si="93"/>
        <v>1.0787462190907799</v>
      </c>
      <c r="J453" s="4">
        <f t="shared" ca="1" si="87"/>
        <v>1.0149132300000001</v>
      </c>
      <c r="K453" s="4">
        <f t="shared" ca="1" si="88"/>
        <v>119.30584</v>
      </c>
      <c r="L453" s="23">
        <f>IF(VLOOKUP(A453,$U$12:$AD$125,8)=VLOOKUP(A452,$U$12:$AD$125,8),0,VLOOKUP(A453,U$12:$AD$125,8))</f>
        <v>0</v>
      </c>
      <c r="M453" s="9">
        <f>IF(L453&gt;0,VLOOKUP(L453,T$12:$AC$125,7),0)</f>
        <v>0</v>
      </c>
      <c r="N453" s="10">
        <f t="shared" si="89"/>
        <v>0</v>
      </c>
      <c r="O453" s="10">
        <f t="shared" ca="1" si="90"/>
        <v>119.30584</v>
      </c>
      <c r="P453" s="24" t="str">
        <f t="shared" si="94"/>
        <v>A+J=</v>
      </c>
      <c r="Q453" s="12">
        <f t="shared" si="95"/>
        <v>43475</v>
      </c>
      <c r="R453" s="13"/>
      <c r="S453" s="13"/>
      <c r="T453" s="49">
        <v>46637</v>
      </c>
      <c r="U453" s="50" t="s">
        <v>73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</row>
    <row r="454" spans="1:168" x14ac:dyDescent="0.2">
      <c r="A454" s="109">
        <f t="shared" si="91"/>
        <v>43370</v>
      </c>
      <c r="B454" s="4">
        <f t="shared" ca="1" si="96"/>
        <v>8121.4914399999998</v>
      </c>
      <c r="C454" s="4">
        <f t="shared" si="92"/>
        <v>8000</v>
      </c>
      <c r="D454" s="6">
        <f ca="1">IF(A454&lt;$B$1,VLOOKUP(A454,[1]DI!$A$4:$B$15000,2,FALSE),0)</f>
        <v>6.3899999999999998E-2</v>
      </c>
      <c r="E454" s="4">
        <f t="shared" ca="1" si="85"/>
        <v>2.4583E-4</v>
      </c>
      <c r="F454" s="22">
        <f t="shared" si="97"/>
        <v>1.095</v>
      </c>
      <c r="G454" s="7">
        <f t="shared" ca="1" si="86"/>
        <v>1.00026918385</v>
      </c>
      <c r="H454" s="4">
        <f ca="1">TRUNC(PRODUCT(G$10:G453),15)</f>
        <v>1.0951285192906599</v>
      </c>
      <c r="I454" s="4">
        <f t="shared" ca="1" si="93"/>
        <v>1.0787462190907799</v>
      </c>
      <c r="J454" s="4">
        <f t="shared" ca="1" si="87"/>
        <v>1.01518643</v>
      </c>
      <c r="K454" s="4">
        <f t="shared" ca="1" si="88"/>
        <v>121.49144</v>
      </c>
      <c r="L454" s="23">
        <f>IF(VLOOKUP(A454,$U$12:$AD$125,8)=VLOOKUP(A453,$U$12:$AD$125,8),0,VLOOKUP(A454,U$12:$AD$125,8))</f>
        <v>0</v>
      </c>
      <c r="M454" s="9">
        <f>IF(L454&gt;0,VLOOKUP(L454,T$12:$AC$125,7),0)</f>
        <v>0</v>
      </c>
      <c r="N454" s="10">
        <f t="shared" si="89"/>
        <v>0</v>
      </c>
      <c r="O454" s="10">
        <f t="shared" ca="1" si="90"/>
        <v>121.49144</v>
      </c>
      <c r="P454" s="24" t="str">
        <f t="shared" si="94"/>
        <v>A+J=</v>
      </c>
      <c r="Q454" s="12">
        <f t="shared" si="95"/>
        <v>43475</v>
      </c>
      <c r="R454" s="13"/>
      <c r="S454" s="13"/>
      <c r="T454" s="49">
        <v>46672</v>
      </c>
      <c r="U454" s="26" t="s">
        <v>68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</row>
    <row r="455" spans="1:168" x14ac:dyDescent="0.2">
      <c r="A455" s="109">
        <f t="shared" si="91"/>
        <v>43371</v>
      </c>
      <c r="B455" s="4">
        <f t="shared" ca="1" si="96"/>
        <v>8123.6776</v>
      </c>
      <c r="C455" s="4">
        <f t="shared" si="92"/>
        <v>8000</v>
      </c>
      <c r="D455" s="6">
        <f ca="1">IF(A455&lt;$B$1,VLOOKUP(A455,[1]DI!$A$4:$B$15000,2,FALSE),0)</f>
        <v>6.3899999999999998E-2</v>
      </c>
      <c r="E455" s="4">
        <f t="shared" ca="1" si="85"/>
        <v>2.4583E-4</v>
      </c>
      <c r="F455" s="22">
        <f t="shared" si="97"/>
        <v>1.095</v>
      </c>
      <c r="G455" s="7">
        <f t="shared" ca="1" si="86"/>
        <v>1.00026918385</v>
      </c>
      <c r="H455" s="4">
        <f ca="1">TRUNC(PRODUCT(G$10:G454),15)</f>
        <v>1.0954233102017199</v>
      </c>
      <c r="I455" s="4">
        <f t="shared" ca="1" si="93"/>
        <v>1.0787462190907799</v>
      </c>
      <c r="J455" s="4">
        <f t="shared" ca="1" si="87"/>
        <v>1.0154597000000001</v>
      </c>
      <c r="K455" s="4">
        <f t="shared" ca="1" si="88"/>
        <v>123.6776</v>
      </c>
      <c r="L455" s="23">
        <f>IF(VLOOKUP(A455,$U$12:$AD$125,8)=VLOOKUP(A454,$U$12:$AD$125,8),0,VLOOKUP(A455,U$12:$AD$125,8))</f>
        <v>0</v>
      </c>
      <c r="M455" s="9">
        <f>IF(L455&gt;0,VLOOKUP(L455,T$12:$AC$125,7),0)</f>
        <v>0</v>
      </c>
      <c r="N455" s="10">
        <f t="shared" si="89"/>
        <v>0</v>
      </c>
      <c r="O455" s="10">
        <f t="shared" ca="1" si="90"/>
        <v>123.6776</v>
      </c>
      <c r="P455" s="24" t="str">
        <f t="shared" si="94"/>
        <v>A+J=</v>
      </c>
      <c r="Q455" s="12">
        <f t="shared" si="95"/>
        <v>43475</v>
      </c>
      <c r="R455" s="13"/>
      <c r="S455" s="13"/>
      <c r="T455" s="49">
        <v>46693</v>
      </c>
      <c r="U455" s="50" t="s">
        <v>74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</row>
    <row r="456" spans="1:168" x14ac:dyDescent="0.2">
      <c r="A456" s="109">
        <f t="shared" si="91"/>
        <v>43372</v>
      </c>
      <c r="B456" s="4">
        <f t="shared" ca="1" si="96"/>
        <v>8125.8643199999997</v>
      </c>
      <c r="C456" s="4">
        <f t="shared" si="92"/>
        <v>8000</v>
      </c>
      <c r="D456" s="6">
        <f ca="1">IF(A456&lt;$B$1,VLOOKUP(A456,[1]DI!$A$4:$B$15000,2,FALSE),0)</f>
        <v>0</v>
      </c>
      <c r="E456" s="4">
        <f t="shared" ca="1" si="85"/>
        <v>0</v>
      </c>
      <c r="F456" s="22">
        <f t="shared" si="97"/>
        <v>1.095</v>
      </c>
      <c r="G456" s="7">
        <f t="shared" ca="1" si="86"/>
        <v>1</v>
      </c>
      <c r="H456" s="4">
        <f ca="1">TRUNC(PRODUCT(G$10:G455),15)</f>
        <v>1.0957181804657401</v>
      </c>
      <c r="I456" s="4">
        <f t="shared" ca="1" si="93"/>
        <v>1.0787462190907799</v>
      </c>
      <c r="J456" s="4">
        <f t="shared" ca="1" si="87"/>
        <v>1.01573304</v>
      </c>
      <c r="K456" s="4">
        <f t="shared" ca="1" si="88"/>
        <v>125.86432000000001</v>
      </c>
      <c r="L456" s="23">
        <f>IF(VLOOKUP(A456,$U$12:$AD$125,8)=VLOOKUP(A455,$U$12:$AD$125,8),0,VLOOKUP(A456,U$12:$AD$125,8))</f>
        <v>0</v>
      </c>
      <c r="M456" s="9">
        <f>IF(L456&gt;0,VLOOKUP(L456,T$12:$AC$125,7),0)</f>
        <v>0</v>
      </c>
      <c r="N456" s="10">
        <f t="shared" si="89"/>
        <v>0</v>
      </c>
      <c r="O456" s="10">
        <f t="shared" ca="1" si="90"/>
        <v>125.86432000000001</v>
      </c>
      <c r="P456" s="24" t="str">
        <f t="shared" si="94"/>
        <v>A+J=</v>
      </c>
      <c r="Q456" s="12">
        <f t="shared" si="95"/>
        <v>43475</v>
      </c>
      <c r="R456" s="13"/>
      <c r="S456" s="13"/>
      <c r="T456" s="49">
        <v>46706</v>
      </c>
      <c r="U456" s="50" t="s">
        <v>83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</row>
    <row r="457" spans="1:168" x14ac:dyDescent="0.2">
      <c r="A457" s="109">
        <f t="shared" si="91"/>
        <v>43373</v>
      </c>
      <c r="B457" s="4">
        <f t="shared" ca="1" si="96"/>
        <v>8125.8643199999997</v>
      </c>
      <c r="C457" s="4">
        <f t="shared" si="92"/>
        <v>8000</v>
      </c>
      <c r="D457" s="6">
        <f ca="1">IF(A457&lt;$B$1,VLOOKUP(A457,[1]DI!$A$4:$B$15000,2,FALSE),0)</f>
        <v>0</v>
      </c>
      <c r="E457" s="4">
        <f t="shared" ca="1" si="85"/>
        <v>0</v>
      </c>
      <c r="F457" s="22">
        <f t="shared" si="97"/>
        <v>1.095</v>
      </c>
      <c r="G457" s="7">
        <f t="shared" ca="1" si="86"/>
        <v>1</v>
      </c>
      <c r="H457" s="4">
        <f ca="1">TRUNC(PRODUCT(G$10:G456),15)</f>
        <v>1.0957181804657401</v>
      </c>
      <c r="I457" s="4">
        <f t="shared" ca="1" si="93"/>
        <v>1.0787462190907799</v>
      </c>
      <c r="J457" s="4">
        <f t="shared" ca="1" si="87"/>
        <v>1.01573304</v>
      </c>
      <c r="K457" s="4">
        <f t="shared" ca="1" si="88"/>
        <v>125.86432000000001</v>
      </c>
      <c r="L457" s="23">
        <f>IF(VLOOKUP(A457,$U$12:$AD$125,8)=VLOOKUP(A456,$U$12:$AD$125,8),0,VLOOKUP(A457,U$12:$AD$125,8))</f>
        <v>0</v>
      </c>
      <c r="M457" s="9">
        <f>IF(L457&gt;0,VLOOKUP(L457,T$12:$AC$125,7),0)</f>
        <v>0</v>
      </c>
      <c r="N457" s="10">
        <f t="shared" si="89"/>
        <v>0</v>
      </c>
      <c r="O457" s="10">
        <f t="shared" ca="1" si="90"/>
        <v>125.86432000000001</v>
      </c>
      <c r="P457" s="24" t="str">
        <f t="shared" si="94"/>
        <v>A+J=</v>
      </c>
      <c r="Q457" s="12">
        <f t="shared" si="95"/>
        <v>43475</v>
      </c>
      <c r="R457" s="13"/>
      <c r="S457" s="13"/>
      <c r="T457" s="49">
        <v>46811</v>
      </c>
      <c r="U457" s="50" t="s">
        <v>62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</row>
    <row r="458" spans="1:168" x14ac:dyDescent="0.2">
      <c r="A458" s="109">
        <f t="shared" si="91"/>
        <v>43374</v>
      </c>
      <c r="B458" s="4">
        <f t="shared" ca="1" si="96"/>
        <v>8125.8643199999997</v>
      </c>
      <c r="C458" s="4">
        <f t="shared" si="92"/>
        <v>8000</v>
      </c>
      <c r="D458" s="6">
        <f ca="1">IF(A458&lt;$B$1,VLOOKUP(A458,[1]DI!$A$4:$B$15000,2,FALSE),0)</f>
        <v>6.4000000000000001E-2</v>
      </c>
      <c r="E458" s="4">
        <f t="shared" ref="E458:E521" ca="1" si="98">ROUND((((1+D458)^(1/252)-1)),8)</f>
        <v>2.4620000000000002E-4</v>
      </c>
      <c r="F458" s="22">
        <f t="shared" si="97"/>
        <v>1.095</v>
      </c>
      <c r="G458" s="7">
        <f t="shared" ref="G458:G521" ca="1" si="99">TRUNC((1+(E458*F458)),15)</f>
        <v>1.000269589</v>
      </c>
      <c r="H458" s="4">
        <f ca="1">TRUNC(PRODUCT(G$10:G457),15)</f>
        <v>1.0957181804657401</v>
      </c>
      <c r="I458" s="4">
        <f t="shared" ca="1" si="93"/>
        <v>1.0787462190907799</v>
      </c>
      <c r="J458" s="4">
        <f t="shared" ref="J458:J521" ca="1" si="100">ROUND(TRUNC(H458/I458,15),8)</f>
        <v>1.01573304</v>
      </c>
      <c r="K458" s="4">
        <f t="shared" ref="K458:K521" ca="1" si="101">TRUNC((C458*(J458-1)),8)</f>
        <v>125.86432000000001</v>
      </c>
      <c r="L458" s="23">
        <f>IF(VLOOKUP(A458,$U$12:$AD$125,8)=VLOOKUP(A457,$U$12:$AD$125,8),0,VLOOKUP(A458,U$12:$AD$125,8))</f>
        <v>0</v>
      </c>
      <c r="M458" s="9">
        <f>IF(L458&gt;0,VLOOKUP(L458,T$12:$AC$125,7),0)</f>
        <v>0</v>
      </c>
      <c r="N458" s="10">
        <f t="shared" ref="N458:N521" si="102">IF(M458&gt;0,(C458*M458),0)</f>
        <v>0</v>
      </c>
      <c r="O458" s="10">
        <f t="shared" ref="O458:O521" ca="1" si="103">(K458+N458)</f>
        <v>125.86432000000001</v>
      </c>
      <c r="P458" s="24" t="str">
        <f t="shared" si="94"/>
        <v>A+J=</v>
      </c>
      <c r="Q458" s="12">
        <f t="shared" si="95"/>
        <v>43475</v>
      </c>
      <c r="R458" s="13"/>
      <c r="S458" s="13"/>
      <c r="T458" s="49">
        <v>46812</v>
      </c>
      <c r="U458" s="50" t="s">
        <v>62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</row>
    <row r="459" spans="1:168" x14ac:dyDescent="0.2">
      <c r="A459" s="109">
        <f t="shared" ref="A459:A522" si="104">(A458+1)</f>
        <v>43375</v>
      </c>
      <c r="B459" s="4">
        <f t="shared" ca="1" si="96"/>
        <v>8128.0549600000004</v>
      </c>
      <c r="C459" s="4">
        <f t="shared" ref="C459:C522" si="105">TRUNC(C458-N458,6)</f>
        <v>8000</v>
      </c>
      <c r="D459" s="6">
        <f ca="1">IF(A459&lt;$B$1,VLOOKUP(A459,[1]DI!$A$4:$B$15000,2,FALSE),0)</f>
        <v>6.4000000000000001E-2</v>
      </c>
      <c r="E459" s="4">
        <f t="shared" ca="1" si="98"/>
        <v>2.4620000000000002E-4</v>
      </c>
      <c r="F459" s="22">
        <f t="shared" si="97"/>
        <v>1.095</v>
      </c>
      <c r="G459" s="7">
        <f t="shared" ca="1" si="99"/>
        <v>1.000269589</v>
      </c>
      <c r="H459" s="4">
        <f ca="1">TRUNC(PRODUCT(G$10:G458),15)</f>
        <v>1.0960135740343</v>
      </c>
      <c r="I459" s="4">
        <f t="shared" ref="I459:I522" ca="1" si="106">IF(OR(L458&gt;0,L458="E"),H458,I458)</f>
        <v>1.0787462190907799</v>
      </c>
      <c r="J459" s="4">
        <f t="shared" ca="1" si="100"/>
        <v>1.01600687</v>
      </c>
      <c r="K459" s="4">
        <f t="shared" ca="1" si="101"/>
        <v>128.05495999999999</v>
      </c>
      <c r="L459" s="23">
        <f>IF(VLOOKUP(A459,$U$12:$AD$125,8)=VLOOKUP(A458,$U$12:$AD$125,8),0,VLOOKUP(A459,U$12:$AD$125,8))</f>
        <v>0</v>
      </c>
      <c r="M459" s="9">
        <f>IF(L459&gt;0,VLOOKUP(L459,T$12:$AC$125,7),0)</f>
        <v>0</v>
      </c>
      <c r="N459" s="10">
        <f t="shared" si="102"/>
        <v>0</v>
      </c>
      <c r="O459" s="10">
        <f t="shared" ca="1" si="103"/>
        <v>128.05495999999999</v>
      </c>
      <c r="P459" s="24" t="str">
        <f t="shared" ref="P459:P522" si="107">IF(L458&gt;0,VLOOKUP(A458,$U$12:$AD$125,9),P458)</f>
        <v>A+J=</v>
      </c>
      <c r="Q459" s="12">
        <f t="shared" ref="Q459:Q522" si="108">IF(L458&gt;0,VLOOKUP(A458,$U$12:$AD$125,10),Q458)</f>
        <v>43475</v>
      </c>
      <c r="R459" s="13"/>
      <c r="S459" s="13"/>
      <c r="T459" s="49">
        <v>46857</v>
      </c>
      <c r="U459" s="50" t="s">
        <v>79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</row>
    <row r="460" spans="1:168" x14ac:dyDescent="0.2">
      <c r="A460" s="109">
        <f t="shared" si="104"/>
        <v>43376</v>
      </c>
      <c r="B460" s="4">
        <f t="shared" ca="1" si="96"/>
        <v>8130.2462400000004</v>
      </c>
      <c r="C460" s="4">
        <f t="shared" si="105"/>
        <v>8000</v>
      </c>
      <c r="D460" s="6">
        <f ca="1">IF(A460&lt;$B$1,VLOOKUP(A460,[1]DI!$A$4:$B$15000,2,FALSE),0)</f>
        <v>6.4000000000000001E-2</v>
      </c>
      <c r="E460" s="4">
        <f t="shared" ca="1" si="98"/>
        <v>2.4620000000000002E-4</v>
      </c>
      <c r="F460" s="22">
        <f t="shared" si="97"/>
        <v>1.095</v>
      </c>
      <c r="G460" s="7">
        <f t="shared" ca="1" si="99"/>
        <v>1.000269589</v>
      </c>
      <c r="H460" s="4">
        <f ca="1">TRUNC(PRODUCT(G$10:G459),15)</f>
        <v>1.0963090472377099</v>
      </c>
      <c r="I460" s="4">
        <f t="shared" ca="1" si="106"/>
        <v>1.0787462190907799</v>
      </c>
      <c r="J460" s="4">
        <f t="shared" ca="1" si="100"/>
        <v>1.01628078</v>
      </c>
      <c r="K460" s="4">
        <f t="shared" ca="1" si="101"/>
        <v>130.24624</v>
      </c>
      <c r="L460" s="23">
        <f>IF(VLOOKUP(A460,$U$12:$AD$125,8)=VLOOKUP(A459,$U$12:$AD$125,8),0,VLOOKUP(A460,U$12:$AD$125,8))</f>
        <v>0</v>
      </c>
      <c r="M460" s="9">
        <f>IF(L460&gt;0,VLOOKUP(L460,T$12:$AC$125,7),0)</f>
        <v>0</v>
      </c>
      <c r="N460" s="10">
        <f t="shared" si="102"/>
        <v>0</v>
      </c>
      <c r="O460" s="10">
        <f t="shared" ca="1" si="103"/>
        <v>130.24624</v>
      </c>
      <c r="P460" s="24" t="str">
        <f t="shared" si="107"/>
        <v>A+J=</v>
      </c>
      <c r="Q460" s="12">
        <f t="shared" si="108"/>
        <v>43475</v>
      </c>
      <c r="R460" s="13"/>
      <c r="S460" s="13"/>
      <c r="T460" s="49">
        <v>46864</v>
      </c>
      <c r="U460" s="50" t="s">
        <v>64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</row>
    <row r="461" spans="1:168" x14ac:dyDescent="0.2">
      <c r="A461" s="109">
        <f t="shared" si="104"/>
        <v>43377</v>
      </c>
      <c r="B461" s="4">
        <f t="shared" ca="1" si="96"/>
        <v>8132.4380799999999</v>
      </c>
      <c r="C461" s="4">
        <f t="shared" si="105"/>
        <v>8000</v>
      </c>
      <c r="D461" s="6">
        <f ca="1">IF(A461&lt;$B$1,VLOOKUP(A461,[1]DI!$A$4:$B$15000,2,FALSE),0)</f>
        <v>6.4000000000000001E-2</v>
      </c>
      <c r="E461" s="4">
        <f t="shared" ca="1" si="98"/>
        <v>2.4620000000000002E-4</v>
      </c>
      <c r="F461" s="22">
        <f t="shared" si="97"/>
        <v>1.095</v>
      </c>
      <c r="G461" s="7">
        <f t="shared" ca="1" si="99"/>
        <v>1.000269589</v>
      </c>
      <c r="H461" s="4">
        <f ca="1">TRUNC(PRODUCT(G$10:G460),15)</f>
        <v>1.0966046000974401</v>
      </c>
      <c r="I461" s="4">
        <f t="shared" ca="1" si="106"/>
        <v>1.0787462190907799</v>
      </c>
      <c r="J461" s="4">
        <f t="shared" ca="1" si="100"/>
        <v>1.01655476</v>
      </c>
      <c r="K461" s="4">
        <f t="shared" ca="1" si="101"/>
        <v>132.43808000000001</v>
      </c>
      <c r="L461" s="23">
        <f>IF(VLOOKUP(A461,$U$12:$AD$125,8)=VLOOKUP(A460,$U$12:$AD$125,8),0,VLOOKUP(A461,U$12:$AD$125,8))</f>
        <v>0</v>
      </c>
      <c r="M461" s="9">
        <f>IF(L461&gt;0,VLOOKUP(L461,T$12:$AC$125,7),0)</f>
        <v>0</v>
      </c>
      <c r="N461" s="10">
        <f t="shared" si="102"/>
        <v>0</v>
      </c>
      <c r="O461" s="10">
        <f t="shared" ca="1" si="103"/>
        <v>132.43808000000001</v>
      </c>
      <c r="P461" s="24" t="str">
        <f t="shared" si="107"/>
        <v>A+J=</v>
      </c>
      <c r="Q461" s="12">
        <f t="shared" si="108"/>
        <v>43475</v>
      </c>
      <c r="R461" s="13"/>
      <c r="S461" s="13"/>
      <c r="T461" s="49">
        <v>46874</v>
      </c>
      <c r="U461" s="50" t="s">
        <v>81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</row>
    <row r="462" spans="1:168" x14ac:dyDescent="0.2">
      <c r="A462" s="109">
        <f t="shared" si="104"/>
        <v>43378</v>
      </c>
      <c r="B462" s="4">
        <f t="shared" ca="1" si="96"/>
        <v>8134.6304799999998</v>
      </c>
      <c r="C462" s="4">
        <f t="shared" si="105"/>
        <v>8000</v>
      </c>
      <c r="D462" s="6">
        <f ca="1">IF(A462&lt;$B$1,VLOOKUP(A462,[1]DI!$A$4:$B$15000,2,FALSE),0)</f>
        <v>6.4000000000000001E-2</v>
      </c>
      <c r="E462" s="4">
        <f t="shared" ca="1" si="98"/>
        <v>2.4620000000000002E-4</v>
      </c>
      <c r="F462" s="22">
        <f t="shared" si="97"/>
        <v>1.095</v>
      </c>
      <c r="G462" s="7">
        <f t="shared" ca="1" si="99"/>
        <v>1.000269589</v>
      </c>
      <c r="H462" s="4">
        <f ca="1">TRUNC(PRODUCT(G$10:G461),15)</f>
        <v>1.0969002326349799</v>
      </c>
      <c r="I462" s="4">
        <f t="shared" ca="1" si="106"/>
        <v>1.0787462190907799</v>
      </c>
      <c r="J462" s="4">
        <f t="shared" ca="1" si="100"/>
        <v>1.01682881</v>
      </c>
      <c r="K462" s="4">
        <f t="shared" ca="1" si="101"/>
        <v>134.63048000000001</v>
      </c>
      <c r="L462" s="23">
        <f>IF(VLOOKUP(A462,$U$12:$AD$125,8)=VLOOKUP(A461,$U$12:$AD$125,8),0,VLOOKUP(A462,U$12:$AD$125,8))</f>
        <v>0</v>
      </c>
      <c r="M462" s="9">
        <f>IF(L462&gt;0,VLOOKUP(L462,T$12:$AC$125,7),0)</f>
        <v>0</v>
      </c>
      <c r="N462" s="10">
        <f t="shared" si="102"/>
        <v>0</v>
      </c>
      <c r="O462" s="10">
        <f t="shared" ca="1" si="103"/>
        <v>134.63048000000001</v>
      </c>
      <c r="P462" s="24" t="str">
        <f t="shared" si="107"/>
        <v>A+J=</v>
      </c>
      <c r="Q462" s="12">
        <f t="shared" si="108"/>
        <v>43475</v>
      </c>
      <c r="R462" s="13"/>
      <c r="S462" s="13"/>
      <c r="T462" s="49">
        <v>46919</v>
      </c>
      <c r="U462" s="50" t="s">
        <v>80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</row>
    <row r="463" spans="1:168" x14ac:dyDescent="0.2">
      <c r="A463" s="109">
        <f t="shared" si="104"/>
        <v>43379</v>
      </c>
      <c r="B463" s="4">
        <f t="shared" ca="1" si="96"/>
        <v>8136.8234400000001</v>
      </c>
      <c r="C463" s="4">
        <f t="shared" si="105"/>
        <v>8000</v>
      </c>
      <c r="D463" s="6">
        <f ca="1">IF(A463&lt;$B$1,VLOOKUP(A463,[1]DI!$A$4:$B$15000,2,FALSE),0)</f>
        <v>0</v>
      </c>
      <c r="E463" s="4">
        <f t="shared" ca="1" si="98"/>
        <v>0</v>
      </c>
      <c r="F463" s="22">
        <f t="shared" si="97"/>
        <v>1.095</v>
      </c>
      <c r="G463" s="7">
        <f t="shared" ca="1" si="99"/>
        <v>1</v>
      </c>
      <c r="H463" s="4">
        <f ca="1">TRUNC(PRODUCT(G$10:G462),15)</f>
        <v>1.0971959448718001</v>
      </c>
      <c r="I463" s="4">
        <f t="shared" ca="1" si="106"/>
        <v>1.0787462190907799</v>
      </c>
      <c r="J463" s="4">
        <f t="shared" ca="1" si="100"/>
        <v>1.0171029300000001</v>
      </c>
      <c r="K463" s="4">
        <f t="shared" ca="1" si="101"/>
        <v>136.82344000000001</v>
      </c>
      <c r="L463" s="23">
        <f>IF(VLOOKUP(A463,$U$12:$AD$125,8)=VLOOKUP(A462,$U$12:$AD$125,8),0,VLOOKUP(A463,U$12:$AD$125,8))</f>
        <v>0</v>
      </c>
      <c r="M463" s="9">
        <f>IF(L463&gt;0,VLOOKUP(L463,T$12:$AC$125,7),0)</f>
        <v>0</v>
      </c>
      <c r="N463" s="10">
        <f t="shared" si="102"/>
        <v>0</v>
      </c>
      <c r="O463" s="10">
        <f t="shared" ca="1" si="103"/>
        <v>136.82344000000001</v>
      </c>
      <c r="P463" s="24" t="str">
        <f t="shared" si="107"/>
        <v>A+J=</v>
      </c>
      <c r="Q463" s="12">
        <f t="shared" si="108"/>
        <v>43475</v>
      </c>
      <c r="R463" s="13"/>
      <c r="S463" s="13"/>
      <c r="T463" s="49">
        <v>47003</v>
      </c>
      <c r="U463" s="50" t="s">
        <v>82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</row>
    <row r="464" spans="1:168" x14ac:dyDescent="0.2">
      <c r="A464" s="109">
        <f t="shared" si="104"/>
        <v>43380</v>
      </c>
      <c r="B464" s="4">
        <f t="shared" ca="1" si="96"/>
        <v>8136.8234400000001</v>
      </c>
      <c r="C464" s="4">
        <f t="shared" si="105"/>
        <v>8000</v>
      </c>
      <c r="D464" s="6">
        <f ca="1">IF(A464&lt;$B$1,VLOOKUP(A464,[1]DI!$A$4:$B$15000,2,FALSE),0)</f>
        <v>0</v>
      </c>
      <c r="E464" s="4">
        <f t="shared" ca="1" si="98"/>
        <v>0</v>
      </c>
      <c r="F464" s="22">
        <f t="shared" si="97"/>
        <v>1.095</v>
      </c>
      <c r="G464" s="7">
        <f t="shared" ca="1" si="99"/>
        <v>1</v>
      </c>
      <c r="H464" s="4">
        <f ca="1">TRUNC(PRODUCT(G$10:G463),15)</f>
        <v>1.0971959448718001</v>
      </c>
      <c r="I464" s="4">
        <f t="shared" ca="1" si="106"/>
        <v>1.0787462190907799</v>
      </c>
      <c r="J464" s="4">
        <f t="shared" ca="1" si="100"/>
        <v>1.0171029300000001</v>
      </c>
      <c r="K464" s="4">
        <f t="shared" ca="1" si="101"/>
        <v>136.82344000000001</v>
      </c>
      <c r="L464" s="23">
        <f>IF(VLOOKUP(A464,$U$12:$AD$125,8)=VLOOKUP(A463,$U$12:$AD$125,8),0,VLOOKUP(A464,U$12:$AD$125,8))</f>
        <v>0</v>
      </c>
      <c r="M464" s="9">
        <f>IF(L464&gt;0,VLOOKUP(L464,T$12:$AC$125,7),0)</f>
        <v>0</v>
      </c>
      <c r="N464" s="10">
        <f t="shared" si="102"/>
        <v>0</v>
      </c>
      <c r="O464" s="10">
        <f t="shared" ca="1" si="103"/>
        <v>136.82344000000001</v>
      </c>
      <c r="P464" s="24" t="str">
        <f t="shared" si="107"/>
        <v>A+J=</v>
      </c>
      <c r="Q464" s="12">
        <f t="shared" si="108"/>
        <v>43475</v>
      </c>
      <c r="R464" s="13"/>
      <c r="S464" s="13"/>
      <c r="T464" s="49">
        <v>47038</v>
      </c>
      <c r="U464" s="26" t="s">
        <v>68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</row>
    <row r="465" spans="1:171" x14ac:dyDescent="0.2">
      <c r="A465" s="109">
        <f t="shared" si="104"/>
        <v>43381</v>
      </c>
      <c r="B465" s="4">
        <f t="shared" ca="1" si="96"/>
        <v>8136.8234400000001</v>
      </c>
      <c r="C465" s="4">
        <f t="shared" si="105"/>
        <v>8000</v>
      </c>
      <c r="D465" s="6">
        <f ca="1">IF(A465&lt;$B$1,VLOOKUP(A465,[1]DI!$A$4:$B$15000,2,FALSE),0)</f>
        <v>6.4000000000000001E-2</v>
      </c>
      <c r="E465" s="4">
        <f t="shared" ca="1" si="98"/>
        <v>2.4620000000000002E-4</v>
      </c>
      <c r="F465" s="22">
        <f t="shared" si="97"/>
        <v>1.095</v>
      </c>
      <c r="G465" s="7">
        <f t="shared" ca="1" si="99"/>
        <v>1.000269589</v>
      </c>
      <c r="H465" s="4">
        <f ca="1">TRUNC(PRODUCT(G$10:G464),15)</f>
        <v>1.0971959448718001</v>
      </c>
      <c r="I465" s="4">
        <f t="shared" ca="1" si="106"/>
        <v>1.0787462190907799</v>
      </c>
      <c r="J465" s="4">
        <f t="shared" ca="1" si="100"/>
        <v>1.0171029300000001</v>
      </c>
      <c r="K465" s="4">
        <f t="shared" ca="1" si="101"/>
        <v>136.82344000000001</v>
      </c>
      <c r="L465" s="23">
        <f>IF(VLOOKUP(A465,$U$12:$AD$125,8)=VLOOKUP(A464,$U$12:$AD$125,8),0,VLOOKUP(A465,U$12:$AD$125,8))</f>
        <v>0</v>
      </c>
      <c r="M465" s="9">
        <f>IF(L465&gt;0,VLOOKUP(L465,T$12:$AC$125,7),0)</f>
        <v>0</v>
      </c>
      <c r="N465" s="10">
        <f t="shared" si="102"/>
        <v>0</v>
      </c>
      <c r="O465" s="10">
        <f t="shared" ca="1" si="103"/>
        <v>136.82344000000001</v>
      </c>
      <c r="P465" s="24" t="str">
        <f t="shared" si="107"/>
        <v>A+J=</v>
      </c>
      <c r="Q465" s="12">
        <f t="shared" si="108"/>
        <v>43475</v>
      </c>
      <c r="R465" s="13"/>
      <c r="S465" s="13"/>
      <c r="T465" s="49">
        <v>47059</v>
      </c>
      <c r="U465" s="50" t="s">
        <v>74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</row>
    <row r="466" spans="1:171" x14ac:dyDescent="0.2">
      <c r="A466" s="109">
        <f t="shared" si="104"/>
        <v>43382</v>
      </c>
      <c r="B466" s="4">
        <f t="shared" ca="1" si="96"/>
        <v>8139.0170399999997</v>
      </c>
      <c r="C466" s="4">
        <f t="shared" si="105"/>
        <v>8000</v>
      </c>
      <c r="D466" s="6">
        <f ca="1">IF(A466&lt;$B$1,VLOOKUP(A466,[1]DI!$A$4:$B$15000,2,FALSE),0)</f>
        <v>6.4000000000000001E-2</v>
      </c>
      <c r="E466" s="4">
        <f t="shared" ca="1" si="98"/>
        <v>2.4620000000000002E-4</v>
      </c>
      <c r="F466" s="22">
        <f t="shared" si="97"/>
        <v>1.095</v>
      </c>
      <c r="G466" s="7">
        <f t="shared" ca="1" si="99"/>
        <v>1.000269589</v>
      </c>
      <c r="H466" s="4">
        <f ca="1">TRUNC(PRODUCT(G$10:G465),15)</f>
        <v>1.0974917368293799</v>
      </c>
      <c r="I466" s="4">
        <f t="shared" ca="1" si="106"/>
        <v>1.0787462190907799</v>
      </c>
      <c r="J466" s="4">
        <f t="shared" ca="1" si="100"/>
        <v>1.0173771300000001</v>
      </c>
      <c r="K466" s="4">
        <f t="shared" ca="1" si="101"/>
        <v>139.01704000000001</v>
      </c>
      <c r="L466" s="23">
        <f>IF(VLOOKUP(A466,$U$12:$AD$125,8)=VLOOKUP(A465,$U$12:$AD$125,8),0,VLOOKUP(A466,U$12:$AD$125,8))</f>
        <v>0</v>
      </c>
      <c r="M466" s="9">
        <f>IF(L466&gt;0,VLOOKUP(L466,T$12:$AC$125,7),0)</f>
        <v>0</v>
      </c>
      <c r="N466" s="10">
        <f t="shared" si="102"/>
        <v>0</v>
      </c>
      <c r="O466" s="10">
        <f t="shared" ca="1" si="103"/>
        <v>139.01704000000001</v>
      </c>
      <c r="P466" s="24" t="str">
        <f t="shared" si="107"/>
        <v>A+J=</v>
      </c>
      <c r="Q466" s="12">
        <f t="shared" si="108"/>
        <v>43475</v>
      </c>
      <c r="R466" s="13"/>
      <c r="S466" s="13"/>
      <c r="T466" s="49">
        <v>47072</v>
      </c>
      <c r="U466" s="50" t="s">
        <v>83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</row>
    <row r="467" spans="1:171" x14ac:dyDescent="0.2">
      <c r="A467" s="109">
        <f t="shared" si="104"/>
        <v>43383</v>
      </c>
      <c r="B467" s="4">
        <f t="shared" ca="1" si="96"/>
        <v>8141.2112799999995</v>
      </c>
      <c r="C467" s="4">
        <f t="shared" si="105"/>
        <v>8000</v>
      </c>
      <c r="D467" s="6">
        <f ca="1">IF(A467&lt;$B$1,VLOOKUP(A467,[1]DI!$A$4:$B$15000,2,FALSE),0)</f>
        <v>6.4000000000000001E-2</v>
      </c>
      <c r="E467" s="4">
        <f t="shared" ca="1" si="98"/>
        <v>2.4620000000000002E-4</v>
      </c>
      <c r="F467" s="22">
        <f t="shared" si="97"/>
        <v>1.095</v>
      </c>
      <c r="G467" s="7">
        <f t="shared" ca="1" si="99"/>
        <v>1.000269589</v>
      </c>
      <c r="H467" s="4">
        <f ca="1">TRUNC(PRODUCT(G$10:G466),15)</f>
        <v>1.09778760852922</v>
      </c>
      <c r="I467" s="4">
        <f t="shared" ca="1" si="106"/>
        <v>1.0787462190907799</v>
      </c>
      <c r="J467" s="4">
        <f t="shared" ca="1" si="100"/>
        <v>1.01765141</v>
      </c>
      <c r="K467" s="4">
        <f t="shared" ca="1" si="101"/>
        <v>141.21127999999999</v>
      </c>
      <c r="L467" s="23">
        <f>IF(VLOOKUP(A467,$U$12:$AD$125,8)=VLOOKUP(A466,$U$12:$AD$125,8),0,VLOOKUP(A467,U$12:$AD$125,8))</f>
        <v>0</v>
      </c>
      <c r="M467" s="9">
        <f>IF(L467&gt;0,VLOOKUP(L467,T$12:$AC$125,7),0)</f>
        <v>0</v>
      </c>
      <c r="N467" s="10">
        <f t="shared" si="102"/>
        <v>0</v>
      </c>
      <c r="O467" s="10">
        <f t="shared" ca="1" si="103"/>
        <v>141.21127999999999</v>
      </c>
      <c r="P467" s="24" t="str">
        <f t="shared" si="107"/>
        <v>A+J=</v>
      </c>
      <c r="Q467" s="12">
        <f t="shared" si="108"/>
        <v>43475</v>
      </c>
      <c r="R467" s="13"/>
      <c r="S467" s="13"/>
      <c r="T467" s="49">
        <v>47112</v>
      </c>
      <c r="U467" s="50" t="s">
        <v>76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</row>
    <row r="468" spans="1:171" x14ac:dyDescent="0.2">
      <c r="A468" s="109">
        <f t="shared" si="104"/>
        <v>43384</v>
      </c>
      <c r="B468" s="4">
        <f t="shared" ca="1" si="96"/>
        <v>8143.4060799999997</v>
      </c>
      <c r="C468" s="4">
        <f t="shared" si="105"/>
        <v>8000</v>
      </c>
      <c r="D468" s="6">
        <f ca="1">IF(A468&lt;$B$1,VLOOKUP(A468,[1]DI!$A$4:$B$15000,2,FALSE),0)</f>
        <v>6.4000000000000001E-2</v>
      </c>
      <c r="E468" s="4">
        <f t="shared" ca="1" si="98"/>
        <v>2.4620000000000002E-4</v>
      </c>
      <c r="F468" s="22">
        <f t="shared" si="97"/>
        <v>1.095</v>
      </c>
      <c r="G468" s="7">
        <f t="shared" ca="1" si="99"/>
        <v>1.000269589</v>
      </c>
      <c r="H468" s="4">
        <f ca="1">TRUNC(PRODUCT(G$10:G467),15)</f>
        <v>1.09808355999281</v>
      </c>
      <c r="I468" s="4">
        <f t="shared" ca="1" si="106"/>
        <v>1.0787462190907799</v>
      </c>
      <c r="J468" s="4">
        <f t="shared" ca="1" si="100"/>
        <v>1.01792576</v>
      </c>
      <c r="K468" s="4">
        <f t="shared" ca="1" si="101"/>
        <v>143.40608</v>
      </c>
      <c r="L468" s="23">
        <f>IF(VLOOKUP(A468,$U$12:$AD$125,8)=VLOOKUP(A467,$U$12:$AD$125,8),0,VLOOKUP(A468,U$12:$AD$125,8))</f>
        <v>0</v>
      </c>
      <c r="M468" s="9">
        <f>IF(L468&gt;0,VLOOKUP(L468,T$12:$AC$125,7),0)</f>
        <v>0</v>
      </c>
      <c r="N468" s="10">
        <f t="shared" si="102"/>
        <v>0</v>
      </c>
      <c r="O468" s="10">
        <f t="shared" ca="1" si="103"/>
        <v>143.40608</v>
      </c>
      <c r="P468" s="24" t="str">
        <f t="shared" si="107"/>
        <v>A+J=</v>
      </c>
      <c r="Q468" s="12">
        <f t="shared" si="108"/>
        <v>43475</v>
      </c>
      <c r="R468" s="13"/>
      <c r="S468" s="36"/>
      <c r="T468" s="49">
        <v>47119</v>
      </c>
      <c r="U468" s="50" t="s">
        <v>78</v>
      </c>
      <c r="V468" s="36"/>
      <c r="W468" s="36"/>
      <c r="X468" s="36"/>
      <c r="Y468" s="36"/>
      <c r="Z468" s="13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8"/>
      <c r="FN468" s="38"/>
      <c r="FO468" s="38"/>
    </row>
    <row r="469" spans="1:171" x14ac:dyDescent="0.2">
      <c r="A469" s="109">
        <f t="shared" si="104"/>
        <v>43385</v>
      </c>
      <c r="B469" s="4">
        <f t="shared" ca="1" si="96"/>
        <v>8145.6014400000004</v>
      </c>
      <c r="C469" s="4">
        <f t="shared" si="105"/>
        <v>8000</v>
      </c>
      <c r="D469" s="6">
        <f ca="1">IF(A469&lt;$B$1,VLOOKUP(A469,[1]DI!$A$4:$B$15000,2,FALSE),0)</f>
        <v>0</v>
      </c>
      <c r="E469" s="4">
        <f t="shared" ca="1" si="98"/>
        <v>0</v>
      </c>
      <c r="F469" s="22">
        <f t="shared" si="97"/>
        <v>1.095</v>
      </c>
      <c r="G469" s="7">
        <f t="shared" ca="1" si="99"/>
        <v>1</v>
      </c>
      <c r="H469" s="4">
        <f ca="1">TRUNC(PRODUCT(G$10:G468),15)</f>
        <v>1.0983795912416701</v>
      </c>
      <c r="I469" s="4">
        <f t="shared" ca="1" si="106"/>
        <v>1.0787462190907799</v>
      </c>
      <c r="J469" s="4">
        <f t="shared" ca="1" si="100"/>
        <v>1.01820018</v>
      </c>
      <c r="K469" s="4">
        <f t="shared" ca="1" si="101"/>
        <v>145.60144</v>
      </c>
      <c r="L469" s="23">
        <f>IF(VLOOKUP(A469,$U$12:$AD$125,8)=VLOOKUP(A468,$U$12:$AD$125,8),0,VLOOKUP(A469,U$12:$AD$125,8))</f>
        <v>0</v>
      </c>
      <c r="M469" s="9">
        <f>IF(L469&gt;0,VLOOKUP(L469,T$12:$AC$125,7),0)</f>
        <v>0</v>
      </c>
      <c r="N469" s="10">
        <f t="shared" si="102"/>
        <v>0</v>
      </c>
      <c r="O469" s="10">
        <f t="shared" ca="1" si="103"/>
        <v>145.60144</v>
      </c>
      <c r="P469" s="24" t="str">
        <f t="shared" si="107"/>
        <v>A+J=</v>
      </c>
      <c r="Q469" s="12">
        <f t="shared" si="108"/>
        <v>43475</v>
      </c>
      <c r="R469" s="13"/>
      <c r="S469" s="13"/>
      <c r="T469" s="49">
        <v>47161</v>
      </c>
      <c r="U469" s="50" t="s">
        <v>62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</row>
    <row r="470" spans="1:171" x14ac:dyDescent="0.2">
      <c r="A470" s="109">
        <f t="shared" si="104"/>
        <v>43386</v>
      </c>
      <c r="B470" s="4">
        <f t="shared" ca="1" si="96"/>
        <v>8145.6014400000004</v>
      </c>
      <c r="C470" s="4">
        <f t="shared" si="105"/>
        <v>8000</v>
      </c>
      <c r="D470" s="6">
        <f ca="1">IF(A470&lt;$B$1,VLOOKUP(A470,[1]DI!$A$4:$B$15000,2,FALSE),0)</f>
        <v>0</v>
      </c>
      <c r="E470" s="4">
        <f t="shared" ca="1" si="98"/>
        <v>0</v>
      </c>
      <c r="F470" s="22">
        <f t="shared" si="97"/>
        <v>1.095</v>
      </c>
      <c r="G470" s="7">
        <f t="shared" ca="1" si="99"/>
        <v>1</v>
      </c>
      <c r="H470" s="4">
        <f ca="1">TRUNC(PRODUCT(G$10:G469),15)</f>
        <v>1.0983795912416701</v>
      </c>
      <c r="I470" s="4">
        <f t="shared" ca="1" si="106"/>
        <v>1.0787462190907799</v>
      </c>
      <c r="J470" s="4">
        <f t="shared" ca="1" si="100"/>
        <v>1.01820018</v>
      </c>
      <c r="K470" s="4">
        <f t="shared" ca="1" si="101"/>
        <v>145.60144</v>
      </c>
      <c r="L470" s="23">
        <f>IF(VLOOKUP(A470,$U$12:$AD$125,8)=VLOOKUP(A469,$U$12:$AD$125,8),0,VLOOKUP(A470,U$12:$AD$125,8))</f>
        <v>0</v>
      </c>
      <c r="M470" s="9">
        <f>IF(L470&gt;0,VLOOKUP(L470,T$12:$AC$125,7),0)</f>
        <v>0</v>
      </c>
      <c r="N470" s="10">
        <f t="shared" si="102"/>
        <v>0</v>
      </c>
      <c r="O470" s="10">
        <f t="shared" ca="1" si="103"/>
        <v>145.60144</v>
      </c>
      <c r="P470" s="24" t="str">
        <f t="shared" si="107"/>
        <v>A+J=</v>
      </c>
      <c r="Q470" s="12">
        <f t="shared" si="108"/>
        <v>43475</v>
      </c>
      <c r="R470" s="13"/>
      <c r="S470" s="13"/>
      <c r="T470" s="49">
        <v>47162</v>
      </c>
      <c r="U470" s="50" t="s">
        <v>62</v>
      </c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</row>
    <row r="471" spans="1:171" x14ac:dyDescent="0.2">
      <c r="A471" s="109">
        <f t="shared" si="104"/>
        <v>43387</v>
      </c>
      <c r="B471" s="4">
        <f t="shared" ca="1" si="96"/>
        <v>8145.6014400000004</v>
      </c>
      <c r="C471" s="4">
        <f t="shared" si="105"/>
        <v>8000</v>
      </c>
      <c r="D471" s="6">
        <f ca="1">IF(A471&lt;$B$1,VLOOKUP(A471,[1]DI!$A$4:$B$15000,2,FALSE),0)</f>
        <v>0</v>
      </c>
      <c r="E471" s="4">
        <f t="shared" ca="1" si="98"/>
        <v>0</v>
      </c>
      <c r="F471" s="22">
        <f t="shared" si="97"/>
        <v>1.095</v>
      </c>
      <c r="G471" s="7">
        <f t="shared" ca="1" si="99"/>
        <v>1</v>
      </c>
      <c r="H471" s="4">
        <f ca="1">TRUNC(PRODUCT(G$10:G470),15)</f>
        <v>1.0983795912416701</v>
      </c>
      <c r="I471" s="4">
        <f t="shared" ca="1" si="106"/>
        <v>1.0787462190907799</v>
      </c>
      <c r="J471" s="4">
        <f t="shared" ca="1" si="100"/>
        <v>1.01820018</v>
      </c>
      <c r="K471" s="4">
        <f t="shared" ca="1" si="101"/>
        <v>145.60144</v>
      </c>
      <c r="L471" s="23">
        <f>IF(VLOOKUP(A471,$U$12:$AD$125,8)=VLOOKUP(A470,$U$12:$AD$125,8),0,VLOOKUP(A471,U$12:$AD$125,8))</f>
        <v>0</v>
      </c>
      <c r="M471" s="9">
        <f>IF(L471&gt;0,VLOOKUP(L471,T$12:$AC$125,7),0)</f>
        <v>0</v>
      </c>
      <c r="N471" s="10">
        <f t="shared" si="102"/>
        <v>0</v>
      </c>
      <c r="O471" s="10">
        <f t="shared" ca="1" si="103"/>
        <v>145.60144</v>
      </c>
      <c r="P471" s="24" t="str">
        <f t="shared" si="107"/>
        <v>A+J=</v>
      </c>
      <c r="Q471" s="12">
        <f t="shared" si="108"/>
        <v>43475</v>
      </c>
      <c r="R471" s="13"/>
      <c r="S471" s="13"/>
      <c r="T471" s="49">
        <v>47207</v>
      </c>
      <c r="U471" s="50" t="s">
        <v>79</v>
      </c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</row>
    <row r="472" spans="1:171" x14ac:dyDescent="0.2">
      <c r="A472" s="109">
        <f t="shared" si="104"/>
        <v>43388</v>
      </c>
      <c r="B472" s="4">
        <f t="shared" ca="1" si="96"/>
        <v>8145.6014400000004</v>
      </c>
      <c r="C472" s="4">
        <f t="shared" si="105"/>
        <v>8000</v>
      </c>
      <c r="D472" s="6">
        <f ca="1">IF(A472&lt;$B$1,VLOOKUP(A472,[1]DI!$A$4:$B$15000,2,FALSE),0)</f>
        <v>6.4000000000000001E-2</v>
      </c>
      <c r="E472" s="4">
        <f t="shared" ca="1" si="98"/>
        <v>2.4620000000000002E-4</v>
      </c>
      <c r="F472" s="22">
        <f t="shared" si="97"/>
        <v>1.095</v>
      </c>
      <c r="G472" s="7">
        <f t="shared" ca="1" si="99"/>
        <v>1.000269589</v>
      </c>
      <c r="H472" s="4">
        <f ca="1">TRUNC(PRODUCT(G$10:G471),15)</f>
        <v>1.0983795912416701</v>
      </c>
      <c r="I472" s="4">
        <f t="shared" ca="1" si="106"/>
        <v>1.0787462190907799</v>
      </c>
      <c r="J472" s="4">
        <f t="shared" ca="1" si="100"/>
        <v>1.01820018</v>
      </c>
      <c r="K472" s="4">
        <f t="shared" ca="1" si="101"/>
        <v>145.60144</v>
      </c>
      <c r="L472" s="23">
        <f>IF(VLOOKUP(A472,$U$12:$AD$125,8)=VLOOKUP(A471,$U$12:$AD$125,8),0,VLOOKUP(A472,U$12:$AD$125,8))</f>
        <v>0</v>
      </c>
      <c r="M472" s="9">
        <f>IF(L472&gt;0,VLOOKUP(L472,T$12:$AC$125,7),0)</f>
        <v>0</v>
      </c>
      <c r="N472" s="10">
        <f t="shared" si="102"/>
        <v>0</v>
      </c>
      <c r="O472" s="10">
        <f t="shared" ca="1" si="103"/>
        <v>145.60144</v>
      </c>
      <c r="P472" s="24" t="str">
        <f t="shared" si="107"/>
        <v>A+J=</v>
      </c>
      <c r="Q472" s="12">
        <f t="shared" si="108"/>
        <v>43475</v>
      </c>
      <c r="R472" s="13"/>
      <c r="S472" s="13"/>
      <c r="T472" s="49">
        <v>47239</v>
      </c>
      <c r="U472" s="50" t="s">
        <v>81</v>
      </c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</row>
    <row r="473" spans="1:171" x14ac:dyDescent="0.2">
      <c r="A473" s="109">
        <f t="shared" si="104"/>
        <v>43389</v>
      </c>
      <c r="B473" s="4">
        <f t="shared" ca="1" si="96"/>
        <v>8147.7973599999996</v>
      </c>
      <c r="C473" s="4">
        <f t="shared" si="105"/>
        <v>8000</v>
      </c>
      <c r="D473" s="6">
        <f ca="1">IF(A473&lt;$B$1,VLOOKUP(A473,[1]DI!$A$4:$B$15000,2,FALSE),0)</f>
        <v>6.4000000000000001E-2</v>
      </c>
      <c r="E473" s="4">
        <f t="shared" ca="1" si="98"/>
        <v>2.4620000000000002E-4</v>
      </c>
      <c r="F473" s="22">
        <f t="shared" si="97"/>
        <v>1.095</v>
      </c>
      <c r="G473" s="7">
        <f t="shared" ca="1" si="99"/>
        <v>1.000269589</v>
      </c>
      <c r="H473" s="4">
        <f ca="1">TRUNC(PRODUCT(G$10:G472),15)</f>
        <v>1.0986757022972899</v>
      </c>
      <c r="I473" s="4">
        <f t="shared" ca="1" si="106"/>
        <v>1.0787462190907799</v>
      </c>
      <c r="J473" s="4">
        <f t="shared" ca="1" si="100"/>
        <v>1.01847467</v>
      </c>
      <c r="K473" s="4">
        <f t="shared" ca="1" si="101"/>
        <v>147.79736</v>
      </c>
      <c r="L473" s="23">
        <f>IF(VLOOKUP(A473,$U$12:$AD$125,8)=VLOOKUP(A472,$U$12:$AD$125,8),0,VLOOKUP(A473,U$12:$AD$125,8))</f>
        <v>0</v>
      </c>
      <c r="M473" s="9">
        <f>IF(L473&gt;0,VLOOKUP(L473,T$12:$AC$125,7),0)</f>
        <v>0</v>
      </c>
      <c r="N473" s="10">
        <f t="shared" si="102"/>
        <v>0</v>
      </c>
      <c r="O473" s="10">
        <f t="shared" ca="1" si="103"/>
        <v>147.79736</v>
      </c>
      <c r="P473" s="24" t="str">
        <f t="shared" si="107"/>
        <v>A+J=</v>
      </c>
      <c r="Q473" s="12">
        <f t="shared" si="108"/>
        <v>43475</v>
      </c>
      <c r="R473" s="13"/>
      <c r="S473" s="13"/>
      <c r="T473" s="49">
        <v>47269</v>
      </c>
      <c r="U473" s="50" t="s">
        <v>80</v>
      </c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</row>
    <row r="474" spans="1:171" x14ac:dyDescent="0.2">
      <c r="A474" s="109">
        <f t="shared" si="104"/>
        <v>43390</v>
      </c>
      <c r="B474" s="4">
        <f t="shared" ca="1" si="96"/>
        <v>8149.9939199999999</v>
      </c>
      <c r="C474" s="4">
        <f t="shared" si="105"/>
        <v>8000</v>
      </c>
      <c r="D474" s="6">
        <f ca="1">IF(A474&lt;$B$1,VLOOKUP(A474,[1]DI!$A$4:$B$15000,2,FALSE),0)</f>
        <v>6.4000000000000001E-2</v>
      </c>
      <c r="E474" s="4">
        <f t="shared" ca="1" si="98"/>
        <v>2.4620000000000002E-4</v>
      </c>
      <c r="F474" s="22">
        <f t="shared" si="97"/>
        <v>1.095</v>
      </c>
      <c r="G474" s="7">
        <f t="shared" ca="1" si="99"/>
        <v>1.000269589</v>
      </c>
      <c r="H474" s="4">
        <f ca="1">TRUNC(PRODUCT(G$10:G473),15)</f>
        <v>1.0989718931812</v>
      </c>
      <c r="I474" s="4">
        <f t="shared" ca="1" si="106"/>
        <v>1.0787462190907799</v>
      </c>
      <c r="J474" s="4">
        <f t="shared" ca="1" si="100"/>
        <v>1.01874924</v>
      </c>
      <c r="K474" s="4">
        <f t="shared" ca="1" si="101"/>
        <v>149.99392</v>
      </c>
      <c r="L474" s="23">
        <f>IF(VLOOKUP(A474,$U$12:$AD$125,8)=VLOOKUP(A473,$U$12:$AD$125,8),0,VLOOKUP(A474,U$12:$AD$125,8))</f>
        <v>0</v>
      </c>
      <c r="M474" s="9">
        <f>IF(L474&gt;0,VLOOKUP(L474,T$12:$AC$125,7),0)</f>
        <v>0</v>
      </c>
      <c r="N474" s="10">
        <f t="shared" si="102"/>
        <v>0</v>
      </c>
      <c r="O474" s="10">
        <f t="shared" ca="1" si="103"/>
        <v>149.99392</v>
      </c>
      <c r="P474" s="24" t="str">
        <f t="shared" si="107"/>
        <v>A+J=</v>
      </c>
      <c r="Q474" s="12">
        <f t="shared" si="108"/>
        <v>43475</v>
      </c>
      <c r="R474" s="13"/>
      <c r="S474" s="13"/>
      <c r="T474" s="49">
        <v>47368</v>
      </c>
      <c r="U474" s="50" t="s">
        <v>82</v>
      </c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</row>
    <row r="475" spans="1:171" x14ac:dyDescent="0.2">
      <c r="A475" s="109">
        <f t="shared" si="104"/>
        <v>43391</v>
      </c>
      <c r="B475" s="4">
        <f t="shared" ca="1" si="96"/>
        <v>8152.1911199899996</v>
      </c>
      <c r="C475" s="4">
        <f t="shared" si="105"/>
        <v>8000</v>
      </c>
      <c r="D475" s="6">
        <f ca="1">IF(A475&lt;$B$1,VLOOKUP(A475,[1]DI!$A$4:$B$15000,2,FALSE),0)</f>
        <v>6.4000000000000001E-2</v>
      </c>
      <c r="E475" s="4">
        <f t="shared" ca="1" si="98"/>
        <v>2.4620000000000002E-4</v>
      </c>
      <c r="F475" s="22">
        <f t="shared" si="97"/>
        <v>1.095</v>
      </c>
      <c r="G475" s="7">
        <f t="shared" ca="1" si="99"/>
        <v>1.000269589</v>
      </c>
      <c r="H475" s="4">
        <f ca="1">TRUNC(PRODUCT(G$10:G474),15)</f>
        <v>1.09926816391491</v>
      </c>
      <c r="I475" s="4">
        <f t="shared" ca="1" si="106"/>
        <v>1.0787462190907799</v>
      </c>
      <c r="J475" s="4">
        <f t="shared" ca="1" si="100"/>
        <v>1.0190238899999999</v>
      </c>
      <c r="K475" s="4">
        <f t="shared" ca="1" si="101"/>
        <v>152.19111999</v>
      </c>
      <c r="L475" s="23">
        <f>IF(VLOOKUP(A475,$U$12:$AD$125,8)=VLOOKUP(A474,$U$12:$AD$125,8),0,VLOOKUP(A475,U$12:$AD$125,8))</f>
        <v>0</v>
      </c>
      <c r="M475" s="9">
        <f>IF(L475&gt;0,VLOOKUP(L475,T$12:$AC$125,7),0)</f>
        <v>0</v>
      </c>
      <c r="N475" s="10">
        <f t="shared" si="102"/>
        <v>0</v>
      </c>
      <c r="O475" s="10">
        <f t="shared" ca="1" si="103"/>
        <v>152.19111999</v>
      </c>
      <c r="P475" s="24" t="str">
        <f t="shared" si="107"/>
        <v>A+J=</v>
      </c>
      <c r="Q475" s="12">
        <f t="shared" si="108"/>
        <v>43475</v>
      </c>
      <c r="R475" s="13"/>
      <c r="S475" s="13"/>
      <c r="T475" s="49">
        <v>47403</v>
      </c>
      <c r="U475" s="26" t="s">
        <v>68</v>
      </c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</row>
    <row r="476" spans="1:171" x14ac:dyDescent="0.2">
      <c r="A476" s="109">
        <f t="shared" si="104"/>
        <v>43392</v>
      </c>
      <c r="B476" s="4">
        <f t="shared" ca="1" si="96"/>
        <v>8154.3887999999997</v>
      </c>
      <c r="C476" s="4">
        <f t="shared" si="105"/>
        <v>8000</v>
      </c>
      <c r="D476" s="6">
        <f ca="1">IF(A476&lt;$B$1,VLOOKUP(A476,[1]DI!$A$4:$B$15000,2,FALSE),0)</f>
        <v>6.4000000000000001E-2</v>
      </c>
      <c r="E476" s="4">
        <f t="shared" ca="1" si="98"/>
        <v>2.4620000000000002E-4</v>
      </c>
      <c r="F476" s="22">
        <f t="shared" si="97"/>
        <v>1.095</v>
      </c>
      <c r="G476" s="7">
        <f t="shared" ca="1" si="99"/>
        <v>1.000269589</v>
      </c>
      <c r="H476" s="4">
        <f ca="1">TRUNC(PRODUCT(G$10:G475),15)</f>
        <v>1.09956451451995</v>
      </c>
      <c r="I476" s="4">
        <f t="shared" ca="1" si="106"/>
        <v>1.0787462190907799</v>
      </c>
      <c r="J476" s="4">
        <f t="shared" ca="1" si="100"/>
        <v>1.0192985999999999</v>
      </c>
      <c r="K476" s="4">
        <f t="shared" ca="1" si="101"/>
        <v>154.3888</v>
      </c>
      <c r="L476" s="23">
        <f>IF(VLOOKUP(A476,$U$12:$AD$125,8)=VLOOKUP(A475,$U$12:$AD$125,8),0,VLOOKUP(A476,U$12:$AD$125,8))</f>
        <v>0</v>
      </c>
      <c r="M476" s="9">
        <f>IF(L476&gt;0,VLOOKUP(L476,T$12:$AC$125,7),0)</f>
        <v>0</v>
      </c>
      <c r="N476" s="10">
        <f t="shared" si="102"/>
        <v>0</v>
      </c>
      <c r="O476" s="10">
        <f t="shared" ca="1" si="103"/>
        <v>154.3888</v>
      </c>
      <c r="P476" s="24" t="str">
        <f t="shared" si="107"/>
        <v>A+J=</v>
      </c>
      <c r="Q476" s="12">
        <f t="shared" si="108"/>
        <v>43475</v>
      </c>
      <c r="R476" s="13"/>
      <c r="S476" s="13"/>
      <c r="T476" s="49">
        <v>47424</v>
      </c>
      <c r="U476" s="50" t="s">
        <v>74</v>
      </c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</row>
    <row r="477" spans="1:171" x14ac:dyDescent="0.2">
      <c r="A477" s="109">
        <f t="shared" si="104"/>
        <v>43393</v>
      </c>
      <c r="B477" s="4">
        <f t="shared" ca="1" si="96"/>
        <v>8156.5871999999999</v>
      </c>
      <c r="C477" s="4">
        <f t="shared" si="105"/>
        <v>8000</v>
      </c>
      <c r="D477" s="6">
        <f ca="1">IF(A477&lt;$B$1,VLOOKUP(A477,[1]DI!$A$4:$B$15000,2,FALSE),0)</f>
        <v>0</v>
      </c>
      <c r="E477" s="4">
        <f t="shared" ca="1" si="98"/>
        <v>0</v>
      </c>
      <c r="F477" s="22">
        <f t="shared" si="97"/>
        <v>1.095</v>
      </c>
      <c r="G477" s="7">
        <f t="shared" ca="1" si="99"/>
        <v>1</v>
      </c>
      <c r="H477" s="4">
        <f ca="1">TRUNC(PRODUCT(G$10:G476),15)</f>
        <v>1.09986094501785</v>
      </c>
      <c r="I477" s="4">
        <f t="shared" ca="1" si="106"/>
        <v>1.0787462190907799</v>
      </c>
      <c r="J477" s="4">
        <f t="shared" ca="1" si="100"/>
        <v>1.0195734000000001</v>
      </c>
      <c r="K477" s="4">
        <f t="shared" ca="1" si="101"/>
        <v>156.5872</v>
      </c>
      <c r="L477" s="23">
        <f>IF(VLOOKUP(A477,$U$12:$AD$125,8)=VLOOKUP(A476,$U$12:$AD$125,8),0,VLOOKUP(A477,U$12:$AD$125,8))</f>
        <v>0</v>
      </c>
      <c r="M477" s="9">
        <f>IF(L477&gt;0,VLOOKUP(L477,T$12:$AC$125,7),0)</f>
        <v>0</v>
      </c>
      <c r="N477" s="10">
        <f t="shared" si="102"/>
        <v>0</v>
      </c>
      <c r="O477" s="10">
        <f t="shared" ca="1" si="103"/>
        <v>156.5872</v>
      </c>
      <c r="P477" s="24" t="str">
        <f t="shared" si="107"/>
        <v>A+J=</v>
      </c>
      <c r="Q477" s="12">
        <f t="shared" si="108"/>
        <v>43475</v>
      </c>
      <c r="R477" s="13"/>
      <c r="S477" s="13"/>
      <c r="T477" s="49">
        <v>47437</v>
      </c>
      <c r="U477" s="50" t="s">
        <v>75</v>
      </c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</row>
    <row r="478" spans="1:171" x14ac:dyDescent="0.2">
      <c r="A478" s="109">
        <f t="shared" si="104"/>
        <v>43394</v>
      </c>
      <c r="B478" s="4">
        <f t="shared" ref="B478:B541" ca="1" si="109">IF(A478&lt;=TODAY(),C478+K478,IF(AND(A478&gt;TODAY(),A478&lt;=$B$1),IF(VLOOKUP(TODAY(),$A$10:$D$1400,4,FALSE)=0,"n.d",C478+K478),"n.d"))</f>
        <v>8156.5871999999999</v>
      </c>
      <c r="C478" s="4">
        <f t="shared" si="105"/>
        <v>8000</v>
      </c>
      <c r="D478" s="6">
        <f ca="1">IF(A478&lt;$B$1,VLOOKUP(A478,[1]DI!$A$4:$B$15000,2,FALSE),0)</f>
        <v>0</v>
      </c>
      <c r="E478" s="4">
        <f t="shared" ca="1" si="98"/>
        <v>0</v>
      </c>
      <c r="F478" s="22">
        <f t="shared" si="97"/>
        <v>1.095</v>
      </c>
      <c r="G478" s="7">
        <f t="shared" ca="1" si="99"/>
        <v>1</v>
      </c>
      <c r="H478" s="4">
        <f ca="1">TRUNC(PRODUCT(G$10:G477),15)</f>
        <v>1.09986094501785</v>
      </c>
      <c r="I478" s="4">
        <f t="shared" ca="1" si="106"/>
        <v>1.0787462190907799</v>
      </c>
      <c r="J478" s="4">
        <f t="shared" ca="1" si="100"/>
        <v>1.0195734000000001</v>
      </c>
      <c r="K478" s="4">
        <f t="shared" ca="1" si="101"/>
        <v>156.5872</v>
      </c>
      <c r="L478" s="23">
        <f>IF(VLOOKUP(A478,$U$12:$AD$125,8)=VLOOKUP(A477,$U$12:$AD$125,8),0,VLOOKUP(A478,U$12:$AD$125,8))</f>
        <v>0</v>
      </c>
      <c r="M478" s="9">
        <f>IF(L478&gt;0,VLOOKUP(L478,T$12:$AC$125,7),0)</f>
        <v>0</v>
      </c>
      <c r="N478" s="10">
        <f t="shared" si="102"/>
        <v>0</v>
      </c>
      <c r="O478" s="10">
        <f t="shared" ca="1" si="103"/>
        <v>156.5872</v>
      </c>
      <c r="P478" s="24" t="str">
        <f t="shared" si="107"/>
        <v>A+J=</v>
      </c>
      <c r="Q478" s="12">
        <f t="shared" si="108"/>
        <v>43475</v>
      </c>
      <c r="R478" s="13"/>
      <c r="S478" s="13"/>
      <c r="T478" s="49">
        <v>47477</v>
      </c>
      <c r="U478" s="50" t="s">
        <v>76</v>
      </c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</row>
    <row r="479" spans="1:171" x14ac:dyDescent="0.2">
      <c r="A479" s="109">
        <f t="shared" si="104"/>
        <v>43395</v>
      </c>
      <c r="B479" s="4">
        <f t="shared" ca="1" si="109"/>
        <v>8156.5871999999999</v>
      </c>
      <c r="C479" s="4">
        <f t="shared" si="105"/>
        <v>8000</v>
      </c>
      <c r="D479" s="6">
        <f ca="1">IF(A479&lt;$B$1,VLOOKUP(A479,[1]DI!$A$4:$B$15000,2,FALSE),0)</f>
        <v>6.4000000000000001E-2</v>
      </c>
      <c r="E479" s="4">
        <f t="shared" ca="1" si="98"/>
        <v>2.4620000000000002E-4</v>
      </c>
      <c r="F479" s="22">
        <f t="shared" si="97"/>
        <v>1.095</v>
      </c>
      <c r="G479" s="7">
        <f t="shared" ca="1" si="99"/>
        <v>1.000269589</v>
      </c>
      <c r="H479" s="4">
        <f ca="1">TRUNC(PRODUCT(G$10:G478),15)</f>
        <v>1.09986094501785</v>
      </c>
      <c r="I479" s="4">
        <f t="shared" ca="1" si="106"/>
        <v>1.0787462190907799</v>
      </c>
      <c r="J479" s="4">
        <f t="shared" ca="1" si="100"/>
        <v>1.0195734000000001</v>
      </c>
      <c r="K479" s="4">
        <f t="shared" ca="1" si="101"/>
        <v>156.5872</v>
      </c>
      <c r="L479" s="23">
        <f>IF(VLOOKUP(A479,$U$12:$AD$125,8)=VLOOKUP(A478,$U$12:$AD$125,8),0,VLOOKUP(A479,U$12:$AD$125,8))</f>
        <v>0</v>
      </c>
      <c r="M479" s="9">
        <f>IF(L479&gt;0,VLOOKUP(L479,T$12:$AC$125,7),0)</f>
        <v>0</v>
      </c>
      <c r="N479" s="10">
        <f t="shared" si="102"/>
        <v>0</v>
      </c>
      <c r="O479" s="10">
        <f t="shared" ca="1" si="103"/>
        <v>156.5872</v>
      </c>
      <c r="P479" s="24" t="str">
        <f t="shared" si="107"/>
        <v>A+J=</v>
      </c>
      <c r="Q479" s="12">
        <f t="shared" si="108"/>
        <v>43475</v>
      </c>
      <c r="R479" s="13"/>
      <c r="S479" s="13"/>
      <c r="T479" s="49">
        <v>47484</v>
      </c>
      <c r="U479" s="50" t="s">
        <v>78</v>
      </c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</row>
    <row r="480" spans="1:171" x14ac:dyDescent="0.2">
      <c r="A480" s="109">
        <f t="shared" si="104"/>
        <v>43396</v>
      </c>
      <c r="B480" s="4">
        <f t="shared" ca="1" si="109"/>
        <v>8158.7860799999999</v>
      </c>
      <c r="C480" s="4">
        <f t="shared" si="105"/>
        <v>8000</v>
      </c>
      <c r="D480" s="6">
        <f ca="1">IF(A480&lt;$B$1,VLOOKUP(A480,[1]DI!$A$4:$B$15000,2,FALSE),0)</f>
        <v>6.4000000000000001E-2</v>
      </c>
      <c r="E480" s="4">
        <f t="shared" ca="1" si="98"/>
        <v>2.4620000000000002E-4</v>
      </c>
      <c r="F480" s="22">
        <f t="shared" si="97"/>
        <v>1.095</v>
      </c>
      <c r="G480" s="7">
        <f t="shared" ca="1" si="99"/>
        <v>1.000269589</v>
      </c>
      <c r="H480" s="4">
        <f ca="1">TRUNC(PRODUCT(G$10:G479),15)</f>
        <v>1.1001574554301601</v>
      </c>
      <c r="I480" s="4">
        <f t="shared" ca="1" si="106"/>
        <v>1.0787462190907799</v>
      </c>
      <c r="J480" s="4">
        <f t="shared" ca="1" si="100"/>
        <v>1.0198482600000001</v>
      </c>
      <c r="K480" s="4">
        <f t="shared" ca="1" si="101"/>
        <v>158.78608</v>
      </c>
      <c r="L480" s="23">
        <f>IF(VLOOKUP(A480,$U$12:$AD$125,8)=VLOOKUP(A479,$U$12:$AD$125,8),0,VLOOKUP(A480,U$12:$AD$125,8))</f>
        <v>0</v>
      </c>
      <c r="M480" s="9">
        <f>IF(L480&gt;0,VLOOKUP(L480,T$12:$AC$125,7),0)</f>
        <v>0</v>
      </c>
      <c r="N480" s="10">
        <f t="shared" si="102"/>
        <v>0</v>
      </c>
      <c r="O480" s="10">
        <f t="shared" ca="1" si="103"/>
        <v>158.78608</v>
      </c>
      <c r="P480" s="24" t="str">
        <f t="shared" si="107"/>
        <v>A+J=</v>
      </c>
      <c r="Q480" s="12">
        <f t="shared" si="108"/>
        <v>43475</v>
      </c>
      <c r="R480" s="13"/>
      <c r="S480" s="13"/>
      <c r="T480" s="49">
        <v>47546</v>
      </c>
      <c r="U480" s="50" t="s">
        <v>62</v>
      </c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</row>
    <row r="481" spans="1:168" x14ac:dyDescent="0.2">
      <c r="A481" s="109">
        <f t="shared" si="104"/>
        <v>43397</v>
      </c>
      <c r="B481" s="4">
        <f t="shared" ca="1" si="109"/>
        <v>8160.9856</v>
      </c>
      <c r="C481" s="4">
        <f t="shared" si="105"/>
        <v>8000</v>
      </c>
      <c r="D481" s="6">
        <f ca="1">IF(A481&lt;$B$1,VLOOKUP(A481,[1]DI!$A$4:$B$15000,2,FALSE),0)</f>
        <v>6.4000000000000001E-2</v>
      </c>
      <c r="E481" s="4">
        <f t="shared" ca="1" si="98"/>
        <v>2.4620000000000002E-4</v>
      </c>
      <c r="F481" s="22">
        <f t="shared" si="97"/>
        <v>1.095</v>
      </c>
      <c r="G481" s="7">
        <f t="shared" ca="1" si="99"/>
        <v>1.000269589</v>
      </c>
      <c r="H481" s="4">
        <f ca="1">TRUNC(PRODUCT(G$10:G480),15)</f>
        <v>1.10045404577841</v>
      </c>
      <c r="I481" s="4">
        <f t="shared" ca="1" si="106"/>
        <v>1.0787462190907799</v>
      </c>
      <c r="J481" s="4">
        <f t="shared" ca="1" si="100"/>
        <v>1.0201232</v>
      </c>
      <c r="K481" s="4">
        <f t="shared" ca="1" si="101"/>
        <v>160.98560000000001</v>
      </c>
      <c r="L481" s="23">
        <f>IF(VLOOKUP(A481,$U$12:$AD$125,8)=VLOOKUP(A480,$U$12:$AD$125,8),0,VLOOKUP(A481,U$12:$AD$125,8))</f>
        <v>0</v>
      </c>
      <c r="M481" s="9">
        <f>IF(L481&gt;0,VLOOKUP(L481,T$12:$AC$125,7),0)</f>
        <v>0</v>
      </c>
      <c r="N481" s="10">
        <f t="shared" si="102"/>
        <v>0</v>
      </c>
      <c r="O481" s="10">
        <f t="shared" ca="1" si="103"/>
        <v>160.98560000000001</v>
      </c>
      <c r="P481" s="24" t="str">
        <f t="shared" si="107"/>
        <v>A+J=</v>
      </c>
      <c r="Q481" s="12">
        <f t="shared" si="108"/>
        <v>43475</v>
      </c>
      <c r="R481" s="13"/>
      <c r="S481" s="13"/>
      <c r="T481" s="49">
        <v>47547</v>
      </c>
      <c r="U481" s="50" t="s">
        <v>62</v>
      </c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</row>
    <row r="482" spans="1:168" x14ac:dyDescent="0.2">
      <c r="A482" s="109">
        <f t="shared" si="104"/>
        <v>43398</v>
      </c>
      <c r="B482" s="4">
        <f t="shared" ca="1" si="109"/>
        <v>8163.1856799999996</v>
      </c>
      <c r="C482" s="4">
        <f t="shared" si="105"/>
        <v>8000</v>
      </c>
      <c r="D482" s="6">
        <f ca="1">IF(A482&lt;$B$1,VLOOKUP(A482,[1]DI!$A$4:$B$15000,2,FALSE),0)</f>
        <v>6.4000000000000001E-2</v>
      </c>
      <c r="E482" s="4">
        <f t="shared" ca="1" si="98"/>
        <v>2.4620000000000002E-4</v>
      </c>
      <c r="F482" s="22">
        <f t="shared" si="97"/>
        <v>1.095</v>
      </c>
      <c r="G482" s="7">
        <f t="shared" ca="1" si="99"/>
        <v>1.000269589</v>
      </c>
      <c r="H482" s="4">
        <f ca="1">TRUNC(PRODUCT(G$10:G481),15)</f>
        <v>1.1007507160841601</v>
      </c>
      <c r="I482" s="4">
        <f t="shared" ca="1" si="106"/>
        <v>1.0787462190907799</v>
      </c>
      <c r="J482" s="4">
        <f t="shared" ca="1" si="100"/>
        <v>1.02039821</v>
      </c>
      <c r="K482" s="4">
        <f t="shared" ca="1" si="101"/>
        <v>163.18567999999999</v>
      </c>
      <c r="L482" s="23">
        <f>IF(VLOOKUP(A482,$U$12:$AD$125,8)=VLOOKUP(A481,$U$12:$AD$125,8),0,VLOOKUP(A482,U$12:$AD$125,8))</f>
        <v>0</v>
      </c>
      <c r="M482" s="9">
        <f>IF(L482&gt;0,VLOOKUP(L482,T$12:$AC$125,7),0)</f>
        <v>0</v>
      </c>
      <c r="N482" s="10">
        <f t="shared" si="102"/>
        <v>0</v>
      </c>
      <c r="O482" s="10">
        <f t="shared" ca="1" si="103"/>
        <v>163.18567999999999</v>
      </c>
      <c r="P482" s="24" t="str">
        <f t="shared" si="107"/>
        <v>A+J=</v>
      </c>
      <c r="Q482" s="12">
        <f t="shared" si="108"/>
        <v>43475</v>
      </c>
      <c r="R482" s="13"/>
      <c r="S482" s="13"/>
      <c r="T482" s="49">
        <v>47592</v>
      </c>
      <c r="U482" s="50" t="s">
        <v>79</v>
      </c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</row>
    <row r="483" spans="1:168" x14ac:dyDescent="0.2">
      <c r="A483" s="109">
        <f t="shared" si="104"/>
        <v>43399</v>
      </c>
      <c r="B483" s="4">
        <f t="shared" ca="1" si="109"/>
        <v>8165.3863999900004</v>
      </c>
      <c r="C483" s="4">
        <f t="shared" si="105"/>
        <v>8000</v>
      </c>
      <c r="D483" s="6">
        <f ca="1">IF(A483&lt;$B$1,VLOOKUP(A483,[1]DI!$A$4:$B$15000,2,FALSE),0)</f>
        <v>6.4000000000000001E-2</v>
      </c>
      <c r="E483" s="4">
        <f t="shared" ca="1" si="98"/>
        <v>2.4620000000000002E-4</v>
      </c>
      <c r="F483" s="22">
        <f t="shared" si="97"/>
        <v>1.095</v>
      </c>
      <c r="G483" s="7">
        <f t="shared" ca="1" si="99"/>
        <v>1.000269589</v>
      </c>
      <c r="H483" s="4">
        <f ca="1">TRUNC(PRODUCT(G$10:G482),15)</f>
        <v>1.10104746636896</v>
      </c>
      <c r="I483" s="4">
        <f t="shared" ca="1" si="106"/>
        <v>1.0787462190907799</v>
      </c>
      <c r="J483" s="4">
        <f t="shared" ca="1" si="100"/>
        <v>1.0206732999999999</v>
      </c>
      <c r="K483" s="4">
        <f t="shared" ca="1" si="101"/>
        <v>165.38639999</v>
      </c>
      <c r="L483" s="23">
        <f>IF(VLOOKUP(A483,$U$12:$AD$125,8)=VLOOKUP(A482,$U$12:$AD$125,8),0,VLOOKUP(A483,U$12:$AD$125,8))</f>
        <v>0</v>
      </c>
      <c r="M483" s="9">
        <f>IF(L483&gt;0,VLOOKUP(L483,T$12:$AC$125,7),0)</f>
        <v>0</v>
      </c>
      <c r="N483" s="10">
        <f t="shared" si="102"/>
        <v>0</v>
      </c>
      <c r="O483" s="10">
        <f t="shared" ca="1" si="103"/>
        <v>165.38639999</v>
      </c>
      <c r="P483" s="24" t="str">
        <f t="shared" si="107"/>
        <v>A+J=</v>
      </c>
      <c r="Q483" s="12">
        <f t="shared" si="108"/>
        <v>43475</v>
      </c>
      <c r="R483" s="13"/>
      <c r="S483" s="13"/>
      <c r="T483" s="49">
        <v>47604</v>
      </c>
      <c r="U483" s="50" t="s">
        <v>81</v>
      </c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</row>
    <row r="484" spans="1:168" x14ac:dyDescent="0.2">
      <c r="A484" s="109">
        <f t="shared" si="104"/>
        <v>43400</v>
      </c>
      <c r="B484" s="4">
        <f t="shared" ca="1" si="109"/>
        <v>8167.5877600000003</v>
      </c>
      <c r="C484" s="4">
        <f t="shared" si="105"/>
        <v>8000</v>
      </c>
      <c r="D484" s="6">
        <f ca="1">IF(A484&lt;$B$1,VLOOKUP(A484,[1]DI!$A$4:$B$15000,2,FALSE),0)</f>
        <v>0</v>
      </c>
      <c r="E484" s="4">
        <f t="shared" ca="1" si="98"/>
        <v>0</v>
      </c>
      <c r="F484" s="22">
        <f t="shared" si="97"/>
        <v>1.095</v>
      </c>
      <c r="G484" s="7">
        <f t="shared" ca="1" si="99"/>
        <v>1</v>
      </c>
      <c r="H484" s="4">
        <f ca="1">TRUNC(PRODUCT(G$10:G483),15)</f>
        <v>1.1013442966543701</v>
      </c>
      <c r="I484" s="4">
        <f t="shared" ca="1" si="106"/>
        <v>1.0787462190907799</v>
      </c>
      <c r="J484" s="4">
        <f t="shared" ca="1" si="100"/>
        <v>1.02094847</v>
      </c>
      <c r="K484" s="4">
        <f t="shared" ca="1" si="101"/>
        <v>167.58776</v>
      </c>
      <c r="L484" s="23">
        <f>IF(VLOOKUP(A484,$U$12:$AD$125,8)=VLOOKUP(A483,$U$12:$AD$125,8),0,VLOOKUP(A484,U$12:$AD$125,8))</f>
        <v>0</v>
      </c>
      <c r="M484" s="9">
        <f>IF(L484&gt;0,VLOOKUP(L484,T$12:$AC$125,7),0)</f>
        <v>0</v>
      </c>
      <c r="N484" s="10">
        <f t="shared" si="102"/>
        <v>0</v>
      </c>
      <c r="O484" s="10">
        <f t="shared" ca="1" si="103"/>
        <v>167.58776</v>
      </c>
      <c r="P484" s="24" t="str">
        <f t="shared" si="107"/>
        <v>A+J=</v>
      </c>
      <c r="Q484" s="12">
        <f t="shared" si="108"/>
        <v>43475</v>
      </c>
      <c r="R484" s="13"/>
      <c r="S484" s="13"/>
      <c r="T484" s="49">
        <v>47654</v>
      </c>
      <c r="U484" s="50" t="s">
        <v>80</v>
      </c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</row>
    <row r="485" spans="1:168" x14ac:dyDescent="0.2">
      <c r="A485" s="109">
        <f t="shared" si="104"/>
        <v>43401</v>
      </c>
      <c r="B485" s="4">
        <f t="shared" ca="1" si="109"/>
        <v>8167.5877600000003</v>
      </c>
      <c r="C485" s="4">
        <f t="shared" si="105"/>
        <v>8000</v>
      </c>
      <c r="D485" s="6">
        <f ca="1">IF(A485&lt;$B$1,VLOOKUP(A485,[1]DI!$A$4:$B$15000,2,FALSE),0)</f>
        <v>0</v>
      </c>
      <c r="E485" s="4">
        <f t="shared" ca="1" si="98"/>
        <v>0</v>
      </c>
      <c r="F485" s="22">
        <f t="shared" si="97"/>
        <v>1.095</v>
      </c>
      <c r="G485" s="7">
        <f t="shared" ca="1" si="99"/>
        <v>1</v>
      </c>
      <c r="H485" s="4">
        <f ca="1">TRUNC(PRODUCT(G$10:G484),15)</f>
        <v>1.1013442966543701</v>
      </c>
      <c r="I485" s="4">
        <f t="shared" ca="1" si="106"/>
        <v>1.0787462190907799</v>
      </c>
      <c r="J485" s="4">
        <f t="shared" ca="1" si="100"/>
        <v>1.02094847</v>
      </c>
      <c r="K485" s="4">
        <f t="shared" ca="1" si="101"/>
        <v>167.58776</v>
      </c>
      <c r="L485" s="23">
        <f>IF(VLOOKUP(A485,$U$12:$AD$125,8)=VLOOKUP(A484,$U$12:$AD$125,8),0,VLOOKUP(A485,U$12:$AD$125,8))</f>
        <v>0</v>
      </c>
      <c r="M485" s="9">
        <f>IF(L485&gt;0,VLOOKUP(L485,T$12:$AC$125,7),0)</f>
        <v>0</v>
      </c>
      <c r="N485" s="10">
        <f t="shared" si="102"/>
        <v>0</v>
      </c>
      <c r="O485" s="10">
        <f t="shared" ca="1" si="103"/>
        <v>167.58776</v>
      </c>
      <c r="P485" s="24" t="str">
        <f t="shared" si="107"/>
        <v>A+J=</v>
      </c>
      <c r="Q485" s="12">
        <f t="shared" si="108"/>
        <v>43475</v>
      </c>
      <c r="R485" s="13"/>
      <c r="S485" s="13"/>
      <c r="T485" s="49">
        <v>47802</v>
      </c>
      <c r="U485" s="50" t="s">
        <v>83</v>
      </c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</row>
    <row r="486" spans="1:168" x14ac:dyDescent="0.2">
      <c r="A486" s="109">
        <f t="shared" si="104"/>
        <v>43402</v>
      </c>
      <c r="B486" s="4">
        <f t="shared" ca="1" si="109"/>
        <v>8167.5877600000003</v>
      </c>
      <c r="C486" s="4">
        <f t="shared" si="105"/>
        <v>8000</v>
      </c>
      <c r="D486" s="6">
        <f ca="1">IF(A486&lt;$B$1,VLOOKUP(A486,[1]DI!$A$4:$B$15000,2,FALSE),0)</f>
        <v>6.4000000000000001E-2</v>
      </c>
      <c r="E486" s="4">
        <f t="shared" ca="1" si="98"/>
        <v>2.4620000000000002E-4</v>
      </c>
      <c r="F486" s="22">
        <f t="shared" si="97"/>
        <v>1.095</v>
      </c>
      <c r="G486" s="7">
        <f t="shared" ca="1" si="99"/>
        <v>1.000269589</v>
      </c>
      <c r="H486" s="4">
        <f ca="1">TRUNC(PRODUCT(G$10:G485),15)</f>
        <v>1.1013442966543701</v>
      </c>
      <c r="I486" s="4">
        <f t="shared" ca="1" si="106"/>
        <v>1.0787462190907799</v>
      </c>
      <c r="J486" s="4">
        <f t="shared" ca="1" si="100"/>
        <v>1.02094847</v>
      </c>
      <c r="K486" s="4">
        <f t="shared" ca="1" si="101"/>
        <v>167.58776</v>
      </c>
      <c r="L486" s="23">
        <f>IF(VLOOKUP(A486,$U$12:$AD$125,8)=VLOOKUP(A485,$U$12:$AD$125,8),0,VLOOKUP(A486,U$12:$AD$125,8))</f>
        <v>0</v>
      </c>
      <c r="M486" s="9">
        <f>IF(L486&gt;0,VLOOKUP(L486,T$12:$AC$125,7),0)</f>
        <v>0</v>
      </c>
      <c r="N486" s="10">
        <f t="shared" si="102"/>
        <v>0</v>
      </c>
      <c r="O486" s="10">
        <f t="shared" ca="1" si="103"/>
        <v>167.58776</v>
      </c>
      <c r="P486" s="24" t="str">
        <f t="shared" si="107"/>
        <v>A+J=</v>
      </c>
      <c r="Q486" s="12">
        <f t="shared" si="108"/>
        <v>43475</v>
      </c>
      <c r="R486" s="13"/>
      <c r="S486" s="13"/>
      <c r="T486" s="49">
        <v>47842</v>
      </c>
      <c r="U486" s="50" t="s">
        <v>76</v>
      </c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</row>
    <row r="487" spans="1:168" x14ac:dyDescent="0.2">
      <c r="A487" s="109">
        <f t="shared" si="104"/>
        <v>43403</v>
      </c>
      <c r="B487" s="4">
        <f t="shared" ca="1" si="109"/>
        <v>8169.7896000000001</v>
      </c>
      <c r="C487" s="4">
        <f t="shared" si="105"/>
        <v>8000</v>
      </c>
      <c r="D487" s="6">
        <f ca="1">IF(A487&lt;$B$1,VLOOKUP(A487,[1]DI!$A$4:$B$15000,2,FALSE),0)</f>
        <v>6.4000000000000001E-2</v>
      </c>
      <c r="E487" s="4">
        <f t="shared" ca="1" si="98"/>
        <v>2.4620000000000002E-4</v>
      </c>
      <c r="F487" s="22">
        <f t="shared" si="97"/>
        <v>1.095</v>
      </c>
      <c r="G487" s="7">
        <f t="shared" ca="1" si="99"/>
        <v>1.000269589</v>
      </c>
      <c r="H487" s="4">
        <f ca="1">TRUNC(PRODUCT(G$10:G486),15)</f>
        <v>1.1016412069619601</v>
      </c>
      <c r="I487" s="4">
        <f t="shared" ca="1" si="106"/>
        <v>1.0787462190907799</v>
      </c>
      <c r="J487" s="4">
        <f t="shared" ca="1" si="100"/>
        <v>1.0212237</v>
      </c>
      <c r="K487" s="4">
        <f t="shared" ca="1" si="101"/>
        <v>169.78960000000001</v>
      </c>
      <c r="L487" s="23">
        <f>IF(VLOOKUP(A487,$U$12:$AD$125,8)=VLOOKUP(A486,$U$12:$AD$125,8),0,VLOOKUP(A487,U$12:$AD$125,8))</f>
        <v>0</v>
      </c>
      <c r="M487" s="9">
        <f>IF(L487&gt;0,VLOOKUP(L487,T$12:$AC$125,7),0)</f>
        <v>0</v>
      </c>
      <c r="N487" s="10">
        <f t="shared" si="102"/>
        <v>0</v>
      </c>
      <c r="O487" s="10">
        <f t="shared" ca="1" si="103"/>
        <v>169.78960000000001</v>
      </c>
      <c r="P487" s="24" t="str">
        <f t="shared" si="107"/>
        <v>A+J=</v>
      </c>
      <c r="Q487" s="12">
        <f t="shared" si="108"/>
        <v>43475</v>
      </c>
      <c r="R487" s="13"/>
      <c r="S487" s="13"/>
      <c r="T487" s="49">
        <v>47849</v>
      </c>
      <c r="U487" s="50" t="s">
        <v>78</v>
      </c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</row>
    <row r="488" spans="1:168" x14ac:dyDescent="0.2">
      <c r="A488" s="109">
        <f t="shared" si="104"/>
        <v>43404</v>
      </c>
      <c r="B488" s="4">
        <f t="shared" ca="1" si="109"/>
        <v>8171.99208</v>
      </c>
      <c r="C488" s="4">
        <f t="shared" si="105"/>
        <v>8000</v>
      </c>
      <c r="D488" s="6">
        <f ca="1">IF(A488&lt;$B$1,VLOOKUP(A488,[1]DI!$A$4:$B$15000,2,FALSE),0)</f>
        <v>6.4000000000000001E-2</v>
      </c>
      <c r="E488" s="4">
        <f t="shared" ca="1" si="98"/>
        <v>2.4620000000000002E-4</v>
      </c>
      <c r="F488" s="22">
        <f t="shared" si="97"/>
        <v>1.095</v>
      </c>
      <c r="G488" s="7">
        <f t="shared" ca="1" si="99"/>
        <v>1.000269589</v>
      </c>
      <c r="H488" s="4">
        <f ca="1">TRUNC(PRODUCT(G$10:G487),15)</f>
        <v>1.1019381973133</v>
      </c>
      <c r="I488" s="4">
        <f t="shared" ca="1" si="106"/>
        <v>1.0787462190907799</v>
      </c>
      <c r="J488" s="4">
        <f t="shared" ca="1" si="100"/>
        <v>1.0214990100000001</v>
      </c>
      <c r="K488" s="4">
        <f t="shared" ca="1" si="101"/>
        <v>171.99207999999999</v>
      </c>
      <c r="L488" s="23">
        <f>IF(VLOOKUP(A488,$U$12:$AD$125,8)=VLOOKUP(A487,$U$12:$AD$125,8),0,VLOOKUP(A488,U$12:$AD$125,8))</f>
        <v>0</v>
      </c>
      <c r="M488" s="9">
        <f>IF(L488&gt;0,VLOOKUP(L488,T$12:$AC$125,7),0)</f>
        <v>0</v>
      </c>
      <c r="N488" s="10">
        <f t="shared" si="102"/>
        <v>0</v>
      </c>
      <c r="O488" s="10">
        <f t="shared" ca="1" si="103"/>
        <v>171.99207999999999</v>
      </c>
      <c r="P488" s="24" t="str">
        <f t="shared" si="107"/>
        <v>A+J=</v>
      </c>
      <c r="Q488" s="12">
        <f t="shared" si="108"/>
        <v>43475</v>
      </c>
      <c r="R488" s="13"/>
      <c r="S488" s="13"/>
      <c r="T488" s="49">
        <v>47903</v>
      </c>
      <c r="U488" s="50" t="s">
        <v>62</v>
      </c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</row>
    <row r="489" spans="1:168" x14ac:dyDescent="0.2">
      <c r="A489" s="109">
        <f t="shared" si="104"/>
        <v>43405</v>
      </c>
      <c r="B489" s="4">
        <f t="shared" ca="1" si="109"/>
        <v>8174.1952000000001</v>
      </c>
      <c r="C489" s="4">
        <f t="shared" si="105"/>
        <v>8000</v>
      </c>
      <c r="D489" s="6">
        <f ca="1">IF(A489&lt;$B$1,VLOOKUP(A489,[1]DI!$A$4:$B$15000,2,FALSE),0)</f>
        <v>6.4000000000000001E-2</v>
      </c>
      <c r="E489" s="4">
        <f t="shared" ca="1" si="98"/>
        <v>2.4620000000000002E-4</v>
      </c>
      <c r="F489" s="22">
        <f t="shared" si="97"/>
        <v>1.095</v>
      </c>
      <c r="G489" s="7">
        <f t="shared" ca="1" si="99"/>
        <v>1.000269589</v>
      </c>
      <c r="H489" s="4">
        <f ca="1">TRUNC(PRODUCT(G$10:G488),15)</f>
        <v>1.10223526772998</v>
      </c>
      <c r="I489" s="4">
        <f t="shared" ca="1" si="106"/>
        <v>1.0787462190907799</v>
      </c>
      <c r="J489" s="4">
        <f t="shared" ca="1" si="100"/>
        <v>1.0217744</v>
      </c>
      <c r="K489" s="4">
        <f t="shared" ca="1" si="101"/>
        <v>174.1952</v>
      </c>
      <c r="L489" s="23">
        <f>IF(VLOOKUP(A489,$U$12:$AD$125,8)=VLOOKUP(A488,$U$12:$AD$125,8),0,VLOOKUP(A489,U$12:$AD$125,8))</f>
        <v>0</v>
      </c>
      <c r="M489" s="9">
        <f>IF(L489&gt;0,VLOOKUP(L489,T$12:$AC$125,7),0)</f>
        <v>0</v>
      </c>
      <c r="N489" s="10">
        <f t="shared" si="102"/>
        <v>0</v>
      </c>
      <c r="O489" s="10">
        <f t="shared" ca="1" si="103"/>
        <v>174.1952</v>
      </c>
      <c r="P489" s="24" t="str">
        <f t="shared" si="107"/>
        <v>A+J=</v>
      </c>
      <c r="Q489" s="12">
        <f t="shared" si="108"/>
        <v>43475</v>
      </c>
      <c r="R489" s="13"/>
      <c r="S489" s="13"/>
      <c r="T489" s="49">
        <v>47904</v>
      </c>
      <c r="U489" s="50" t="s">
        <v>62</v>
      </c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</row>
    <row r="490" spans="1:168" x14ac:dyDescent="0.2">
      <c r="A490" s="109">
        <f t="shared" si="104"/>
        <v>43406</v>
      </c>
      <c r="B490" s="4">
        <f t="shared" ca="1" si="109"/>
        <v>8176.3988799999997</v>
      </c>
      <c r="C490" s="4">
        <f t="shared" si="105"/>
        <v>8000</v>
      </c>
      <c r="D490" s="6">
        <f ca="1">IF(A490&lt;$B$1,VLOOKUP(A490,[1]DI!$A$4:$B$15000,2,FALSE),0)</f>
        <v>0</v>
      </c>
      <c r="E490" s="4">
        <f t="shared" ca="1" si="98"/>
        <v>0</v>
      </c>
      <c r="F490" s="22">
        <f t="shared" si="97"/>
        <v>1.095</v>
      </c>
      <c r="G490" s="7">
        <f t="shared" ca="1" si="99"/>
        <v>1</v>
      </c>
      <c r="H490" s="4">
        <f ca="1">TRUNC(PRODUCT(G$10:G489),15)</f>
        <v>1.1025324182335701</v>
      </c>
      <c r="I490" s="4">
        <f t="shared" ca="1" si="106"/>
        <v>1.0787462190907799</v>
      </c>
      <c r="J490" s="4">
        <f t="shared" ca="1" si="100"/>
        <v>1.0220498600000001</v>
      </c>
      <c r="K490" s="4">
        <f t="shared" ca="1" si="101"/>
        <v>176.39887999999999</v>
      </c>
      <c r="L490" s="23">
        <f>IF(VLOOKUP(A490,$U$12:$AD$125,8)=VLOOKUP(A489,$U$12:$AD$125,8),0,VLOOKUP(A490,U$12:$AD$125,8))</f>
        <v>0</v>
      </c>
      <c r="M490" s="9">
        <f>IF(L490&gt;0,VLOOKUP(L490,T$12:$AC$125,7),0)</f>
        <v>0</v>
      </c>
      <c r="N490" s="10">
        <f t="shared" si="102"/>
        <v>0</v>
      </c>
      <c r="O490" s="10">
        <f t="shared" ca="1" si="103"/>
        <v>176.39887999999999</v>
      </c>
      <c r="P490" s="24" t="str">
        <f t="shared" si="107"/>
        <v>A+J=</v>
      </c>
      <c r="Q490" s="12">
        <f t="shared" si="108"/>
        <v>43475</v>
      </c>
      <c r="R490" s="13"/>
      <c r="S490" s="13"/>
      <c r="T490" s="49">
        <v>47949</v>
      </c>
      <c r="U490" s="50" t="s">
        <v>79</v>
      </c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</row>
    <row r="491" spans="1:168" x14ac:dyDescent="0.2">
      <c r="A491" s="109">
        <f t="shared" si="104"/>
        <v>43407</v>
      </c>
      <c r="B491" s="4">
        <f t="shared" ca="1" si="109"/>
        <v>8176.3988799999997</v>
      </c>
      <c r="C491" s="4">
        <f t="shared" si="105"/>
        <v>8000</v>
      </c>
      <c r="D491" s="6">
        <f ca="1">IF(A491&lt;$B$1,VLOOKUP(A491,[1]DI!$A$4:$B$15000,2,FALSE),0)</f>
        <v>0</v>
      </c>
      <c r="E491" s="4">
        <f t="shared" ca="1" si="98"/>
        <v>0</v>
      </c>
      <c r="F491" s="22">
        <f t="shared" si="97"/>
        <v>1.095</v>
      </c>
      <c r="G491" s="7">
        <f t="shared" ca="1" si="99"/>
        <v>1</v>
      </c>
      <c r="H491" s="4">
        <f ca="1">TRUNC(PRODUCT(G$10:G490),15)</f>
        <v>1.1025324182335701</v>
      </c>
      <c r="I491" s="4">
        <f t="shared" ca="1" si="106"/>
        <v>1.0787462190907799</v>
      </c>
      <c r="J491" s="4">
        <f t="shared" ca="1" si="100"/>
        <v>1.0220498600000001</v>
      </c>
      <c r="K491" s="4">
        <f t="shared" ca="1" si="101"/>
        <v>176.39887999999999</v>
      </c>
      <c r="L491" s="23">
        <f>IF(VLOOKUP(A491,$U$12:$AD$125,8)=VLOOKUP(A490,$U$12:$AD$125,8),0,VLOOKUP(A491,U$12:$AD$125,8))</f>
        <v>0</v>
      </c>
      <c r="M491" s="9">
        <f>IF(L491&gt;0,VLOOKUP(L491,T$12:$AC$125,7),0)</f>
        <v>0</v>
      </c>
      <c r="N491" s="10">
        <f t="shared" si="102"/>
        <v>0</v>
      </c>
      <c r="O491" s="10">
        <f t="shared" ca="1" si="103"/>
        <v>176.39887999999999</v>
      </c>
      <c r="P491" s="24" t="str">
        <f t="shared" si="107"/>
        <v>A+J=</v>
      </c>
      <c r="Q491" s="12">
        <f t="shared" si="108"/>
        <v>43475</v>
      </c>
      <c r="R491" s="13"/>
      <c r="S491" s="13"/>
      <c r="T491" s="49">
        <v>47959</v>
      </c>
      <c r="U491" s="50" t="s">
        <v>64</v>
      </c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</row>
    <row r="492" spans="1:168" x14ac:dyDescent="0.2">
      <c r="A492" s="109">
        <f t="shared" si="104"/>
        <v>43408</v>
      </c>
      <c r="B492" s="4">
        <f t="shared" ca="1" si="109"/>
        <v>8176.3988799999997</v>
      </c>
      <c r="C492" s="4">
        <f t="shared" si="105"/>
        <v>8000</v>
      </c>
      <c r="D492" s="6">
        <f ca="1">IF(A492&lt;$B$1,VLOOKUP(A492,[1]DI!$A$4:$B$15000,2,FALSE),0)</f>
        <v>0</v>
      </c>
      <c r="E492" s="4">
        <f t="shared" ca="1" si="98"/>
        <v>0</v>
      </c>
      <c r="F492" s="22">
        <f t="shared" si="97"/>
        <v>1.095</v>
      </c>
      <c r="G492" s="7">
        <f t="shared" ca="1" si="99"/>
        <v>1</v>
      </c>
      <c r="H492" s="4">
        <f ca="1">TRUNC(PRODUCT(G$10:G491),15)</f>
        <v>1.1025324182335701</v>
      </c>
      <c r="I492" s="4">
        <f t="shared" ca="1" si="106"/>
        <v>1.0787462190907799</v>
      </c>
      <c r="J492" s="4">
        <f t="shared" ca="1" si="100"/>
        <v>1.0220498600000001</v>
      </c>
      <c r="K492" s="4">
        <f t="shared" ca="1" si="101"/>
        <v>176.39887999999999</v>
      </c>
      <c r="L492" s="23">
        <f>IF(VLOOKUP(A492,$U$12:$AD$125,8)=VLOOKUP(A491,$U$12:$AD$125,8),0,VLOOKUP(A492,U$12:$AD$125,8))</f>
        <v>0</v>
      </c>
      <c r="M492" s="9">
        <f>IF(L492&gt;0,VLOOKUP(L492,T$12:$AC$125,7),0)</f>
        <v>0</v>
      </c>
      <c r="N492" s="10">
        <f t="shared" si="102"/>
        <v>0</v>
      </c>
      <c r="O492" s="10">
        <f t="shared" ca="1" si="103"/>
        <v>176.39887999999999</v>
      </c>
      <c r="P492" s="24" t="str">
        <f t="shared" si="107"/>
        <v>A+J=</v>
      </c>
      <c r="Q492" s="12">
        <f t="shared" si="108"/>
        <v>43475</v>
      </c>
      <c r="R492" s="13"/>
      <c r="S492" s="13"/>
      <c r="T492" s="49">
        <v>47969</v>
      </c>
      <c r="U492" s="50" t="s">
        <v>81</v>
      </c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</row>
    <row r="493" spans="1:168" x14ac:dyDescent="0.2">
      <c r="A493" s="109">
        <f t="shared" si="104"/>
        <v>43409</v>
      </c>
      <c r="B493" s="4">
        <f t="shared" ca="1" si="109"/>
        <v>8176.3988799999997</v>
      </c>
      <c r="C493" s="4">
        <f t="shared" si="105"/>
        <v>8000</v>
      </c>
      <c r="D493" s="6">
        <f ca="1">IF(A493&lt;$B$1,VLOOKUP(A493,[1]DI!$A$4:$B$15000,2,FALSE),0)</f>
        <v>6.4000000000000001E-2</v>
      </c>
      <c r="E493" s="4">
        <f t="shared" ca="1" si="98"/>
        <v>2.4620000000000002E-4</v>
      </c>
      <c r="F493" s="22">
        <f t="shared" si="97"/>
        <v>1.095</v>
      </c>
      <c r="G493" s="7">
        <f t="shared" ca="1" si="99"/>
        <v>1.000269589</v>
      </c>
      <c r="H493" s="4">
        <f ca="1">TRUNC(PRODUCT(G$10:G492),15)</f>
        <v>1.1025324182335701</v>
      </c>
      <c r="I493" s="4">
        <f t="shared" ca="1" si="106"/>
        <v>1.0787462190907799</v>
      </c>
      <c r="J493" s="4">
        <f t="shared" ca="1" si="100"/>
        <v>1.0220498600000001</v>
      </c>
      <c r="K493" s="4">
        <f t="shared" ca="1" si="101"/>
        <v>176.39887999999999</v>
      </c>
      <c r="L493" s="23">
        <f>IF(VLOOKUP(A493,$U$12:$AD$125,8)=VLOOKUP(A492,$U$12:$AD$125,8),0,VLOOKUP(A493,U$12:$AD$125,8))</f>
        <v>0</v>
      </c>
      <c r="M493" s="9">
        <f>IF(L493&gt;0,VLOOKUP(L493,T$12:$AC$125,7),0)</f>
        <v>0</v>
      </c>
      <c r="N493" s="10">
        <f t="shared" si="102"/>
        <v>0</v>
      </c>
      <c r="O493" s="10">
        <f t="shared" ca="1" si="103"/>
        <v>176.39887999999999</v>
      </c>
      <c r="P493" s="24" t="str">
        <f t="shared" si="107"/>
        <v>A+J=</v>
      </c>
      <c r="Q493" s="12">
        <f t="shared" si="108"/>
        <v>43475</v>
      </c>
      <c r="R493" s="13"/>
      <c r="S493" s="13"/>
      <c r="T493" s="49">
        <v>48011</v>
      </c>
      <c r="U493" s="50" t="s">
        <v>80</v>
      </c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</row>
    <row r="494" spans="1:168" x14ac:dyDescent="0.2">
      <c r="A494" s="109">
        <f t="shared" si="104"/>
        <v>43410</v>
      </c>
      <c r="B494" s="4">
        <f t="shared" ca="1" si="109"/>
        <v>8178.6031199999998</v>
      </c>
      <c r="C494" s="4">
        <f t="shared" si="105"/>
        <v>8000</v>
      </c>
      <c r="D494" s="6">
        <f ca="1">IF(A494&lt;$B$1,VLOOKUP(A494,[1]DI!$A$4:$B$15000,2,FALSE),0)</f>
        <v>6.4000000000000001E-2</v>
      </c>
      <c r="E494" s="4">
        <f t="shared" ca="1" si="98"/>
        <v>2.4620000000000002E-4</v>
      </c>
      <c r="F494" s="22">
        <f t="shared" si="97"/>
        <v>1.095</v>
      </c>
      <c r="G494" s="7">
        <f t="shared" ca="1" si="99"/>
        <v>1.000269589</v>
      </c>
      <c r="H494" s="4">
        <f ca="1">TRUNC(PRODUCT(G$10:G493),15)</f>
        <v>1.1028296488456699</v>
      </c>
      <c r="I494" s="4">
        <f t="shared" ca="1" si="106"/>
        <v>1.0787462190907799</v>
      </c>
      <c r="J494" s="4">
        <f t="shared" ca="1" si="100"/>
        <v>1.02232539</v>
      </c>
      <c r="K494" s="4">
        <f t="shared" ca="1" si="101"/>
        <v>178.60311999999999</v>
      </c>
      <c r="L494" s="23">
        <f>IF(VLOOKUP(A494,$U$12:$AD$125,8)=VLOOKUP(A493,$U$12:$AD$125,8),0,VLOOKUP(A494,U$12:$AD$125,8))</f>
        <v>0</v>
      </c>
      <c r="M494" s="9">
        <f>IF(L494&gt;0,VLOOKUP(L494,T$12:$AC$125,7),0)</f>
        <v>0</v>
      </c>
      <c r="N494" s="10">
        <f t="shared" si="102"/>
        <v>0</v>
      </c>
      <c r="O494" s="10">
        <f t="shared" ca="1" si="103"/>
        <v>178.60311999999999</v>
      </c>
      <c r="P494" s="24" t="str">
        <f t="shared" si="107"/>
        <v>A+J=</v>
      </c>
      <c r="Q494" s="12">
        <f t="shared" si="108"/>
        <v>43475</v>
      </c>
      <c r="R494" s="13"/>
      <c r="S494" s="13"/>
      <c r="T494" s="49">
        <v>48207</v>
      </c>
      <c r="U494" s="50" t="s">
        <v>76</v>
      </c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</row>
    <row r="495" spans="1:168" x14ac:dyDescent="0.2">
      <c r="A495" s="109">
        <f t="shared" si="104"/>
        <v>43411</v>
      </c>
      <c r="B495" s="4">
        <f t="shared" ca="1" si="109"/>
        <v>8180.808</v>
      </c>
      <c r="C495" s="4">
        <f t="shared" si="105"/>
        <v>8000</v>
      </c>
      <c r="D495" s="6">
        <f ca="1">IF(A495&lt;$B$1,VLOOKUP(A495,[1]DI!$A$4:$B$15000,2,FALSE),0)</f>
        <v>6.4000000000000001E-2</v>
      </c>
      <c r="E495" s="4">
        <f t="shared" ca="1" si="98"/>
        <v>2.4620000000000002E-4</v>
      </c>
      <c r="F495" s="22">
        <f t="shared" si="97"/>
        <v>1.095</v>
      </c>
      <c r="G495" s="7">
        <f t="shared" ca="1" si="99"/>
        <v>1.000269589</v>
      </c>
      <c r="H495" s="4">
        <f ca="1">TRUNC(PRODUCT(G$10:G494),15)</f>
        <v>1.1031269595878701</v>
      </c>
      <c r="I495" s="4">
        <f t="shared" ca="1" si="106"/>
        <v>1.0787462190907799</v>
      </c>
      <c r="J495" s="4">
        <f t="shared" ca="1" si="100"/>
        <v>1.0226010000000001</v>
      </c>
      <c r="K495" s="4">
        <f t="shared" ca="1" si="101"/>
        <v>180.80799999999999</v>
      </c>
      <c r="L495" s="23">
        <f>IF(VLOOKUP(A495,$U$12:$AD$125,8)=VLOOKUP(A494,$U$12:$AD$125,8),0,VLOOKUP(A495,U$12:$AD$125,8))</f>
        <v>0</v>
      </c>
      <c r="M495" s="9">
        <f>IF(L495&gt;0,VLOOKUP(L495,T$12:$AC$125,7),0)</f>
        <v>0</v>
      </c>
      <c r="N495" s="10">
        <f t="shared" si="102"/>
        <v>0</v>
      </c>
      <c r="O495" s="10">
        <f t="shared" ca="1" si="103"/>
        <v>180.80799999999999</v>
      </c>
      <c r="P495" s="24" t="str">
        <f t="shared" si="107"/>
        <v>A+J=</v>
      </c>
      <c r="Q495" s="12">
        <f t="shared" si="108"/>
        <v>43475</v>
      </c>
      <c r="R495" s="13"/>
      <c r="S495" s="13"/>
      <c r="T495" s="49">
        <v>48214</v>
      </c>
      <c r="U495" s="50" t="s">
        <v>78</v>
      </c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</row>
    <row r="496" spans="1:168" x14ac:dyDescent="0.2">
      <c r="A496" s="109">
        <f t="shared" si="104"/>
        <v>43412</v>
      </c>
      <c r="B496" s="4">
        <f t="shared" ca="1" si="109"/>
        <v>8183.0134399999997</v>
      </c>
      <c r="C496" s="4">
        <f t="shared" si="105"/>
        <v>8000</v>
      </c>
      <c r="D496" s="6">
        <f ca="1">IF(A496&lt;$B$1,VLOOKUP(A496,[1]DI!$A$4:$B$15000,2,FALSE),0)</f>
        <v>6.4000000000000001E-2</v>
      </c>
      <c r="E496" s="4">
        <f t="shared" ca="1" si="98"/>
        <v>2.4620000000000002E-4</v>
      </c>
      <c r="F496" s="22">
        <f t="shared" si="97"/>
        <v>1.095</v>
      </c>
      <c r="G496" s="7">
        <f t="shared" ca="1" si="99"/>
        <v>1.000269589</v>
      </c>
      <c r="H496" s="4">
        <f ca="1">TRUNC(PRODUCT(G$10:G495),15)</f>
        <v>1.10342435048178</v>
      </c>
      <c r="I496" s="4">
        <f t="shared" ca="1" si="106"/>
        <v>1.0787462190907799</v>
      </c>
      <c r="J496" s="4">
        <f t="shared" ca="1" si="100"/>
        <v>1.02287668</v>
      </c>
      <c r="K496" s="4">
        <f t="shared" ca="1" si="101"/>
        <v>183.01344</v>
      </c>
      <c r="L496" s="23">
        <f>IF(VLOOKUP(A496,$U$12:$AD$125,8)=VLOOKUP(A495,$U$12:$AD$125,8),0,VLOOKUP(A496,U$12:$AD$125,8))</f>
        <v>0</v>
      </c>
      <c r="M496" s="9">
        <f>IF(L496&gt;0,VLOOKUP(L496,T$12:$AC$125,7),0)</f>
        <v>0</v>
      </c>
      <c r="N496" s="10">
        <f t="shared" si="102"/>
        <v>0</v>
      </c>
      <c r="O496" s="10">
        <f t="shared" ca="1" si="103"/>
        <v>183.01344</v>
      </c>
      <c r="P496" s="24" t="str">
        <f t="shared" si="107"/>
        <v>A+J=</v>
      </c>
      <c r="Q496" s="12">
        <f t="shared" si="108"/>
        <v>43475</v>
      </c>
      <c r="R496" s="13"/>
      <c r="S496" s="13"/>
      <c r="T496" s="49">
        <v>48253</v>
      </c>
      <c r="U496" s="50" t="s">
        <v>62</v>
      </c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</row>
    <row r="497" spans="1:173" x14ac:dyDescent="0.2">
      <c r="A497" s="109">
        <f t="shared" si="104"/>
        <v>43413</v>
      </c>
      <c r="B497" s="4">
        <f t="shared" ca="1" si="109"/>
        <v>8185.2195199999996</v>
      </c>
      <c r="C497" s="4">
        <f t="shared" si="105"/>
        <v>8000</v>
      </c>
      <c r="D497" s="6">
        <f ca="1">IF(A497&lt;$B$1,VLOOKUP(A497,[1]DI!$A$4:$B$15000,2,FALSE),0)</f>
        <v>6.4000000000000001E-2</v>
      </c>
      <c r="E497" s="4">
        <f t="shared" ca="1" si="98"/>
        <v>2.4620000000000002E-4</v>
      </c>
      <c r="F497" s="22">
        <f t="shared" si="97"/>
        <v>1.095</v>
      </c>
      <c r="G497" s="7">
        <f t="shared" ca="1" si="99"/>
        <v>1.000269589</v>
      </c>
      <c r="H497" s="4">
        <f ca="1">TRUNC(PRODUCT(G$10:G496),15)</f>
        <v>1.1037218215489999</v>
      </c>
      <c r="I497" s="4">
        <f t="shared" ca="1" si="106"/>
        <v>1.0787462190907799</v>
      </c>
      <c r="J497" s="4">
        <f t="shared" ca="1" si="100"/>
        <v>1.0231524400000001</v>
      </c>
      <c r="K497" s="4">
        <f t="shared" ca="1" si="101"/>
        <v>185.21951999999999</v>
      </c>
      <c r="L497" s="23">
        <f>IF(VLOOKUP(A497,$U$12:$AD$125,8)=VLOOKUP(A496,$U$12:$AD$125,8),0,VLOOKUP(A497,U$12:$AD$125,8))</f>
        <v>0</v>
      </c>
      <c r="M497" s="9">
        <f>IF(L497&gt;0,VLOOKUP(L497,T$12:$AC$125,7),0)</f>
        <v>0</v>
      </c>
      <c r="N497" s="10">
        <f t="shared" si="102"/>
        <v>0</v>
      </c>
      <c r="O497" s="10">
        <f t="shared" ca="1" si="103"/>
        <v>185.21951999999999</v>
      </c>
      <c r="P497" s="24" t="str">
        <f t="shared" si="107"/>
        <v>A+J=</v>
      </c>
      <c r="Q497" s="12">
        <f t="shared" si="108"/>
        <v>43475</v>
      </c>
      <c r="R497" s="13"/>
      <c r="S497" s="13"/>
      <c r="T497" s="49">
        <v>48254</v>
      </c>
      <c r="U497" s="50" t="s">
        <v>62</v>
      </c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</row>
    <row r="498" spans="1:173" x14ac:dyDescent="0.2">
      <c r="A498" s="109">
        <f t="shared" si="104"/>
        <v>43414</v>
      </c>
      <c r="B498" s="4">
        <f t="shared" ca="1" si="109"/>
        <v>8187.4261599900001</v>
      </c>
      <c r="C498" s="4">
        <f t="shared" si="105"/>
        <v>8000</v>
      </c>
      <c r="D498" s="6">
        <f ca="1">IF(A498&lt;$B$1,VLOOKUP(A498,[1]DI!$A$4:$B$15000,2,FALSE),0)</f>
        <v>0</v>
      </c>
      <c r="E498" s="4">
        <f t="shared" ca="1" si="98"/>
        <v>0</v>
      </c>
      <c r="F498" s="22">
        <f t="shared" si="97"/>
        <v>1.095</v>
      </c>
      <c r="G498" s="7">
        <f t="shared" ca="1" si="99"/>
        <v>1</v>
      </c>
      <c r="H498" s="4">
        <f ca="1">TRUNC(PRODUCT(G$10:G497),15)</f>
        <v>1.10401937281115</v>
      </c>
      <c r="I498" s="4">
        <f t="shared" ca="1" si="106"/>
        <v>1.0787462190907799</v>
      </c>
      <c r="J498" s="4">
        <f t="shared" ca="1" si="100"/>
        <v>1.0234282699999999</v>
      </c>
      <c r="K498" s="4">
        <f t="shared" ca="1" si="101"/>
        <v>187.42615999</v>
      </c>
      <c r="L498" s="23">
        <f>IF(VLOOKUP(A498,$U$12:$AD$125,8)=VLOOKUP(A497,$U$12:$AD$125,8),0,VLOOKUP(A498,U$12:$AD$125,8))</f>
        <v>0</v>
      </c>
      <c r="M498" s="9">
        <f>IF(L498&gt;0,VLOOKUP(L498,T$12:$AC$125,7),0)</f>
        <v>0</v>
      </c>
      <c r="N498" s="10">
        <f t="shared" si="102"/>
        <v>0</v>
      </c>
      <c r="O498" s="10">
        <f t="shared" ca="1" si="103"/>
        <v>187.42615999</v>
      </c>
      <c r="P498" s="24" t="str">
        <f t="shared" si="107"/>
        <v>A+J=</v>
      </c>
      <c r="Q498" s="12">
        <f t="shared" si="108"/>
        <v>43475</v>
      </c>
      <c r="R498" s="13"/>
      <c r="S498" s="13"/>
      <c r="T498" s="49">
        <v>48299</v>
      </c>
      <c r="U498" s="50" t="s">
        <v>79</v>
      </c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</row>
    <row r="499" spans="1:173" x14ac:dyDescent="0.2">
      <c r="A499" s="109">
        <f t="shared" si="104"/>
        <v>43415</v>
      </c>
      <c r="B499" s="4">
        <f t="shared" ca="1" si="109"/>
        <v>8187.4261599900001</v>
      </c>
      <c r="C499" s="4">
        <f t="shared" si="105"/>
        <v>8000</v>
      </c>
      <c r="D499" s="6">
        <f ca="1">IF(A499&lt;$B$1,VLOOKUP(A499,[1]DI!$A$4:$B$15000,2,FALSE),0)</f>
        <v>0</v>
      </c>
      <c r="E499" s="4">
        <f t="shared" ca="1" si="98"/>
        <v>0</v>
      </c>
      <c r="F499" s="22">
        <f t="shared" si="97"/>
        <v>1.095</v>
      </c>
      <c r="G499" s="7">
        <f t="shared" ca="1" si="99"/>
        <v>1</v>
      </c>
      <c r="H499" s="4">
        <f ca="1">TRUNC(PRODUCT(G$10:G498),15)</f>
        <v>1.10401937281115</v>
      </c>
      <c r="I499" s="4">
        <f t="shared" ca="1" si="106"/>
        <v>1.0787462190907799</v>
      </c>
      <c r="J499" s="4">
        <f t="shared" ca="1" si="100"/>
        <v>1.0234282699999999</v>
      </c>
      <c r="K499" s="4">
        <f t="shared" ca="1" si="101"/>
        <v>187.42615999</v>
      </c>
      <c r="L499" s="23">
        <f>IF(VLOOKUP(A499,$U$12:$AD$125,8)=VLOOKUP(A498,$U$12:$AD$125,8),0,VLOOKUP(A499,U$12:$AD$125,8))</f>
        <v>0</v>
      </c>
      <c r="M499" s="9">
        <f>IF(L499&gt;0,VLOOKUP(L499,T$12:$AC$125,7),0)</f>
        <v>0</v>
      </c>
      <c r="N499" s="10">
        <f t="shared" si="102"/>
        <v>0</v>
      </c>
      <c r="O499" s="10">
        <f t="shared" ca="1" si="103"/>
        <v>187.42615999</v>
      </c>
      <c r="P499" s="24" t="str">
        <f t="shared" si="107"/>
        <v>A+J=</v>
      </c>
      <c r="Q499" s="12">
        <f t="shared" si="108"/>
        <v>43475</v>
      </c>
      <c r="R499" s="13"/>
      <c r="S499" s="13"/>
      <c r="T499" s="49">
        <v>48325</v>
      </c>
      <c r="U499" s="50" t="s">
        <v>64</v>
      </c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</row>
    <row r="500" spans="1:173" x14ac:dyDescent="0.2">
      <c r="A500" s="109">
        <f t="shared" si="104"/>
        <v>43416</v>
      </c>
      <c r="B500" s="4">
        <f t="shared" ca="1" si="109"/>
        <v>8187.4261599900001</v>
      </c>
      <c r="C500" s="4">
        <f t="shared" si="105"/>
        <v>8000</v>
      </c>
      <c r="D500" s="6">
        <f ca="1">IF(A500&lt;$B$1,VLOOKUP(A500,[1]DI!$A$4:$B$15000,2,FALSE),0)</f>
        <v>6.4000000000000001E-2</v>
      </c>
      <c r="E500" s="4">
        <f t="shared" ca="1" si="98"/>
        <v>2.4620000000000002E-4</v>
      </c>
      <c r="F500" s="22">
        <f t="shared" si="97"/>
        <v>1.095</v>
      </c>
      <c r="G500" s="7">
        <f t="shared" ca="1" si="99"/>
        <v>1.000269589</v>
      </c>
      <c r="H500" s="4">
        <f ca="1">TRUNC(PRODUCT(G$10:G499),15)</f>
        <v>1.10401937281115</v>
      </c>
      <c r="I500" s="4">
        <f t="shared" ca="1" si="106"/>
        <v>1.0787462190907799</v>
      </c>
      <c r="J500" s="4">
        <f t="shared" ca="1" si="100"/>
        <v>1.0234282699999999</v>
      </c>
      <c r="K500" s="4">
        <f t="shared" ca="1" si="101"/>
        <v>187.42615999</v>
      </c>
      <c r="L500" s="23">
        <f>IF(VLOOKUP(A500,$U$12:$AD$125,8)=VLOOKUP(A499,$U$12:$AD$125,8),0,VLOOKUP(A500,U$12:$AD$125,8))</f>
        <v>0</v>
      </c>
      <c r="M500" s="9">
        <f>IF(L500&gt;0,VLOOKUP(L500,T$12:$AC$125,7),0)</f>
        <v>0</v>
      </c>
      <c r="N500" s="10">
        <f t="shared" si="102"/>
        <v>0</v>
      </c>
      <c r="O500" s="10">
        <f t="shared" ca="1" si="103"/>
        <v>187.42615999</v>
      </c>
      <c r="P500" s="24" t="str">
        <f t="shared" si="107"/>
        <v>A+J=</v>
      </c>
      <c r="Q500" s="12">
        <f t="shared" si="108"/>
        <v>43475</v>
      </c>
      <c r="R500" s="13"/>
      <c r="S500" s="13"/>
      <c r="T500" s="49">
        <v>48361</v>
      </c>
      <c r="U500" s="50" t="s">
        <v>80</v>
      </c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</row>
    <row r="501" spans="1:173" x14ac:dyDescent="0.2">
      <c r="A501" s="109">
        <f t="shared" si="104"/>
        <v>43417</v>
      </c>
      <c r="B501" s="4">
        <f t="shared" ca="1" si="109"/>
        <v>8189.6333599999998</v>
      </c>
      <c r="C501" s="4">
        <f t="shared" si="105"/>
        <v>8000</v>
      </c>
      <c r="D501" s="6">
        <f ca="1">IF(A501&lt;$B$1,VLOOKUP(A501,[1]DI!$A$4:$B$15000,2,FALSE),0)</f>
        <v>6.4000000000000001E-2</v>
      </c>
      <c r="E501" s="4">
        <f t="shared" ca="1" si="98"/>
        <v>2.4620000000000002E-4</v>
      </c>
      <c r="F501" s="22">
        <f t="shared" si="97"/>
        <v>1.095</v>
      </c>
      <c r="G501" s="7">
        <f t="shared" ca="1" si="99"/>
        <v>1.000269589</v>
      </c>
      <c r="H501" s="4">
        <f ca="1">TRUNC(PRODUCT(G$10:G500),15)</f>
        <v>1.10431700428985</v>
      </c>
      <c r="I501" s="4">
        <f t="shared" ca="1" si="106"/>
        <v>1.0787462190907799</v>
      </c>
      <c r="J501" s="4">
        <f t="shared" ca="1" si="100"/>
        <v>1.02370417</v>
      </c>
      <c r="K501" s="4">
        <f t="shared" ca="1" si="101"/>
        <v>189.63336000000001</v>
      </c>
      <c r="L501" s="23">
        <f>IF(VLOOKUP(A501,$U$12:$AD$125,8)=VLOOKUP(A500,$U$12:$AD$125,8),0,VLOOKUP(A501,U$12:$AD$125,8))</f>
        <v>0</v>
      </c>
      <c r="M501" s="9">
        <f>IF(L501&gt;0,VLOOKUP(L501,T$12:$AC$125,7),0)</f>
        <v>0</v>
      </c>
      <c r="N501" s="10">
        <f t="shared" si="102"/>
        <v>0</v>
      </c>
      <c r="O501" s="10">
        <f t="shared" ca="1" si="103"/>
        <v>189.63336000000001</v>
      </c>
      <c r="P501" s="24" t="str">
        <f t="shared" si="107"/>
        <v>A+J=</v>
      </c>
      <c r="Q501" s="12">
        <f t="shared" si="108"/>
        <v>43475</v>
      </c>
      <c r="R501" s="13"/>
      <c r="S501" s="13"/>
      <c r="T501" s="49">
        <v>48464</v>
      </c>
      <c r="U501" s="50" t="s">
        <v>73</v>
      </c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</row>
    <row r="502" spans="1:173" x14ac:dyDescent="0.2">
      <c r="A502" s="109">
        <f t="shared" si="104"/>
        <v>43418</v>
      </c>
      <c r="B502" s="4">
        <f t="shared" ca="1" si="109"/>
        <v>8191.8411999999998</v>
      </c>
      <c r="C502" s="4">
        <f t="shared" si="105"/>
        <v>8000</v>
      </c>
      <c r="D502" s="6">
        <f ca="1">IF(A502&lt;$B$1,VLOOKUP(A502,[1]DI!$A$4:$B$15000,2,FALSE),0)</f>
        <v>6.4000000000000001E-2</v>
      </c>
      <c r="E502" s="4">
        <f t="shared" ca="1" si="98"/>
        <v>2.4620000000000002E-4</v>
      </c>
      <c r="F502" s="22">
        <f t="shared" si="97"/>
        <v>1.095</v>
      </c>
      <c r="G502" s="7">
        <f t="shared" ca="1" si="99"/>
        <v>1.000269589</v>
      </c>
      <c r="H502" s="4">
        <f ca="1">TRUNC(PRODUCT(G$10:G501),15)</f>
        <v>1.1046147160067199</v>
      </c>
      <c r="I502" s="4">
        <f t="shared" ca="1" si="106"/>
        <v>1.0787462190907799</v>
      </c>
      <c r="J502" s="4">
        <f t="shared" ca="1" si="100"/>
        <v>1.0239801500000001</v>
      </c>
      <c r="K502" s="4">
        <f t="shared" ca="1" si="101"/>
        <v>191.84119999999999</v>
      </c>
      <c r="L502" s="23">
        <f>IF(VLOOKUP(A502,$U$12:$AD$125,8)=VLOOKUP(A501,$U$12:$AD$125,8),0,VLOOKUP(A502,U$12:$AD$125,8))</f>
        <v>0</v>
      </c>
      <c r="M502" s="9">
        <f>IF(L502&gt;0,VLOOKUP(L502,T$12:$AC$125,7),0)</f>
        <v>0</v>
      </c>
      <c r="N502" s="10">
        <f t="shared" si="102"/>
        <v>0</v>
      </c>
      <c r="O502" s="10">
        <f t="shared" ca="1" si="103"/>
        <v>191.84119999999999</v>
      </c>
      <c r="P502" s="24" t="str">
        <f t="shared" si="107"/>
        <v>A+J=</v>
      </c>
      <c r="Q502" s="12">
        <f t="shared" si="108"/>
        <v>43475</v>
      </c>
      <c r="R502" s="13"/>
      <c r="S502" s="13"/>
      <c r="T502" s="49">
        <v>48499</v>
      </c>
      <c r="U502" s="26" t="s">
        <v>68</v>
      </c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</row>
    <row r="503" spans="1:173" x14ac:dyDescent="0.2">
      <c r="A503" s="109">
        <f t="shared" si="104"/>
        <v>43419</v>
      </c>
      <c r="B503" s="4">
        <f t="shared" ca="1" si="109"/>
        <v>8194.0496000000003</v>
      </c>
      <c r="C503" s="4">
        <f t="shared" si="105"/>
        <v>8000</v>
      </c>
      <c r="D503" s="6">
        <f ca="1">IF(A503&lt;$B$1,VLOOKUP(A503,[1]DI!$A$4:$B$15000,2,FALSE),0)</f>
        <v>0</v>
      </c>
      <c r="E503" s="4">
        <f t="shared" ca="1" si="98"/>
        <v>0</v>
      </c>
      <c r="F503" s="22">
        <f t="shared" si="97"/>
        <v>1.095</v>
      </c>
      <c r="G503" s="7">
        <f t="shared" ca="1" si="99"/>
        <v>1</v>
      </c>
      <c r="H503" s="4">
        <f ca="1">TRUNC(PRODUCT(G$10:G502),15)</f>
        <v>1.1049125079833899</v>
      </c>
      <c r="I503" s="4">
        <f t="shared" ca="1" si="106"/>
        <v>1.0787462190907799</v>
      </c>
      <c r="J503" s="4">
        <f t="shared" ca="1" si="100"/>
        <v>1.0242562</v>
      </c>
      <c r="K503" s="4">
        <f t="shared" ca="1" si="101"/>
        <v>194.0496</v>
      </c>
      <c r="L503" s="23">
        <f>IF(VLOOKUP(A503,$U$12:$AD$125,8)=VLOOKUP(A502,$U$12:$AD$125,8),0,VLOOKUP(A503,U$12:$AD$125,8))</f>
        <v>0</v>
      </c>
      <c r="M503" s="9">
        <f>IF(L503&gt;0,VLOOKUP(L503,T$12:$AC$125,7),0)</f>
        <v>0</v>
      </c>
      <c r="N503" s="10">
        <f t="shared" si="102"/>
        <v>0</v>
      </c>
      <c r="O503" s="10">
        <f t="shared" ca="1" si="103"/>
        <v>194.0496</v>
      </c>
      <c r="P503" s="24" t="str">
        <f t="shared" si="107"/>
        <v>A+J=</v>
      </c>
      <c r="Q503" s="12">
        <f t="shared" si="108"/>
        <v>43475</v>
      </c>
      <c r="R503" s="13"/>
      <c r="S503" s="36"/>
      <c r="T503" s="51">
        <v>48520</v>
      </c>
      <c r="U503" s="52" t="s">
        <v>74</v>
      </c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8"/>
      <c r="FN503" s="38"/>
      <c r="FO503" s="38"/>
      <c r="FP503" s="38"/>
      <c r="FQ503" s="38"/>
    </row>
    <row r="504" spans="1:173" x14ac:dyDescent="0.2">
      <c r="A504" s="109">
        <f t="shared" si="104"/>
        <v>43420</v>
      </c>
      <c r="B504" s="4">
        <f t="shared" ca="1" si="109"/>
        <v>8194.0496000000003</v>
      </c>
      <c r="C504" s="4">
        <f t="shared" si="105"/>
        <v>8000</v>
      </c>
      <c r="D504" s="6">
        <f ca="1">IF(A504&lt;$B$1,VLOOKUP(A504,[1]DI!$A$4:$B$15000,2,FALSE),0)</f>
        <v>6.4000000000000001E-2</v>
      </c>
      <c r="E504" s="4">
        <f t="shared" ca="1" si="98"/>
        <v>2.4620000000000002E-4</v>
      </c>
      <c r="F504" s="22">
        <f t="shared" ref="F504:F567" si="110">F503</f>
        <v>1.095</v>
      </c>
      <c r="G504" s="7">
        <f t="shared" ca="1" si="99"/>
        <v>1.000269589</v>
      </c>
      <c r="H504" s="4">
        <f ca="1">TRUNC(PRODUCT(G$10:G503),15)</f>
        <v>1.1049125079833899</v>
      </c>
      <c r="I504" s="4">
        <f t="shared" ca="1" si="106"/>
        <v>1.0787462190907799</v>
      </c>
      <c r="J504" s="4">
        <f t="shared" ca="1" si="100"/>
        <v>1.0242562</v>
      </c>
      <c r="K504" s="4">
        <f t="shared" ca="1" si="101"/>
        <v>194.0496</v>
      </c>
      <c r="L504" s="23">
        <f>IF(VLOOKUP(A504,$U$12:$AD$125,8)=VLOOKUP(A503,$U$12:$AD$125,8),0,VLOOKUP(A504,U$12:$AD$125,8))</f>
        <v>0</v>
      </c>
      <c r="M504" s="9">
        <f>IF(L504&gt;0,VLOOKUP(L504,T$12:$AC$125,7),0)</f>
        <v>0</v>
      </c>
      <c r="N504" s="10">
        <f t="shared" si="102"/>
        <v>0</v>
      </c>
      <c r="O504" s="10">
        <f t="shared" ca="1" si="103"/>
        <v>194.0496</v>
      </c>
      <c r="P504" s="24" t="str">
        <f t="shared" si="107"/>
        <v>A+J=</v>
      </c>
      <c r="Q504" s="12">
        <f t="shared" si="108"/>
        <v>43475</v>
      </c>
      <c r="R504" s="13"/>
      <c r="S504" s="13"/>
      <c r="T504" s="49">
        <v>48533</v>
      </c>
      <c r="U504" s="50" t="s">
        <v>83</v>
      </c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</row>
    <row r="505" spans="1:173" x14ac:dyDescent="0.2">
      <c r="A505" s="109">
        <f t="shared" si="104"/>
        <v>43421</v>
      </c>
      <c r="B505" s="4">
        <f t="shared" ca="1" si="109"/>
        <v>8196.25864</v>
      </c>
      <c r="C505" s="4">
        <f t="shared" si="105"/>
        <v>8000</v>
      </c>
      <c r="D505" s="6">
        <f ca="1">IF(A505&lt;$B$1,VLOOKUP(A505,[1]DI!$A$4:$B$15000,2,FALSE),0)</f>
        <v>0</v>
      </c>
      <c r="E505" s="4">
        <f t="shared" ca="1" si="98"/>
        <v>0</v>
      </c>
      <c r="F505" s="22">
        <f t="shared" si="110"/>
        <v>1.095</v>
      </c>
      <c r="G505" s="7">
        <f t="shared" ca="1" si="99"/>
        <v>1</v>
      </c>
      <c r="H505" s="4">
        <f ca="1">TRUNC(PRODUCT(G$10:G504),15)</f>
        <v>1.1052103802415101</v>
      </c>
      <c r="I505" s="4">
        <f t="shared" ca="1" si="106"/>
        <v>1.0787462190907799</v>
      </c>
      <c r="J505" s="4">
        <f t="shared" ca="1" si="100"/>
        <v>1.02453233</v>
      </c>
      <c r="K505" s="4">
        <f t="shared" ca="1" si="101"/>
        <v>196.25864000000001</v>
      </c>
      <c r="L505" s="23">
        <f>IF(VLOOKUP(A505,$U$12:$AD$125,8)=VLOOKUP(A504,$U$12:$AD$125,8),0,VLOOKUP(A505,U$12:$AD$125,8))</f>
        <v>0</v>
      </c>
      <c r="M505" s="9">
        <f>IF(L505&gt;0,VLOOKUP(L505,T$12:$AC$125,7),0)</f>
        <v>0</v>
      </c>
      <c r="N505" s="10">
        <f t="shared" si="102"/>
        <v>0</v>
      </c>
      <c r="O505" s="10">
        <f t="shared" ca="1" si="103"/>
        <v>196.25864000000001</v>
      </c>
      <c r="P505" s="24" t="str">
        <f t="shared" si="107"/>
        <v>A+J=</v>
      </c>
      <c r="Q505" s="12">
        <f t="shared" si="108"/>
        <v>43475</v>
      </c>
      <c r="R505" s="13"/>
      <c r="S505" s="13"/>
      <c r="T505" s="49">
        <v>48638</v>
      </c>
      <c r="U505" s="50" t="s">
        <v>62</v>
      </c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</row>
    <row r="506" spans="1:173" x14ac:dyDescent="0.2">
      <c r="A506" s="109">
        <f t="shared" si="104"/>
        <v>43422</v>
      </c>
      <c r="B506" s="4">
        <f t="shared" ca="1" si="109"/>
        <v>8196.25864</v>
      </c>
      <c r="C506" s="4">
        <f t="shared" si="105"/>
        <v>8000</v>
      </c>
      <c r="D506" s="6">
        <f ca="1">IF(A506&lt;$B$1,VLOOKUP(A506,[1]DI!$A$4:$B$15000,2,FALSE),0)</f>
        <v>0</v>
      </c>
      <c r="E506" s="4">
        <f t="shared" ca="1" si="98"/>
        <v>0</v>
      </c>
      <c r="F506" s="22">
        <f t="shared" si="110"/>
        <v>1.095</v>
      </c>
      <c r="G506" s="7">
        <f t="shared" ca="1" si="99"/>
        <v>1</v>
      </c>
      <c r="H506" s="4">
        <f ca="1">TRUNC(PRODUCT(G$10:G505),15)</f>
        <v>1.1052103802415101</v>
      </c>
      <c r="I506" s="4">
        <f t="shared" ca="1" si="106"/>
        <v>1.0787462190907799</v>
      </c>
      <c r="J506" s="4">
        <f t="shared" ca="1" si="100"/>
        <v>1.02453233</v>
      </c>
      <c r="K506" s="4">
        <f t="shared" ca="1" si="101"/>
        <v>196.25864000000001</v>
      </c>
      <c r="L506" s="23">
        <f>IF(VLOOKUP(A506,$U$12:$AD$125,8)=VLOOKUP(A505,$U$12:$AD$125,8),0,VLOOKUP(A506,U$12:$AD$125,8))</f>
        <v>0</v>
      </c>
      <c r="M506" s="9">
        <f>IF(L506&gt;0,VLOOKUP(L506,T$12:$AC$125,7),0)</f>
        <v>0</v>
      </c>
      <c r="N506" s="10">
        <f t="shared" si="102"/>
        <v>0</v>
      </c>
      <c r="O506" s="10">
        <f t="shared" ca="1" si="103"/>
        <v>196.25864000000001</v>
      </c>
      <c r="P506" s="24" t="str">
        <f t="shared" si="107"/>
        <v>A+J=</v>
      </c>
      <c r="Q506" s="12">
        <f t="shared" si="108"/>
        <v>43475</v>
      </c>
      <c r="R506" s="13"/>
      <c r="S506" s="13"/>
      <c r="T506" s="49">
        <v>48639</v>
      </c>
      <c r="U506" s="50" t="s">
        <v>62</v>
      </c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</row>
    <row r="507" spans="1:173" x14ac:dyDescent="0.2">
      <c r="A507" s="109">
        <f t="shared" si="104"/>
        <v>43423</v>
      </c>
      <c r="B507" s="4">
        <f t="shared" ca="1" si="109"/>
        <v>8196.25864</v>
      </c>
      <c r="C507" s="4">
        <f t="shared" si="105"/>
        <v>8000</v>
      </c>
      <c r="D507" s="6">
        <f ca="1">IF(A507&lt;$B$1,VLOOKUP(A507,[1]DI!$A$4:$B$15000,2,FALSE),0)</f>
        <v>6.4000000000000001E-2</v>
      </c>
      <c r="E507" s="4">
        <f t="shared" ca="1" si="98"/>
        <v>2.4620000000000002E-4</v>
      </c>
      <c r="F507" s="22">
        <f t="shared" si="110"/>
        <v>1.095</v>
      </c>
      <c r="G507" s="7">
        <f t="shared" ca="1" si="99"/>
        <v>1.000269589</v>
      </c>
      <c r="H507" s="4">
        <f ca="1">TRUNC(PRODUCT(G$10:G506),15)</f>
        <v>1.1052103802415101</v>
      </c>
      <c r="I507" s="4">
        <f t="shared" ca="1" si="106"/>
        <v>1.0787462190907799</v>
      </c>
      <c r="J507" s="4">
        <f t="shared" ca="1" si="100"/>
        <v>1.02453233</v>
      </c>
      <c r="K507" s="4">
        <f t="shared" ca="1" si="101"/>
        <v>196.25864000000001</v>
      </c>
      <c r="L507" s="23">
        <f>IF(VLOOKUP(A507,$U$12:$AD$125,8)=VLOOKUP(A506,$U$12:$AD$125,8),0,VLOOKUP(A507,U$12:$AD$125,8))</f>
        <v>0</v>
      </c>
      <c r="M507" s="9">
        <f>IF(L507&gt;0,VLOOKUP(L507,T$12:$AC$125,7),0)</f>
        <v>0</v>
      </c>
      <c r="N507" s="10">
        <f t="shared" si="102"/>
        <v>0</v>
      </c>
      <c r="O507" s="10">
        <f t="shared" ca="1" si="103"/>
        <v>196.25864000000001</v>
      </c>
      <c r="P507" s="24" t="str">
        <f t="shared" si="107"/>
        <v>A+J=</v>
      </c>
      <c r="Q507" s="12">
        <f t="shared" si="108"/>
        <v>43475</v>
      </c>
      <c r="R507" s="13"/>
      <c r="S507" s="13"/>
      <c r="T507" s="49">
        <v>48684</v>
      </c>
      <c r="U507" s="50" t="s">
        <v>79</v>
      </c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</row>
    <row r="508" spans="1:173" x14ac:dyDescent="0.2">
      <c r="A508" s="109">
        <f t="shared" si="104"/>
        <v>43424</v>
      </c>
      <c r="B508" s="4">
        <f t="shared" ca="1" si="109"/>
        <v>8198.4683199999999</v>
      </c>
      <c r="C508" s="4">
        <f t="shared" si="105"/>
        <v>8000</v>
      </c>
      <c r="D508" s="6">
        <f ca="1">IF(A508&lt;$B$1,VLOOKUP(A508,[1]DI!$A$4:$B$15000,2,FALSE),0)</f>
        <v>6.4000000000000001E-2</v>
      </c>
      <c r="E508" s="4">
        <f t="shared" ca="1" si="98"/>
        <v>2.4620000000000002E-4</v>
      </c>
      <c r="F508" s="22">
        <f t="shared" si="110"/>
        <v>1.095</v>
      </c>
      <c r="G508" s="7">
        <f t="shared" ca="1" si="99"/>
        <v>1.000269589</v>
      </c>
      <c r="H508" s="4">
        <f ca="1">TRUNC(PRODUCT(G$10:G507),15)</f>
        <v>1.10550833280271</v>
      </c>
      <c r="I508" s="4">
        <f t="shared" ca="1" si="106"/>
        <v>1.0787462190907799</v>
      </c>
      <c r="J508" s="4">
        <f t="shared" ca="1" si="100"/>
        <v>1.02480854</v>
      </c>
      <c r="K508" s="4">
        <f t="shared" ca="1" si="101"/>
        <v>198.46832000000001</v>
      </c>
      <c r="L508" s="23">
        <f>IF(VLOOKUP(A508,$U$12:$AD$125,8)=VLOOKUP(A507,$U$12:$AD$125,8),0,VLOOKUP(A508,U$12:$AD$125,8))</f>
        <v>0</v>
      </c>
      <c r="M508" s="9">
        <f>IF(L508&gt;0,VLOOKUP(L508,T$12:$AC$125,7),0)</f>
        <v>0</v>
      </c>
      <c r="N508" s="10">
        <f t="shared" si="102"/>
        <v>0</v>
      </c>
      <c r="O508" s="10">
        <f t="shared" ca="1" si="103"/>
        <v>198.46832000000001</v>
      </c>
      <c r="P508" s="24" t="str">
        <f t="shared" si="107"/>
        <v>A+J=</v>
      </c>
      <c r="Q508" s="12">
        <f t="shared" si="108"/>
        <v>43475</v>
      </c>
      <c r="R508" s="13"/>
      <c r="S508" s="13"/>
      <c r="T508" s="49">
        <v>48690</v>
      </c>
      <c r="U508" s="50" t="s">
        <v>64</v>
      </c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</row>
    <row r="509" spans="1:173" x14ac:dyDescent="0.2">
      <c r="A509" s="109">
        <f t="shared" si="104"/>
        <v>43425</v>
      </c>
      <c r="B509" s="4">
        <f t="shared" ca="1" si="109"/>
        <v>8200.6784800000005</v>
      </c>
      <c r="C509" s="4">
        <f t="shared" si="105"/>
        <v>8000</v>
      </c>
      <c r="D509" s="6">
        <f ca="1">IF(A509&lt;$B$1,VLOOKUP(A509,[1]DI!$A$4:$B$15000,2,FALSE),0)</f>
        <v>6.4000000000000001E-2</v>
      </c>
      <c r="E509" s="4">
        <f t="shared" ca="1" si="98"/>
        <v>2.4620000000000002E-4</v>
      </c>
      <c r="F509" s="22">
        <f t="shared" si="110"/>
        <v>1.095</v>
      </c>
      <c r="G509" s="7">
        <f t="shared" ca="1" si="99"/>
        <v>1.000269589</v>
      </c>
      <c r="H509" s="4">
        <f ca="1">TRUNC(PRODUCT(G$10:G508),15)</f>
        <v>1.1058063656886401</v>
      </c>
      <c r="I509" s="4">
        <f t="shared" ca="1" si="106"/>
        <v>1.0787462190907799</v>
      </c>
      <c r="J509" s="4">
        <f t="shared" ca="1" si="100"/>
        <v>1.0250848100000001</v>
      </c>
      <c r="K509" s="4">
        <f t="shared" ca="1" si="101"/>
        <v>200.67848000000001</v>
      </c>
      <c r="L509" s="23">
        <f>IF(VLOOKUP(A509,$U$12:$AD$125,8)=VLOOKUP(A508,$U$12:$AD$125,8),0,VLOOKUP(A509,U$12:$AD$125,8))</f>
        <v>0</v>
      </c>
      <c r="M509" s="9">
        <f>IF(L509&gt;0,VLOOKUP(L509,T$12:$AC$125,7),0)</f>
        <v>0</v>
      </c>
      <c r="N509" s="10">
        <f t="shared" si="102"/>
        <v>0</v>
      </c>
      <c r="O509" s="10">
        <f t="shared" ca="1" si="103"/>
        <v>200.67848000000001</v>
      </c>
      <c r="P509" s="24" t="str">
        <f t="shared" si="107"/>
        <v>A+J=</v>
      </c>
      <c r="Q509" s="12">
        <f t="shared" si="108"/>
        <v>43475</v>
      </c>
      <c r="R509" s="13"/>
      <c r="S509" s="13"/>
      <c r="T509" s="49">
        <v>48746</v>
      </c>
      <c r="U509" s="50" t="s">
        <v>80</v>
      </c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</row>
    <row r="510" spans="1:173" x14ac:dyDescent="0.2">
      <c r="A510" s="109">
        <f t="shared" si="104"/>
        <v>43426</v>
      </c>
      <c r="B510" s="4">
        <f t="shared" ca="1" si="109"/>
        <v>8202.8892799999994</v>
      </c>
      <c r="C510" s="4">
        <f t="shared" si="105"/>
        <v>8000</v>
      </c>
      <c r="D510" s="6">
        <f ca="1">IF(A510&lt;$B$1,VLOOKUP(A510,[1]DI!$A$4:$B$15000,2,FALSE),0)</f>
        <v>6.4000000000000001E-2</v>
      </c>
      <c r="E510" s="4">
        <f t="shared" ca="1" si="98"/>
        <v>2.4620000000000002E-4</v>
      </c>
      <c r="F510" s="22">
        <f t="shared" si="110"/>
        <v>1.095</v>
      </c>
      <c r="G510" s="7">
        <f t="shared" ca="1" si="99"/>
        <v>1.000269589</v>
      </c>
      <c r="H510" s="4">
        <f ca="1">TRUNC(PRODUCT(G$10:G509),15)</f>
        <v>1.10610447892096</v>
      </c>
      <c r="I510" s="4">
        <f t="shared" ca="1" si="106"/>
        <v>1.0787462190907799</v>
      </c>
      <c r="J510" s="4">
        <f t="shared" ca="1" si="100"/>
        <v>1.0253611600000001</v>
      </c>
      <c r="K510" s="4">
        <f t="shared" ca="1" si="101"/>
        <v>202.88928000000001</v>
      </c>
      <c r="L510" s="23">
        <f>IF(VLOOKUP(A510,$U$12:$AD$125,8)=VLOOKUP(A509,$U$12:$AD$125,8),0,VLOOKUP(A510,U$12:$AD$125,8))</f>
        <v>0</v>
      </c>
      <c r="M510" s="9">
        <f>IF(L510&gt;0,VLOOKUP(L510,T$12:$AC$125,7),0)</f>
        <v>0</v>
      </c>
      <c r="N510" s="10">
        <f t="shared" si="102"/>
        <v>0</v>
      </c>
      <c r="O510" s="10">
        <f t="shared" ca="1" si="103"/>
        <v>202.88928000000001</v>
      </c>
      <c r="P510" s="24" t="str">
        <f t="shared" si="107"/>
        <v>A+J=</v>
      </c>
      <c r="Q510" s="12">
        <f t="shared" si="108"/>
        <v>43475</v>
      </c>
      <c r="R510" s="13"/>
      <c r="S510" s="13"/>
      <c r="T510" s="49">
        <v>48829</v>
      </c>
      <c r="U510" s="50" t="s">
        <v>82</v>
      </c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</row>
    <row r="511" spans="1:173" x14ac:dyDescent="0.2">
      <c r="A511" s="109">
        <f t="shared" si="104"/>
        <v>43427</v>
      </c>
      <c r="B511" s="4">
        <f t="shared" ca="1" si="109"/>
        <v>8205.1007200000004</v>
      </c>
      <c r="C511" s="4">
        <f t="shared" si="105"/>
        <v>8000</v>
      </c>
      <c r="D511" s="6">
        <f ca="1">IF(A511&lt;$B$1,VLOOKUP(A511,[1]DI!$A$4:$B$15000,2,FALSE),0)</f>
        <v>6.4000000000000001E-2</v>
      </c>
      <c r="E511" s="4">
        <f t="shared" ca="1" si="98"/>
        <v>2.4620000000000002E-4</v>
      </c>
      <c r="F511" s="22">
        <f t="shared" si="110"/>
        <v>1.095</v>
      </c>
      <c r="G511" s="7">
        <f t="shared" ca="1" si="99"/>
        <v>1.000269589</v>
      </c>
      <c r="H511" s="4">
        <f ca="1">TRUNC(PRODUCT(G$10:G510),15)</f>
        <v>1.1064026725213301</v>
      </c>
      <c r="I511" s="4">
        <f t="shared" ca="1" si="106"/>
        <v>1.0787462190907799</v>
      </c>
      <c r="J511" s="4">
        <f t="shared" ca="1" si="100"/>
        <v>1.0256375900000001</v>
      </c>
      <c r="K511" s="4">
        <f t="shared" ca="1" si="101"/>
        <v>205.10072</v>
      </c>
      <c r="L511" s="23">
        <f>IF(VLOOKUP(A511,$U$12:$AD$125,8)=VLOOKUP(A510,$U$12:$AD$125,8),0,VLOOKUP(A511,U$12:$AD$125,8))</f>
        <v>0</v>
      </c>
      <c r="M511" s="9">
        <f>IF(L511&gt;0,VLOOKUP(L511,T$12:$AC$125,7),0)</f>
        <v>0</v>
      </c>
      <c r="N511" s="10">
        <f t="shared" si="102"/>
        <v>0</v>
      </c>
      <c r="O511" s="10">
        <f t="shared" ca="1" si="103"/>
        <v>205.10072</v>
      </c>
      <c r="P511" s="24" t="str">
        <f t="shared" si="107"/>
        <v>A+J=</v>
      </c>
      <c r="Q511" s="12">
        <f t="shared" si="108"/>
        <v>43475</v>
      </c>
      <c r="R511" s="13"/>
      <c r="S511" s="13"/>
      <c r="T511" s="49">
        <v>48864</v>
      </c>
      <c r="U511" s="26" t="s">
        <v>68</v>
      </c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</row>
    <row r="512" spans="1:173" x14ac:dyDescent="0.2">
      <c r="A512" s="109">
        <f t="shared" si="104"/>
        <v>43428</v>
      </c>
      <c r="B512" s="4">
        <f t="shared" ca="1" si="109"/>
        <v>8207.3127199900009</v>
      </c>
      <c r="C512" s="4">
        <f t="shared" si="105"/>
        <v>8000</v>
      </c>
      <c r="D512" s="6">
        <f ca="1">IF(A512&lt;$B$1,VLOOKUP(A512,[1]DI!$A$4:$B$15000,2,FALSE),0)</f>
        <v>0</v>
      </c>
      <c r="E512" s="4">
        <f t="shared" ca="1" si="98"/>
        <v>0</v>
      </c>
      <c r="F512" s="22">
        <f t="shared" si="110"/>
        <v>1.095</v>
      </c>
      <c r="G512" s="7">
        <f t="shared" ca="1" si="99"/>
        <v>1</v>
      </c>
      <c r="H512" s="4">
        <f ca="1">TRUNC(PRODUCT(G$10:G511),15)</f>
        <v>1.1067009465114099</v>
      </c>
      <c r="I512" s="4">
        <f t="shared" ca="1" si="106"/>
        <v>1.0787462190907799</v>
      </c>
      <c r="J512" s="4">
        <f t="shared" ca="1" si="100"/>
        <v>1.0259140899999999</v>
      </c>
      <c r="K512" s="4">
        <f t="shared" ca="1" si="101"/>
        <v>207.31271999000001</v>
      </c>
      <c r="L512" s="23">
        <f>IF(VLOOKUP(A512,$U$12:$AD$125,8)=VLOOKUP(A511,$U$12:$AD$125,8),0,VLOOKUP(A512,U$12:$AD$125,8))</f>
        <v>0</v>
      </c>
      <c r="M512" s="9">
        <f>IF(L512&gt;0,VLOOKUP(L512,T$12:$AC$125,7),0)</f>
        <v>0</v>
      </c>
      <c r="N512" s="10">
        <f t="shared" si="102"/>
        <v>0</v>
      </c>
      <c r="O512" s="10">
        <f t="shared" ca="1" si="103"/>
        <v>207.31271999000001</v>
      </c>
      <c r="P512" s="24" t="str">
        <f t="shared" si="107"/>
        <v>A+J=</v>
      </c>
      <c r="Q512" s="12">
        <f t="shared" si="108"/>
        <v>43475</v>
      </c>
      <c r="R512" s="13"/>
      <c r="S512" s="13"/>
      <c r="T512" s="49">
        <v>48885</v>
      </c>
      <c r="U512" s="50" t="s">
        <v>74</v>
      </c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</row>
    <row r="513" spans="1:171" x14ac:dyDescent="0.2">
      <c r="A513" s="109">
        <f t="shared" si="104"/>
        <v>43429</v>
      </c>
      <c r="B513" s="4">
        <f t="shared" ca="1" si="109"/>
        <v>8207.3127199900009</v>
      </c>
      <c r="C513" s="4">
        <f t="shared" si="105"/>
        <v>8000</v>
      </c>
      <c r="D513" s="6">
        <f ca="1">IF(A513&lt;$B$1,VLOOKUP(A513,[1]DI!$A$4:$B$15000,2,FALSE),0)</f>
        <v>0</v>
      </c>
      <c r="E513" s="4">
        <f t="shared" ca="1" si="98"/>
        <v>0</v>
      </c>
      <c r="F513" s="22">
        <f t="shared" si="110"/>
        <v>1.095</v>
      </c>
      <c r="G513" s="7">
        <f t="shared" ca="1" si="99"/>
        <v>1</v>
      </c>
      <c r="H513" s="4">
        <f ca="1">TRUNC(PRODUCT(G$10:G512),15)</f>
        <v>1.1067009465114099</v>
      </c>
      <c r="I513" s="4">
        <f t="shared" ca="1" si="106"/>
        <v>1.0787462190907799</v>
      </c>
      <c r="J513" s="4">
        <f t="shared" ca="1" si="100"/>
        <v>1.0259140899999999</v>
      </c>
      <c r="K513" s="4">
        <f t="shared" ca="1" si="101"/>
        <v>207.31271999000001</v>
      </c>
      <c r="L513" s="23">
        <f>IF(VLOOKUP(A513,$U$12:$AD$125,8)=VLOOKUP(A512,$U$12:$AD$125,8),0,VLOOKUP(A513,U$12:$AD$125,8))</f>
        <v>0</v>
      </c>
      <c r="M513" s="9">
        <f>IF(L513&gt;0,VLOOKUP(L513,T$12:$AC$125,7),0)</f>
        <v>0</v>
      </c>
      <c r="N513" s="10">
        <f t="shared" si="102"/>
        <v>0</v>
      </c>
      <c r="O513" s="10">
        <f t="shared" ca="1" si="103"/>
        <v>207.31271999000001</v>
      </c>
      <c r="P513" s="24" t="str">
        <f t="shared" si="107"/>
        <v>A+J=</v>
      </c>
      <c r="Q513" s="12">
        <f t="shared" si="108"/>
        <v>43475</v>
      </c>
      <c r="R513" s="13"/>
      <c r="S513" s="13"/>
      <c r="T513" s="49">
        <v>48898</v>
      </c>
      <c r="U513" s="50" t="s">
        <v>75</v>
      </c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</row>
    <row r="514" spans="1:171" x14ac:dyDescent="0.2">
      <c r="A514" s="109">
        <f t="shared" si="104"/>
        <v>43430</v>
      </c>
      <c r="B514" s="4">
        <f t="shared" ca="1" si="109"/>
        <v>8207.3127199900009</v>
      </c>
      <c r="C514" s="4">
        <f t="shared" si="105"/>
        <v>8000</v>
      </c>
      <c r="D514" s="6">
        <f ca="1">IF(A514&lt;$B$1,VLOOKUP(A514,[1]DI!$A$4:$B$15000,2,FALSE),0)</f>
        <v>6.4000000000000001E-2</v>
      </c>
      <c r="E514" s="4">
        <f t="shared" ca="1" si="98"/>
        <v>2.4620000000000002E-4</v>
      </c>
      <c r="F514" s="22">
        <f t="shared" si="110"/>
        <v>1.095</v>
      </c>
      <c r="G514" s="7">
        <f t="shared" ca="1" si="99"/>
        <v>1.000269589</v>
      </c>
      <c r="H514" s="4">
        <f ca="1">TRUNC(PRODUCT(G$10:G513),15)</f>
        <v>1.1067009465114099</v>
      </c>
      <c r="I514" s="4">
        <f t="shared" ca="1" si="106"/>
        <v>1.0787462190907799</v>
      </c>
      <c r="J514" s="4">
        <f t="shared" ca="1" si="100"/>
        <v>1.0259140899999999</v>
      </c>
      <c r="K514" s="4">
        <f t="shared" ca="1" si="101"/>
        <v>207.31271999000001</v>
      </c>
      <c r="L514" s="23">
        <f>IF(VLOOKUP(A514,$U$12:$AD$125,8)=VLOOKUP(A513,$U$12:$AD$125,8),0,VLOOKUP(A514,U$12:$AD$125,8))</f>
        <v>0</v>
      </c>
      <c r="M514" s="9">
        <f>IF(L514&gt;0,VLOOKUP(L514,T$12:$AC$125,7),0)</f>
        <v>0</v>
      </c>
      <c r="N514" s="10">
        <f t="shared" si="102"/>
        <v>0</v>
      </c>
      <c r="O514" s="10">
        <f t="shared" ca="1" si="103"/>
        <v>207.31271999000001</v>
      </c>
      <c r="P514" s="24" t="str">
        <f t="shared" si="107"/>
        <v>A+J=</v>
      </c>
      <c r="Q514" s="12">
        <f t="shared" si="108"/>
        <v>43475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</row>
    <row r="515" spans="1:171" x14ac:dyDescent="0.2">
      <c r="A515" s="109">
        <f t="shared" si="104"/>
        <v>43431</v>
      </c>
      <c r="B515" s="4">
        <f t="shared" ca="1" si="109"/>
        <v>8209.5253599999996</v>
      </c>
      <c r="C515" s="4">
        <f t="shared" si="105"/>
        <v>8000</v>
      </c>
      <c r="D515" s="6">
        <f ca="1">IF(A515&lt;$B$1,VLOOKUP(A515,[1]DI!$A$4:$B$15000,2,FALSE),0)</f>
        <v>6.4000000000000001E-2</v>
      </c>
      <c r="E515" s="4">
        <f t="shared" ca="1" si="98"/>
        <v>2.4620000000000002E-4</v>
      </c>
      <c r="F515" s="22">
        <f t="shared" si="110"/>
        <v>1.095</v>
      </c>
      <c r="G515" s="7">
        <f t="shared" ca="1" si="99"/>
        <v>1.000269589</v>
      </c>
      <c r="H515" s="4">
        <f ca="1">TRUNC(PRODUCT(G$10:G514),15)</f>
        <v>1.10699930091288</v>
      </c>
      <c r="I515" s="4">
        <f t="shared" ca="1" si="106"/>
        <v>1.0787462190907799</v>
      </c>
      <c r="J515" s="4">
        <f t="shared" ca="1" si="100"/>
        <v>1.0261906700000001</v>
      </c>
      <c r="K515" s="4">
        <f t="shared" ca="1" si="101"/>
        <v>209.52536000000001</v>
      </c>
      <c r="L515" s="23">
        <f>IF(VLOOKUP(A515,$U$12:$AD$125,8)=VLOOKUP(A514,$U$12:$AD$125,8),0,VLOOKUP(A515,U$12:$AD$125,8))</f>
        <v>0</v>
      </c>
      <c r="M515" s="9">
        <f>IF(L515&gt;0,VLOOKUP(L515,T$12:$AC$125,7),0)</f>
        <v>0</v>
      </c>
      <c r="N515" s="10">
        <f t="shared" si="102"/>
        <v>0</v>
      </c>
      <c r="O515" s="10">
        <f t="shared" ca="1" si="103"/>
        <v>209.52536000000001</v>
      </c>
      <c r="P515" s="24" t="str">
        <f t="shared" si="107"/>
        <v>A+J=</v>
      </c>
      <c r="Q515" s="12">
        <f t="shared" si="108"/>
        <v>43475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</row>
    <row r="516" spans="1:171" x14ac:dyDescent="0.2">
      <c r="A516" s="109">
        <f t="shared" si="104"/>
        <v>43432</v>
      </c>
      <c r="B516" s="4">
        <f t="shared" ca="1" si="109"/>
        <v>8211.7385599999998</v>
      </c>
      <c r="C516" s="4">
        <f t="shared" si="105"/>
        <v>8000</v>
      </c>
      <c r="D516" s="6">
        <f ca="1">IF(A516&lt;$B$1,VLOOKUP(A516,[1]DI!$A$4:$B$15000,2,FALSE),0)</f>
        <v>6.4000000000000001E-2</v>
      </c>
      <c r="E516" s="4">
        <f t="shared" ca="1" si="98"/>
        <v>2.4620000000000002E-4</v>
      </c>
      <c r="F516" s="22">
        <f t="shared" si="110"/>
        <v>1.095</v>
      </c>
      <c r="G516" s="7">
        <f t="shared" ca="1" si="99"/>
        <v>1.000269589</v>
      </c>
      <c r="H516" s="4">
        <f ca="1">TRUNC(PRODUCT(G$10:G515),15)</f>
        <v>1.1072977357474101</v>
      </c>
      <c r="I516" s="4">
        <f t="shared" ca="1" si="106"/>
        <v>1.0787462190907799</v>
      </c>
      <c r="J516" s="4">
        <f t="shared" ca="1" si="100"/>
        <v>1.0264673200000001</v>
      </c>
      <c r="K516" s="4">
        <f t="shared" ca="1" si="101"/>
        <v>211.73856000000001</v>
      </c>
      <c r="L516" s="23">
        <f>IF(VLOOKUP(A516,$U$12:$AD$125,8)=VLOOKUP(A515,$U$12:$AD$125,8),0,VLOOKUP(A516,U$12:$AD$125,8))</f>
        <v>0</v>
      </c>
      <c r="M516" s="9">
        <f>IF(L516&gt;0,VLOOKUP(L516,T$12:$AC$125,7),0)</f>
        <v>0</v>
      </c>
      <c r="N516" s="10">
        <f t="shared" si="102"/>
        <v>0</v>
      </c>
      <c r="O516" s="10">
        <f t="shared" ca="1" si="103"/>
        <v>211.73856000000001</v>
      </c>
      <c r="P516" s="24" t="str">
        <f t="shared" si="107"/>
        <v>A+J=</v>
      </c>
      <c r="Q516" s="12">
        <f t="shared" si="108"/>
        <v>43475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</row>
    <row r="517" spans="1:171" x14ac:dyDescent="0.2">
      <c r="A517" s="109">
        <f t="shared" si="104"/>
        <v>43433</v>
      </c>
      <c r="B517" s="4">
        <f t="shared" ca="1" si="109"/>
        <v>8213.9523200000003</v>
      </c>
      <c r="C517" s="4">
        <f t="shared" si="105"/>
        <v>8000</v>
      </c>
      <c r="D517" s="6">
        <f ca="1">IF(A517&lt;$B$1,VLOOKUP(A517,[1]DI!$A$4:$B$15000,2,FALSE),0)</f>
        <v>6.4000000000000001E-2</v>
      </c>
      <c r="E517" s="4">
        <f t="shared" ca="1" si="98"/>
        <v>2.4620000000000002E-4</v>
      </c>
      <c r="F517" s="22">
        <f t="shared" si="110"/>
        <v>1.095</v>
      </c>
      <c r="G517" s="7">
        <f t="shared" ca="1" si="99"/>
        <v>1.000269589</v>
      </c>
      <c r="H517" s="4">
        <f ca="1">TRUNC(PRODUCT(G$10:G516),15)</f>
        <v>1.1075962510366899</v>
      </c>
      <c r="I517" s="4">
        <f t="shared" ca="1" si="106"/>
        <v>1.0787462190907799</v>
      </c>
      <c r="J517" s="4">
        <f t="shared" ca="1" si="100"/>
        <v>1.0267440400000001</v>
      </c>
      <c r="K517" s="4">
        <f t="shared" ca="1" si="101"/>
        <v>213.95231999999999</v>
      </c>
      <c r="L517" s="23">
        <f>IF(VLOOKUP(A517,$U$12:$AD$125,8)=VLOOKUP(A516,$U$12:$AD$125,8),0,VLOOKUP(A517,U$12:$AD$125,8))</f>
        <v>0</v>
      </c>
      <c r="M517" s="9">
        <f>IF(L517&gt;0,VLOOKUP(L517,T$12:$AC$125,7),0)</f>
        <v>0</v>
      </c>
      <c r="N517" s="10">
        <f t="shared" si="102"/>
        <v>0</v>
      </c>
      <c r="O517" s="10">
        <f t="shared" ca="1" si="103"/>
        <v>213.95231999999999</v>
      </c>
      <c r="P517" s="24" t="str">
        <f t="shared" si="107"/>
        <v>A+J=</v>
      </c>
      <c r="Q517" s="12">
        <f t="shared" si="108"/>
        <v>43475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</row>
    <row r="518" spans="1:171" x14ac:dyDescent="0.2">
      <c r="A518" s="109">
        <f t="shared" si="104"/>
        <v>43434</v>
      </c>
      <c r="B518" s="4">
        <f t="shared" ca="1" si="109"/>
        <v>8216.1667199999993</v>
      </c>
      <c r="C518" s="4">
        <f t="shared" si="105"/>
        <v>8000</v>
      </c>
      <c r="D518" s="6">
        <f ca="1">IF(A518&lt;$B$1,VLOOKUP(A518,[1]DI!$A$4:$B$15000,2,FALSE),0)</f>
        <v>6.4000000000000001E-2</v>
      </c>
      <c r="E518" s="4">
        <f t="shared" ca="1" si="98"/>
        <v>2.4620000000000002E-4</v>
      </c>
      <c r="F518" s="22">
        <f t="shared" si="110"/>
        <v>1.095</v>
      </c>
      <c r="G518" s="7">
        <f t="shared" ca="1" si="99"/>
        <v>1.000269589</v>
      </c>
      <c r="H518" s="4">
        <f ca="1">TRUNC(PRODUCT(G$10:G517),15)</f>
        <v>1.1078948468024099</v>
      </c>
      <c r="I518" s="4">
        <f t="shared" ca="1" si="106"/>
        <v>1.0787462190907799</v>
      </c>
      <c r="J518" s="4">
        <f t="shared" ca="1" si="100"/>
        <v>1.02702084</v>
      </c>
      <c r="K518" s="4">
        <f t="shared" ca="1" si="101"/>
        <v>216.16672</v>
      </c>
      <c r="L518" s="23">
        <f>IF(VLOOKUP(A518,$U$12:$AD$125,8)=VLOOKUP(A517,$U$12:$AD$125,8),0,VLOOKUP(A518,U$12:$AD$125,8))</f>
        <v>0</v>
      </c>
      <c r="M518" s="9">
        <f>IF(L518&gt;0,VLOOKUP(L518,T$12:$AC$125,7),0)</f>
        <v>0</v>
      </c>
      <c r="N518" s="10">
        <f t="shared" si="102"/>
        <v>0</v>
      </c>
      <c r="O518" s="10">
        <f t="shared" ca="1" si="103"/>
        <v>216.16672</v>
      </c>
      <c r="P518" s="24" t="str">
        <f t="shared" si="107"/>
        <v>A+J=</v>
      </c>
      <c r="Q518" s="12">
        <f t="shared" si="108"/>
        <v>43475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</row>
    <row r="519" spans="1:171" x14ac:dyDescent="0.2">
      <c r="A519" s="109">
        <f t="shared" si="104"/>
        <v>43435</v>
      </c>
      <c r="B519" s="4">
        <f t="shared" ca="1" si="109"/>
        <v>8218.3816800000004</v>
      </c>
      <c r="C519" s="4">
        <f t="shared" si="105"/>
        <v>8000</v>
      </c>
      <c r="D519" s="6">
        <f ca="1">IF(A519&lt;$B$1,VLOOKUP(A519,[1]DI!$A$4:$B$15000,2,FALSE),0)</f>
        <v>0</v>
      </c>
      <c r="E519" s="4">
        <f t="shared" ca="1" si="98"/>
        <v>0</v>
      </c>
      <c r="F519" s="22">
        <f t="shared" si="110"/>
        <v>1.095</v>
      </c>
      <c r="G519" s="7">
        <f t="shared" ca="1" si="99"/>
        <v>1</v>
      </c>
      <c r="H519" s="4">
        <f ca="1">TRUNC(PRODUCT(G$10:G518),15)</f>
        <v>1.1081935230662701</v>
      </c>
      <c r="I519" s="4">
        <f t="shared" ca="1" si="106"/>
        <v>1.0787462190907799</v>
      </c>
      <c r="J519" s="4">
        <f t="shared" ca="1" si="100"/>
        <v>1.02729771</v>
      </c>
      <c r="K519" s="4">
        <f t="shared" ca="1" si="101"/>
        <v>218.38167999999999</v>
      </c>
      <c r="L519" s="23">
        <f>IF(VLOOKUP(A519,$U$12:$AD$125,8)=VLOOKUP(A518,$U$12:$AD$125,8),0,VLOOKUP(A519,U$12:$AD$125,8))</f>
        <v>0</v>
      </c>
      <c r="M519" s="9">
        <f>IF(L519&gt;0,VLOOKUP(L519,T$12:$AC$125,7),0)</f>
        <v>0</v>
      </c>
      <c r="N519" s="10">
        <f t="shared" si="102"/>
        <v>0</v>
      </c>
      <c r="O519" s="10">
        <f t="shared" ca="1" si="103"/>
        <v>218.38167999999999</v>
      </c>
      <c r="P519" s="24" t="str">
        <f t="shared" si="107"/>
        <v>A+J=</v>
      </c>
      <c r="Q519" s="12">
        <f t="shared" si="108"/>
        <v>43475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</row>
    <row r="520" spans="1:171" x14ac:dyDescent="0.2">
      <c r="A520" s="109">
        <f t="shared" si="104"/>
        <v>43436</v>
      </c>
      <c r="B520" s="4">
        <f t="shared" ca="1" si="109"/>
        <v>8218.3816800000004</v>
      </c>
      <c r="C520" s="4">
        <f t="shared" si="105"/>
        <v>8000</v>
      </c>
      <c r="D520" s="6">
        <f ca="1">IF(A520&lt;$B$1,VLOOKUP(A520,[1]DI!$A$4:$B$15000,2,FALSE),0)</f>
        <v>0</v>
      </c>
      <c r="E520" s="4">
        <f t="shared" ca="1" si="98"/>
        <v>0</v>
      </c>
      <c r="F520" s="22">
        <f t="shared" si="110"/>
        <v>1.095</v>
      </c>
      <c r="G520" s="7">
        <f t="shared" ca="1" si="99"/>
        <v>1</v>
      </c>
      <c r="H520" s="4">
        <f ca="1">TRUNC(PRODUCT(G$10:G519),15)</f>
        <v>1.1081935230662701</v>
      </c>
      <c r="I520" s="4">
        <f t="shared" ca="1" si="106"/>
        <v>1.0787462190907799</v>
      </c>
      <c r="J520" s="4">
        <f t="shared" ca="1" si="100"/>
        <v>1.02729771</v>
      </c>
      <c r="K520" s="4">
        <f t="shared" ca="1" si="101"/>
        <v>218.38167999999999</v>
      </c>
      <c r="L520" s="23">
        <f>IF(VLOOKUP(A520,$U$12:$AD$125,8)=VLOOKUP(A519,$U$12:$AD$125,8),0,VLOOKUP(A520,U$12:$AD$125,8))</f>
        <v>0</v>
      </c>
      <c r="M520" s="9">
        <f>IF(L520&gt;0,VLOOKUP(L520,T$12:$AC$125,7),0)</f>
        <v>0</v>
      </c>
      <c r="N520" s="10">
        <f t="shared" si="102"/>
        <v>0</v>
      </c>
      <c r="O520" s="10">
        <f t="shared" ca="1" si="103"/>
        <v>218.38167999999999</v>
      </c>
      <c r="P520" s="24" t="str">
        <f t="shared" si="107"/>
        <v>A+J=</v>
      </c>
      <c r="Q520" s="12">
        <f t="shared" si="108"/>
        <v>43475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</row>
    <row r="521" spans="1:171" x14ac:dyDescent="0.2">
      <c r="A521" s="109">
        <f t="shared" si="104"/>
        <v>43437</v>
      </c>
      <c r="B521" s="4">
        <f t="shared" ca="1" si="109"/>
        <v>8218.3816800000004</v>
      </c>
      <c r="C521" s="4">
        <f t="shared" si="105"/>
        <v>8000</v>
      </c>
      <c r="D521" s="6">
        <f ca="1">IF(A521&lt;$B$1,VLOOKUP(A521,[1]DI!$A$4:$B$15000,2,FALSE),0)</f>
        <v>6.4000000000000001E-2</v>
      </c>
      <c r="E521" s="4">
        <f t="shared" ca="1" si="98"/>
        <v>2.4620000000000002E-4</v>
      </c>
      <c r="F521" s="22">
        <f t="shared" si="110"/>
        <v>1.095</v>
      </c>
      <c r="G521" s="7">
        <f t="shared" ca="1" si="99"/>
        <v>1.000269589</v>
      </c>
      <c r="H521" s="4">
        <f ca="1">TRUNC(PRODUCT(G$10:G520),15)</f>
        <v>1.1081935230662701</v>
      </c>
      <c r="I521" s="4">
        <f t="shared" ca="1" si="106"/>
        <v>1.0787462190907799</v>
      </c>
      <c r="J521" s="4">
        <f t="shared" ca="1" si="100"/>
        <v>1.02729771</v>
      </c>
      <c r="K521" s="4">
        <f t="shared" ca="1" si="101"/>
        <v>218.38167999999999</v>
      </c>
      <c r="L521" s="23">
        <f>IF(VLOOKUP(A521,$U$12:$AD$125,8)=VLOOKUP(A520,$U$12:$AD$125,8),0,VLOOKUP(A521,U$12:$AD$125,8))</f>
        <v>0</v>
      </c>
      <c r="M521" s="9">
        <f>IF(L521&gt;0,VLOOKUP(L521,T$12:$AC$125,7),0)</f>
        <v>0</v>
      </c>
      <c r="N521" s="10">
        <f t="shared" si="102"/>
        <v>0</v>
      </c>
      <c r="O521" s="10">
        <f t="shared" ca="1" si="103"/>
        <v>218.38167999999999</v>
      </c>
      <c r="P521" s="24" t="str">
        <f t="shared" si="107"/>
        <v>A+J=</v>
      </c>
      <c r="Q521" s="12">
        <f t="shared" si="108"/>
        <v>43475</v>
      </c>
      <c r="R521" s="13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8"/>
      <c r="FN521" s="38"/>
      <c r="FO521" s="38"/>
    </row>
    <row r="522" spans="1:171" x14ac:dyDescent="0.2">
      <c r="A522" s="109">
        <f t="shared" si="104"/>
        <v>43438</v>
      </c>
      <c r="B522" s="4">
        <f t="shared" ca="1" si="109"/>
        <v>8220.59728</v>
      </c>
      <c r="C522" s="4">
        <f t="shared" si="105"/>
        <v>8000</v>
      </c>
      <c r="D522" s="6">
        <f ca="1">IF(A522&lt;$B$1,VLOOKUP(A522,[1]DI!$A$4:$B$15000,2,FALSE),0)</f>
        <v>6.4000000000000001E-2</v>
      </c>
      <c r="E522" s="4">
        <f t="shared" ref="E522:E585" ca="1" si="111">ROUND((((1+D522)^(1/252)-1)),8)</f>
        <v>2.4620000000000002E-4</v>
      </c>
      <c r="F522" s="22">
        <f t="shared" si="110"/>
        <v>1.095</v>
      </c>
      <c r="G522" s="7">
        <f t="shared" ref="G522:G585" ca="1" si="112">TRUNC((1+(E522*F522)),15)</f>
        <v>1.000269589</v>
      </c>
      <c r="H522" s="4">
        <f ca="1">TRUNC(PRODUCT(G$10:G521),15)</f>
        <v>1.1084922798499599</v>
      </c>
      <c r="I522" s="4">
        <f t="shared" ca="1" si="106"/>
        <v>1.0787462190907799</v>
      </c>
      <c r="J522" s="4">
        <f t="shared" ref="J522:J585" ca="1" si="113">ROUND(TRUNC(H522/I522,15),8)</f>
        <v>1.02757466</v>
      </c>
      <c r="K522" s="4">
        <f t="shared" ref="K522:K585" ca="1" si="114">TRUNC((C522*(J522-1)),8)</f>
        <v>220.59728000000001</v>
      </c>
      <c r="L522" s="23">
        <f>IF(VLOOKUP(A522,$U$12:$AD$125,8)=VLOOKUP(A521,$U$12:$AD$125,8),0,VLOOKUP(A522,U$12:$AD$125,8))</f>
        <v>0</v>
      </c>
      <c r="M522" s="9">
        <f>IF(L522&gt;0,VLOOKUP(L522,T$12:$AC$125,7),0)</f>
        <v>0</v>
      </c>
      <c r="N522" s="10">
        <f t="shared" ref="N522:N585" si="115">IF(M522&gt;0,(C522*M522),0)</f>
        <v>0</v>
      </c>
      <c r="O522" s="10">
        <f t="shared" ref="O522:O585" ca="1" si="116">(K522+N522)</f>
        <v>220.59728000000001</v>
      </c>
      <c r="P522" s="24" t="str">
        <f t="shared" si="107"/>
        <v>A+J=</v>
      </c>
      <c r="Q522" s="12">
        <f t="shared" si="108"/>
        <v>43475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</row>
    <row r="523" spans="1:171" x14ac:dyDescent="0.2">
      <c r="A523" s="109">
        <f t="shared" ref="A523:A586" si="117">(A522+1)</f>
        <v>43439</v>
      </c>
      <c r="B523" s="4">
        <f t="shared" ca="1" si="109"/>
        <v>8222.8134399900009</v>
      </c>
      <c r="C523" s="4">
        <f t="shared" ref="C523:C586" si="118">TRUNC(C522-N522,6)</f>
        <v>8000</v>
      </c>
      <c r="D523" s="6">
        <f ca="1">IF(A523&lt;$B$1,VLOOKUP(A523,[1]DI!$A$4:$B$15000,2,FALSE),0)</f>
        <v>6.4000000000000001E-2</v>
      </c>
      <c r="E523" s="4">
        <f t="shared" ca="1" si="111"/>
        <v>2.4620000000000002E-4</v>
      </c>
      <c r="F523" s="22">
        <f t="shared" si="110"/>
        <v>1.095</v>
      </c>
      <c r="G523" s="7">
        <f t="shared" ca="1" si="112"/>
        <v>1.000269589</v>
      </c>
      <c r="H523" s="4">
        <f ca="1">TRUNC(PRODUCT(G$10:G522),15)</f>
        <v>1.1087911171751901</v>
      </c>
      <c r="I523" s="4">
        <f t="shared" ref="I523:I586" ca="1" si="119">IF(OR(L522&gt;0,L522="E"),H522,I522)</f>
        <v>1.0787462190907799</v>
      </c>
      <c r="J523" s="4">
        <f t="shared" ca="1" si="113"/>
        <v>1.0278516799999999</v>
      </c>
      <c r="K523" s="4">
        <f t="shared" ca="1" si="114"/>
        <v>222.81343999000001</v>
      </c>
      <c r="L523" s="23">
        <f>IF(VLOOKUP(A523,$U$12:$AD$125,8)=VLOOKUP(A522,$U$12:$AD$125,8),0,VLOOKUP(A523,U$12:$AD$125,8))</f>
        <v>0</v>
      </c>
      <c r="M523" s="9">
        <f>IF(L523&gt;0,VLOOKUP(L523,T$12:$AC$125,7),0)</f>
        <v>0</v>
      </c>
      <c r="N523" s="10">
        <f t="shared" si="115"/>
        <v>0</v>
      </c>
      <c r="O523" s="10">
        <f t="shared" ca="1" si="116"/>
        <v>222.81343999000001</v>
      </c>
      <c r="P523" s="24" t="str">
        <f t="shared" ref="P523:P586" si="120">IF(L522&gt;0,VLOOKUP(A522,$U$12:$AD$125,9),P522)</f>
        <v>A+J=</v>
      </c>
      <c r="Q523" s="12">
        <f t="shared" ref="Q523:Q586" si="121">IF(L522&gt;0,VLOOKUP(A522,$U$12:$AD$125,10),Q522)</f>
        <v>43475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</row>
    <row r="524" spans="1:171" x14ac:dyDescent="0.2">
      <c r="A524" s="109">
        <f t="shared" si="117"/>
        <v>43440</v>
      </c>
      <c r="B524" s="4">
        <f t="shared" ca="1" si="109"/>
        <v>8225.03024</v>
      </c>
      <c r="C524" s="4">
        <f t="shared" si="118"/>
        <v>8000</v>
      </c>
      <c r="D524" s="6">
        <f ca="1">IF(A524&lt;$B$1,VLOOKUP(A524,[1]DI!$A$4:$B$15000,2,FALSE),0)</f>
        <v>6.4000000000000001E-2</v>
      </c>
      <c r="E524" s="4">
        <f t="shared" ca="1" si="111"/>
        <v>2.4620000000000002E-4</v>
      </c>
      <c r="F524" s="22">
        <f t="shared" si="110"/>
        <v>1.095</v>
      </c>
      <c r="G524" s="7">
        <f t="shared" ca="1" si="112"/>
        <v>1.000269589</v>
      </c>
      <c r="H524" s="4">
        <f ca="1">TRUNC(PRODUCT(G$10:G523),15)</f>
        <v>1.1090900350636801</v>
      </c>
      <c r="I524" s="4">
        <f t="shared" ca="1" si="119"/>
        <v>1.0787462190907799</v>
      </c>
      <c r="J524" s="4">
        <f t="shared" ca="1" si="113"/>
        <v>1.0281287800000001</v>
      </c>
      <c r="K524" s="4">
        <f t="shared" ca="1" si="114"/>
        <v>225.03023999999999</v>
      </c>
      <c r="L524" s="23">
        <f>IF(VLOOKUP(A524,$U$12:$AD$125,8)=VLOOKUP(A523,$U$12:$AD$125,8),0,VLOOKUP(A524,U$12:$AD$125,8))</f>
        <v>0</v>
      </c>
      <c r="M524" s="9">
        <f>IF(L524&gt;0,VLOOKUP(L524,T$12:$AC$125,7),0)</f>
        <v>0</v>
      </c>
      <c r="N524" s="10">
        <f t="shared" si="115"/>
        <v>0</v>
      </c>
      <c r="O524" s="10">
        <f t="shared" ca="1" si="116"/>
        <v>225.03023999999999</v>
      </c>
      <c r="P524" s="24" t="str">
        <f t="shared" si="120"/>
        <v>A+J=</v>
      </c>
      <c r="Q524" s="12">
        <f t="shared" si="121"/>
        <v>43475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</row>
    <row r="525" spans="1:171" x14ac:dyDescent="0.2">
      <c r="A525" s="109">
        <f t="shared" si="117"/>
        <v>43441</v>
      </c>
      <c r="B525" s="4">
        <f t="shared" ca="1" si="109"/>
        <v>8227.2476000000006</v>
      </c>
      <c r="C525" s="4">
        <f t="shared" si="118"/>
        <v>8000</v>
      </c>
      <c r="D525" s="6">
        <f ca="1">IF(A525&lt;$B$1,VLOOKUP(A525,[1]DI!$A$4:$B$15000,2,FALSE),0)</f>
        <v>6.4000000000000001E-2</v>
      </c>
      <c r="E525" s="4">
        <f t="shared" ca="1" si="111"/>
        <v>2.4620000000000002E-4</v>
      </c>
      <c r="F525" s="22">
        <f t="shared" si="110"/>
        <v>1.095</v>
      </c>
      <c r="G525" s="7">
        <f t="shared" ca="1" si="112"/>
        <v>1.000269589</v>
      </c>
      <c r="H525" s="4">
        <f ca="1">TRUNC(PRODUCT(G$10:G524),15)</f>
        <v>1.1093890335371399</v>
      </c>
      <c r="I525" s="4">
        <f t="shared" ca="1" si="119"/>
        <v>1.0787462190907799</v>
      </c>
      <c r="J525" s="4">
        <f t="shared" ca="1" si="113"/>
        <v>1.02840595</v>
      </c>
      <c r="K525" s="4">
        <f t="shared" ca="1" si="114"/>
        <v>227.24760000000001</v>
      </c>
      <c r="L525" s="23">
        <f>IF(VLOOKUP(A525,$U$12:$AD$125,8)=VLOOKUP(A524,$U$12:$AD$125,8),0,VLOOKUP(A525,U$12:$AD$125,8))</f>
        <v>0</v>
      </c>
      <c r="M525" s="9">
        <f>IF(L525&gt;0,VLOOKUP(L525,T$12:$AC$125,7),0)</f>
        <v>0</v>
      </c>
      <c r="N525" s="10">
        <f t="shared" si="115"/>
        <v>0</v>
      </c>
      <c r="O525" s="10">
        <f t="shared" ca="1" si="116"/>
        <v>227.24760000000001</v>
      </c>
      <c r="P525" s="24" t="str">
        <f t="shared" si="120"/>
        <v>A+J=</v>
      </c>
      <c r="Q525" s="12">
        <f t="shared" si="121"/>
        <v>43475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</row>
    <row r="526" spans="1:171" x14ac:dyDescent="0.2">
      <c r="A526" s="109">
        <f t="shared" si="117"/>
        <v>43442</v>
      </c>
      <c r="B526" s="4">
        <f t="shared" ca="1" si="109"/>
        <v>8229.4655999900006</v>
      </c>
      <c r="C526" s="4">
        <f t="shared" si="118"/>
        <v>8000</v>
      </c>
      <c r="D526" s="6">
        <f ca="1">IF(A526&lt;$B$1,VLOOKUP(A526,[1]DI!$A$4:$B$15000,2,FALSE),0)</f>
        <v>0</v>
      </c>
      <c r="E526" s="4">
        <f t="shared" ca="1" si="111"/>
        <v>0</v>
      </c>
      <c r="F526" s="22">
        <f t="shared" si="110"/>
        <v>1.095</v>
      </c>
      <c r="G526" s="7">
        <f t="shared" ca="1" si="112"/>
        <v>1</v>
      </c>
      <c r="H526" s="4">
        <f ca="1">TRUNC(PRODUCT(G$10:G525),15)</f>
        <v>1.1096881126172999</v>
      </c>
      <c r="I526" s="4">
        <f t="shared" ca="1" si="119"/>
        <v>1.0787462190907799</v>
      </c>
      <c r="J526" s="4">
        <f t="shared" ca="1" si="113"/>
        <v>1.0286831999999999</v>
      </c>
      <c r="K526" s="4">
        <f t="shared" ca="1" si="114"/>
        <v>229.46559998999999</v>
      </c>
      <c r="L526" s="23">
        <f>IF(VLOOKUP(A526,$U$12:$AD$125,8)=VLOOKUP(A525,$U$12:$AD$125,8),0,VLOOKUP(A526,U$12:$AD$125,8))</f>
        <v>0</v>
      </c>
      <c r="M526" s="9">
        <f>IF(L526&gt;0,VLOOKUP(L526,T$12:$AC$125,7),0)</f>
        <v>0</v>
      </c>
      <c r="N526" s="10">
        <f t="shared" si="115"/>
        <v>0</v>
      </c>
      <c r="O526" s="10">
        <f t="shared" ca="1" si="116"/>
        <v>229.46559998999999</v>
      </c>
      <c r="P526" s="24" t="str">
        <f t="shared" si="120"/>
        <v>A+J=</v>
      </c>
      <c r="Q526" s="12">
        <f t="shared" si="121"/>
        <v>43475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</row>
    <row r="527" spans="1:171" x14ac:dyDescent="0.2">
      <c r="A527" s="109">
        <f t="shared" si="117"/>
        <v>43443</v>
      </c>
      <c r="B527" s="4">
        <f t="shared" ca="1" si="109"/>
        <v>8229.4655999900006</v>
      </c>
      <c r="C527" s="4">
        <f t="shared" si="118"/>
        <v>8000</v>
      </c>
      <c r="D527" s="6">
        <f ca="1">IF(A527&lt;$B$1,VLOOKUP(A527,[1]DI!$A$4:$B$15000,2,FALSE),0)</f>
        <v>0</v>
      </c>
      <c r="E527" s="4">
        <f t="shared" ca="1" si="111"/>
        <v>0</v>
      </c>
      <c r="F527" s="22">
        <f t="shared" si="110"/>
        <v>1.095</v>
      </c>
      <c r="G527" s="7">
        <f t="shared" ca="1" si="112"/>
        <v>1</v>
      </c>
      <c r="H527" s="4">
        <f ca="1">TRUNC(PRODUCT(G$10:G526),15)</f>
        <v>1.1096881126172999</v>
      </c>
      <c r="I527" s="4">
        <f t="shared" ca="1" si="119"/>
        <v>1.0787462190907799</v>
      </c>
      <c r="J527" s="4">
        <f t="shared" ca="1" si="113"/>
        <v>1.0286831999999999</v>
      </c>
      <c r="K527" s="4">
        <f t="shared" ca="1" si="114"/>
        <v>229.46559998999999</v>
      </c>
      <c r="L527" s="23">
        <f>IF(VLOOKUP(A527,$U$12:$AD$125,8)=VLOOKUP(A526,$U$12:$AD$125,8),0,VLOOKUP(A527,U$12:$AD$125,8))</f>
        <v>0</v>
      </c>
      <c r="M527" s="9">
        <f>IF(L527&gt;0,VLOOKUP(L527,T$12:$AC$125,7),0)</f>
        <v>0</v>
      </c>
      <c r="N527" s="10">
        <f t="shared" si="115"/>
        <v>0</v>
      </c>
      <c r="O527" s="10">
        <f t="shared" ca="1" si="116"/>
        <v>229.46559998999999</v>
      </c>
      <c r="P527" s="24" t="str">
        <f t="shared" si="120"/>
        <v>A+J=</v>
      </c>
      <c r="Q527" s="12">
        <f t="shared" si="121"/>
        <v>43475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</row>
    <row r="528" spans="1:171" x14ac:dyDescent="0.2">
      <c r="A528" s="109">
        <f t="shared" si="117"/>
        <v>43444</v>
      </c>
      <c r="B528" s="4">
        <f t="shared" ca="1" si="109"/>
        <v>8229.4655999900006</v>
      </c>
      <c r="C528" s="4">
        <f t="shared" si="118"/>
        <v>8000</v>
      </c>
      <c r="D528" s="6">
        <f ca="1">IF(A528&lt;$B$1,VLOOKUP(A528,[1]DI!$A$4:$B$15000,2,FALSE),0)</f>
        <v>6.4000000000000001E-2</v>
      </c>
      <c r="E528" s="4">
        <f t="shared" ca="1" si="111"/>
        <v>2.4620000000000002E-4</v>
      </c>
      <c r="F528" s="22">
        <f t="shared" si="110"/>
        <v>1.095</v>
      </c>
      <c r="G528" s="7">
        <f t="shared" ca="1" si="112"/>
        <v>1.000269589</v>
      </c>
      <c r="H528" s="4">
        <f ca="1">TRUNC(PRODUCT(G$10:G527),15)</f>
        <v>1.1096881126172999</v>
      </c>
      <c r="I528" s="4">
        <f t="shared" ca="1" si="119"/>
        <v>1.0787462190907799</v>
      </c>
      <c r="J528" s="4">
        <f t="shared" ca="1" si="113"/>
        <v>1.0286831999999999</v>
      </c>
      <c r="K528" s="4">
        <f t="shared" ca="1" si="114"/>
        <v>229.46559998999999</v>
      </c>
      <c r="L528" s="23">
        <f>IF(VLOOKUP(A528,$U$12:$AD$125,8)=VLOOKUP(A527,$U$12:$AD$125,8),0,VLOOKUP(A528,U$12:$AD$125,8))</f>
        <v>0</v>
      </c>
      <c r="M528" s="9">
        <f>IF(L528&gt;0,VLOOKUP(L528,T$12:$AC$125,7),0)</f>
        <v>0</v>
      </c>
      <c r="N528" s="10">
        <f t="shared" si="115"/>
        <v>0</v>
      </c>
      <c r="O528" s="10">
        <f t="shared" ca="1" si="116"/>
        <v>229.46559998999999</v>
      </c>
      <c r="P528" s="24" t="str">
        <f t="shared" si="120"/>
        <v>A+J=</v>
      </c>
      <c r="Q528" s="12">
        <f t="shared" si="121"/>
        <v>43475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</row>
    <row r="529" spans="1:168" x14ac:dyDescent="0.2">
      <c r="A529" s="109">
        <f t="shared" si="117"/>
        <v>43445</v>
      </c>
      <c r="B529" s="4">
        <f t="shared" ca="1" si="109"/>
        <v>8231.6841600000007</v>
      </c>
      <c r="C529" s="4">
        <f t="shared" si="118"/>
        <v>8000</v>
      </c>
      <c r="D529" s="6">
        <f ca="1">IF(A529&lt;$B$1,VLOOKUP(A529,[1]DI!$A$4:$B$15000,2,FALSE),0)</f>
        <v>6.4000000000000001E-2</v>
      </c>
      <c r="E529" s="4">
        <f t="shared" ca="1" si="111"/>
        <v>2.4620000000000002E-4</v>
      </c>
      <c r="F529" s="22">
        <f t="shared" si="110"/>
        <v>1.095</v>
      </c>
      <c r="G529" s="7">
        <f t="shared" ca="1" si="112"/>
        <v>1.000269589</v>
      </c>
      <c r="H529" s="4">
        <f ca="1">TRUNC(PRODUCT(G$10:G528),15)</f>
        <v>1.1099872723259001</v>
      </c>
      <c r="I529" s="4">
        <f t="shared" ca="1" si="119"/>
        <v>1.0787462190907799</v>
      </c>
      <c r="J529" s="4">
        <f t="shared" ca="1" si="113"/>
        <v>1.02896052</v>
      </c>
      <c r="K529" s="4">
        <f t="shared" ca="1" si="114"/>
        <v>231.68415999999999</v>
      </c>
      <c r="L529" s="23">
        <f>IF(VLOOKUP(A529,$U$12:$AD$125,8)=VLOOKUP(A528,$U$12:$AD$125,8),0,VLOOKUP(A529,U$12:$AD$125,8))</f>
        <v>0</v>
      </c>
      <c r="M529" s="9">
        <f>IF(L529&gt;0,VLOOKUP(L529,T$12:$AC$125,7),0)</f>
        <v>0</v>
      </c>
      <c r="N529" s="10">
        <f t="shared" si="115"/>
        <v>0</v>
      </c>
      <c r="O529" s="10">
        <f t="shared" ca="1" si="116"/>
        <v>231.68415999999999</v>
      </c>
      <c r="P529" s="24" t="str">
        <f t="shared" si="120"/>
        <v>A+J=</v>
      </c>
      <c r="Q529" s="12">
        <f t="shared" si="121"/>
        <v>43475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</row>
    <row r="530" spans="1:168" x14ac:dyDescent="0.2">
      <c r="A530" s="109">
        <f t="shared" si="117"/>
        <v>43446</v>
      </c>
      <c r="B530" s="4">
        <f t="shared" ca="1" si="109"/>
        <v>8233.9033599899994</v>
      </c>
      <c r="C530" s="4">
        <f t="shared" si="118"/>
        <v>8000</v>
      </c>
      <c r="D530" s="6">
        <f ca="1">IF(A530&lt;$B$1,VLOOKUP(A530,[1]DI!$A$4:$B$15000,2,FALSE),0)</f>
        <v>6.4000000000000001E-2</v>
      </c>
      <c r="E530" s="4">
        <f t="shared" ca="1" si="111"/>
        <v>2.4620000000000002E-4</v>
      </c>
      <c r="F530" s="22">
        <f t="shared" si="110"/>
        <v>1.095</v>
      </c>
      <c r="G530" s="7">
        <f t="shared" ca="1" si="112"/>
        <v>1.000269589</v>
      </c>
      <c r="H530" s="4">
        <f ca="1">TRUNC(PRODUCT(G$10:G529),15)</f>
        <v>1.11028651268465</v>
      </c>
      <c r="I530" s="4">
        <f t="shared" ca="1" si="119"/>
        <v>1.0787462190907799</v>
      </c>
      <c r="J530" s="4">
        <f t="shared" ca="1" si="113"/>
        <v>1.0292379199999999</v>
      </c>
      <c r="K530" s="4">
        <f t="shared" ca="1" si="114"/>
        <v>233.90335999000001</v>
      </c>
      <c r="L530" s="23">
        <f>IF(VLOOKUP(A530,$U$12:$AD$125,8)=VLOOKUP(A529,$U$12:$AD$125,8),0,VLOOKUP(A530,U$12:$AD$125,8))</f>
        <v>0</v>
      </c>
      <c r="M530" s="9">
        <f>IF(L530&gt;0,VLOOKUP(L530,T$12:$AC$125,7),0)</f>
        <v>0</v>
      </c>
      <c r="N530" s="10">
        <f t="shared" si="115"/>
        <v>0</v>
      </c>
      <c r="O530" s="10">
        <f t="shared" ca="1" si="116"/>
        <v>233.90335999000001</v>
      </c>
      <c r="P530" s="24" t="str">
        <f t="shared" si="120"/>
        <v>A+J=</v>
      </c>
      <c r="Q530" s="12">
        <f t="shared" si="121"/>
        <v>43475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</row>
    <row r="531" spans="1:168" x14ac:dyDescent="0.2">
      <c r="A531" s="109">
        <f t="shared" si="117"/>
        <v>43447</v>
      </c>
      <c r="B531" s="4">
        <f t="shared" ca="1" si="109"/>
        <v>8236.1231200000002</v>
      </c>
      <c r="C531" s="4">
        <f t="shared" si="118"/>
        <v>8000</v>
      </c>
      <c r="D531" s="6">
        <f ca="1">IF(A531&lt;$B$1,VLOOKUP(A531,[1]DI!$A$4:$B$15000,2,FALSE),0)</f>
        <v>6.4000000000000001E-2</v>
      </c>
      <c r="E531" s="4">
        <f t="shared" ca="1" si="111"/>
        <v>2.4620000000000002E-4</v>
      </c>
      <c r="F531" s="22">
        <f t="shared" si="110"/>
        <v>1.095</v>
      </c>
      <c r="G531" s="7">
        <f t="shared" ca="1" si="112"/>
        <v>1.000269589</v>
      </c>
      <c r="H531" s="4">
        <f ca="1">TRUNC(PRODUCT(G$10:G530),15)</f>
        <v>1.11058583371532</v>
      </c>
      <c r="I531" s="4">
        <f t="shared" ca="1" si="119"/>
        <v>1.0787462190907799</v>
      </c>
      <c r="J531" s="4">
        <f t="shared" ca="1" si="113"/>
        <v>1.02951539</v>
      </c>
      <c r="K531" s="4">
        <f t="shared" ca="1" si="114"/>
        <v>236.12312</v>
      </c>
      <c r="L531" s="23">
        <f>IF(VLOOKUP(A531,$U$12:$AD$125,8)=VLOOKUP(A530,$U$12:$AD$125,8),0,VLOOKUP(A531,U$12:$AD$125,8))</f>
        <v>0</v>
      </c>
      <c r="M531" s="9">
        <f>IF(L531&gt;0,VLOOKUP(L531,T$12:$AC$125,7),0)</f>
        <v>0</v>
      </c>
      <c r="N531" s="10">
        <f t="shared" si="115"/>
        <v>0</v>
      </c>
      <c r="O531" s="10">
        <f t="shared" ca="1" si="116"/>
        <v>236.12312</v>
      </c>
      <c r="P531" s="24" t="str">
        <f t="shared" si="120"/>
        <v>A+J=</v>
      </c>
      <c r="Q531" s="12">
        <f t="shared" si="121"/>
        <v>43475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</row>
    <row r="532" spans="1:168" x14ac:dyDescent="0.2">
      <c r="A532" s="109">
        <f t="shared" si="117"/>
        <v>43448</v>
      </c>
      <c r="B532" s="4">
        <f t="shared" ca="1" si="109"/>
        <v>8238.3435200000004</v>
      </c>
      <c r="C532" s="4">
        <f t="shared" si="118"/>
        <v>8000</v>
      </c>
      <c r="D532" s="6">
        <f ca="1">IF(A532&lt;$B$1,VLOOKUP(A532,[1]DI!$A$4:$B$15000,2,FALSE),0)</f>
        <v>6.4000000000000001E-2</v>
      </c>
      <c r="E532" s="4">
        <f t="shared" ca="1" si="111"/>
        <v>2.4620000000000002E-4</v>
      </c>
      <c r="F532" s="22">
        <f t="shared" si="110"/>
        <v>1.095</v>
      </c>
      <c r="G532" s="7">
        <f t="shared" ca="1" si="112"/>
        <v>1.000269589</v>
      </c>
      <c r="H532" s="4">
        <f ca="1">TRUNC(PRODUCT(G$10:G531),15)</f>
        <v>1.1108852354396499</v>
      </c>
      <c r="I532" s="4">
        <f t="shared" ca="1" si="119"/>
        <v>1.0787462190907799</v>
      </c>
      <c r="J532" s="4">
        <f t="shared" ca="1" si="113"/>
        <v>1.0297929400000001</v>
      </c>
      <c r="K532" s="4">
        <f t="shared" ca="1" si="114"/>
        <v>238.34352000000001</v>
      </c>
      <c r="L532" s="23">
        <f>IF(VLOOKUP(A532,$U$12:$AD$125,8)=VLOOKUP(A531,$U$12:$AD$125,8),0,VLOOKUP(A532,U$12:$AD$125,8))</f>
        <v>0</v>
      </c>
      <c r="M532" s="9">
        <f>IF(L532&gt;0,VLOOKUP(L532,T$12:$AC$125,7),0)</f>
        <v>0</v>
      </c>
      <c r="N532" s="10">
        <f t="shared" si="115"/>
        <v>0</v>
      </c>
      <c r="O532" s="10">
        <f t="shared" ca="1" si="116"/>
        <v>238.34352000000001</v>
      </c>
      <c r="P532" s="24" t="str">
        <f t="shared" si="120"/>
        <v>A+J=</v>
      </c>
      <c r="Q532" s="12">
        <f t="shared" si="121"/>
        <v>43475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</row>
    <row r="533" spans="1:168" x14ac:dyDescent="0.2">
      <c r="A533" s="109">
        <f t="shared" si="117"/>
        <v>43449</v>
      </c>
      <c r="B533" s="4">
        <f t="shared" ca="1" si="109"/>
        <v>8240.5644800000009</v>
      </c>
      <c r="C533" s="4">
        <f t="shared" si="118"/>
        <v>8000</v>
      </c>
      <c r="D533" s="6">
        <f ca="1">IF(A533&lt;$B$1,VLOOKUP(A533,[1]DI!$A$4:$B$15000,2,FALSE),0)</f>
        <v>0</v>
      </c>
      <c r="E533" s="4">
        <f t="shared" ca="1" si="111"/>
        <v>0</v>
      </c>
      <c r="F533" s="22">
        <f t="shared" si="110"/>
        <v>1.095</v>
      </c>
      <c r="G533" s="7">
        <f t="shared" ca="1" si="112"/>
        <v>1</v>
      </c>
      <c r="H533" s="4">
        <f ca="1">TRUNC(PRODUCT(G$10:G532),15)</f>
        <v>1.1111847178793799</v>
      </c>
      <c r="I533" s="4">
        <f t="shared" ca="1" si="119"/>
        <v>1.0787462190907799</v>
      </c>
      <c r="J533" s="4">
        <f t="shared" ca="1" si="113"/>
        <v>1.03007056</v>
      </c>
      <c r="K533" s="4">
        <f t="shared" ca="1" si="114"/>
        <v>240.56448</v>
      </c>
      <c r="L533" s="23">
        <f>IF(VLOOKUP(A533,$U$12:$AD$125,8)=VLOOKUP(A532,$U$12:$AD$125,8),0,VLOOKUP(A533,U$12:$AD$125,8))</f>
        <v>0</v>
      </c>
      <c r="M533" s="9">
        <f>IF(L533&gt;0,VLOOKUP(L533,T$12:$AC$125,7),0)</f>
        <v>0</v>
      </c>
      <c r="N533" s="10">
        <f t="shared" si="115"/>
        <v>0</v>
      </c>
      <c r="O533" s="10">
        <f t="shared" ca="1" si="116"/>
        <v>240.56448</v>
      </c>
      <c r="P533" s="24" t="str">
        <f t="shared" si="120"/>
        <v>A+J=</v>
      </c>
      <c r="Q533" s="12">
        <f t="shared" si="121"/>
        <v>43475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</row>
    <row r="534" spans="1:168" x14ac:dyDescent="0.2">
      <c r="A534" s="109">
        <f t="shared" si="117"/>
        <v>43450</v>
      </c>
      <c r="B534" s="4">
        <f t="shared" ca="1" si="109"/>
        <v>8240.5644800000009</v>
      </c>
      <c r="C534" s="4">
        <f t="shared" si="118"/>
        <v>8000</v>
      </c>
      <c r="D534" s="6">
        <f ca="1">IF(A534&lt;$B$1,VLOOKUP(A534,[1]DI!$A$4:$B$15000,2,FALSE),0)</f>
        <v>0</v>
      </c>
      <c r="E534" s="4">
        <f t="shared" ca="1" si="111"/>
        <v>0</v>
      </c>
      <c r="F534" s="22">
        <f t="shared" si="110"/>
        <v>1.095</v>
      </c>
      <c r="G534" s="7">
        <f t="shared" ca="1" si="112"/>
        <v>1</v>
      </c>
      <c r="H534" s="4">
        <f ca="1">TRUNC(PRODUCT(G$10:G533),15)</f>
        <v>1.1111847178793799</v>
      </c>
      <c r="I534" s="4">
        <f t="shared" ca="1" si="119"/>
        <v>1.0787462190907799</v>
      </c>
      <c r="J534" s="4">
        <f t="shared" ca="1" si="113"/>
        <v>1.03007056</v>
      </c>
      <c r="K534" s="4">
        <f t="shared" ca="1" si="114"/>
        <v>240.56448</v>
      </c>
      <c r="L534" s="23">
        <f>IF(VLOOKUP(A534,$U$12:$AD$125,8)=VLOOKUP(A533,$U$12:$AD$125,8),0,VLOOKUP(A534,U$12:$AD$125,8))</f>
        <v>0</v>
      </c>
      <c r="M534" s="9">
        <f>IF(L534&gt;0,VLOOKUP(L534,T$12:$AC$125,7),0)</f>
        <v>0</v>
      </c>
      <c r="N534" s="10">
        <f t="shared" si="115"/>
        <v>0</v>
      </c>
      <c r="O534" s="10">
        <f t="shared" ca="1" si="116"/>
        <v>240.56448</v>
      </c>
      <c r="P534" s="24" t="str">
        <f t="shared" si="120"/>
        <v>A+J=</v>
      </c>
      <c r="Q534" s="12">
        <f t="shared" si="121"/>
        <v>43475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</row>
    <row r="535" spans="1:168" x14ac:dyDescent="0.2">
      <c r="A535" s="109">
        <f t="shared" si="117"/>
        <v>43451</v>
      </c>
      <c r="B535" s="4">
        <f t="shared" ca="1" si="109"/>
        <v>8240.5644800000009</v>
      </c>
      <c r="C535" s="4">
        <f t="shared" si="118"/>
        <v>8000</v>
      </c>
      <c r="D535" s="6">
        <f ca="1">IF(A535&lt;$B$1,VLOOKUP(A535,[1]DI!$A$4:$B$15000,2,FALSE),0)</f>
        <v>6.4000000000000001E-2</v>
      </c>
      <c r="E535" s="4">
        <f t="shared" ca="1" si="111"/>
        <v>2.4620000000000002E-4</v>
      </c>
      <c r="F535" s="22">
        <f t="shared" si="110"/>
        <v>1.095</v>
      </c>
      <c r="G535" s="7">
        <f t="shared" ca="1" si="112"/>
        <v>1.000269589</v>
      </c>
      <c r="H535" s="4">
        <f ca="1">TRUNC(PRODUCT(G$10:G534),15)</f>
        <v>1.1111847178793799</v>
      </c>
      <c r="I535" s="4">
        <f t="shared" ca="1" si="119"/>
        <v>1.0787462190907799</v>
      </c>
      <c r="J535" s="4">
        <f t="shared" ca="1" si="113"/>
        <v>1.03007056</v>
      </c>
      <c r="K535" s="4">
        <f t="shared" ca="1" si="114"/>
        <v>240.56448</v>
      </c>
      <c r="L535" s="23">
        <f>IF(VLOOKUP(A535,$U$12:$AD$125,8)=VLOOKUP(A534,$U$12:$AD$125,8),0,VLOOKUP(A535,U$12:$AD$125,8))</f>
        <v>0</v>
      </c>
      <c r="M535" s="9">
        <f>IF(L535&gt;0,VLOOKUP(L535,T$12:$AC$125,7),0)</f>
        <v>0</v>
      </c>
      <c r="N535" s="10">
        <f t="shared" si="115"/>
        <v>0</v>
      </c>
      <c r="O535" s="10">
        <f t="shared" ca="1" si="116"/>
        <v>240.56448</v>
      </c>
      <c r="P535" s="24" t="str">
        <f t="shared" si="120"/>
        <v>A+J=</v>
      </c>
      <c r="Q535" s="12">
        <f t="shared" si="121"/>
        <v>43475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</row>
    <row r="536" spans="1:168" x14ac:dyDescent="0.2">
      <c r="A536" s="109">
        <f t="shared" si="117"/>
        <v>43452</v>
      </c>
      <c r="B536" s="4">
        <f t="shared" ca="1" si="109"/>
        <v>8242.7860000000001</v>
      </c>
      <c r="C536" s="4">
        <f t="shared" si="118"/>
        <v>8000</v>
      </c>
      <c r="D536" s="6">
        <f ca="1">IF(A536&lt;$B$1,VLOOKUP(A536,[1]DI!$A$4:$B$15000,2,FALSE),0)</f>
        <v>6.4000000000000001E-2</v>
      </c>
      <c r="E536" s="4">
        <f t="shared" ca="1" si="111"/>
        <v>2.4620000000000002E-4</v>
      </c>
      <c r="F536" s="22">
        <f t="shared" si="110"/>
        <v>1.095</v>
      </c>
      <c r="G536" s="7">
        <f t="shared" ca="1" si="112"/>
        <v>1.000269589</v>
      </c>
      <c r="H536" s="4">
        <f ca="1">TRUNC(PRODUCT(G$10:G535),15)</f>
        <v>1.1114842810562899</v>
      </c>
      <c r="I536" s="4">
        <f t="shared" ca="1" si="119"/>
        <v>1.0787462190907799</v>
      </c>
      <c r="J536" s="4">
        <f t="shared" ca="1" si="113"/>
        <v>1.0303482500000001</v>
      </c>
      <c r="K536" s="4">
        <f t="shared" ca="1" si="114"/>
        <v>242.786</v>
      </c>
      <c r="L536" s="23">
        <f>IF(VLOOKUP(A536,$U$12:$AD$125,8)=VLOOKUP(A535,$U$12:$AD$125,8),0,VLOOKUP(A536,U$12:$AD$125,8))</f>
        <v>0</v>
      </c>
      <c r="M536" s="9">
        <f>IF(L536&gt;0,VLOOKUP(L536,T$12:$AC$125,7),0)</f>
        <v>0</v>
      </c>
      <c r="N536" s="10">
        <f t="shared" si="115"/>
        <v>0</v>
      </c>
      <c r="O536" s="10">
        <f t="shared" ca="1" si="116"/>
        <v>242.786</v>
      </c>
      <c r="P536" s="24" t="str">
        <f t="shared" si="120"/>
        <v>A+J=</v>
      </c>
      <c r="Q536" s="12">
        <f t="shared" si="121"/>
        <v>43475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</row>
    <row r="537" spans="1:168" x14ac:dyDescent="0.2">
      <c r="A537" s="109">
        <f t="shared" si="117"/>
        <v>43453</v>
      </c>
      <c r="B537" s="4">
        <f t="shared" ca="1" si="109"/>
        <v>8245.0081599900004</v>
      </c>
      <c r="C537" s="4">
        <f t="shared" si="118"/>
        <v>8000</v>
      </c>
      <c r="D537" s="6">
        <f ca="1">IF(A537&lt;$B$1,VLOOKUP(A537,[1]DI!$A$4:$B$15000,2,FALSE),0)</f>
        <v>6.4000000000000001E-2</v>
      </c>
      <c r="E537" s="4">
        <f t="shared" ca="1" si="111"/>
        <v>2.4620000000000002E-4</v>
      </c>
      <c r="F537" s="22">
        <f t="shared" si="110"/>
        <v>1.095</v>
      </c>
      <c r="G537" s="7">
        <f t="shared" ca="1" si="112"/>
        <v>1.000269589</v>
      </c>
      <c r="H537" s="4">
        <f ca="1">TRUNC(PRODUCT(G$10:G536),15)</f>
        <v>1.11178392499214</v>
      </c>
      <c r="I537" s="4">
        <f t="shared" ca="1" si="119"/>
        <v>1.0787462190907799</v>
      </c>
      <c r="J537" s="4">
        <f t="shared" ca="1" si="113"/>
        <v>1.0306260199999999</v>
      </c>
      <c r="K537" s="4">
        <f t="shared" ca="1" si="114"/>
        <v>245.00815999</v>
      </c>
      <c r="L537" s="23">
        <f>IF(VLOOKUP(A537,$U$12:$AD$125,8)=VLOOKUP(A536,$U$12:$AD$125,8),0,VLOOKUP(A537,U$12:$AD$125,8))</f>
        <v>0</v>
      </c>
      <c r="M537" s="9">
        <f>IF(L537&gt;0,VLOOKUP(L537,T$12:$AC$125,7),0)</f>
        <v>0</v>
      </c>
      <c r="N537" s="10">
        <f t="shared" si="115"/>
        <v>0</v>
      </c>
      <c r="O537" s="10">
        <f t="shared" ca="1" si="116"/>
        <v>245.00815999</v>
      </c>
      <c r="P537" s="24" t="str">
        <f t="shared" si="120"/>
        <v>A+J=</v>
      </c>
      <c r="Q537" s="12">
        <f t="shared" si="121"/>
        <v>43475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</row>
    <row r="538" spans="1:168" x14ac:dyDescent="0.2">
      <c r="A538" s="109">
        <f t="shared" si="117"/>
        <v>43454</v>
      </c>
      <c r="B538" s="4">
        <f t="shared" ca="1" si="109"/>
        <v>8247.2309600000008</v>
      </c>
      <c r="C538" s="4">
        <f t="shared" si="118"/>
        <v>8000</v>
      </c>
      <c r="D538" s="6">
        <f ca="1">IF(A538&lt;$B$1,VLOOKUP(A538,[1]DI!$A$4:$B$15000,2,FALSE),0)</f>
        <v>6.4000000000000001E-2</v>
      </c>
      <c r="E538" s="4">
        <f t="shared" ca="1" si="111"/>
        <v>2.4620000000000002E-4</v>
      </c>
      <c r="F538" s="22">
        <f t="shared" si="110"/>
        <v>1.095</v>
      </c>
      <c r="G538" s="7">
        <f t="shared" ca="1" si="112"/>
        <v>1.000269589</v>
      </c>
      <c r="H538" s="4">
        <f ca="1">TRUNC(PRODUCT(G$10:G537),15)</f>
        <v>1.1120836497086899</v>
      </c>
      <c r="I538" s="4">
        <f t="shared" ca="1" si="119"/>
        <v>1.0787462190907799</v>
      </c>
      <c r="J538" s="4">
        <f t="shared" ca="1" si="113"/>
        <v>1.0309038699999999</v>
      </c>
      <c r="K538" s="4">
        <f t="shared" ca="1" si="114"/>
        <v>247.23096000000001</v>
      </c>
      <c r="L538" s="23">
        <f>IF(VLOOKUP(A538,$U$12:$AD$125,8)=VLOOKUP(A537,$U$12:$AD$125,8),0,VLOOKUP(A538,U$12:$AD$125,8))</f>
        <v>0</v>
      </c>
      <c r="M538" s="9">
        <f>IF(L538&gt;0,VLOOKUP(L538,T$12:$AC$125,7),0)</f>
        <v>0</v>
      </c>
      <c r="N538" s="10">
        <f t="shared" si="115"/>
        <v>0</v>
      </c>
      <c r="O538" s="10">
        <f t="shared" ca="1" si="116"/>
        <v>247.23096000000001</v>
      </c>
      <c r="P538" s="24" t="str">
        <f t="shared" si="120"/>
        <v>A+J=</v>
      </c>
      <c r="Q538" s="12">
        <f t="shared" si="121"/>
        <v>43475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</row>
    <row r="539" spans="1:168" x14ac:dyDescent="0.2">
      <c r="A539" s="109">
        <f t="shared" si="117"/>
        <v>43455</v>
      </c>
      <c r="B539" s="4">
        <f t="shared" ca="1" si="109"/>
        <v>8249.4543200000007</v>
      </c>
      <c r="C539" s="4">
        <f t="shared" si="118"/>
        <v>8000</v>
      </c>
      <c r="D539" s="6">
        <f ca="1">IF(A539&lt;$B$1,VLOOKUP(A539,[1]DI!$A$4:$B$15000,2,FALSE),0)</f>
        <v>6.4000000000000001E-2</v>
      </c>
      <c r="E539" s="4">
        <f t="shared" ca="1" si="111"/>
        <v>2.4620000000000002E-4</v>
      </c>
      <c r="F539" s="22">
        <f t="shared" si="110"/>
        <v>1.095</v>
      </c>
      <c r="G539" s="7">
        <f t="shared" ca="1" si="112"/>
        <v>1.000269589</v>
      </c>
      <c r="H539" s="4">
        <f ca="1">TRUNC(PRODUCT(G$10:G538),15)</f>
        <v>1.1123834552277301</v>
      </c>
      <c r="I539" s="4">
        <f t="shared" ca="1" si="119"/>
        <v>1.0787462190907799</v>
      </c>
      <c r="J539" s="4">
        <f t="shared" ca="1" si="113"/>
        <v>1.03118179</v>
      </c>
      <c r="K539" s="4">
        <f t="shared" ca="1" si="114"/>
        <v>249.45432</v>
      </c>
      <c r="L539" s="23">
        <f>IF(VLOOKUP(A539,$U$12:$AD$125,8)=VLOOKUP(A538,$U$12:$AD$125,8),0,VLOOKUP(A539,U$12:$AD$125,8))</f>
        <v>0</v>
      </c>
      <c r="M539" s="9">
        <f>IF(L539&gt;0,VLOOKUP(L539,T$12:$AC$125,7),0)</f>
        <v>0</v>
      </c>
      <c r="N539" s="10">
        <f t="shared" si="115"/>
        <v>0</v>
      </c>
      <c r="O539" s="10">
        <f t="shared" ca="1" si="116"/>
        <v>249.45432</v>
      </c>
      <c r="P539" s="24" t="str">
        <f t="shared" si="120"/>
        <v>A+J=</v>
      </c>
      <c r="Q539" s="12">
        <f t="shared" si="121"/>
        <v>43475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</row>
    <row r="540" spans="1:168" x14ac:dyDescent="0.2">
      <c r="A540" s="109">
        <f t="shared" si="117"/>
        <v>43456</v>
      </c>
      <c r="B540" s="4">
        <f t="shared" ca="1" si="109"/>
        <v>8251.6782399999993</v>
      </c>
      <c r="C540" s="4">
        <f t="shared" si="118"/>
        <v>8000</v>
      </c>
      <c r="D540" s="6">
        <f ca="1">IF(A540&lt;$B$1,VLOOKUP(A540,[1]DI!$A$4:$B$15000,2,FALSE),0)</f>
        <v>0</v>
      </c>
      <c r="E540" s="4">
        <f t="shared" ca="1" si="111"/>
        <v>0</v>
      </c>
      <c r="F540" s="22">
        <f t="shared" si="110"/>
        <v>1.095</v>
      </c>
      <c r="G540" s="7">
        <f t="shared" ca="1" si="112"/>
        <v>1</v>
      </c>
      <c r="H540" s="4">
        <f ca="1">TRUNC(PRODUCT(G$10:G539),15)</f>
        <v>1.11268334157105</v>
      </c>
      <c r="I540" s="4">
        <f t="shared" ca="1" si="119"/>
        <v>1.0787462190907799</v>
      </c>
      <c r="J540" s="4">
        <f t="shared" ca="1" si="113"/>
        <v>1.03145978</v>
      </c>
      <c r="K540" s="4">
        <f t="shared" ca="1" si="114"/>
        <v>251.67823999999999</v>
      </c>
      <c r="L540" s="23">
        <f>IF(VLOOKUP(A540,$U$12:$AD$125,8)=VLOOKUP(A539,$U$12:$AD$125,8),0,VLOOKUP(A540,U$12:$AD$125,8))</f>
        <v>0</v>
      </c>
      <c r="M540" s="9">
        <f>IF(L540&gt;0,VLOOKUP(L540,T$12:$AC$125,7),0)</f>
        <v>0</v>
      </c>
      <c r="N540" s="10">
        <f t="shared" si="115"/>
        <v>0</v>
      </c>
      <c r="O540" s="10">
        <f t="shared" ca="1" si="116"/>
        <v>251.67823999999999</v>
      </c>
      <c r="P540" s="24" t="str">
        <f t="shared" si="120"/>
        <v>A+J=</v>
      </c>
      <c r="Q540" s="12">
        <f t="shared" si="121"/>
        <v>43475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</row>
    <row r="541" spans="1:168" x14ac:dyDescent="0.2">
      <c r="A541" s="109">
        <f t="shared" si="117"/>
        <v>43457</v>
      </c>
      <c r="B541" s="4">
        <f t="shared" ca="1" si="109"/>
        <v>8251.6782399999993</v>
      </c>
      <c r="C541" s="4">
        <f t="shared" si="118"/>
        <v>8000</v>
      </c>
      <c r="D541" s="6">
        <f ca="1">IF(A541&lt;$B$1,VLOOKUP(A541,[1]DI!$A$4:$B$15000,2,FALSE),0)</f>
        <v>0</v>
      </c>
      <c r="E541" s="4">
        <f t="shared" ca="1" si="111"/>
        <v>0</v>
      </c>
      <c r="F541" s="22">
        <f t="shared" si="110"/>
        <v>1.095</v>
      </c>
      <c r="G541" s="7">
        <f t="shared" ca="1" si="112"/>
        <v>1</v>
      </c>
      <c r="H541" s="4">
        <f ca="1">TRUNC(PRODUCT(G$10:G540),15)</f>
        <v>1.11268334157105</v>
      </c>
      <c r="I541" s="4">
        <f t="shared" ca="1" si="119"/>
        <v>1.0787462190907799</v>
      </c>
      <c r="J541" s="4">
        <f t="shared" ca="1" si="113"/>
        <v>1.03145978</v>
      </c>
      <c r="K541" s="4">
        <f t="shared" ca="1" si="114"/>
        <v>251.67823999999999</v>
      </c>
      <c r="L541" s="23">
        <f>IF(VLOOKUP(A541,$U$12:$AD$125,8)=VLOOKUP(A540,$U$12:$AD$125,8),0,VLOOKUP(A541,U$12:$AD$125,8))</f>
        <v>0</v>
      </c>
      <c r="M541" s="9">
        <f>IF(L541&gt;0,VLOOKUP(L541,T$12:$AC$125,7),0)</f>
        <v>0</v>
      </c>
      <c r="N541" s="10">
        <f t="shared" si="115"/>
        <v>0</v>
      </c>
      <c r="O541" s="10">
        <f t="shared" ca="1" si="116"/>
        <v>251.67823999999999</v>
      </c>
      <c r="P541" s="24" t="str">
        <f t="shared" si="120"/>
        <v>A+J=</v>
      </c>
      <c r="Q541" s="12">
        <f t="shared" si="121"/>
        <v>43475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</row>
    <row r="542" spans="1:168" x14ac:dyDescent="0.2">
      <c r="A542" s="109">
        <f t="shared" si="117"/>
        <v>43458</v>
      </c>
      <c r="B542" s="4">
        <f t="shared" ref="B542:B605" ca="1" si="122">IF(A542&lt;=TODAY(),C542+K542,IF(AND(A542&gt;TODAY(),A542&lt;=$B$1),IF(VLOOKUP(TODAY(),$A$10:$D$1400,4,FALSE)=0,"n.d",C542+K542),"n.d"))</f>
        <v>8251.6782399999993</v>
      </c>
      <c r="C542" s="4">
        <f t="shared" si="118"/>
        <v>8000</v>
      </c>
      <c r="D542" s="6">
        <f ca="1">IF(A542&lt;$B$1,VLOOKUP(A542,[1]DI!$A$4:$B$15000,2,FALSE),0)</f>
        <v>6.4000000000000001E-2</v>
      </c>
      <c r="E542" s="4">
        <f t="shared" ca="1" si="111"/>
        <v>2.4620000000000002E-4</v>
      </c>
      <c r="F542" s="22">
        <f t="shared" si="110"/>
        <v>1.095</v>
      </c>
      <c r="G542" s="7">
        <f t="shared" ca="1" si="112"/>
        <v>1.000269589</v>
      </c>
      <c r="H542" s="4">
        <f ca="1">TRUNC(PRODUCT(G$10:G541),15)</f>
        <v>1.11268334157105</v>
      </c>
      <c r="I542" s="4">
        <f t="shared" ca="1" si="119"/>
        <v>1.0787462190907799</v>
      </c>
      <c r="J542" s="4">
        <f t="shared" ca="1" si="113"/>
        <v>1.03145978</v>
      </c>
      <c r="K542" s="4">
        <f t="shared" ca="1" si="114"/>
        <v>251.67823999999999</v>
      </c>
      <c r="L542" s="23">
        <f>IF(VLOOKUP(A542,$U$12:$AD$125,8)=VLOOKUP(A541,$U$12:$AD$125,8),0,VLOOKUP(A542,U$12:$AD$125,8))</f>
        <v>0</v>
      </c>
      <c r="M542" s="9">
        <f>IF(L542&gt;0,VLOOKUP(L542,T$12:$AC$125,7),0)</f>
        <v>0</v>
      </c>
      <c r="N542" s="10">
        <f t="shared" si="115"/>
        <v>0</v>
      </c>
      <c r="O542" s="10">
        <f t="shared" ca="1" si="116"/>
        <v>251.67823999999999</v>
      </c>
      <c r="P542" s="24" t="str">
        <f t="shared" si="120"/>
        <v>A+J=</v>
      </c>
      <c r="Q542" s="12">
        <f t="shared" si="121"/>
        <v>43475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</row>
    <row r="543" spans="1:168" x14ac:dyDescent="0.2">
      <c r="A543" s="109">
        <f t="shared" si="117"/>
        <v>43459</v>
      </c>
      <c r="B543" s="4">
        <f t="shared" ca="1" si="122"/>
        <v>8253.9027999999998</v>
      </c>
      <c r="C543" s="4">
        <f t="shared" si="118"/>
        <v>8000</v>
      </c>
      <c r="D543" s="6">
        <f ca="1">IF(A543&lt;$B$1,VLOOKUP(A543,[1]DI!$A$4:$B$15000,2,FALSE),0)</f>
        <v>0</v>
      </c>
      <c r="E543" s="4">
        <f t="shared" ca="1" si="111"/>
        <v>0</v>
      </c>
      <c r="F543" s="22">
        <f t="shared" si="110"/>
        <v>1.095</v>
      </c>
      <c r="G543" s="7">
        <f t="shared" ca="1" si="112"/>
        <v>1</v>
      </c>
      <c r="H543" s="4">
        <f ca="1">TRUNC(PRODUCT(G$10:G542),15)</f>
        <v>1.11298330876042</v>
      </c>
      <c r="I543" s="4">
        <f t="shared" ca="1" si="119"/>
        <v>1.0787462190907799</v>
      </c>
      <c r="J543" s="4">
        <f t="shared" ca="1" si="113"/>
        <v>1.0317378500000001</v>
      </c>
      <c r="K543" s="4">
        <f t="shared" ca="1" si="114"/>
        <v>253.90280000000001</v>
      </c>
      <c r="L543" s="23">
        <f>IF(VLOOKUP(A543,$U$12:$AD$125,8)=VLOOKUP(A542,$U$12:$AD$125,8),0,VLOOKUP(A543,U$12:$AD$125,8))</f>
        <v>0</v>
      </c>
      <c r="M543" s="9">
        <f>IF(L543&gt;0,VLOOKUP(L543,T$12:$AC$125,7),0)</f>
        <v>0</v>
      </c>
      <c r="N543" s="10">
        <f t="shared" si="115"/>
        <v>0</v>
      </c>
      <c r="O543" s="10">
        <f t="shared" ca="1" si="116"/>
        <v>253.90280000000001</v>
      </c>
      <c r="P543" s="24" t="str">
        <f t="shared" si="120"/>
        <v>A+J=</v>
      </c>
      <c r="Q543" s="12">
        <f t="shared" si="121"/>
        <v>43475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</row>
    <row r="544" spans="1:168" x14ac:dyDescent="0.2">
      <c r="A544" s="109">
        <f t="shared" si="117"/>
        <v>43460</v>
      </c>
      <c r="B544" s="4">
        <f t="shared" ca="1" si="122"/>
        <v>8253.9027999999998</v>
      </c>
      <c r="C544" s="4">
        <f t="shared" si="118"/>
        <v>8000</v>
      </c>
      <c r="D544" s="6">
        <f ca="1">IF(A544&lt;$B$1,VLOOKUP(A544,[1]DI!$A$4:$B$15000,2,FALSE),0)</f>
        <v>6.4000000000000001E-2</v>
      </c>
      <c r="E544" s="4">
        <f t="shared" ca="1" si="111"/>
        <v>2.4620000000000002E-4</v>
      </c>
      <c r="F544" s="22">
        <f t="shared" si="110"/>
        <v>1.095</v>
      </c>
      <c r="G544" s="7">
        <f t="shared" ca="1" si="112"/>
        <v>1.000269589</v>
      </c>
      <c r="H544" s="4">
        <f ca="1">TRUNC(PRODUCT(G$10:G543),15)</f>
        <v>1.11298330876042</v>
      </c>
      <c r="I544" s="4">
        <f t="shared" ca="1" si="119"/>
        <v>1.0787462190907799</v>
      </c>
      <c r="J544" s="4">
        <f t="shared" ca="1" si="113"/>
        <v>1.0317378500000001</v>
      </c>
      <c r="K544" s="4">
        <f t="shared" ca="1" si="114"/>
        <v>253.90280000000001</v>
      </c>
      <c r="L544" s="23">
        <f>IF(VLOOKUP(A544,$U$12:$AD$125,8)=VLOOKUP(A543,$U$12:$AD$125,8),0,VLOOKUP(A544,U$12:$AD$125,8))</f>
        <v>0</v>
      </c>
      <c r="M544" s="9">
        <f>IF(L544&gt;0,VLOOKUP(L544,T$12:$AC$125,7),0)</f>
        <v>0</v>
      </c>
      <c r="N544" s="10">
        <f t="shared" si="115"/>
        <v>0</v>
      </c>
      <c r="O544" s="10">
        <f t="shared" ca="1" si="116"/>
        <v>253.90280000000001</v>
      </c>
      <c r="P544" s="24" t="str">
        <f t="shared" si="120"/>
        <v>A+J=</v>
      </c>
      <c r="Q544" s="12">
        <f t="shared" si="121"/>
        <v>43475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</row>
    <row r="545" spans="1:218" x14ac:dyDescent="0.2">
      <c r="A545" s="109">
        <f t="shared" si="117"/>
        <v>43461</v>
      </c>
      <c r="B545" s="4">
        <f t="shared" ca="1" si="122"/>
        <v>8256.1280000000006</v>
      </c>
      <c r="C545" s="4">
        <f t="shared" si="118"/>
        <v>8000</v>
      </c>
      <c r="D545" s="6">
        <f ca="1">IF(A545&lt;$B$1,VLOOKUP(A545,[1]DI!$A$4:$B$15000,2,FALSE),0)</f>
        <v>6.4000000000000001E-2</v>
      </c>
      <c r="E545" s="4">
        <f t="shared" ca="1" si="111"/>
        <v>2.4620000000000002E-4</v>
      </c>
      <c r="F545" s="22">
        <f t="shared" si="110"/>
        <v>1.095</v>
      </c>
      <c r="G545" s="7">
        <f t="shared" ca="1" si="112"/>
        <v>1.000269589</v>
      </c>
      <c r="H545" s="4">
        <f ca="1">TRUNC(PRODUCT(G$10:G544),15)</f>
        <v>1.1132833568176399</v>
      </c>
      <c r="I545" s="4">
        <f t="shared" ca="1" si="119"/>
        <v>1.0787462190907799</v>
      </c>
      <c r="J545" s="4">
        <f t="shared" ca="1" si="113"/>
        <v>1.032016</v>
      </c>
      <c r="K545" s="4">
        <f t="shared" ca="1" si="114"/>
        <v>256.12799999999999</v>
      </c>
      <c r="L545" s="23">
        <f>IF(VLOOKUP(A545,$U$12:$AD$125,8)=VLOOKUP(A544,$U$12:$AD$125,8),0,VLOOKUP(A545,U$12:$AD$125,8))</f>
        <v>0</v>
      </c>
      <c r="M545" s="9">
        <f>IF(L545&gt;0,VLOOKUP(L545,T$12:$AC$125,7),0)</f>
        <v>0</v>
      </c>
      <c r="N545" s="10">
        <f t="shared" si="115"/>
        <v>0</v>
      </c>
      <c r="O545" s="10">
        <f t="shared" ca="1" si="116"/>
        <v>256.12799999999999</v>
      </c>
      <c r="P545" s="24" t="str">
        <f t="shared" si="120"/>
        <v>A+J=</v>
      </c>
      <c r="Q545" s="12">
        <f t="shared" si="121"/>
        <v>43475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</row>
    <row r="546" spans="1:218" x14ac:dyDescent="0.2">
      <c r="A546" s="109">
        <f t="shared" si="117"/>
        <v>43462</v>
      </c>
      <c r="B546" s="4">
        <f t="shared" ca="1" si="122"/>
        <v>8258.35376</v>
      </c>
      <c r="C546" s="4">
        <f t="shared" si="118"/>
        <v>8000</v>
      </c>
      <c r="D546" s="6">
        <f ca="1">IF(A546&lt;$B$1,VLOOKUP(A546,[1]DI!$A$4:$B$15000,2,FALSE),0)</f>
        <v>6.4000000000000001E-2</v>
      </c>
      <c r="E546" s="4">
        <f t="shared" ca="1" si="111"/>
        <v>2.4620000000000002E-4</v>
      </c>
      <c r="F546" s="22">
        <f t="shared" si="110"/>
        <v>1.095</v>
      </c>
      <c r="G546" s="7">
        <f t="shared" ca="1" si="112"/>
        <v>1.000269589</v>
      </c>
      <c r="H546" s="4">
        <f ca="1">TRUNC(PRODUCT(G$10:G545),15)</f>
        <v>1.1135834857645199</v>
      </c>
      <c r="I546" s="4">
        <f t="shared" ca="1" si="119"/>
        <v>1.0787462190907799</v>
      </c>
      <c r="J546" s="4">
        <f t="shared" ca="1" si="113"/>
        <v>1.03229422</v>
      </c>
      <c r="K546" s="4">
        <f t="shared" ca="1" si="114"/>
        <v>258.35376000000002</v>
      </c>
      <c r="L546" s="23">
        <f>IF(VLOOKUP(A546,$U$12:$AD$125,8)=VLOOKUP(A545,$U$12:$AD$125,8),0,VLOOKUP(A546,U$12:$AD$125,8))</f>
        <v>0</v>
      </c>
      <c r="M546" s="9">
        <f>IF(L546&gt;0,VLOOKUP(L546,T$12:$AC$125,7),0)</f>
        <v>0</v>
      </c>
      <c r="N546" s="10">
        <f t="shared" si="115"/>
        <v>0</v>
      </c>
      <c r="O546" s="10">
        <f t="shared" ca="1" si="116"/>
        <v>258.35376000000002</v>
      </c>
      <c r="P546" s="24" t="str">
        <f t="shared" si="120"/>
        <v>A+J=</v>
      </c>
      <c r="Q546" s="12">
        <f t="shared" si="121"/>
        <v>43475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</row>
    <row r="547" spans="1:218" x14ac:dyDescent="0.2">
      <c r="A547" s="109">
        <f t="shared" si="117"/>
        <v>43463</v>
      </c>
      <c r="B547" s="4">
        <f t="shared" ca="1" si="122"/>
        <v>8260.5800799999997</v>
      </c>
      <c r="C547" s="4">
        <f t="shared" si="118"/>
        <v>8000</v>
      </c>
      <c r="D547" s="6">
        <f ca="1">IF(A547&lt;$B$1,VLOOKUP(A547,[1]DI!$A$4:$B$15000,2,FALSE),0)</f>
        <v>0</v>
      </c>
      <c r="E547" s="4">
        <f t="shared" ca="1" si="111"/>
        <v>0</v>
      </c>
      <c r="F547" s="22">
        <f t="shared" si="110"/>
        <v>1.095</v>
      </c>
      <c r="G547" s="7">
        <f t="shared" ca="1" si="112"/>
        <v>1</v>
      </c>
      <c r="H547" s="4">
        <f ca="1">TRUNC(PRODUCT(G$10:G546),15)</f>
        <v>1.1138836956228699</v>
      </c>
      <c r="I547" s="4">
        <f t="shared" ca="1" si="119"/>
        <v>1.0787462190907799</v>
      </c>
      <c r="J547" s="4">
        <f t="shared" ca="1" si="113"/>
        <v>1.0325725100000001</v>
      </c>
      <c r="K547" s="4">
        <f t="shared" ca="1" si="114"/>
        <v>260.58008000000001</v>
      </c>
      <c r="L547" s="23">
        <f>IF(VLOOKUP(A547,$U$12:$AD$125,8)=VLOOKUP(A546,$U$12:$AD$125,8),0,VLOOKUP(A547,U$12:$AD$125,8))</f>
        <v>0</v>
      </c>
      <c r="M547" s="9">
        <f>IF(L547&gt;0,VLOOKUP(L547,T$12:$AC$125,7),0)</f>
        <v>0</v>
      </c>
      <c r="N547" s="10">
        <f t="shared" si="115"/>
        <v>0</v>
      </c>
      <c r="O547" s="10">
        <f t="shared" ca="1" si="116"/>
        <v>260.58008000000001</v>
      </c>
      <c r="P547" s="24" t="str">
        <f t="shared" si="120"/>
        <v>A+J=</v>
      </c>
      <c r="Q547" s="12">
        <f t="shared" si="121"/>
        <v>43475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</row>
    <row r="548" spans="1:218" x14ac:dyDescent="0.2">
      <c r="A548" s="109">
        <f t="shared" si="117"/>
        <v>43464</v>
      </c>
      <c r="B548" s="4">
        <f t="shared" ca="1" si="122"/>
        <v>8260.5800799999997</v>
      </c>
      <c r="C548" s="4">
        <f t="shared" si="118"/>
        <v>8000</v>
      </c>
      <c r="D548" s="6">
        <f ca="1">IF(A548&lt;$B$1,VLOOKUP(A548,[1]DI!$A$4:$B$15000,2,FALSE),0)</f>
        <v>0</v>
      </c>
      <c r="E548" s="4">
        <f t="shared" ca="1" si="111"/>
        <v>0</v>
      </c>
      <c r="F548" s="22">
        <f t="shared" si="110"/>
        <v>1.095</v>
      </c>
      <c r="G548" s="7">
        <f t="shared" ca="1" si="112"/>
        <v>1</v>
      </c>
      <c r="H548" s="4">
        <f ca="1">TRUNC(PRODUCT(G$10:G547),15)</f>
        <v>1.1138836956228699</v>
      </c>
      <c r="I548" s="4">
        <f t="shared" ca="1" si="119"/>
        <v>1.0787462190907799</v>
      </c>
      <c r="J548" s="4">
        <f t="shared" ca="1" si="113"/>
        <v>1.0325725100000001</v>
      </c>
      <c r="K548" s="4">
        <f t="shared" ca="1" si="114"/>
        <v>260.58008000000001</v>
      </c>
      <c r="L548" s="23">
        <f>IF(VLOOKUP(A548,$U$12:$AD$125,8)=VLOOKUP(A547,$U$12:$AD$125,8),0,VLOOKUP(A548,U$12:$AD$125,8))</f>
        <v>0</v>
      </c>
      <c r="M548" s="9">
        <f>IF(L548&gt;0,VLOOKUP(L548,T$12:$AC$125,7),0)</f>
        <v>0</v>
      </c>
      <c r="N548" s="10">
        <f t="shared" si="115"/>
        <v>0</v>
      </c>
      <c r="O548" s="10">
        <f t="shared" ca="1" si="116"/>
        <v>260.58008000000001</v>
      </c>
      <c r="P548" s="24" t="str">
        <f t="shared" si="120"/>
        <v>A+J=</v>
      </c>
      <c r="Q548" s="12">
        <f t="shared" si="121"/>
        <v>43475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</row>
    <row r="549" spans="1:218" x14ac:dyDescent="0.2">
      <c r="A549" s="109">
        <f t="shared" si="117"/>
        <v>43465</v>
      </c>
      <c r="B549" s="4">
        <f t="shared" ca="1" si="122"/>
        <v>8260.5800799999997</v>
      </c>
      <c r="C549" s="4">
        <f t="shared" si="118"/>
        <v>8000</v>
      </c>
      <c r="D549" s="6">
        <f ca="1">IF(A549&lt;$B$1,VLOOKUP(A549,[1]DI!$A$4:$B$15000,2,FALSE),0)</f>
        <v>6.4000000000000001E-2</v>
      </c>
      <c r="E549" s="4">
        <f t="shared" ca="1" si="111"/>
        <v>2.4620000000000002E-4</v>
      </c>
      <c r="F549" s="22">
        <f t="shared" si="110"/>
        <v>1.095</v>
      </c>
      <c r="G549" s="7">
        <f t="shared" ca="1" si="112"/>
        <v>1.000269589</v>
      </c>
      <c r="H549" s="4">
        <f ca="1">TRUNC(PRODUCT(G$10:G548),15)</f>
        <v>1.1138836956228699</v>
      </c>
      <c r="I549" s="4">
        <f t="shared" ca="1" si="119"/>
        <v>1.0787462190907799</v>
      </c>
      <c r="J549" s="4">
        <f t="shared" ca="1" si="113"/>
        <v>1.0325725100000001</v>
      </c>
      <c r="K549" s="4">
        <f t="shared" ca="1" si="114"/>
        <v>260.58008000000001</v>
      </c>
      <c r="L549" s="23">
        <f>IF(VLOOKUP(A549,$U$12:$AD$125,8)=VLOOKUP(A548,$U$12:$AD$125,8),0,VLOOKUP(A549,U$12:$AD$125,8))</f>
        <v>0</v>
      </c>
      <c r="M549" s="9">
        <f>IF(L549&gt;0,VLOOKUP(L549,T$12:$AC$125,7),0)</f>
        <v>0</v>
      </c>
      <c r="N549" s="10">
        <f t="shared" si="115"/>
        <v>0</v>
      </c>
      <c r="O549" s="10">
        <f t="shared" ca="1" si="116"/>
        <v>260.58008000000001</v>
      </c>
      <c r="P549" s="24" t="str">
        <f t="shared" si="120"/>
        <v>A+J=</v>
      </c>
      <c r="Q549" s="12">
        <f t="shared" si="121"/>
        <v>43475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</row>
    <row r="550" spans="1:218" x14ac:dyDescent="0.2">
      <c r="A550" s="109">
        <f t="shared" si="117"/>
        <v>43466</v>
      </c>
      <c r="B550" s="4">
        <f t="shared" ca="1" si="122"/>
        <v>8262.8070399999997</v>
      </c>
      <c r="C550" s="4">
        <f t="shared" si="118"/>
        <v>8000</v>
      </c>
      <c r="D550" s="6">
        <f ca="1">IF(A550&lt;$B$1,VLOOKUP(A550,[1]DI!$A$4:$B$15000,2,FALSE),0)</f>
        <v>0</v>
      </c>
      <c r="E550" s="4">
        <f t="shared" ca="1" si="111"/>
        <v>0</v>
      </c>
      <c r="F550" s="22">
        <f t="shared" si="110"/>
        <v>1.095</v>
      </c>
      <c r="G550" s="7">
        <f t="shared" ca="1" si="112"/>
        <v>1</v>
      </c>
      <c r="H550" s="4">
        <f ca="1">TRUNC(PRODUCT(G$10:G549),15)</f>
        <v>1.11418398641449</v>
      </c>
      <c r="I550" s="4">
        <f t="shared" ca="1" si="119"/>
        <v>1.0787462190907799</v>
      </c>
      <c r="J550" s="4">
        <f t="shared" ca="1" si="113"/>
        <v>1.03285088</v>
      </c>
      <c r="K550" s="4">
        <f t="shared" ca="1" si="114"/>
        <v>262.80703999999997</v>
      </c>
      <c r="L550" s="23">
        <f>IF(VLOOKUP(A550,$U$12:$AD$125,8)=VLOOKUP(A549,$U$12:$AD$125,8),0,VLOOKUP(A550,U$12:$AD$125,8))</f>
        <v>0</v>
      </c>
      <c r="M550" s="9">
        <f>IF(L550&gt;0,VLOOKUP(L550,T$12:$AC$125,7),0)</f>
        <v>0</v>
      </c>
      <c r="N550" s="10">
        <f t="shared" si="115"/>
        <v>0</v>
      </c>
      <c r="O550" s="10">
        <f t="shared" ca="1" si="116"/>
        <v>262.80703999999997</v>
      </c>
      <c r="P550" s="24" t="str">
        <f t="shared" si="120"/>
        <v>A+J=</v>
      </c>
      <c r="Q550" s="12">
        <f t="shared" si="121"/>
        <v>43475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</row>
    <row r="551" spans="1:218" x14ac:dyDescent="0.2">
      <c r="A551" s="109">
        <f t="shared" si="117"/>
        <v>43467</v>
      </c>
      <c r="B551" s="4">
        <f t="shared" ca="1" si="122"/>
        <v>8262.8070399999997</v>
      </c>
      <c r="C551" s="4">
        <f t="shared" si="118"/>
        <v>8000</v>
      </c>
      <c r="D551" s="6">
        <f ca="1">IF(A551&lt;$B$1,VLOOKUP(A551,[1]DI!$A$4:$B$15000,2,FALSE),0)</f>
        <v>6.4000000000000001E-2</v>
      </c>
      <c r="E551" s="4">
        <f t="shared" ca="1" si="111"/>
        <v>2.4620000000000002E-4</v>
      </c>
      <c r="F551" s="22">
        <f t="shared" si="110"/>
        <v>1.095</v>
      </c>
      <c r="G551" s="7">
        <f t="shared" ca="1" si="112"/>
        <v>1.000269589</v>
      </c>
      <c r="H551" s="4">
        <f ca="1">TRUNC(PRODUCT(G$10:G550),15)</f>
        <v>1.11418398641449</v>
      </c>
      <c r="I551" s="4">
        <f t="shared" ca="1" si="119"/>
        <v>1.0787462190907799</v>
      </c>
      <c r="J551" s="4">
        <f t="shared" ca="1" si="113"/>
        <v>1.03285088</v>
      </c>
      <c r="K551" s="4">
        <f t="shared" ca="1" si="114"/>
        <v>262.80703999999997</v>
      </c>
      <c r="L551" s="23">
        <f>IF(VLOOKUP(A551,$U$12:$AD$125,8)=VLOOKUP(A550,$U$12:$AD$125,8),0,VLOOKUP(A551,U$12:$AD$125,8))</f>
        <v>0</v>
      </c>
      <c r="M551" s="9">
        <f>IF(L551&gt;0,VLOOKUP(L551,T$12:$AC$125,7),0)</f>
        <v>0</v>
      </c>
      <c r="N551" s="10">
        <f t="shared" si="115"/>
        <v>0</v>
      </c>
      <c r="O551" s="10">
        <f t="shared" ca="1" si="116"/>
        <v>262.80703999999997</v>
      </c>
      <c r="P551" s="24" t="str">
        <f t="shared" si="120"/>
        <v>A+J=</v>
      </c>
      <c r="Q551" s="12">
        <f t="shared" si="121"/>
        <v>43475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</row>
    <row r="552" spans="1:218" x14ac:dyDescent="0.2">
      <c r="A552" s="109">
        <f t="shared" si="117"/>
        <v>43468</v>
      </c>
      <c r="B552" s="4">
        <f t="shared" ca="1" si="122"/>
        <v>8265.0346399999999</v>
      </c>
      <c r="C552" s="4">
        <f t="shared" si="118"/>
        <v>8000</v>
      </c>
      <c r="D552" s="6">
        <f ca="1">IF(A552&lt;$B$1,VLOOKUP(A552,[1]DI!$A$4:$B$15000,2,FALSE),0)</f>
        <v>6.4000000000000001E-2</v>
      </c>
      <c r="E552" s="4">
        <f t="shared" ca="1" si="111"/>
        <v>2.4620000000000002E-4</v>
      </c>
      <c r="F552" s="22">
        <f t="shared" si="110"/>
        <v>1.095</v>
      </c>
      <c r="G552" s="7">
        <f t="shared" ca="1" si="112"/>
        <v>1.000269589</v>
      </c>
      <c r="H552" s="4">
        <f ca="1">TRUNC(PRODUCT(G$10:G551),15)</f>
        <v>1.1144843581612001</v>
      </c>
      <c r="I552" s="4">
        <f t="shared" ca="1" si="119"/>
        <v>1.0787462190907799</v>
      </c>
      <c r="J552" s="4">
        <f t="shared" ca="1" si="113"/>
        <v>1.03312933</v>
      </c>
      <c r="K552" s="4">
        <f t="shared" ca="1" si="114"/>
        <v>265.03464000000002</v>
      </c>
      <c r="L552" s="23">
        <f>IF(VLOOKUP(A552,$U$12:$AD$125,8)=VLOOKUP(A551,$U$12:$AD$125,8),0,VLOOKUP(A552,U$12:$AD$125,8))</f>
        <v>0</v>
      </c>
      <c r="M552" s="9">
        <f>IF(L552&gt;0,VLOOKUP(L552,T$12:$AC$125,7),0)</f>
        <v>0</v>
      </c>
      <c r="N552" s="10">
        <f t="shared" si="115"/>
        <v>0</v>
      </c>
      <c r="O552" s="10">
        <f t="shared" ca="1" si="116"/>
        <v>265.03464000000002</v>
      </c>
      <c r="P552" s="24" t="str">
        <f t="shared" si="120"/>
        <v>A+J=</v>
      </c>
      <c r="Q552" s="12">
        <f t="shared" si="121"/>
        <v>43475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</row>
    <row r="553" spans="1:218" x14ac:dyDescent="0.2">
      <c r="A553" s="109">
        <f t="shared" si="117"/>
        <v>43469</v>
      </c>
      <c r="B553" s="4">
        <f t="shared" ca="1" si="122"/>
        <v>8267.2627999899996</v>
      </c>
      <c r="C553" s="4">
        <f t="shared" si="118"/>
        <v>8000</v>
      </c>
      <c r="D553" s="6">
        <f ca="1">IF(A553&lt;$B$1,VLOOKUP(A553,[1]DI!$A$4:$B$15000,2,FALSE),0)</f>
        <v>6.4000000000000001E-2</v>
      </c>
      <c r="E553" s="4">
        <f t="shared" ca="1" si="111"/>
        <v>2.4620000000000002E-4</v>
      </c>
      <c r="F553" s="22">
        <f t="shared" si="110"/>
        <v>1.095</v>
      </c>
      <c r="G553" s="7">
        <f t="shared" ca="1" si="112"/>
        <v>1.000269589</v>
      </c>
      <c r="H553" s="4">
        <f ca="1">TRUNC(PRODUCT(G$10:G552),15)</f>
        <v>1.1147848108848299</v>
      </c>
      <c r="I553" s="4">
        <f t="shared" ca="1" si="119"/>
        <v>1.0787462190907799</v>
      </c>
      <c r="J553" s="4">
        <f t="shared" ca="1" si="113"/>
        <v>1.0334078499999999</v>
      </c>
      <c r="K553" s="4">
        <f t="shared" ca="1" si="114"/>
        <v>267.26279999000002</v>
      </c>
      <c r="L553" s="23">
        <f>IF(VLOOKUP(A553,$U$12:$AD$125,8)=VLOOKUP(A552,$U$12:$AD$125,8),0,VLOOKUP(A553,U$12:$AD$125,8))</f>
        <v>0</v>
      </c>
      <c r="M553" s="9">
        <f>IF(L553&gt;0,VLOOKUP(L553,T$12:$AC$125,7),0)</f>
        <v>0</v>
      </c>
      <c r="N553" s="10">
        <f t="shared" si="115"/>
        <v>0</v>
      </c>
      <c r="O553" s="10">
        <f t="shared" ca="1" si="116"/>
        <v>267.26279999000002</v>
      </c>
      <c r="P553" s="24" t="str">
        <f t="shared" si="120"/>
        <v>A+J=</v>
      </c>
      <c r="Q553" s="12">
        <f t="shared" si="121"/>
        <v>43475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</row>
    <row r="554" spans="1:218" x14ac:dyDescent="0.2">
      <c r="A554" s="109">
        <f t="shared" si="117"/>
        <v>43470</v>
      </c>
      <c r="B554" s="4">
        <f t="shared" ca="1" si="122"/>
        <v>8269.4915999999994</v>
      </c>
      <c r="C554" s="4">
        <f t="shared" si="118"/>
        <v>8000</v>
      </c>
      <c r="D554" s="6">
        <f ca="1">IF(A554&lt;$B$1,VLOOKUP(A554,[1]DI!$A$4:$B$15000,2,FALSE),0)</f>
        <v>0</v>
      </c>
      <c r="E554" s="4">
        <f t="shared" ca="1" si="111"/>
        <v>0</v>
      </c>
      <c r="F554" s="22">
        <f t="shared" si="110"/>
        <v>1.095</v>
      </c>
      <c r="G554" s="7">
        <f t="shared" ca="1" si="112"/>
        <v>1</v>
      </c>
      <c r="H554" s="4">
        <f ca="1">TRUNC(PRODUCT(G$10:G553),15)</f>
        <v>1.11508534460721</v>
      </c>
      <c r="I554" s="4">
        <f t="shared" ca="1" si="119"/>
        <v>1.0787462190907799</v>
      </c>
      <c r="J554" s="4">
        <f t="shared" ca="1" si="113"/>
        <v>1.03368645</v>
      </c>
      <c r="K554" s="4">
        <f t="shared" ca="1" si="114"/>
        <v>269.49160000000001</v>
      </c>
      <c r="L554" s="23">
        <f>IF(VLOOKUP(A554,$U$12:$AD$125,8)=VLOOKUP(A553,$U$12:$AD$125,8),0,VLOOKUP(A554,U$12:$AD$125,8))</f>
        <v>0</v>
      </c>
      <c r="M554" s="9">
        <f>IF(L554&gt;0,VLOOKUP(L554,T$12:$AC$125,7),0)</f>
        <v>0</v>
      </c>
      <c r="N554" s="10">
        <f t="shared" si="115"/>
        <v>0</v>
      </c>
      <c r="O554" s="10">
        <f t="shared" ca="1" si="116"/>
        <v>269.49160000000001</v>
      </c>
      <c r="P554" s="24" t="str">
        <f t="shared" si="120"/>
        <v>A+J=</v>
      </c>
      <c r="Q554" s="12">
        <f t="shared" si="121"/>
        <v>43475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</row>
    <row r="555" spans="1:218" x14ac:dyDescent="0.2">
      <c r="A555" s="109">
        <f t="shared" si="117"/>
        <v>43471</v>
      </c>
      <c r="B555" s="4">
        <f t="shared" ca="1" si="122"/>
        <v>8269.4915999999994</v>
      </c>
      <c r="C555" s="4">
        <f t="shared" si="118"/>
        <v>8000</v>
      </c>
      <c r="D555" s="6">
        <f ca="1">IF(A555&lt;$B$1,VLOOKUP(A555,[1]DI!$A$4:$B$15000,2,FALSE),0)</f>
        <v>0</v>
      </c>
      <c r="E555" s="4">
        <f t="shared" ca="1" si="111"/>
        <v>0</v>
      </c>
      <c r="F555" s="22">
        <f t="shared" si="110"/>
        <v>1.095</v>
      </c>
      <c r="G555" s="7">
        <f t="shared" ca="1" si="112"/>
        <v>1</v>
      </c>
      <c r="H555" s="4">
        <f ca="1">TRUNC(PRODUCT(G$10:G554),15)</f>
        <v>1.11508534460721</v>
      </c>
      <c r="I555" s="4">
        <f t="shared" ca="1" si="119"/>
        <v>1.0787462190907799</v>
      </c>
      <c r="J555" s="4">
        <f t="shared" ca="1" si="113"/>
        <v>1.03368645</v>
      </c>
      <c r="K555" s="4">
        <f t="shared" ca="1" si="114"/>
        <v>269.49160000000001</v>
      </c>
      <c r="L555" s="23">
        <f>IF(VLOOKUP(A555,$U$12:$AD$125,8)=VLOOKUP(A554,$U$12:$AD$125,8),0,VLOOKUP(A555,U$12:$AD$125,8))</f>
        <v>0</v>
      </c>
      <c r="M555" s="9">
        <f>IF(L555&gt;0,VLOOKUP(L555,T$12:$AC$125,7),0)</f>
        <v>0</v>
      </c>
      <c r="N555" s="10">
        <f t="shared" si="115"/>
        <v>0</v>
      </c>
      <c r="O555" s="10">
        <f t="shared" ca="1" si="116"/>
        <v>269.49160000000001</v>
      </c>
      <c r="P555" s="24" t="str">
        <f t="shared" si="120"/>
        <v>A+J=</v>
      </c>
      <c r="Q555" s="12">
        <f t="shared" si="121"/>
        <v>43475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</row>
    <row r="556" spans="1:218" x14ac:dyDescent="0.2">
      <c r="A556" s="109">
        <f t="shared" si="117"/>
        <v>43472</v>
      </c>
      <c r="B556" s="4">
        <f t="shared" ca="1" si="122"/>
        <v>8269.4915999999994</v>
      </c>
      <c r="C556" s="4">
        <f t="shared" si="118"/>
        <v>8000</v>
      </c>
      <c r="D556" s="6">
        <f ca="1">IF(A556&lt;$B$1,VLOOKUP(A556,[1]DI!$A$4:$B$15000,2,FALSE),0)</f>
        <v>6.4000000000000001E-2</v>
      </c>
      <c r="E556" s="4">
        <f t="shared" ca="1" si="111"/>
        <v>2.4620000000000002E-4</v>
      </c>
      <c r="F556" s="22">
        <f t="shared" si="110"/>
        <v>1.095</v>
      </c>
      <c r="G556" s="7">
        <f t="shared" ca="1" si="112"/>
        <v>1.000269589</v>
      </c>
      <c r="H556" s="4">
        <f ca="1">TRUNC(PRODUCT(G$10:G555),15)</f>
        <v>1.11508534460721</v>
      </c>
      <c r="I556" s="4">
        <f t="shared" ca="1" si="119"/>
        <v>1.0787462190907799</v>
      </c>
      <c r="J556" s="4">
        <f t="shared" ca="1" si="113"/>
        <v>1.03368645</v>
      </c>
      <c r="K556" s="4">
        <f t="shared" ca="1" si="114"/>
        <v>269.49160000000001</v>
      </c>
      <c r="L556" s="23">
        <f>IF(VLOOKUP(A556,$U$12:$AD$125,8)=VLOOKUP(A555,$U$12:$AD$125,8),0,VLOOKUP(A556,U$12:$AD$125,8))</f>
        <v>0</v>
      </c>
      <c r="M556" s="9">
        <f>IF(L556&gt;0,VLOOKUP(L556,T$12:$AC$125,7),0)</f>
        <v>0</v>
      </c>
      <c r="N556" s="10">
        <f t="shared" si="115"/>
        <v>0</v>
      </c>
      <c r="O556" s="10">
        <f t="shared" ca="1" si="116"/>
        <v>269.49160000000001</v>
      </c>
      <c r="P556" s="24" t="str">
        <f t="shared" si="120"/>
        <v>A+J=</v>
      </c>
      <c r="Q556" s="12">
        <f t="shared" si="121"/>
        <v>43475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</row>
    <row r="557" spans="1:218" x14ac:dyDescent="0.2">
      <c r="A557" s="109">
        <f t="shared" si="117"/>
        <v>43473</v>
      </c>
      <c r="B557" s="4">
        <f t="shared" ca="1" si="122"/>
        <v>8271.7209600000006</v>
      </c>
      <c r="C557" s="4">
        <f t="shared" si="118"/>
        <v>8000</v>
      </c>
      <c r="D557" s="6">
        <f ca="1">IF(A557&lt;$B$1,VLOOKUP(A557,[1]DI!$A$4:$B$15000,2,FALSE),0)</f>
        <v>6.4000000000000001E-2</v>
      </c>
      <c r="E557" s="4">
        <f t="shared" ca="1" si="111"/>
        <v>2.4620000000000002E-4</v>
      </c>
      <c r="F557" s="22">
        <f t="shared" si="110"/>
        <v>1.095</v>
      </c>
      <c r="G557" s="7">
        <f t="shared" ca="1" si="112"/>
        <v>1.000269589</v>
      </c>
      <c r="H557" s="4">
        <f ca="1">TRUNC(PRODUCT(G$10:G556),15)</f>
        <v>1.11538595935018</v>
      </c>
      <c r="I557" s="4">
        <f t="shared" ca="1" si="119"/>
        <v>1.0787462190907799</v>
      </c>
      <c r="J557" s="4">
        <f t="shared" ca="1" si="113"/>
        <v>1.03396512</v>
      </c>
      <c r="K557" s="4">
        <f t="shared" ca="1" si="114"/>
        <v>271.72095999999999</v>
      </c>
      <c r="L557" s="23">
        <f>IF(VLOOKUP(A557,$U$12:$AD$125,8)=VLOOKUP(A556,$U$12:$AD$125,8),0,VLOOKUP(A557,U$12:$AD$125,8))</f>
        <v>0</v>
      </c>
      <c r="M557" s="9">
        <f>IF(L557&gt;0,VLOOKUP(L557,T$12:$AC$125,7),0)</f>
        <v>0</v>
      </c>
      <c r="N557" s="10">
        <f t="shared" si="115"/>
        <v>0</v>
      </c>
      <c r="O557" s="10">
        <f t="shared" ca="1" si="116"/>
        <v>271.72095999999999</v>
      </c>
      <c r="P557" s="24" t="str">
        <f t="shared" si="120"/>
        <v>A+J=</v>
      </c>
      <c r="Q557" s="12">
        <f t="shared" si="121"/>
        <v>43475</v>
      </c>
      <c r="R557" s="13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8"/>
      <c r="FN557" s="38"/>
      <c r="FO557" s="38"/>
    </row>
    <row r="558" spans="1:218" x14ac:dyDescent="0.2">
      <c r="A558" s="109">
        <f t="shared" si="117"/>
        <v>43474</v>
      </c>
      <c r="B558" s="4">
        <f t="shared" ca="1" si="122"/>
        <v>8273.9508799899995</v>
      </c>
      <c r="C558" s="4">
        <f t="shared" si="118"/>
        <v>8000</v>
      </c>
      <c r="D558" s="6">
        <f ca="1">IF(A558&lt;$B$1,VLOOKUP(A558,[1]DI!$A$4:$B$15000,2,FALSE),0)</f>
        <v>6.4000000000000001E-2</v>
      </c>
      <c r="E558" s="4">
        <f t="shared" ca="1" si="111"/>
        <v>2.4620000000000002E-4</v>
      </c>
      <c r="F558" s="22">
        <f t="shared" si="110"/>
        <v>1.095</v>
      </c>
      <c r="G558" s="7">
        <f t="shared" ca="1" si="112"/>
        <v>1.000269589</v>
      </c>
      <c r="H558" s="4">
        <f ca="1">TRUNC(PRODUCT(G$10:G557),15)</f>
        <v>1.11568665513558</v>
      </c>
      <c r="I558" s="4">
        <f t="shared" ca="1" si="119"/>
        <v>1.0787462190907799</v>
      </c>
      <c r="J558" s="4">
        <f t="shared" ca="1" si="113"/>
        <v>1.0342438599999999</v>
      </c>
      <c r="K558" s="4">
        <f t="shared" ca="1" si="114"/>
        <v>273.95087998999998</v>
      </c>
      <c r="L558" s="23">
        <f>IF(VLOOKUP(A558,$U$12:$AD$125,8)=VLOOKUP(A557,$U$12:$AD$125,8),0,VLOOKUP(A558,U$12:$AD$125,8))</f>
        <v>0</v>
      </c>
      <c r="M558" s="9">
        <f>IF(L558&gt;0,VLOOKUP(L558,T$12:$AC$125,7),0)</f>
        <v>0</v>
      </c>
      <c r="N558" s="10">
        <f t="shared" si="115"/>
        <v>0</v>
      </c>
      <c r="O558" s="10">
        <f t="shared" ca="1" si="116"/>
        <v>273.95087998999998</v>
      </c>
      <c r="P558" s="24" t="str">
        <f t="shared" si="120"/>
        <v>A+J=</v>
      </c>
      <c r="Q558" s="12">
        <f t="shared" si="121"/>
        <v>43475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</row>
    <row r="559" spans="1:218" s="126" customFormat="1" ht="15" x14ac:dyDescent="0.25">
      <c r="A559" s="113">
        <f t="shared" si="117"/>
        <v>43475</v>
      </c>
      <c r="B559" s="114">
        <f t="shared" ca="1" si="122"/>
        <v>8276.1814400000003</v>
      </c>
      <c r="C559" s="114">
        <f t="shared" si="118"/>
        <v>8000</v>
      </c>
      <c r="D559" s="125">
        <f ca="1">IF(A559&lt;$B$1,VLOOKUP(A559,[1]DI!$A$4:$B$15000,2,FALSE),0)</f>
        <v>6.4000000000000001E-2</v>
      </c>
      <c r="E559" s="114">
        <f t="shared" ca="1" si="111"/>
        <v>2.4620000000000002E-4</v>
      </c>
      <c r="F559" s="115">
        <f t="shared" si="110"/>
        <v>1.095</v>
      </c>
      <c r="G559" s="116">
        <f t="shared" ca="1" si="112"/>
        <v>1.000269589</v>
      </c>
      <c r="H559" s="114">
        <f ca="1">TRUNC(PRODUCT(G$10:G558),15)</f>
        <v>1.1159874319852501</v>
      </c>
      <c r="I559" s="114">
        <f t="shared" ca="1" si="119"/>
        <v>1.0787462190907799</v>
      </c>
      <c r="J559" s="114">
        <f t="shared" ca="1" si="113"/>
        <v>1.03452268</v>
      </c>
      <c r="K559" s="114">
        <f t="shared" ca="1" si="114"/>
        <v>276.18144000000001</v>
      </c>
      <c r="L559" s="117">
        <f>IF(VLOOKUP(A559,$U$12:$AD$125,8)=VLOOKUP(A558,$U$12:$AD$125,8),0,VLOOKUP(A559,U$12:$AD$125,8))</f>
        <v>2</v>
      </c>
      <c r="M559" s="118">
        <f>IF(L559&gt;0,VLOOKUP(L559,T$12:$AC$125,7),0)</f>
        <v>0.25</v>
      </c>
      <c r="N559" s="119">
        <f t="shared" si="115"/>
        <v>2000</v>
      </c>
      <c r="O559" s="119">
        <f t="shared" ca="1" si="116"/>
        <v>2276.1814399999998</v>
      </c>
      <c r="P559" s="120" t="str">
        <f t="shared" si="120"/>
        <v>A+J=</v>
      </c>
      <c r="Q559" s="121">
        <f t="shared" si="121"/>
        <v>43475</v>
      </c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  <c r="EC559" s="123"/>
      <c r="ED559" s="123"/>
      <c r="EE559" s="123"/>
      <c r="EF559" s="123"/>
      <c r="EG559" s="123"/>
      <c r="EH559" s="123"/>
      <c r="EI559" s="123"/>
      <c r="EJ559" s="123"/>
      <c r="EK559" s="123"/>
      <c r="EL559" s="123"/>
      <c r="EM559" s="123"/>
      <c r="EN559" s="123"/>
      <c r="EO559" s="123"/>
      <c r="EP559" s="123"/>
      <c r="EQ559" s="123"/>
      <c r="ER559" s="123"/>
      <c r="ES559" s="123"/>
      <c r="ET559" s="123"/>
      <c r="EU559" s="123"/>
      <c r="EV559" s="123"/>
      <c r="EW559" s="123"/>
      <c r="EX559" s="123"/>
      <c r="EY559" s="123"/>
      <c r="EZ559" s="123"/>
      <c r="FA559" s="123"/>
      <c r="FB559" s="123"/>
      <c r="FC559" s="123"/>
      <c r="FD559" s="123"/>
      <c r="FE559" s="123"/>
      <c r="FF559" s="123"/>
      <c r="FG559" s="123"/>
      <c r="FH559" s="123"/>
      <c r="FI559" s="123"/>
      <c r="FJ559" s="123"/>
      <c r="FK559" s="123"/>
      <c r="FL559" s="123"/>
      <c r="FM559" s="124"/>
      <c r="FN559" s="124"/>
      <c r="FO559" s="124"/>
      <c r="FP559" s="124"/>
      <c r="FQ559" s="124"/>
      <c r="FR559" s="124"/>
      <c r="FS559" s="124"/>
      <c r="FT559" s="124"/>
      <c r="FU559" s="124"/>
      <c r="FV559" s="124"/>
      <c r="FW559" s="124"/>
      <c r="FX559" s="124"/>
      <c r="FY559" s="124"/>
      <c r="FZ559" s="124"/>
      <c r="GA559" s="124"/>
      <c r="GB559" s="124"/>
      <c r="GC559" s="124"/>
      <c r="GD559" s="124"/>
      <c r="GE559" s="124"/>
      <c r="GF559" s="124"/>
      <c r="GG559" s="124"/>
      <c r="GH559" s="124"/>
      <c r="GI559" s="124"/>
      <c r="GJ559" s="124"/>
      <c r="GK559" s="124"/>
      <c r="GL559" s="124"/>
      <c r="GM559" s="124"/>
      <c r="GN559" s="124"/>
      <c r="GO559" s="124"/>
      <c r="GP559" s="124"/>
      <c r="GQ559" s="124"/>
      <c r="GR559" s="124"/>
      <c r="GS559" s="124"/>
      <c r="GT559" s="124"/>
      <c r="GU559" s="124"/>
      <c r="GV559" s="124"/>
      <c r="GW559" s="124"/>
      <c r="GX559" s="124"/>
      <c r="GY559" s="124"/>
      <c r="GZ559" s="124"/>
      <c r="HA559" s="124"/>
      <c r="HB559" s="124"/>
      <c r="HC559" s="124"/>
      <c r="HD559" s="124"/>
      <c r="HE559" s="124"/>
      <c r="HF559" s="124"/>
      <c r="HG559" s="124"/>
      <c r="HH559" s="124"/>
      <c r="HI559" s="124"/>
      <c r="HJ559" s="124"/>
    </row>
    <row r="560" spans="1:218" x14ac:dyDescent="0.2">
      <c r="A560" s="109">
        <f t="shared" si="117"/>
        <v>43476</v>
      </c>
      <c r="B560" s="4">
        <f t="shared" ca="1" si="122"/>
        <v>6001.6175400000002</v>
      </c>
      <c r="C560" s="4">
        <f t="shared" si="118"/>
        <v>6000</v>
      </c>
      <c r="D560" s="6">
        <f ca="1">IF(A560&lt;$B$1,VLOOKUP(A560,[1]DI!$A$4:$B$15000,2,FALSE),0)</f>
        <v>6.4000000000000001E-2</v>
      </c>
      <c r="E560" s="4">
        <f t="shared" ca="1" si="111"/>
        <v>2.4620000000000002E-4</v>
      </c>
      <c r="F560" s="22">
        <f t="shared" si="110"/>
        <v>1.095</v>
      </c>
      <c r="G560" s="7">
        <f t="shared" ca="1" si="112"/>
        <v>1.000269589</v>
      </c>
      <c r="H560" s="4">
        <f ca="1">TRUNC(PRODUCT(G$10:G559),15)</f>
        <v>1.11628828992105</v>
      </c>
      <c r="I560" s="4">
        <f t="shared" ca="1" si="119"/>
        <v>1.1159874319852501</v>
      </c>
      <c r="J560" s="4">
        <f t="shared" ca="1" si="113"/>
        <v>1.00026959</v>
      </c>
      <c r="K560" s="4">
        <f t="shared" ca="1" si="114"/>
        <v>1.61754</v>
      </c>
      <c r="L560" s="23">
        <f>IF(VLOOKUP(A560,$U$12:$AD$125,8)=VLOOKUP(A559,$U$12:$AD$125,8),0,VLOOKUP(A560,U$12:$AD$125,8))</f>
        <v>0</v>
      </c>
      <c r="M560" s="9">
        <f>IF(L560&gt;0,VLOOKUP(L560,T$12:$AC$125,7),0)</f>
        <v>0</v>
      </c>
      <c r="N560" s="10">
        <f t="shared" si="115"/>
        <v>0</v>
      </c>
      <c r="O560" s="10">
        <f t="shared" ca="1" si="116"/>
        <v>1.61754</v>
      </c>
      <c r="P560" s="24" t="str">
        <f t="shared" si="120"/>
        <v>A+J=</v>
      </c>
      <c r="Q560" s="12">
        <f t="shared" si="121"/>
        <v>43656</v>
      </c>
      <c r="R560" s="13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  <c r="FL560" s="37"/>
      <c r="FM560" s="38"/>
      <c r="FN560" s="38"/>
      <c r="FO560" s="38"/>
    </row>
    <row r="561" spans="1:168" x14ac:dyDescent="0.2">
      <c r="A561" s="109">
        <f t="shared" si="117"/>
        <v>43477</v>
      </c>
      <c r="B561" s="4">
        <f t="shared" ca="1" si="122"/>
        <v>6003.2354999999998</v>
      </c>
      <c r="C561" s="4">
        <f t="shared" si="118"/>
        <v>6000</v>
      </c>
      <c r="D561" s="6">
        <f ca="1">IF(A561&lt;$B$1,VLOOKUP(A561,[1]DI!$A$4:$B$15000,2,FALSE),0)</f>
        <v>0</v>
      </c>
      <c r="E561" s="4">
        <f t="shared" ca="1" si="111"/>
        <v>0</v>
      </c>
      <c r="F561" s="22">
        <f t="shared" si="110"/>
        <v>1.095</v>
      </c>
      <c r="G561" s="7">
        <f t="shared" ca="1" si="112"/>
        <v>1</v>
      </c>
      <c r="H561" s="4">
        <f ca="1">TRUNC(PRODUCT(G$10:G560),15)</f>
        <v>1.11658922896484</v>
      </c>
      <c r="I561" s="4">
        <f t="shared" ca="1" si="119"/>
        <v>1.1159874319852501</v>
      </c>
      <c r="J561" s="4">
        <f t="shared" ca="1" si="113"/>
        <v>1.0005392500000001</v>
      </c>
      <c r="K561" s="4">
        <f t="shared" ca="1" si="114"/>
        <v>3.2355</v>
      </c>
      <c r="L561" s="23">
        <f>IF(VLOOKUP(A561,$U$12:$AD$125,8)=VLOOKUP(A560,$U$12:$AD$125,8),0,VLOOKUP(A561,U$12:$AD$125,8))</f>
        <v>0</v>
      </c>
      <c r="M561" s="9">
        <f>IF(L561&gt;0,VLOOKUP(L561,T$12:$AC$125,7),0)</f>
        <v>0</v>
      </c>
      <c r="N561" s="10">
        <f t="shared" si="115"/>
        <v>0</v>
      </c>
      <c r="O561" s="10">
        <f t="shared" ca="1" si="116"/>
        <v>3.2355</v>
      </c>
      <c r="P561" s="24" t="str">
        <f t="shared" si="120"/>
        <v>A+J=</v>
      </c>
      <c r="Q561" s="12">
        <f t="shared" si="121"/>
        <v>43656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</row>
    <row r="562" spans="1:168" x14ac:dyDescent="0.2">
      <c r="A562" s="109">
        <f t="shared" si="117"/>
        <v>43478</v>
      </c>
      <c r="B562" s="4">
        <f t="shared" ca="1" si="122"/>
        <v>6003.2354999999998</v>
      </c>
      <c r="C562" s="4">
        <f t="shared" si="118"/>
        <v>6000</v>
      </c>
      <c r="D562" s="6">
        <f ca="1">IF(A562&lt;$B$1,VLOOKUP(A562,[1]DI!$A$4:$B$15000,2,FALSE),0)</f>
        <v>0</v>
      </c>
      <c r="E562" s="4">
        <f t="shared" ca="1" si="111"/>
        <v>0</v>
      </c>
      <c r="F562" s="22">
        <f t="shared" si="110"/>
        <v>1.095</v>
      </c>
      <c r="G562" s="7">
        <f t="shared" ca="1" si="112"/>
        <v>1</v>
      </c>
      <c r="H562" s="4">
        <f ca="1">TRUNC(PRODUCT(G$10:G561),15)</f>
        <v>1.11658922896484</v>
      </c>
      <c r="I562" s="4">
        <f t="shared" ca="1" si="119"/>
        <v>1.1159874319852501</v>
      </c>
      <c r="J562" s="4">
        <f t="shared" ca="1" si="113"/>
        <v>1.0005392500000001</v>
      </c>
      <c r="K562" s="4">
        <f t="shared" ca="1" si="114"/>
        <v>3.2355</v>
      </c>
      <c r="L562" s="23">
        <f>IF(VLOOKUP(A562,$U$12:$AD$125,8)=VLOOKUP(A561,$U$12:$AD$125,8),0,VLOOKUP(A562,U$12:$AD$125,8))</f>
        <v>0</v>
      </c>
      <c r="M562" s="9">
        <f>IF(L562&gt;0,VLOOKUP(L562,T$12:$AC$125,7),0)</f>
        <v>0</v>
      </c>
      <c r="N562" s="10">
        <f t="shared" si="115"/>
        <v>0</v>
      </c>
      <c r="O562" s="10">
        <f t="shared" ca="1" si="116"/>
        <v>3.2355</v>
      </c>
      <c r="P562" s="24" t="str">
        <f t="shared" si="120"/>
        <v>A+J=</v>
      </c>
      <c r="Q562" s="12">
        <f t="shared" si="121"/>
        <v>43656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</row>
    <row r="563" spans="1:168" x14ac:dyDescent="0.2">
      <c r="A563" s="109">
        <f t="shared" si="117"/>
        <v>43479</v>
      </c>
      <c r="B563" s="4">
        <f t="shared" ca="1" si="122"/>
        <v>6003.2354999999998</v>
      </c>
      <c r="C563" s="4">
        <f t="shared" si="118"/>
        <v>6000</v>
      </c>
      <c r="D563" s="6">
        <f ca="1">IF(A563&lt;$B$1,VLOOKUP(A563,[1]DI!$A$4:$B$15000,2,FALSE),0)</f>
        <v>6.4000000000000001E-2</v>
      </c>
      <c r="E563" s="4">
        <f t="shared" ca="1" si="111"/>
        <v>2.4620000000000002E-4</v>
      </c>
      <c r="F563" s="22">
        <f t="shared" si="110"/>
        <v>1.095</v>
      </c>
      <c r="G563" s="7">
        <f t="shared" ca="1" si="112"/>
        <v>1.000269589</v>
      </c>
      <c r="H563" s="4">
        <f ca="1">TRUNC(PRODUCT(G$10:G562),15)</f>
        <v>1.11658922896484</v>
      </c>
      <c r="I563" s="4">
        <f t="shared" ca="1" si="119"/>
        <v>1.1159874319852501</v>
      </c>
      <c r="J563" s="4">
        <f t="shared" ca="1" si="113"/>
        <v>1.0005392500000001</v>
      </c>
      <c r="K563" s="4">
        <f t="shared" ca="1" si="114"/>
        <v>3.2355</v>
      </c>
      <c r="L563" s="23">
        <f>IF(VLOOKUP(A563,$U$12:$AD$125,8)=VLOOKUP(A562,$U$12:$AD$125,8),0,VLOOKUP(A563,U$12:$AD$125,8))</f>
        <v>0</v>
      </c>
      <c r="M563" s="9">
        <f>IF(L563&gt;0,VLOOKUP(L563,T$12:$AC$125,7),0)</f>
        <v>0</v>
      </c>
      <c r="N563" s="10">
        <f t="shared" si="115"/>
        <v>0</v>
      </c>
      <c r="O563" s="10">
        <f t="shared" ca="1" si="116"/>
        <v>3.2355</v>
      </c>
      <c r="P563" s="24" t="str">
        <f t="shared" si="120"/>
        <v>A+J=</v>
      </c>
      <c r="Q563" s="12">
        <f t="shared" si="121"/>
        <v>43656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</row>
    <row r="564" spans="1:168" x14ac:dyDescent="0.2">
      <c r="A564" s="109">
        <f t="shared" si="117"/>
        <v>43480</v>
      </c>
      <c r="B564" s="4">
        <f t="shared" ca="1" si="122"/>
        <v>6004.8539399900001</v>
      </c>
      <c r="C564" s="4">
        <f t="shared" si="118"/>
        <v>6000</v>
      </c>
      <c r="D564" s="6">
        <f ca="1">IF(A564&lt;$B$1,VLOOKUP(A564,[1]DI!$A$4:$B$15000,2,FALSE),0)</f>
        <v>6.4000000000000001E-2</v>
      </c>
      <c r="E564" s="4">
        <f t="shared" ca="1" si="111"/>
        <v>2.4620000000000002E-4</v>
      </c>
      <c r="F564" s="22">
        <f t="shared" si="110"/>
        <v>1.095</v>
      </c>
      <c r="G564" s="7">
        <f t="shared" ca="1" si="112"/>
        <v>1.000269589</v>
      </c>
      <c r="H564" s="4">
        <f ca="1">TRUNC(PRODUCT(G$10:G563),15)</f>
        <v>1.11689024913849</v>
      </c>
      <c r="I564" s="4">
        <f t="shared" ca="1" si="119"/>
        <v>1.1159874319852501</v>
      </c>
      <c r="J564" s="4">
        <f t="shared" ca="1" si="113"/>
        <v>1.0008089899999999</v>
      </c>
      <c r="K564" s="4">
        <f t="shared" ca="1" si="114"/>
        <v>4.8539399899999998</v>
      </c>
      <c r="L564" s="23">
        <f>IF(VLOOKUP(A564,$U$12:$AD$125,8)=VLOOKUP(A563,$U$12:$AD$125,8),0,VLOOKUP(A564,U$12:$AD$125,8))</f>
        <v>0</v>
      </c>
      <c r="M564" s="9">
        <f>IF(L564&gt;0,VLOOKUP(L564,T$12:$AC$125,7),0)</f>
        <v>0</v>
      </c>
      <c r="N564" s="10">
        <f t="shared" si="115"/>
        <v>0</v>
      </c>
      <c r="O564" s="10">
        <f t="shared" ca="1" si="116"/>
        <v>4.8539399899999998</v>
      </c>
      <c r="P564" s="24" t="str">
        <f t="shared" si="120"/>
        <v>A+J=</v>
      </c>
      <c r="Q564" s="12">
        <f t="shared" si="121"/>
        <v>43656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</row>
    <row r="565" spans="1:168" x14ac:dyDescent="0.2">
      <c r="A565" s="109">
        <f t="shared" si="117"/>
        <v>43481</v>
      </c>
      <c r="B565" s="4">
        <f t="shared" ca="1" si="122"/>
        <v>6006.4727399900003</v>
      </c>
      <c r="C565" s="4">
        <f t="shared" si="118"/>
        <v>6000</v>
      </c>
      <c r="D565" s="6">
        <f ca="1">IF(A565&lt;$B$1,VLOOKUP(A565,[1]DI!$A$4:$B$15000,2,FALSE),0)</f>
        <v>6.4000000000000001E-2</v>
      </c>
      <c r="E565" s="4">
        <f t="shared" ca="1" si="111"/>
        <v>2.4620000000000002E-4</v>
      </c>
      <c r="F565" s="22">
        <f t="shared" si="110"/>
        <v>1.095</v>
      </c>
      <c r="G565" s="7">
        <f t="shared" ca="1" si="112"/>
        <v>1.000269589</v>
      </c>
      <c r="H565" s="4">
        <f ca="1">TRUNC(PRODUCT(G$10:G564),15)</f>
        <v>1.11719135046386</v>
      </c>
      <c r="I565" s="4">
        <f t="shared" ca="1" si="119"/>
        <v>1.1159874319852501</v>
      </c>
      <c r="J565" s="4">
        <f t="shared" ca="1" si="113"/>
        <v>1.00107879</v>
      </c>
      <c r="K565" s="4">
        <f t="shared" ca="1" si="114"/>
        <v>6.47273999</v>
      </c>
      <c r="L565" s="23">
        <f>IF(VLOOKUP(A565,$U$12:$AD$125,8)=VLOOKUP(A564,$U$12:$AD$125,8),0,VLOOKUP(A565,U$12:$AD$125,8))</f>
        <v>0</v>
      </c>
      <c r="M565" s="9">
        <f>IF(L565&gt;0,VLOOKUP(L565,T$12:$AC$125,7),0)</f>
        <v>0</v>
      </c>
      <c r="N565" s="10">
        <f t="shared" si="115"/>
        <v>0</v>
      </c>
      <c r="O565" s="10">
        <f t="shared" ca="1" si="116"/>
        <v>6.47273999</v>
      </c>
      <c r="P565" s="24" t="str">
        <f t="shared" si="120"/>
        <v>A+J=</v>
      </c>
      <c r="Q565" s="12">
        <f t="shared" si="121"/>
        <v>43656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</row>
    <row r="566" spans="1:168" x14ac:dyDescent="0.2">
      <c r="A566" s="109">
        <f t="shared" si="117"/>
        <v>43482</v>
      </c>
      <c r="B566" s="4">
        <f t="shared" ca="1" si="122"/>
        <v>6008.09202</v>
      </c>
      <c r="C566" s="4">
        <f t="shared" si="118"/>
        <v>6000</v>
      </c>
      <c r="D566" s="6">
        <f ca="1">IF(A566&lt;$B$1,VLOOKUP(A566,[1]DI!$A$4:$B$15000,2,FALSE),0)</f>
        <v>6.4000000000000001E-2</v>
      </c>
      <c r="E566" s="4">
        <f t="shared" ca="1" si="111"/>
        <v>2.4620000000000002E-4</v>
      </c>
      <c r="F566" s="22">
        <f t="shared" si="110"/>
        <v>1.095</v>
      </c>
      <c r="G566" s="7">
        <f t="shared" ca="1" si="112"/>
        <v>1.000269589</v>
      </c>
      <c r="H566" s="4">
        <f ca="1">TRUNC(PRODUCT(G$10:G565),15)</f>
        <v>1.11749253296284</v>
      </c>
      <c r="I566" s="4">
        <f t="shared" ca="1" si="119"/>
        <v>1.1159874319852501</v>
      </c>
      <c r="J566" s="4">
        <f t="shared" ca="1" si="113"/>
        <v>1.0013486700000001</v>
      </c>
      <c r="K566" s="4">
        <f t="shared" ca="1" si="114"/>
        <v>8.0920199999999998</v>
      </c>
      <c r="L566" s="23">
        <f>IF(VLOOKUP(A566,$U$12:$AD$125,8)=VLOOKUP(A565,$U$12:$AD$125,8),0,VLOOKUP(A566,U$12:$AD$125,8))</f>
        <v>0</v>
      </c>
      <c r="M566" s="9">
        <f>IF(L566&gt;0,VLOOKUP(L566,T$12:$AC$125,7),0)</f>
        <v>0</v>
      </c>
      <c r="N566" s="10">
        <f t="shared" si="115"/>
        <v>0</v>
      </c>
      <c r="O566" s="10">
        <f t="shared" ca="1" si="116"/>
        <v>8.0920199999999998</v>
      </c>
      <c r="P566" s="24" t="str">
        <f t="shared" si="120"/>
        <v>A+J=</v>
      </c>
      <c r="Q566" s="12">
        <f t="shared" si="121"/>
        <v>43656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</row>
    <row r="567" spans="1:168" x14ac:dyDescent="0.2">
      <c r="A567" s="109">
        <f t="shared" si="117"/>
        <v>43483</v>
      </c>
      <c r="B567" s="4">
        <f t="shared" ca="1" si="122"/>
        <v>6009.7117199900003</v>
      </c>
      <c r="C567" s="4">
        <f t="shared" si="118"/>
        <v>6000</v>
      </c>
      <c r="D567" s="6">
        <f ca="1">IF(A567&lt;$B$1,VLOOKUP(A567,[1]DI!$A$4:$B$15000,2,FALSE),0)</f>
        <v>6.4000000000000001E-2</v>
      </c>
      <c r="E567" s="4">
        <f t="shared" ca="1" si="111"/>
        <v>2.4620000000000002E-4</v>
      </c>
      <c r="F567" s="22">
        <f t="shared" si="110"/>
        <v>1.095</v>
      </c>
      <c r="G567" s="7">
        <f t="shared" ca="1" si="112"/>
        <v>1.000269589</v>
      </c>
      <c r="H567" s="4">
        <f ca="1">TRUNC(PRODUCT(G$10:G566),15)</f>
        <v>1.1177937966573099</v>
      </c>
      <c r="I567" s="4">
        <f t="shared" ca="1" si="119"/>
        <v>1.1159874319852501</v>
      </c>
      <c r="J567" s="4">
        <f t="shared" ca="1" si="113"/>
        <v>1.0016186199999999</v>
      </c>
      <c r="K567" s="4">
        <f t="shared" ca="1" si="114"/>
        <v>9.7117199900000006</v>
      </c>
      <c r="L567" s="23">
        <f>IF(VLOOKUP(A567,$U$12:$AD$125,8)=VLOOKUP(A566,$U$12:$AD$125,8),0,VLOOKUP(A567,U$12:$AD$125,8))</f>
        <v>0</v>
      </c>
      <c r="M567" s="9">
        <f>IF(L567&gt;0,VLOOKUP(L567,T$12:$AC$125,7),0)</f>
        <v>0</v>
      </c>
      <c r="N567" s="10">
        <f t="shared" si="115"/>
        <v>0</v>
      </c>
      <c r="O567" s="10">
        <f t="shared" ca="1" si="116"/>
        <v>9.7117199900000006</v>
      </c>
      <c r="P567" s="24" t="str">
        <f t="shared" si="120"/>
        <v>A+J=</v>
      </c>
      <c r="Q567" s="12">
        <f t="shared" si="121"/>
        <v>43656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</row>
    <row r="568" spans="1:168" x14ac:dyDescent="0.2">
      <c r="A568" s="109">
        <f t="shared" si="117"/>
        <v>43484</v>
      </c>
      <c r="B568" s="4">
        <f t="shared" ca="1" si="122"/>
        <v>6011.3318999900002</v>
      </c>
      <c r="C568" s="4">
        <f t="shared" si="118"/>
        <v>6000</v>
      </c>
      <c r="D568" s="6">
        <f ca="1">IF(A568&lt;$B$1,VLOOKUP(A568,[1]DI!$A$4:$B$15000,2,FALSE),0)</f>
        <v>0</v>
      </c>
      <c r="E568" s="4">
        <f t="shared" ca="1" si="111"/>
        <v>0</v>
      </c>
      <c r="F568" s="22">
        <f t="shared" ref="F568:F631" si="123">F567</f>
        <v>1.095</v>
      </c>
      <c r="G568" s="7">
        <f t="shared" ca="1" si="112"/>
        <v>1</v>
      </c>
      <c r="H568" s="4">
        <f ca="1">TRUNC(PRODUCT(G$10:G567),15)</f>
        <v>1.11809514156916</v>
      </c>
      <c r="I568" s="4">
        <f t="shared" ca="1" si="119"/>
        <v>1.1159874319852501</v>
      </c>
      <c r="J568" s="4">
        <f t="shared" ca="1" si="113"/>
        <v>1.0018886499999999</v>
      </c>
      <c r="K568" s="4">
        <f t="shared" ca="1" si="114"/>
        <v>11.33189999</v>
      </c>
      <c r="L568" s="23">
        <f>IF(VLOOKUP(A568,$U$12:$AD$125,8)=VLOOKUP(A567,$U$12:$AD$125,8),0,VLOOKUP(A568,U$12:$AD$125,8))</f>
        <v>0</v>
      </c>
      <c r="M568" s="9">
        <f>IF(L568&gt;0,VLOOKUP(L568,T$12:$AC$125,7),0)</f>
        <v>0</v>
      </c>
      <c r="N568" s="10">
        <f t="shared" si="115"/>
        <v>0</v>
      </c>
      <c r="O568" s="10">
        <f t="shared" ca="1" si="116"/>
        <v>11.33189999</v>
      </c>
      <c r="P568" s="24" t="str">
        <f t="shared" si="120"/>
        <v>A+J=</v>
      </c>
      <c r="Q568" s="12">
        <f t="shared" si="121"/>
        <v>43656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</row>
    <row r="569" spans="1:168" x14ac:dyDescent="0.2">
      <c r="A569" s="109">
        <f t="shared" si="117"/>
        <v>43485</v>
      </c>
      <c r="B569" s="4">
        <f t="shared" ca="1" si="122"/>
        <v>6011.3318999900002</v>
      </c>
      <c r="C569" s="4">
        <f t="shared" si="118"/>
        <v>6000</v>
      </c>
      <c r="D569" s="6">
        <f ca="1">IF(A569&lt;$B$1,VLOOKUP(A569,[1]DI!$A$4:$B$15000,2,FALSE),0)</f>
        <v>0</v>
      </c>
      <c r="E569" s="4">
        <f t="shared" ca="1" si="111"/>
        <v>0</v>
      </c>
      <c r="F569" s="22">
        <f t="shared" si="123"/>
        <v>1.095</v>
      </c>
      <c r="G569" s="7">
        <f t="shared" ca="1" si="112"/>
        <v>1</v>
      </c>
      <c r="H569" s="4">
        <f ca="1">TRUNC(PRODUCT(G$10:G568),15)</f>
        <v>1.11809514156916</v>
      </c>
      <c r="I569" s="4">
        <f t="shared" ca="1" si="119"/>
        <v>1.1159874319852501</v>
      </c>
      <c r="J569" s="4">
        <f t="shared" ca="1" si="113"/>
        <v>1.0018886499999999</v>
      </c>
      <c r="K569" s="4">
        <f t="shared" ca="1" si="114"/>
        <v>11.33189999</v>
      </c>
      <c r="L569" s="23">
        <f>IF(VLOOKUP(A569,$U$12:$AD$125,8)=VLOOKUP(A568,$U$12:$AD$125,8),0,VLOOKUP(A569,U$12:$AD$125,8))</f>
        <v>0</v>
      </c>
      <c r="M569" s="9">
        <f>IF(L569&gt;0,VLOOKUP(L569,T$12:$AC$125,7),0)</f>
        <v>0</v>
      </c>
      <c r="N569" s="10">
        <f t="shared" si="115"/>
        <v>0</v>
      </c>
      <c r="O569" s="10">
        <f t="shared" ca="1" si="116"/>
        <v>11.33189999</v>
      </c>
      <c r="P569" s="24" t="str">
        <f t="shared" si="120"/>
        <v>A+J=</v>
      </c>
      <c r="Q569" s="12">
        <f t="shared" si="121"/>
        <v>43656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</row>
    <row r="570" spans="1:168" x14ac:dyDescent="0.2">
      <c r="A570" s="109">
        <f t="shared" si="117"/>
        <v>43486</v>
      </c>
      <c r="B570" s="4">
        <f t="shared" ca="1" si="122"/>
        <v>6011.3318999900002</v>
      </c>
      <c r="C570" s="4">
        <f t="shared" si="118"/>
        <v>6000</v>
      </c>
      <c r="D570" s="6">
        <f ca="1">IF(A570&lt;$B$1,VLOOKUP(A570,[1]DI!$A$4:$B$15000,2,FALSE),0)</f>
        <v>6.4000000000000001E-2</v>
      </c>
      <c r="E570" s="4">
        <f t="shared" ca="1" si="111"/>
        <v>2.4620000000000002E-4</v>
      </c>
      <c r="F570" s="22">
        <f t="shared" si="123"/>
        <v>1.095</v>
      </c>
      <c r="G570" s="7">
        <f t="shared" ca="1" si="112"/>
        <v>1.000269589</v>
      </c>
      <c r="H570" s="4">
        <f ca="1">TRUNC(PRODUCT(G$10:G569),15)</f>
        <v>1.11809514156916</v>
      </c>
      <c r="I570" s="4">
        <f t="shared" ca="1" si="119"/>
        <v>1.1159874319852501</v>
      </c>
      <c r="J570" s="4">
        <f t="shared" ca="1" si="113"/>
        <v>1.0018886499999999</v>
      </c>
      <c r="K570" s="4">
        <f t="shared" ca="1" si="114"/>
        <v>11.33189999</v>
      </c>
      <c r="L570" s="23">
        <f>IF(VLOOKUP(A570,$U$12:$AD$125,8)=VLOOKUP(A569,$U$12:$AD$125,8),0,VLOOKUP(A570,U$12:$AD$125,8))</f>
        <v>0</v>
      </c>
      <c r="M570" s="9">
        <f>IF(L570&gt;0,VLOOKUP(L570,T$12:$AC$125,7),0)</f>
        <v>0</v>
      </c>
      <c r="N570" s="10">
        <f t="shared" si="115"/>
        <v>0</v>
      </c>
      <c r="O570" s="10">
        <f t="shared" ca="1" si="116"/>
        <v>11.33189999</v>
      </c>
      <c r="P570" s="24" t="str">
        <f t="shared" si="120"/>
        <v>A+J=</v>
      </c>
      <c r="Q570" s="12">
        <f t="shared" si="121"/>
        <v>43656</v>
      </c>
      <c r="R570" s="13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</row>
    <row r="571" spans="1:168" x14ac:dyDescent="0.2">
      <c r="A571" s="109">
        <f t="shared" si="117"/>
        <v>43487</v>
      </c>
      <c r="B571" s="4">
        <f t="shared" ca="1" si="122"/>
        <v>6012.9524999900004</v>
      </c>
      <c r="C571" s="4">
        <f t="shared" si="118"/>
        <v>6000</v>
      </c>
      <c r="D571" s="6">
        <f ca="1">IF(A571&lt;$B$1,VLOOKUP(A571,[1]DI!$A$4:$B$15000,2,FALSE),0)</f>
        <v>6.4000000000000001E-2</v>
      </c>
      <c r="E571" s="4">
        <f t="shared" ca="1" si="111"/>
        <v>2.4620000000000002E-4</v>
      </c>
      <c r="F571" s="22">
        <f t="shared" si="123"/>
        <v>1.095</v>
      </c>
      <c r="G571" s="7">
        <f t="shared" ca="1" si="112"/>
        <v>1.000269589</v>
      </c>
      <c r="H571" s="4">
        <f ca="1">TRUNC(PRODUCT(G$10:G570),15)</f>
        <v>1.1183965677202801</v>
      </c>
      <c r="I571" s="4">
        <f t="shared" ca="1" si="119"/>
        <v>1.1159874319852501</v>
      </c>
      <c r="J571" s="4">
        <f t="shared" ca="1" si="113"/>
        <v>1.00215875</v>
      </c>
      <c r="K571" s="4">
        <f t="shared" ca="1" si="114"/>
        <v>12.95249999</v>
      </c>
      <c r="L571" s="23">
        <f>IF(VLOOKUP(A571,$U$12:$AD$125,8)=VLOOKUP(A570,$U$12:$AD$125,8),0,VLOOKUP(A571,U$12:$AD$125,8))</f>
        <v>0</v>
      </c>
      <c r="M571" s="9">
        <f>IF(L571&gt;0,VLOOKUP(L571,T$12:$AC$125,7),0)</f>
        <v>0</v>
      </c>
      <c r="N571" s="10">
        <f t="shared" si="115"/>
        <v>0</v>
      </c>
      <c r="O571" s="10">
        <f t="shared" ca="1" si="116"/>
        <v>12.95249999</v>
      </c>
      <c r="P571" s="24" t="str">
        <f t="shared" si="120"/>
        <v>A+J=</v>
      </c>
      <c r="Q571" s="12">
        <f t="shared" si="121"/>
        <v>43656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</row>
    <row r="572" spans="1:168" x14ac:dyDescent="0.2">
      <c r="A572" s="109">
        <f t="shared" si="117"/>
        <v>43488</v>
      </c>
      <c r="B572" s="4">
        <f t="shared" ca="1" si="122"/>
        <v>6014.5735199999999</v>
      </c>
      <c r="C572" s="4">
        <f t="shared" si="118"/>
        <v>6000</v>
      </c>
      <c r="D572" s="6">
        <f ca="1">IF(A572&lt;$B$1,VLOOKUP(A572,[1]DI!$A$4:$B$15000,2,FALSE),0)</f>
        <v>6.4000000000000001E-2</v>
      </c>
      <c r="E572" s="4">
        <f t="shared" ca="1" si="111"/>
        <v>2.4620000000000002E-4</v>
      </c>
      <c r="F572" s="22">
        <f t="shared" si="123"/>
        <v>1.095</v>
      </c>
      <c r="G572" s="7">
        <f t="shared" ca="1" si="112"/>
        <v>1.000269589</v>
      </c>
      <c r="H572" s="4">
        <f ca="1">TRUNC(PRODUCT(G$10:G571),15)</f>
        <v>1.1186980751325699</v>
      </c>
      <c r="I572" s="4">
        <f t="shared" ca="1" si="119"/>
        <v>1.1159874319852501</v>
      </c>
      <c r="J572" s="4">
        <f t="shared" ca="1" si="113"/>
        <v>1.0024289200000001</v>
      </c>
      <c r="K572" s="4">
        <f t="shared" ca="1" si="114"/>
        <v>14.57352</v>
      </c>
      <c r="L572" s="23">
        <f>IF(VLOOKUP(A572,$U$12:$AD$125,8)=VLOOKUP(A571,$U$12:$AD$125,8),0,VLOOKUP(A572,U$12:$AD$125,8))</f>
        <v>0</v>
      </c>
      <c r="M572" s="9">
        <f>IF(L572&gt;0,VLOOKUP(L572,T$12:$AC$125,7),0)</f>
        <v>0</v>
      </c>
      <c r="N572" s="10">
        <f t="shared" si="115"/>
        <v>0</v>
      </c>
      <c r="O572" s="10">
        <f t="shared" ca="1" si="116"/>
        <v>14.57352</v>
      </c>
      <c r="P572" s="24" t="str">
        <f t="shared" si="120"/>
        <v>A+J=</v>
      </c>
      <c r="Q572" s="12">
        <f t="shared" si="121"/>
        <v>43656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</row>
    <row r="573" spans="1:168" x14ac:dyDescent="0.2">
      <c r="A573" s="109">
        <f t="shared" si="117"/>
        <v>43489</v>
      </c>
      <c r="B573" s="4">
        <f t="shared" ca="1" si="122"/>
        <v>6016.1949599899999</v>
      </c>
      <c r="C573" s="4">
        <f t="shared" si="118"/>
        <v>6000</v>
      </c>
      <c r="D573" s="6">
        <f ca="1">IF(A573&lt;$B$1,VLOOKUP(A573,[1]DI!$A$4:$B$15000,2,FALSE),0)</f>
        <v>6.4000000000000001E-2</v>
      </c>
      <c r="E573" s="4">
        <f t="shared" ca="1" si="111"/>
        <v>2.4620000000000002E-4</v>
      </c>
      <c r="F573" s="22">
        <f t="shared" si="123"/>
        <v>1.095</v>
      </c>
      <c r="G573" s="7">
        <f t="shared" ca="1" si="112"/>
        <v>1.000269589</v>
      </c>
      <c r="H573" s="4">
        <f ca="1">TRUNC(PRODUCT(G$10:G572),15)</f>
        <v>1.11899966382795</v>
      </c>
      <c r="I573" s="4">
        <f t="shared" ca="1" si="119"/>
        <v>1.1159874319852501</v>
      </c>
      <c r="J573" s="4">
        <f t="shared" ca="1" si="113"/>
        <v>1.0026991599999999</v>
      </c>
      <c r="K573" s="4">
        <f t="shared" ca="1" si="114"/>
        <v>16.194959990000001</v>
      </c>
      <c r="L573" s="23">
        <f>IF(VLOOKUP(A573,$U$12:$AD$125,8)=VLOOKUP(A572,$U$12:$AD$125,8),0,VLOOKUP(A573,U$12:$AD$125,8))</f>
        <v>0</v>
      </c>
      <c r="M573" s="9">
        <f>IF(L573&gt;0,VLOOKUP(L573,T$12:$AC$125,7),0)</f>
        <v>0</v>
      </c>
      <c r="N573" s="10">
        <f t="shared" si="115"/>
        <v>0</v>
      </c>
      <c r="O573" s="10">
        <f t="shared" ca="1" si="116"/>
        <v>16.194959990000001</v>
      </c>
      <c r="P573" s="24" t="str">
        <f t="shared" si="120"/>
        <v>A+J=</v>
      </c>
      <c r="Q573" s="12">
        <f t="shared" si="121"/>
        <v>43656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</row>
    <row r="574" spans="1:168" x14ac:dyDescent="0.2">
      <c r="A574" s="109">
        <f t="shared" si="117"/>
        <v>43490</v>
      </c>
      <c r="B574" s="4">
        <f t="shared" ca="1" si="122"/>
        <v>6017.8168799900004</v>
      </c>
      <c r="C574" s="4">
        <f t="shared" si="118"/>
        <v>6000</v>
      </c>
      <c r="D574" s="6">
        <f ca="1">IF(A574&lt;$B$1,VLOOKUP(A574,[1]DI!$A$4:$B$15000,2,FALSE),0)</f>
        <v>6.4000000000000001E-2</v>
      </c>
      <c r="E574" s="4">
        <f t="shared" ca="1" si="111"/>
        <v>2.4620000000000002E-4</v>
      </c>
      <c r="F574" s="22">
        <f t="shared" si="123"/>
        <v>1.095</v>
      </c>
      <c r="G574" s="7">
        <f t="shared" ca="1" si="112"/>
        <v>1.000269589</v>
      </c>
      <c r="H574" s="4">
        <f ca="1">TRUNC(PRODUCT(G$10:G573),15)</f>
        <v>1.11930133382832</v>
      </c>
      <c r="I574" s="4">
        <f t="shared" ca="1" si="119"/>
        <v>1.1159874319852501</v>
      </c>
      <c r="J574" s="4">
        <f t="shared" ca="1" si="113"/>
        <v>1.00296948</v>
      </c>
      <c r="K574" s="4">
        <f t="shared" ca="1" si="114"/>
        <v>17.81687999</v>
      </c>
      <c r="L574" s="23">
        <f>IF(VLOOKUP(A574,$U$12:$AD$125,8)=VLOOKUP(A573,$U$12:$AD$125,8),0,VLOOKUP(A574,U$12:$AD$125,8))</f>
        <v>0</v>
      </c>
      <c r="M574" s="9">
        <f>IF(L574&gt;0,VLOOKUP(L574,T$12:$AC$125,7),0)</f>
        <v>0</v>
      </c>
      <c r="N574" s="10">
        <f t="shared" si="115"/>
        <v>0</v>
      </c>
      <c r="O574" s="10">
        <f t="shared" ca="1" si="116"/>
        <v>17.81687999</v>
      </c>
      <c r="P574" s="24" t="str">
        <f t="shared" si="120"/>
        <v>A+J=</v>
      </c>
      <c r="Q574" s="12">
        <f t="shared" si="121"/>
        <v>43656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</row>
    <row r="575" spans="1:168" x14ac:dyDescent="0.2">
      <c r="A575" s="109">
        <f t="shared" si="117"/>
        <v>43491</v>
      </c>
      <c r="B575" s="4">
        <f t="shared" ca="1" si="122"/>
        <v>6019.4392200000002</v>
      </c>
      <c r="C575" s="4">
        <f t="shared" si="118"/>
        <v>6000</v>
      </c>
      <c r="D575" s="6">
        <f ca="1">IF(A575&lt;$B$1,VLOOKUP(A575,[1]DI!$A$4:$B$15000,2,FALSE),0)</f>
        <v>0</v>
      </c>
      <c r="E575" s="4">
        <f t="shared" ca="1" si="111"/>
        <v>0</v>
      </c>
      <c r="F575" s="22">
        <f t="shared" si="123"/>
        <v>1.095</v>
      </c>
      <c r="G575" s="7">
        <f t="shared" ca="1" si="112"/>
        <v>1</v>
      </c>
      <c r="H575" s="4">
        <f ca="1">TRUNC(PRODUCT(G$10:G574),15)</f>
        <v>1.11960308515561</v>
      </c>
      <c r="I575" s="4">
        <f t="shared" ca="1" si="119"/>
        <v>1.1159874319852501</v>
      </c>
      <c r="J575" s="4">
        <f t="shared" ca="1" si="113"/>
        <v>1.00323987</v>
      </c>
      <c r="K575" s="4">
        <f t="shared" ca="1" si="114"/>
        <v>19.439219999999999</v>
      </c>
      <c r="L575" s="23">
        <f>IF(VLOOKUP(A575,$U$12:$AD$125,8)=VLOOKUP(A574,$U$12:$AD$125,8),0,VLOOKUP(A575,U$12:$AD$125,8))</f>
        <v>0</v>
      </c>
      <c r="M575" s="9">
        <f>IF(L575&gt;0,VLOOKUP(L575,T$12:$AC$125,7),0)</f>
        <v>0</v>
      </c>
      <c r="N575" s="10">
        <f t="shared" si="115"/>
        <v>0</v>
      </c>
      <c r="O575" s="10">
        <f t="shared" ca="1" si="116"/>
        <v>19.439219999999999</v>
      </c>
      <c r="P575" s="24" t="str">
        <f t="shared" si="120"/>
        <v>A+J=</v>
      </c>
      <c r="Q575" s="12">
        <f t="shared" si="121"/>
        <v>43656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</row>
    <row r="576" spans="1:168" x14ac:dyDescent="0.2">
      <c r="A576" s="109">
        <f t="shared" si="117"/>
        <v>43492</v>
      </c>
      <c r="B576" s="4">
        <f t="shared" ca="1" si="122"/>
        <v>6019.4392200000002</v>
      </c>
      <c r="C576" s="4">
        <f t="shared" si="118"/>
        <v>6000</v>
      </c>
      <c r="D576" s="6">
        <f ca="1">IF(A576&lt;$B$1,VLOOKUP(A576,[1]DI!$A$4:$B$15000,2,FALSE),0)</f>
        <v>0</v>
      </c>
      <c r="E576" s="4">
        <f t="shared" ca="1" si="111"/>
        <v>0</v>
      </c>
      <c r="F576" s="22">
        <f t="shared" si="123"/>
        <v>1.095</v>
      </c>
      <c r="G576" s="7">
        <f t="shared" ca="1" si="112"/>
        <v>1</v>
      </c>
      <c r="H576" s="4">
        <f ca="1">TRUNC(PRODUCT(G$10:G575),15)</f>
        <v>1.11960308515561</v>
      </c>
      <c r="I576" s="4">
        <f t="shared" ca="1" si="119"/>
        <v>1.1159874319852501</v>
      </c>
      <c r="J576" s="4">
        <f t="shared" ca="1" si="113"/>
        <v>1.00323987</v>
      </c>
      <c r="K576" s="4">
        <f t="shared" ca="1" si="114"/>
        <v>19.439219999999999</v>
      </c>
      <c r="L576" s="23">
        <f>IF(VLOOKUP(A576,$U$12:$AD$125,8)=VLOOKUP(A575,$U$12:$AD$125,8),0,VLOOKUP(A576,U$12:$AD$125,8))</f>
        <v>0</v>
      </c>
      <c r="M576" s="9">
        <f>IF(L576&gt;0,VLOOKUP(L576,T$12:$AC$125,7),0)</f>
        <v>0</v>
      </c>
      <c r="N576" s="10">
        <f t="shared" si="115"/>
        <v>0</v>
      </c>
      <c r="O576" s="10">
        <f t="shared" ca="1" si="116"/>
        <v>19.439219999999999</v>
      </c>
      <c r="P576" s="24" t="str">
        <f t="shared" si="120"/>
        <v>A+J=</v>
      </c>
      <c r="Q576" s="12">
        <f t="shared" si="121"/>
        <v>43656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</row>
    <row r="577" spans="1:168" x14ac:dyDescent="0.2">
      <c r="A577" s="109">
        <f t="shared" si="117"/>
        <v>43493</v>
      </c>
      <c r="B577" s="4">
        <f t="shared" ca="1" si="122"/>
        <v>6019.4392200000002</v>
      </c>
      <c r="C577" s="4">
        <f t="shared" si="118"/>
        <v>6000</v>
      </c>
      <c r="D577" s="6">
        <f ca="1">IF(A577&lt;$B$1,VLOOKUP(A577,[1]DI!$A$4:$B$15000,2,FALSE),0)</f>
        <v>6.4000000000000001E-2</v>
      </c>
      <c r="E577" s="4">
        <f t="shared" ca="1" si="111"/>
        <v>2.4620000000000002E-4</v>
      </c>
      <c r="F577" s="22">
        <f t="shared" si="123"/>
        <v>1.095</v>
      </c>
      <c r="G577" s="7">
        <f t="shared" ca="1" si="112"/>
        <v>1.000269589</v>
      </c>
      <c r="H577" s="4">
        <f ca="1">TRUNC(PRODUCT(G$10:G576),15)</f>
        <v>1.11960308515561</v>
      </c>
      <c r="I577" s="4">
        <f t="shared" ca="1" si="119"/>
        <v>1.1159874319852501</v>
      </c>
      <c r="J577" s="4">
        <f t="shared" ca="1" si="113"/>
        <v>1.00323987</v>
      </c>
      <c r="K577" s="4">
        <f t="shared" ca="1" si="114"/>
        <v>19.439219999999999</v>
      </c>
      <c r="L577" s="23">
        <f>IF(VLOOKUP(A577,$U$12:$AD$125,8)=VLOOKUP(A576,$U$12:$AD$125,8),0,VLOOKUP(A577,U$12:$AD$125,8))</f>
        <v>0</v>
      </c>
      <c r="M577" s="9">
        <f>IF(L577&gt;0,VLOOKUP(L577,T$12:$AC$125,7),0)</f>
        <v>0</v>
      </c>
      <c r="N577" s="10">
        <f t="shared" si="115"/>
        <v>0</v>
      </c>
      <c r="O577" s="10">
        <f t="shared" ca="1" si="116"/>
        <v>19.439219999999999</v>
      </c>
      <c r="P577" s="24" t="str">
        <f t="shared" si="120"/>
        <v>A+J=</v>
      </c>
      <c r="Q577" s="12">
        <f t="shared" si="121"/>
        <v>43656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</row>
    <row r="578" spans="1:168" x14ac:dyDescent="0.2">
      <c r="A578" s="109">
        <f t="shared" si="117"/>
        <v>43494</v>
      </c>
      <c r="B578" s="4">
        <f t="shared" ca="1" si="122"/>
        <v>6021.0619799899996</v>
      </c>
      <c r="C578" s="4">
        <f t="shared" si="118"/>
        <v>6000</v>
      </c>
      <c r="D578" s="6">
        <f ca="1">IF(A578&lt;$B$1,VLOOKUP(A578,[1]DI!$A$4:$B$15000,2,FALSE),0)</f>
        <v>6.4000000000000001E-2</v>
      </c>
      <c r="E578" s="4">
        <f t="shared" ca="1" si="111"/>
        <v>2.4620000000000002E-4</v>
      </c>
      <c r="F578" s="22">
        <f t="shared" si="123"/>
        <v>1.095</v>
      </c>
      <c r="G578" s="7">
        <f t="shared" ca="1" si="112"/>
        <v>1.000269589</v>
      </c>
      <c r="H578" s="4">
        <f ca="1">TRUNC(PRODUCT(G$10:G577),15)</f>
        <v>1.11990491783173</v>
      </c>
      <c r="I578" s="4">
        <f t="shared" ca="1" si="119"/>
        <v>1.1159874319852501</v>
      </c>
      <c r="J578" s="4">
        <f t="shared" ca="1" si="113"/>
        <v>1.0035103299999999</v>
      </c>
      <c r="K578" s="4">
        <f t="shared" ca="1" si="114"/>
        <v>21.061979990000001</v>
      </c>
      <c r="L578" s="23">
        <f>IF(VLOOKUP(A578,$U$12:$AD$125,8)=VLOOKUP(A577,$U$12:$AD$125,8),0,VLOOKUP(A578,U$12:$AD$125,8))</f>
        <v>0</v>
      </c>
      <c r="M578" s="9">
        <f>IF(L578&gt;0,VLOOKUP(L578,T$12:$AC$125,7),0)</f>
        <v>0</v>
      </c>
      <c r="N578" s="10">
        <f t="shared" si="115"/>
        <v>0</v>
      </c>
      <c r="O578" s="10">
        <f t="shared" ca="1" si="116"/>
        <v>21.061979990000001</v>
      </c>
      <c r="P578" s="24" t="str">
        <f t="shared" si="120"/>
        <v>A+J=</v>
      </c>
      <c r="Q578" s="12">
        <f t="shared" si="121"/>
        <v>43656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</row>
    <row r="579" spans="1:168" x14ac:dyDescent="0.2">
      <c r="A579" s="109">
        <f t="shared" si="117"/>
        <v>43495</v>
      </c>
      <c r="B579" s="4">
        <f t="shared" ca="1" si="122"/>
        <v>6022.6852199900004</v>
      </c>
      <c r="C579" s="4">
        <f t="shared" si="118"/>
        <v>6000</v>
      </c>
      <c r="D579" s="6">
        <f ca="1">IF(A579&lt;$B$1,VLOOKUP(A579,[1]DI!$A$4:$B$15000,2,FALSE),0)</f>
        <v>6.4000000000000001E-2</v>
      </c>
      <c r="E579" s="4">
        <f t="shared" ca="1" si="111"/>
        <v>2.4620000000000002E-4</v>
      </c>
      <c r="F579" s="22">
        <f t="shared" si="123"/>
        <v>1.095</v>
      </c>
      <c r="G579" s="7">
        <f t="shared" ca="1" si="112"/>
        <v>1.000269589</v>
      </c>
      <c r="H579" s="4">
        <f ca="1">TRUNC(PRODUCT(G$10:G578),15)</f>
        <v>1.12020683187863</v>
      </c>
      <c r="I579" s="4">
        <f t="shared" ca="1" si="119"/>
        <v>1.1159874319852501</v>
      </c>
      <c r="J579" s="4">
        <f t="shared" ca="1" si="113"/>
        <v>1.0037808699999999</v>
      </c>
      <c r="K579" s="4">
        <f t="shared" ca="1" si="114"/>
        <v>22.68521999</v>
      </c>
      <c r="L579" s="23">
        <f>IF(VLOOKUP(A579,$U$12:$AD$125,8)=VLOOKUP(A578,$U$12:$AD$125,8),0,VLOOKUP(A579,U$12:$AD$125,8))</f>
        <v>0</v>
      </c>
      <c r="M579" s="9">
        <f>IF(L579&gt;0,VLOOKUP(L579,T$12:$AC$125,7),0)</f>
        <v>0</v>
      </c>
      <c r="N579" s="10">
        <f t="shared" si="115"/>
        <v>0</v>
      </c>
      <c r="O579" s="10">
        <f t="shared" ca="1" si="116"/>
        <v>22.68521999</v>
      </c>
      <c r="P579" s="24" t="str">
        <f t="shared" si="120"/>
        <v>A+J=</v>
      </c>
      <c r="Q579" s="12">
        <f t="shared" si="121"/>
        <v>43656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</row>
    <row r="580" spans="1:168" x14ac:dyDescent="0.2">
      <c r="A580" s="109">
        <f t="shared" si="117"/>
        <v>43496</v>
      </c>
      <c r="B580" s="4">
        <f t="shared" ca="1" si="122"/>
        <v>6024.3088799999996</v>
      </c>
      <c r="C580" s="4">
        <f t="shared" si="118"/>
        <v>6000</v>
      </c>
      <c r="D580" s="6">
        <f ca="1">IF(A580&lt;$B$1,VLOOKUP(A580,[1]DI!$A$4:$B$15000,2,FALSE),0)</f>
        <v>6.4000000000000001E-2</v>
      </c>
      <c r="E580" s="4">
        <f t="shared" ca="1" si="111"/>
        <v>2.4620000000000002E-4</v>
      </c>
      <c r="F580" s="22">
        <f t="shared" si="123"/>
        <v>1.095</v>
      </c>
      <c r="G580" s="7">
        <f t="shared" ca="1" si="112"/>
        <v>1.000269589</v>
      </c>
      <c r="H580" s="4">
        <f ca="1">TRUNC(PRODUCT(G$10:G579),15)</f>
        <v>1.12050882731822</v>
      </c>
      <c r="I580" s="4">
        <f t="shared" ca="1" si="119"/>
        <v>1.1159874319852501</v>
      </c>
      <c r="J580" s="4">
        <f t="shared" ca="1" si="113"/>
        <v>1.00405148</v>
      </c>
      <c r="K580" s="4">
        <f t="shared" ca="1" si="114"/>
        <v>24.308879999999998</v>
      </c>
      <c r="L580" s="23">
        <f>IF(VLOOKUP(A580,$U$12:$AD$125,8)=VLOOKUP(A579,$U$12:$AD$125,8),0,VLOOKUP(A580,U$12:$AD$125,8))</f>
        <v>0</v>
      </c>
      <c r="M580" s="9">
        <f>IF(L580&gt;0,VLOOKUP(L580,T$12:$AC$125,7),0)</f>
        <v>0</v>
      </c>
      <c r="N580" s="10">
        <f t="shared" si="115"/>
        <v>0</v>
      </c>
      <c r="O580" s="10">
        <f t="shared" ca="1" si="116"/>
        <v>24.308879999999998</v>
      </c>
      <c r="P580" s="24" t="str">
        <f t="shared" si="120"/>
        <v>A+J=</v>
      </c>
      <c r="Q580" s="12">
        <f t="shared" si="121"/>
        <v>43656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</row>
    <row r="581" spans="1:168" x14ac:dyDescent="0.2">
      <c r="A581" s="109">
        <f t="shared" si="117"/>
        <v>43497</v>
      </c>
      <c r="B581" s="4">
        <f t="shared" ca="1" si="122"/>
        <v>6025.9329600000001</v>
      </c>
      <c r="C581" s="4">
        <f t="shared" si="118"/>
        <v>6000</v>
      </c>
      <c r="D581" s="6">
        <f ca="1">IF(A581&lt;$B$1,VLOOKUP(A581,[1]DI!$A$4:$B$15000,2,FALSE),0)</f>
        <v>6.4000000000000001E-2</v>
      </c>
      <c r="E581" s="4">
        <f t="shared" ca="1" si="111"/>
        <v>2.4620000000000002E-4</v>
      </c>
      <c r="F581" s="22">
        <f t="shared" si="123"/>
        <v>1.095</v>
      </c>
      <c r="G581" s="7">
        <f t="shared" ca="1" si="112"/>
        <v>1.000269589</v>
      </c>
      <c r="H581" s="4">
        <f ca="1">TRUNC(PRODUCT(G$10:G580),15)</f>
        <v>1.1208109041724701</v>
      </c>
      <c r="I581" s="4">
        <f t="shared" ca="1" si="119"/>
        <v>1.1159874319852501</v>
      </c>
      <c r="J581" s="4">
        <f t="shared" ca="1" si="113"/>
        <v>1.0043221600000001</v>
      </c>
      <c r="K581" s="4">
        <f t="shared" ca="1" si="114"/>
        <v>25.932960000000001</v>
      </c>
      <c r="L581" s="23">
        <f>IF(VLOOKUP(A581,$U$12:$AD$125,8)=VLOOKUP(A580,$U$12:$AD$125,8),0,VLOOKUP(A581,U$12:$AD$125,8))</f>
        <v>0</v>
      </c>
      <c r="M581" s="9">
        <f>IF(L581&gt;0,VLOOKUP(L581,T$12:$AC$125,7),0)</f>
        <v>0</v>
      </c>
      <c r="N581" s="10">
        <f t="shared" si="115"/>
        <v>0</v>
      </c>
      <c r="O581" s="10">
        <f t="shared" ca="1" si="116"/>
        <v>25.932960000000001</v>
      </c>
      <c r="P581" s="24" t="str">
        <f t="shared" si="120"/>
        <v>A+J=</v>
      </c>
      <c r="Q581" s="12">
        <f t="shared" si="121"/>
        <v>43656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</row>
    <row r="582" spans="1:168" x14ac:dyDescent="0.2">
      <c r="A582" s="109">
        <f t="shared" si="117"/>
        <v>43498</v>
      </c>
      <c r="B582" s="4">
        <f t="shared" ca="1" si="122"/>
        <v>6027.5574599900001</v>
      </c>
      <c r="C582" s="4">
        <f t="shared" si="118"/>
        <v>6000</v>
      </c>
      <c r="D582" s="6">
        <f ca="1">IF(A582&lt;$B$1,VLOOKUP(A582,[1]DI!$A$4:$B$15000,2,FALSE),0)</f>
        <v>0</v>
      </c>
      <c r="E582" s="4">
        <f t="shared" ca="1" si="111"/>
        <v>0</v>
      </c>
      <c r="F582" s="22">
        <f t="shared" si="123"/>
        <v>1.095</v>
      </c>
      <c r="G582" s="7">
        <f t="shared" ca="1" si="112"/>
        <v>1</v>
      </c>
      <c r="H582" s="4">
        <f ca="1">TRUNC(PRODUCT(G$10:G581),15)</f>
        <v>1.1211130624633201</v>
      </c>
      <c r="I582" s="4">
        <f t="shared" ca="1" si="119"/>
        <v>1.1159874319852501</v>
      </c>
      <c r="J582" s="4">
        <f t="shared" ca="1" si="113"/>
        <v>1.00459291</v>
      </c>
      <c r="K582" s="4">
        <f t="shared" ca="1" si="114"/>
        <v>27.557459990000002</v>
      </c>
      <c r="L582" s="23">
        <f>IF(VLOOKUP(A582,$U$12:$AD$125,8)=VLOOKUP(A581,$U$12:$AD$125,8),0,VLOOKUP(A582,U$12:$AD$125,8))</f>
        <v>0</v>
      </c>
      <c r="M582" s="9">
        <f>IF(L582&gt;0,VLOOKUP(L582,T$12:$AC$125,7),0)</f>
        <v>0</v>
      </c>
      <c r="N582" s="10">
        <f t="shared" si="115"/>
        <v>0</v>
      </c>
      <c r="O582" s="10">
        <f t="shared" ca="1" si="116"/>
        <v>27.557459990000002</v>
      </c>
      <c r="P582" s="24" t="str">
        <f t="shared" si="120"/>
        <v>A+J=</v>
      </c>
      <c r="Q582" s="12">
        <f t="shared" si="121"/>
        <v>43656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</row>
    <row r="583" spans="1:168" x14ac:dyDescent="0.2">
      <c r="A583" s="109">
        <f t="shared" si="117"/>
        <v>43499</v>
      </c>
      <c r="B583" s="4">
        <f t="shared" ca="1" si="122"/>
        <v>6027.5574599900001</v>
      </c>
      <c r="C583" s="4">
        <f t="shared" si="118"/>
        <v>6000</v>
      </c>
      <c r="D583" s="6">
        <f ca="1">IF(A583&lt;$B$1,VLOOKUP(A583,[1]DI!$A$4:$B$15000,2,FALSE),0)</f>
        <v>0</v>
      </c>
      <c r="E583" s="4">
        <f t="shared" ca="1" si="111"/>
        <v>0</v>
      </c>
      <c r="F583" s="22">
        <f t="shared" si="123"/>
        <v>1.095</v>
      </c>
      <c r="G583" s="7">
        <f t="shared" ca="1" si="112"/>
        <v>1</v>
      </c>
      <c r="H583" s="4">
        <f ca="1">TRUNC(PRODUCT(G$10:G582),15)</f>
        <v>1.1211130624633201</v>
      </c>
      <c r="I583" s="4">
        <f t="shared" ca="1" si="119"/>
        <v>1.1159874319852501</v>
      </c>
      <c r="J583" s="4">
        <f t="shared" ca="1" si="113"/>
        <v>1.00459291</v>
      </c>
      <c r="K583" s="4">
        <f t="shared" ca="1" si="114"/>
        <v>27.557459990000002</v>
      </c>
      <c r="L583" s="23">
        <f>IF(VLOOKUP(A583,$U$12:$AD$125,8)=VLOOKUP(A582,$U$12:$AD$125,8),0,VLOOKUP(A583,U$12:$AD$125,8))</f>
        <v>0</v>
      </c>
      <c r="M583" s="9">
        <f>IF(L583&gt;0,VLOOKUP(L583,T$12:$AC$125,7),0)</f>
        <v>0</v>
      </c>
      <c r="N583" s="10">
        <f t="shared" si="115"/>
        <v>0</v>
      </c>
      <c r="O583" s="10">
        <f t="shared" ca="1" si="116"/>
        <v>27.557459990000002</v>
      </c>
      <c r="P583" s="24" t="str">
        <f t="shared" si="120"/>
        <v>A+J=</v>
      </c>
      <c r="Q583" s="12">
        <f t="shared" si="121"/>
        <v>43656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</row>
    <row r="584" spans="1:168" x14ac:dyDescent="0.2">
      <c r="A584" s="109">
        <f t="shared" si="117"/>
        <v>43500</v>
      </c>
      <c r="B584" s="4">
        <f t="shared" ca="1" si="122"/>
        <v>6027.5574599900001</v>
      </c>
      <c r="C584" s="4">
        <f t="shared" si="118"/>
        <v>6000</v>
      </c>
      <c r="D584" s="6">
        <f ca="1">IF(A584&lt;$B$1,VLOOKUP(A584,[1]DI!$A$4:$B$15000,2,FALSE),0)</f>
        <v>6.4000000000000001E-2</v>
      </c>
      <c r="E584" s="4">
        <f t="shared" ca="1" si="111"/>
        <v>2.4620000000000002E-4</v>
      </c>
      <c r="F584" s="22">
        <f t="shared" si="123"/>
        <v>1.095</v>
      </c>
      <c r="G584" s="7">
        <f t="shared" ca="1" si="112"/>
        <v>1.000269589</v>
      </c>
      <c r="H584" s="4">
        <f ca="1">TRUNC(PRODUCT(G$10:G583),15)</f>
        <v>1.1211130624633201</v>
      </c>
      <c r="I584" s="4">
        <f t="shared" ca="1" si="119"/>
        <v>1.1159874319852501</v>
      </c>
      <c r="J584" s="4">
        <f t="shared" ca="1" si="113"/>
        <v>1.00459291</v>
      </c>
      <c r="K584" s="4">
        <f t="shared" ca="1" si="114"/>
        <v>27.557459990000002</v>
      </c>
      <c r="L584" s="23">
        <f>IF(VLOOKUP(A584,$U$12:$AD$125,8)=VLOOKUP(A583,$U$12:$AD$125,8),0,VLOOKUP(A584,U$12:$AD$125,8))</f>
        <v>0</v>
      </c>
      <c r="M584" s="9">
        <f>IF(L584&gt;0,VLOOKUP(L584,T$12:$AC$125,7),0)</f>
        <v>0</v>
      </c>
      <c r="N584" s="10">
        <f t="shared" si="115"/>
        <v>0</v>
      </c>
      <c r="O584" s="10">
        <f t="shared" ca="1" si="116"/>
        <v>27.557459990000002</v>
      </c>
      <c r="P584" s="24" t="str">
        <f t="shared" si="120"/>
        <v>A+J=</v>
      </c>
      <c r="Q584" s="12">
        <f t="shared" si="121"/>
        <v>43656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</row>
    <row r="585" spans="1:168" x14ac:dyDescent="0.2">
      <c r="A585" s="109">
        <f t="shared" si="117"/>
        <v>43501</v>
      </c>
      <c r="B585" s="4">
        <f t="shared" ca="1" si="122"/>
        <v>6029.1824399999996</v>
      </c>
      <c r="C585" s="4">
        <f t="shared" si="118"/>
        <v>6000</v>
      </c>
      <c r="D585" s="6">
        <f ca="1">IF(A585&lt;$B$1,VLOOKUP(A585,[1]DI!$A$4:$B$15000,2,FALSE),0)</f>
        <v>6.4000000000000001E-2</v>
      </c>
      <c r="E585" s="4">
        <f t="shared" ca="1" si="111"/>
        <v>2.4620000000000002E-4</v>
      </c>
      <c r="F585" s="22">
        <f t="shared" si="123"/>
        <v>1.095</v>
      </c>
      <c r="G585" s="7">
        <f t="shared" ca="1" si="112"/>
        <v>1.000269589</v>
      </c>
      <c r="H585" s="4">
        <f ca="1">TRUNC(PRODUCT(G$10:G584),15)</f>
        <v>1.12141530221271</v>
      </c>
      <c r="I585" s="4">
        <f t="shared" ca="1" si="119"/>
        <v>1.1159874319852501</v>
      </c>
      <c r="J585" s="4">
        <f t="shared" ca="1" si="113"/>
        <v>1.00486374</v>
      </c>
      <c r="K585" s="4">
        <f t="shared" ca="1" si="114"/>
        <v>29.18244</v>
      </c>
      <c r="L585" s="23">
        <f>IF(VLOOKUP(A585,$U$12:$AD$125,8)=VLOOKUP(A584,$U$12:$AD$125,8),0,VLOOKUP(A585,U$12:$AD$125,8))</f>
        <v>0</v>
      </c>
      <c r="M585" s="9">
        <f>IF(L585&gt;0,VLOOKUP(L585,T$12:$AC$125,7),0)</f>
        <v>0</v>
      </c>
      <c r="N585" s="10">
        <f t="shared" si="115"/>
        <v>0</v>
      </c>
      <c r="O585" s="10">
        <f t="shared" ca="1" si="116"/>
        <v>29.18244</v>
      </c>
      <c r="P585" s="24" t="str">
        <f t="shared" si="120"/>
        <v>A+J=</v>
      </c>
      <c r="Q585" s="12">
        <f t="shared" si="121"/>
        <v>43656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</row>
    <row r="586" spans="1:168" x14ac:dyDescent="0.2">
      <c r="A586" s="109">
        <f t="shared" si="117"/>
        <v>43502</v>
      </c>
      <c r="B586" s="4">
        <f t="shared" ca="1" si="122"/>
        <v>6030.8078400000004</v>
      </c>
      <c r="C586" s="4">
        <f t="shared" si="118"/>
        <v>6000</v>
      </c>
      <c r="D586" s="6">
        <f ca="1">IF(A586&lt;$B$1,VLOOKUP(A586,[1]DI!$A$4:$B$15000,2,FALSE),0)</f>
        <v>6.4000000000000001E-2</v>
      </c>
      <c r="E586" s="4">
        <f t="shared" ref="E586:E649" ca="1" si="124">ROUND((((1+D586)^(1/252)-1)),8)</f>
        <v>2.4620000000000002E-4</v>
      </c>
      <c r="F586" s="22">
        <f t="shared" si="123"/>
        <v>1.095</v>
      </c>
      <c r="G586" s="7">
        <f t="shared" ref="G586:G649" ca="1" si="125">TRUNC((1+(E586*F586)),15)</f>
        <v>1.000269589</v>
      </c>
      <c r="H586" s="4">
        <f ca="1">TRUNC(PRODUCT(G$10:G585),15)</f>
        <v>1.12171762344262</v>
      </c>
      <c r="I586" s="4">
        <f t="shared" ca="1" si="119"/>
        <v>1.1159874319852501</v>
      </c>
      <c r="J586" s="4">
        <f t="shared" ref="J586:J649" ca="1" si="126">ROUND(TRUNC(H586/I586,15),8)</f>
        <v>1.0051346400000001</v>
      </c>
      <c r="K586" s="4">
        <f t="shared" ref="K586:K649" ca="1" si="127">TRUNC((C586*(J586-1)),8)</f>
        <v>30.807839999999999</v>
      </c>
      <c r="L586" s="23">
        <f>IF(VLOOKUP(A586,$U$12:$AD$125,8)=VLOOKUP(A585,$U$12:$AD$125,8),0,VLOOKUP(A586,U$12:$AD$125,8))</f>
        <v>0</v>
      </c>
      <c r="M586" s="9">
        <f>IF(L586&gt;0,VLOOKUP(L586,T$12:$AC$125,7),0)</f>
        <v>0</v>
      </c>
      <c r="N586" s="10">
        <f t="shared" ref="N586:N649" si="128">IF(M586&gt;0,(C586*M586),0)</f>
        <v>0</v>
      </c>
      <c r="O586" s="10">
        <f t="shared" ref="O586:O649" ca="1" si="129">(K586+N586)</f>
        <v>30.807839999999999</v>
      </c>
      <c r="P586" s="24" t="str">
        <f t="shared" si="120"/>
        <v>A+J=</v>
      </c>
      <c r="Q586" s="12">
        <f t="shared" si="121"/>
        <v>43656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</row>
    <row r="587" spans="1:168" x14ac:dyDescent="0.2">
      <c r="A587" s="109">
        <f t="shared" ref="A587:A650" si="130">(A586+1)</f>
        <v>43503</v>
      </c>
      <c r="B587" s="4">
        <f t="shared" ca="1" si="122"/>
        <v>6032.4336599899998</v>
      </c>
      <c r="C587" s="4">
        <f t="shared" ref="C587:C650" si="131">TRUNC(C586-N586,6)</f>
        <v>6000</v>
      </c>
      <c r="D587" s="6">
        <f ca="1">IF(A587&lt;$B$1,VLOOKUP(A587,[1]DI!$A$4:$B$15000,2,FALSE),0)</f>
        <v>6.4000000000000001E-2</v>
      </c>
      <c r="E587" s="4">
        <f t="shared" ca="1" si="124"/>
        <v>2.4620000000000002E-4</v>
      </c>
      <c r="F587" s="22">
        <f t="shared" si="123"/>
        <v>1.095</v>
      </c>
      <c r="G587" s="7">
        <f t="shared" ca="1" si="125"/>
        <v>1.000269589</v>
      </c>
      <c r="H587" s="4">
        <f ca="1">TRUNC(PRODUCT(G$10:G586),15)</f>
        <v>1.12202002617501</v>
      </c>
      <c r="I587" s="4">
        <f t="shared" ref="I587:I650" ca="1" si="132">IF(OR(L586&gt;0,L586="E"),H586,I586)</f>
        <v>1.1159874319852501</v>
      </c>
      <c r="J587" s="4">
        <f t="shared" ca="1" si="126"/>
        <v>1.0054056099999999</v>
      </c>
      <c r="K587" s="4">
        <f t="shared" ca="1" si="127"/>
        <v>32.433659990000002</v>
      </c>
      <c r="L587" s="23">
        <f>IF(VLOOKUP(A587,$U$12:$AD$125,8)=VLOOKUP(A586,$U$12:$AD$125,8),0,VLOOKUP(A587,U$12:$AD$125,8))</f>
        <v>0</v>
      </c>
      <c r="M587" s="9">
        <f>IF(L587&gt;0,VLOOKUP(L587,T$12:$AC$125,7),0)</f>
        <v>0</v>
      </c>
      <c r="N587" s="10">
        <f t="shared" si="128"/>
        <v>0</v>
      </c>
      <c r="O587" s="10">
        <f t="shared" ca="1" si="129"/>
        <v>32.433659990000002</v>
      </c>
      <c r="P587" s="24" t="str">
        <f t="shared" ref="P587:P650" si="133">IF(L586&gt;0,VLOOKUP(A586,$U$12:$AD$125,9),P586)</f>
        <v>A+J=</v>
      </c>
      <c r="Q587" s="12">
        <f t="shared" ref="Q587:Q650" si="134">IF(L586&gt;0,VLOOKUP(A586,$U$12:$AD$125,10),Q586)</f>
        <v>43656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</row>
    <row r="588" spans="1:168" x14ac:dyDescent="0.2">
      <c r="A588" s="109">
        <f t="shared" si="130"/>
        <v>43504</v>
      </c>
      <c r="B588" s="4">
        <f t="shared" ca="1" si="122"/>
        <v>6034.0599599999996</v>
      </c>
      <c r="C588" s="4">
        <f t="shared" si="131"/>
        <v>6000</v>
      </c>
      <c r="D588" s="6">
        <f ca="1">IF(A588&lt;$B$1,VLOOKUP(A588,[1]DI!$A$4:$B$15000,2,FALSE),0)</f>
        <v>6.4000000000000001E-2</v>
      </c>
      <c r="E588" s="4">
        <f t="shared" ca="1" si="124"/>
        <v>2.4620000000000002E-4</v>
      </c>
      <c r="F588" s="22">
        <f t="shared" si="123"/>
        <v>1.095</v>
      </c>
      <c r="G588" s="7">
        <f t="shared" ca="1" si="125"/>
        <v>1.000269589</v>
      </c>
      <c r="H588" s="4">
        <f ca="1">TRUNC(PRODUCT(G$10:G587),15)</f>
        <v>1.1223225104318399</v>
      </c>
      <c r="I588" s="4">
        <f t="shared" ca="1" si="132"/>
        <v>1.1159874319852501</v>
      </c>
      <c r="J588" s="4">
        <f t="shared" ca="1" si="126"/>
        <v>1.00567666</v>
      </c>
      <c r="K588" s="4">
        <f t="shared" ca="1" si="127"/>
        <v>34.059959999999997</v>
      </c>
      <c r="L588" s="23">
        <f>IF(VLOOKUP(A588,$U$12:$AD$125,8)=VLOOKUP(A587,$U$12:$AD$125,8),0,VLOOKUP(A588,U$12:$AD$125,8))</f>
        <v>0</v>
      </c>
      <c r="M588" s="9">
        <f>IF(L588&gt;0,VLOOKUP(L588,T$12:$AC$125,7),0)</f>
        <v>0</v>
      </c>
      <c r="N588" s="10">
        <f t="shared" si="128"/>
        <v>0</v>
      </c>
      <c r="O588" s="10">
        <f t="shared" ca="1" si="129"/>
        <v>34.059959999999997</v>
      </c>
      <c r="P588" s="24" t="str">
        <f t="shared" si="133"/>
        <v>A+J=</v>
      </c>
      <c r="Q588" s="12">
        <f t="shared" si="134"/>
        <v>43656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</row>
    <row r="589" spans="1:168" x14ac:dyDescent="0.2">
      <c r="A589" s="109">
        <f t="shared" si="130"/>
        <v>43505</v>
      </c>
      <c r="B589" s="4">
        <f t="shared" ca="1" si="122"/>
        <v>6035.6866799999998</v>
      </c>
      <c r="C589" s="4">
        <f t="shared" si="131"/>
        <v>6000</v>
      </c>
      <c r="D589" s="6">
        <f ca="1">IF(A589&lt;$B$1,VLOOKUP(A589,[1]DI!$A$4:$B$15000,2,FALSE),0)</f>
        <v>0</v>
      </c>
      <c r="E589" s="4">
        <f t="shared" ca="1" si="124"/>
        <v>0</v>
      </c>
      <c r="F589" s="22">
        <f t="shared" si="123"/>
        <v>1.095</v>
      </c>
      <c r="G589" s="7">
        <f t="shared" ca="1" si="125"/>
        <v>1</v>
      </c>
      <c r="H589" s="4">
        <f ca="1">TRUNC(PRODUCT(G$10:G588),15)</f>
        <v>1.12262507623511</v>
      </c>
      <c r="I589" s="4">
        <f t="shared" ca="1" si="132"/>
        <v>1.1159874319852501</v>
      </c>
      <c r="J589" s="4">
        <f t="shared" ca="1" si="126"/>
        <v>1.0059477800000001</v>
      </c>
      <c r="K589" s="4">
        <f t="shared" ca="1" si="127"/>
        <v>35.686680000000003</v>
      </c>
      <c r="L589" s="23">
        <f>IF(VLOOKUP(A589,$U$12:$AD$125,8)=VLOOKUP(A588,$U$12:$AD$125,8),0,VLOOKUP(A589,U$12:$AD$125,8))</f>
        <v>0</v>
      </c>
      <c r="M589" s="9">
        <f>IF(L589&gt;0,VLOOKUP(L589,T$12:$AC$125,7),0)</f>
        <v>0</v>
      </c>
      <c r="N589" s="10">
        <f t="shared" si="128"/>
        <v>0</v>
      </c>
      <c r="O589" s="10">
        <f t="shared" ca="1" si="129"/>
        <v>35.686680000000003</v>
      </c>
      <c r="P589" s="24" t="str">
        <f t="shared" si="133"/>
        <v>A+J=</v>
      </c>
      <c r="Q589" s="12">
        <f t="shared" si="134"/>
        <v>43656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</row>
    <row r="590" spans="1:168" x14ac:dyDescent="0.2">
      <c r="A590" s="109">
        <f t="shared" si="130"/>
        <v>43506</v>
      </c>
      <c r="B590" s="4">
        <f t="shared" ca="1" si="122"/>
        <v>6035.6866799999998</v>
      </c>
      <c r="C590" s="4">
        <f t="shared" si="131"/>
        <v>6000</v>
      </c>
      <c r="D590" s="6">
        <f ca="1">IF(A590&lt;$B$1,VLOOKUP(A590,[1]DI!$A$4:$B$15000,2,FALSE),0)</f>
        <v>0</v>
      </c>
      <c r="E590" s="4">
        <f t="shared" ca="1" si="124"/>
        <v>0</v>
      </c>
      <c r="F590" s="22">
        <f t="shared" si="123"/>
        <v>1.095</v>
      </c>
      <c r="G590" s="7">
        <f t="shared" ca="1" si="125"/>
        <v>1</v>
      </c>
      <c r="H590" s="4">
        <f ca="1">TRUNC(PRODUCT(G$10:G589),15)</f>
        <v>1.12262507623511</v>
      </c>
      <c r="I590" s="4">
        <f t="shared" ca="1" si="132"/>
        <v>1.1159874319852501</v>
      </c>
      <c r="J590" s="4">
        <f t="shared" ca="1" si="126"/>
        <v>1.0059477800000001</v>
      </c>
      <c r="K590" s="4">
        <f t="shared" ca="1" si="127"/>
        <v>35.686680000000003</v>
      </c>
      <c r="L590" s="23">
        <f>IF(VLOOKUP(A590,$U$12:$AD$125,8)=VLOOKUP(A589,$U$12:$AD$125,8),0,VLOOKUP(A590,U$12:$AD$125,8))</f>
        <v>0</v>
      </c>
      <c r="M590" s="9">
        <f>IF(L590&gt;0,VLOOKUP(L590,T$12:$AC$125,7),0)</f>
        <v>0</v>
      </c>
      <c r="N590" s="10">
        <f t="shared" si="128"/>
        <v>0</v>
      </c>
      <c r="O590" s="10">
        <f t="shared" ca="1" si="129"/>
        <v>35.686680000000003</v>
      </c>
      <c r="P590" s="24" t="str">
        <f t="shared" si="133"/>
        <v>A+J=</v>
      </c>
      <c r="Q590" s="12">
        <f t="shared" si="134"/>
        <v>43656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</row>
    <row r="591" spans="1:168" x14ac:dyDescent="0.2">
      <c r="A591" s="109">
        <f t="shared" si="130"/>
        <v>43507</v>
      </c>
      <c r="B591" s="4">
        <f t="shared" ca="1" si="122"/>
        <v>6035.6866799999998</v>
      </c>
      <c r="C591" s="4">
        <f t="shared" si="131"/>
        <v>6000</v>
      </c>
      <c r="D591" s="6">
        <f ca="1">IF(A591&lt;$B$1,VLOOKUP(A591,[1]DI!$A$4:$B$15000,2,FALSE),0)</f>
        <v>6.4000000000000001E-2</v>
      </c>
      <c r="E591" s="4">
        <f t="shared" ca="1" si="124"/>
        <v>2.4620000000000002E-4</v>
      </c>
      <c r="F591" s="22">
        <f t="shared" si="123"/>
        <v>1.095</v>
      </c>
      <c r="G591" s="7">
        <f t="shared" ca="1" si="125"/>
        <v>1.000269589</v>
      </c>
      <c r="H591" s="4">
        <f ca="1">TRUNC(PRODUCT(G$10:G590),15)</f>
        <v>1.12262507623511</v>
      </c>
      <c r="I591" s="4">
        <f t="shared" ca="1" si="132"/>
        <v>1.1159874319852501</v>
      </c>
      <c r="J591" s="4">
        <f t="shared" ca="1" si="126"/>
        <v>1.0059477800000001</v>
      </c>
      <c r="K591" s="4">
        <f t="shared" ca="1" si="127"/>
        <v>35.686680000000003</v>
      </c>
      <c r="L591" s="23">
        <f>IF(VLOOKUP(A591,$U$12:$AD$125,8)=VLOOKUP(A590,$U$12:$AD$125,8),0,VLOOKUP(A591,U$12:$AD$125,8))</f>
        <v>0</v>
      </c>
      <c r="M591" s="9">
        <f>IF(L591&gt;0,VLOOKUP(L591,T$12:$AC$125,7),0)</f>
        <v>0</v>
      </c>
      <c r="N591" s="10">
        <f t="shared" si="128"/>
        <v>0</v>
      </c>
      <c r="O591" s="10">
        <f t="shared" ca="1" si="129"/>
        <v>35.686680000000003</v>
      </c>
      <c r="P591" s="24" t="str">
        <f t="shared" si="133"/>
        <v>A+J=</v>
      </c>
      <c r="Q591" s="12">
        <f t="shared" si="134"/>
        <v>43656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</row>
    <row r="592" spans="1:168" x14ac:dyDescent="0.2">
      <c r="A592" s="109">
        <f t="shared" si="130"/>
        <v>43508</v>
      </c>
      <c r="B592" s="4">
        <f t="shared" ca="1" si="122"/>
        <v>6037.3138199900004</v>
      </c>
      <c r="C592" s="4">
        <f t="shared" si="131"/>
        <v>6000</v>
      </c>
      <c r="D592" s="6">
        <f ca="1">IF(A592&lt;$B$1,VLOOKUP(A592,[1]DI!$A$4:$B$15000,2,FALSE),0)</f>
        <v>6.4000000000000001E-2</v>
      </c>
      <c r="E592" s="4">
        <f t="shared" ca="1" si="124"/>
        <v>2.4620000000000002E-4</v>
      </c>
      <c r="F592" s="22">
        <f t="shared" si="123"/>
        <v>1.095</v>
      </c>
      <c r="G592" s="7">
        <f t="shared" ca="1" si="125"/>
        <v>1.000269589</v>
      </c>
      <c r="H592" s="4">
        <f ca="1">TRUNC(PRODUCT(G$10:G591),15)</f>
        <v>1.1229277236067901</v>
      </c>
      <c r="I592" s="4">
        <f t="shared" ca="1" si="132"/>
        <v>1.1159874319852501</v>
      </c>
      <c r="J592" s="4">
        <f t="shared" ca="1" si="126"/>
        <v>1.0062189699999999</v>
      </c>
      <c r="K592" s="4">
        <f t="shared" ca="1" si="127"/>
        <v>37.313819989999999</v>
      </c>
      <c r="L592" s="23">
        <f>IF(VLOOKUP(A592,$U$12:$AD$125,8)=VLOOKUP(A591,$U$12:$AD$125,8),0,VLOOKUP(A592,U$12:$AD$125,8))</f>
        <v>0</v>
      </c>
      <c r="M592" s="9">
        <f>IF(L592&gt;0,VLOOKUP(L592,T$12:$AC$125,7),0)</f>
        <v>0</v>
      </c>
      <c r="N592" s="10">
        <f t="shared" si="128"/>
        <v>0</v>
      </c>
      <c r="O592" s="10">
        <f t="shared" ca="1" si="129"/>
        <v>37.313819989999999</v>
      </c>
      <c r="P592" s="24" t="str">
        <f t="shared" si="133"/>
        <v>A+J=</v>
      </c>
      <c r="Q592" s="12">
        <f t="shared" si="134"/>
        <v>43656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</row>
    <row r="593" spans="1:168" x14ac:dyDescent="0.2">
      <c r="A593" s="109">
        <f t="shared" si="130"/>
        <v>43509</v>
      </c>
      <c r="B593" s="4">
        <f t="shared" ca="1" si="122"/>
        <v>6038.9413800000002</v>
      </c>
      <c r="C593" s="4">
        <f t="shared" si="131"/>
        <v>6000</v>
      </c>
      <c r="D593" s="6">
        <f ca="1">IF(A593&lt;$B$1,VLOOKUP(A593,[1]DI!$A$4:$B$15000,2,FALSE),0)</f>
        <v>6.4000000000000001E-2</v>
      </c>
      <c r="E593" s="4">
        <f t="shared" ca="1" si="124"/>
        <v>2.4620000000000002E-4</v>
      </c>
      <c r="F593" s="22">
        <f t="shared" si="123"/>
        <v>1.095</v>
      </c>
      <c r="G593" s="7">
        <f t="shared" ca="1" si="125"/>
        <v>1.000269589</v>
      </c>
      <c r="H593" s="4">
        <f ca="1">TRUNC(PRODUCT(G$10:G592),15)</f>
        <v>1.1232304525688701</v>
      </c>
      <c r="I593" s="4">
        <f t="shared" ca="1" si="132"/>
        <v>1.1159874319852501</v>
      </c>
      <c r="J593" s="4">
        <f t="shared" ca="1" si="126"/>
        <v>1.00649023</v>
      </c>
      <c r="K593" s="4">
        <f t="shared" ca="1" si="127"/>
        <v>38.941380000000002</v>
      </c>
      <c r="L593" s="23">
        <f>IF(VLOOKUP(A593,$U$12:$AD$125,8)=VLOOKUP(A592,$U$12:$AD$125,8),0,VLOOKUP(A593,U$12:$AD$125,8))</f>
        <v>0</v>
      </c>
      <c r="M593" s="9">
        <f>IF(L593&gt;0,VLOOKUP(L593,T$12:$AC$125,7),0)</f>
        <v>0</v>
      </c>
      <c r="N593" s="10">
        <f t="shared" si="128"/>
        <v>0</v>
      </c>
      <c r="O593" s="10">
        <f t="shared" ca="1" si="129"/>
        <v>38.941380000000002</v>
      </c>
      <c r="P593" s="24" t="str">
        <f t="shared" si="133"/>
        <v>A+J=</v>
      </c>
      <c r="Q593" s="12">
        <f t="shared" si="134"/>
        <v>43656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</row>
    <row r="594" spans="1:168" x14ac:dyDescent="0.2">
      <c r="A594" s="109">
        <f t="shared" si="130"/>
        <v>43510</v>
      </c>
      <c r="B594" s="4">
        <f t="shared" ca="1" si="122"/>
        <v>6040.5694199999998</v>
      </c>
      <c r="C594" s="4">
        <f t="shared" si="131"/>
        <v>6000</v>
      </c>
      <c r="D594" s="6">
        <f ca="1">IF(A594&lt;$B$1,VLOOKUP(A594,[1]DI!$A$4:$B$15000,2,FALSE),0)</f>
        <v>6.4000000000000001E-2</v>
      </c>
      <c r="E594" s="4">
        <f t="shared" ca="1" si="124"/>
        <v>2.4620000000000002E-4</v>
      </c>
      <c r="F594" s="22">
        <f t="shared" si="123"/>
        <v>1.095</v>
      </c>
      <c r="G594" s="7">
        <f t="shared" ca="1" si="125"/>
        <v>1.000269589</v>
      </c>
      <c r="H594" s="4">
        <f ca="1">TRUNC(PRODUCT(G$10:G593),15)</f>
        <v>1.1235332631433399</v>
      </c>
      <c r="I594" s="4">
        <f t="shared" ca="1" si="132"/>
        <v>1.1159874319852501</v>
      </c>
      <c r="J594" s="4">
        <f t="shared" ca="1" si="126"/>
        <v>1.0067615700000001</v>
      </c>
      <c r="K594" s="4">
        <f t="shared" ca="1" si="127"/>
        <v>40.569420000000001</v>
      </c>
      <c r="L594" s="23">
        <f>IF(VLOOKUP(A594,$U$12:$AD$125,8)=VLOOKUP(A593,$U$12:$AD$125,8),0,VLOOKUP(A594,U$12:$AD$125,8))</f>
        <v>0</v>
      </c>
      <c r="M594" s="9">
        <f>IF(L594&gt;0,VLOOKUP(L594,T$12:$AC$125,7),0)</f>
        <v>0</v>
      </c>
      <c r="N594" s="10">
        <f t="shared" si="128"/>
        <v>0</v>
      </c>
      <c r="O594" s="10">
        <f t="shared" ca="1" si="129"/>
        <v>40.569420000000001</v>
      </c>
      <c r="P594" s="24" t="str">
        <f t="shared" si="133"/>
        <v>A+J=</v>
      </c>
      <c r="Q594" s="12">
        <f t="shared" si="134"/>
        <v>43656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</row>
    <row r="595" spans="1:168" x14ac:dyDescent="0.2">
      <c r="A595" s="109">
        <f t="shared" si="130"/>
        <v>43511</v>
      </c>
      <c r="B595" s="4">
        <f t="shared" ca="1" si="122"/>
        <v>6042.1979399900001</v>
      </c>
      <c r="C595" s="4">
        <f t="shared" si="131"/>
        <v>6000</v>
      </c>
      <c r="D595" s="6">
        <f ca="1">IF(A595&lt;$B$1,VLOOKUP(A595,[1]DI!$A$4:$B$15000,2,FALSE),0)</f>
        <v>6.4000000000000001E-2</v>
      </c>
      <c r="E595" s="4">
        <f t="shared" ca="1" si="124"/>
        <v>2.4620000000000002E-4</v>
      </c>
      <c r="F595" s="22">
        <f t="shared" si="123"/>
        <v>1.095</v>
      </c>
      <c r="G595" s="7">
        <f t="shared" ca="1" si="125"/>
        <v>1.000269589</v>
      </c>
      <c r="H595" s="4">
        <f ca="1">TRUNC(PRODUCT(G$10:G594),15)</f>
        <v>1.12383615535222</v>
      </c>
      <c r="I595" s="4">
        <f t="shared" ca="1" si="132"/>
        <v>1.1159874319852501</v>
      </c>
      <c r="J595" s="4">
        <f t="shared" ca="1" si="126"/>
        <v>1.0070329899999999</v>
      </c>
      <c r="K595" s="4">
        <f t="shared" ca="1" si="127"/>
        <v>42.197939990000002</v>
      </c>
      <c r="L595" s="23">
        <f>IF(VLOOKUP(A595,$U$12:$AD$125,8)=VLOOKUP(A594,$U$12:$AD$125,8),0,VLOOKUP(A595,U$12:$AD$125,8))</f>
        <v>0</v>
      </c>
      <c r="M595" s="9">
        <f>IF(L595&gt;0,VLOOKUP(L595,T$12:$AC$125,7),0)</f>
        <v>0</v>
      </c>
      <c r="N595" s="10">
        <f t="shared" si="128"/>
        <v>0</v>
      </c>
      <c r="O595" s="10">
        <f t="shared" ca="1" si="129"/>
        <v>42.197939990000002</v>
      </c>
      <c r="P595" s="24" t="str">
        <f t="shared" si="133"/>
        <v>A+J=</v>
      </c>
      <c r="Q595" s="12">
        <f t="shared" si="134"/>
        <v>43656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</row>
    <row r="596" spans="1:168" x14ac:dyDescent="0.2">
      <c r="A596" s="109">
        <f t="shared" si="130"/>
        <v>43512</v>
      </c>
      <c r="B596" s="4">
        <f t="shared" ca="1" si="122"/>
        <v>6043.8268200000002</v>
      </c>
      <c r="C596" s="4">
        <f t="shared" si="131"/>
        <v>6000</v>
      </c>
      <c r="D596" s="6">
        <f ca="1">IF(A596&lt;$B$1,VLOOKUP(A596,[1]DI!$A$4:$B$15000,2,FALSE),0)</f>
        <v>0</v>
      </c>
      <c r="E596" s="4">
        <f t="shared" ca="1" si="124"/>
        <v>0</v>
      </c>
      <c r="F596" s="22">
        <f t="shared" si="123"/>
        <v>1.095</v>
      </c>
      <c r="G596" s="7">
        <f t="shared" ca="1" si="125"/>
        <v>1</v>
      </c>
      <c r="H596" s="4">
        <f ca="1">TRUNC(PRODUCT(G$10:G595),15)</f>
        <v>1.12413912921751</v>
      </c>
      <c r="I596" s="4">
        <f t="shared" ca="1" si="132"/>
        <v>1.1159874319852501</v>
      </c>
      <c r="J596" s="4">
        <f t="shared" ca="1" si="126"/>
        <v>1.00730447</v>
      </c>
      <c r="K596" s="4">
        <f t="shared" ca="1" si="127"/>
        <v>43.826819999999998</v>
      </c>
      <c r="L596" s="23">
        <f>IF(VLOOKUP(A596,$U$12:$AD$125,8)=VLOOKUP(A595,$U$12:$AD$125,8),0,VLOOKUP(A596,U$12:$AD$125,8))</f>
        <v>0</v>
      </c>
      <c r="M596" s="9">
        <f>IF(L596&gt;0,VLOOKUP(L596,T$12:$AC$125,7),0)</f>
        <v>0</v>
      </c>
      <c r="N596" s="10">
        <f t="shared" si="128"/>
        <v>0</v>
      </c>
      <c r="O596" s="10">
        <f t="shared" ca="1" si="129"/>
        <v>43.826819999999998</v>
      </c>
      <c r="P596" s="24" t="str">
        <f t="shared" si="133"/>
        <v>A+J=</v>
      </c>
      <c r="Q596" s="12">
        <f t="shared" si="134"/>
        <v>43656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</row>
    <row r="597" spans="1:168" x14ac:dyDescent="0.2">
      <c r="A597" s="109">
        <f t="shared" si="130"/>
        <v>43513</v>
      </c>
      <c r="B597" s="4">
        <f t="shared" ca="1" si="122"/>
        <v>6043.8268200000002</v>
      </c>
      <c r="C597" s="4">
        <f t="shared" si="131"/>
        <v>6000</v>
      </c>
      <c r="D597" s="6">
        <f ca="1">IF(A597&lt;$B$1,VLOOKUP(A597,[1]DI!$A$4:$B$15000,2,FALSE),0)</f>
        <v>0</v>
      </c>
      <c r="E597" s="4">
        <f t="shared" ca="1" si="124"/>
        <v>0</v>
      </c>
      <c r="F597" s="22">
        <f t="shared" si="123"/>
        <v>1.095</v>
      </c>
      <c r="G597" s="7">
        <f t="shared" ca="1" si="125"/>
        <v>1</v>
      </c>
      <c r="H597" s="4">
        <f ca="1">TRUNC(PRODUCT(G$10:G596),15)</f>
        <v>1.12413912921751</v>
      </c>
      <c r="I597" s="4">
        <f t="shared" ca="1" si="132"/>
        <v>1.1159874319852501</v>
      </c>
      <c r="J597" s="4">
        <f t="shared" ca="1" si="126"/>
        <v>1.00730447</v>
      </c>
      <c r="K597" s="4">
        <f t="shared" ca="1" si="127"/>
        <v>43.826819999999998</v>
      </c>
      <c r="L597" s="23">
        <f>IF(VLOOKUP(A597,$U$12:$AD$125,8)=VLOOKUP(A596,$U$12:$AD$125,8),0,VLOOKUP(A597,U$12:$AD$125,8))</f>
        <v>0</v>
      </c>
      <c r="M597" s="9">
        <f>IF(L597&gt;0,VLOOKUP(L597,T$12:$AC$125,7),0)</f>
        <v>0</v>
      </c>
      <c r="N597" s="10">
        <f t="shared" si="128"/>
        <v>0</v>
      </c>
      <c r="O597" s="10">
        <f t="shared" ca="1" si="129"/>
        <v>43.826819999999998</v>
      </c>
      <c r="P597" s="24" t="str">
        <f t="shared" si="133"/>
        <v>A+J=</v>
      </c>
      <c r="Q597" s="12">
        <f t="shared" si="134"/>
        <v>43656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</row>
    <row r="598" spans="1:168" x14ac:dyDescent="0.2">
      <c r="A598" s="109">
        <f t="shared" si="130"/>
        <v>43514</v>
      </c>
      <c r="B598" s="4">
        <f t="shared" ca="1" si="122"/>
        <v>6043.8268200000002</v>
      </c>
      <c r="C598" s="4">
        <f t="shared" si="131"/>
        <v>6000</v>
      </c>
      <c r="D598" s="6">
        <f ca="1">IF(A598&lt;$B$1,VLOOKUP(A598,[1]DI!$A$4:$B$15000,2,FALSE),0)</f>
        <v>6.4000000000000001E-2</v>
      </c>
      <c r="E598" s="4">
        <f t="shared" ca="1" si="124"/>
        <v>2.4620000000000002E-4</v>
      </c>
      <c r="F598" s="22">
        <f t="shared" si="123"/>
        <v>1.095</v>
      </c>
      <c r="G598" s="7">
        <f t="shared" ca="1" si="125"/>
        <v>1.000269589</v>
      </c>
      <c r="H598" s="4">
        <f ca="1">TRUNC(PRODUCT(G$10:G597),15)</f>
        <v>1.12413912921751</v>
      </c>
      <c r="I598" s="4">
        <f t="shared" ca="1" si="132"/>
        <v>1.1159874319852501</v>
      </c>
      <c r="J598" s="4">
        <f t="shared" ca="1" si="126"/>
        <v>1.00730447</v>
      </c>
      <c r="K598" s="4">
        <f t="shared" ca="1" si="127"/>
        <v>43.826819999999998</v>
      </c>
      <c r="L598" s="23">
        <f>IF(VLOOKUP(A598,$U$12:$AD$125,8)=VLOOKUP(A597,$U$12:$AD$125,8),0,VLOOKUP(A598,U$12:$AD$125,8))</f>
        <v>0</v>
      </c>
      <c r="M598" s="9">
        <f>IF(L598&gt;0,VLOOKUP(L598,T$12:$AC$125,7),0)</f>
        <v>0</v>
      </c>
      <c r="N598" s="10">
        <f t="shared" si="128"/>
        <v>0</v>
      </c>
      <c r="O598" s="10">
        <f t="shared" ca="1" si="129"/>
        <v>43.826819999999998</v>
      </c>
      <c r="P598" s="24" t="str">
        <f t="shared" si="133"/>
        <v>A+J=</v>
      </c>
      <c r="Q598" s="12">
        <f t="shared" si="134"/>
        <v>43656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</row>
    <row r="599" spans="1:168" x14ac:dyDescent="0.2">
      <c r="A599" s="109">
        <f t="shared" si="130"/>
        <v>43515</v>
      </c>
      <c r="B599" s="4">
        <f t="shared" ca="1" si="122"/>
        <v>6045.4561800000001</v>
      </c>
      <c r="C599" s="4">
        <f t="shared" si="131"/>
        <v>6000</v>
      </c>
      <c r="D599" s="6">
        <f ca="1">IF(A599&lt;$B$1,VLOOKUP(A599,[1]DI!$A$4:$B$15000,2,FALSE),0)</f>
        <v>6.4000000000000001E-2</v>
      </c>
      <c r="E599" s="4">
        <f t="shared" ca="1" si="124"/>
        <v>2.4620000000000002E-4</v>
      </c>
      <c r="F599" s="22">
        <f t="shared" si="123"/>
        <v>1.095</v>
      </c>
      <c r="G599" s="7">
        <f t="shared" ca="1" si="125"/>
        <v>1.000269589</v>
      </c>
      <c r="H599" s="4">
        <f ca="1">TRUNC(PRODUCT(G$10:G598),15)</f>
        <v>1.1244421847612101</v>
      </c>
      <c r="I599" s="4">
        <f t="shared" ca="1" si="132"/>
        <v>1.1159874319852501</v>
      </c>
      <c r="J599" s="4">
        <f t="shared" ca="1" si="126"/>
        <v>1.0075760300000001</v>
      </c>
      <c r="K599" s="4">
        <f t="shared" ca="1" si="127"/>
        <v>45.456180000000003</v>
      </c>
      <c r="L599" s="23">
        <f>IF(VLOOKUP(A599,$U$12:$AD$125,8)=VLOOKUP(A598,$U$12:$AD$125,8),0,VLOOKUP(A599,U$12:$AD$125,8))</f>
        <v>0</v>
      </c>
      <c r="M599" s="9">
        <f>IF(L599&gt;0,VLOOKUP(L599,T$12:$AC$125,7),0)</f>
        <v>0</v>
      </c>
      <c r="N599" s="10">
        <f t="shared" si="128"/>
        <v>0</v>
      </c>
      <c r="O599" s="10">
        <f t="shared" ca="1" si="129"/>
        <v>45.456180000000003</v>
      </c>
      <c r="P599" s="24" t="str">
        <f t="shared" si="133"/>
        <v>A+J=</v>
      </c>
      <c r="Q599" s="12">
        <f t="shared" si="134"/>
        <v>43656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</row>
    <row r="600" spans="1:168" x14ac:dyDescent="0.2">
      <c r="A600" s="109">
        <f t="shared" si="130"/>
        <v>43516</v>
      </c>
      <c r="B600" s="4">
        <f t="shared" ca="1" si="122"/>
        <v>6047.0859599900004</v>
      </c>
      <c r="C600" s="4">
        <f t="shared" si="131"/>
        <v>6000</v>
      </c>
      <c r="D600" s="6">
        <f ca="1">IF(A600&lt;$B$1,VLOOKUP(A600,[1]DI!$A$4:$B$15000,2,FALSE),0)</f>
        <v>6.4000000000000001E-2</v>
      </c>
      <c r="E600" s="4">
        <f t="shared" ca="1" si="124"/>
        <v>2.4620000000000002E-4</v>
      </c>
      <c r="F600" s="22">
        <f t="shared" si="123"/>
        <v>1.095</v>
      </c>
      <c r="G600" s="7">
        <f t="shared" ca="1" si="125"/>
        <v>1.000269589</v>
      </c>
      <c r="H600" s="4">
        <f ca="1">TRUNC(PRODUCT(G$10:G599),15)</f>
        <v>1.12474532200536</v>
      </c>
      <c r="I600" s="4">
        <f t="shared" ca="1" si="132"/>
        <v>1.1159874319852501</v>
      </c>
      <c r="J600" s="4">
        <f t="shared" ca="1" si="126"/>
        <v>1.0078476599999999</v>
      </c>
      <c r="K600" s="4">
        <f t="shared" ca="1" si="127"/>
        <v>47.085959989999999</v>
      </c>
      <c r="L600" s="23">
        <f>IF(VLOOKUP(A600,$U$12:$AD$125,8)=VLOOKUP(A599,$U$12:$AD$125,8),0,VLOOKUP(A600,U$12:$AD$125,8))</f>
        <v>0</v>
      </c>
      <c r="M600" s="9">
        <f>IF(L600&gt;0,VLOOKUP(L600,T$12:$AC$125,7),0)</f>
        <v>0</v>
      </c>
      <c r="N600" s="10">
        <f t="shared" si="128"/>
        <v>0</v>
      </c>
      <c r="O600" s="10">
        <f t="shared" ca="1" si="129"/>
        <v>47.085959989999999</v>
      </c>
      <c r="P600" s="24" t="str">
        <f t="shared" si="133"/>
        <v>A+J=</v>
      </c>
      <c r="Q600" s="12">
        <f t="shared" si="134"/>
        <v>43656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</row>
    <row r="601" spans="1:168" x14ac:dyDescent="0.2">
      <c r="A601" s="109">
        <f t="shared" si="130"/>
        <v>43517</v>
      </c>
      <c r="B601" s="4">
        <f t="shared" ca="1" si="122"/>
        <v>6048.7161599999999</v>
      </c>
      <c r="C601" s="4">
        <f t="shared" si="131"/>
        <v>6000</v>
      </c>
      <c r="D601" s="6">
        <f ca="1">IF(A601&lt;$B$1,VLOOKUP(A601,[1]DI!$A$4:$B$15000,2,FALSE),0)</f>
        <v>6.4000000000000001E-2</v>
      </c>
      <c r="E601" s="4">
        <f t="shared" ca="1" si="124"/>
        <v>2.4620000000000002E-4</v>
      </c>
      <c r="F601" s="22">
        <f t="shared" si="123"/>
        <v>1.095</v>
      </c>
      <c r="G601" s="7">
        <f t="shared" ca="1" si="125"/>
        <v>1.000269589</v>
      </c>
      <c r="H601" s="4">
        <f ca="1">TRUNC(PRODUCT(G$10:G600),15)</f>
        <v>1.1250485409719699</v>
      </c>
      <c r="I601" s="4">
        <f t="shared" ca="1" si="132"/>
        <v>1.1159874319852501</v>
      </c>
      <c r="J601" s="4">
        <f t="shared" ca="1" si="126"/>
        <v>1.00811936</v>
      </c>
      <c r="K601" s="4">
        <f t="shared" ca="1" si="127"/>
        <v>48.716160000000002</v>
      </c>
      <c r="L601" s="23">
        <f>IF(VLOOKUP(A601,$U$12:$AD$125,8)=VLOOKUP(A600,$U$12:$AD$125,8),0,VLOOKUP(A601,U$12:$AD$125,8))</f>
        <v>0</v>
      </c>
      <c r="M601" s="9">
        <f>IF(L601&gt;0,VLOOKUP(L601,T$12:$AC$125,7),0)</f>
        <v>0</v>
      </c>
      <c r="N601" s="10">
        <f t="shared" si="128"/>
        <v>0</v>
      </c>
      <c r="O601" s="10">
        <f t="shared" ca="1" si="129"/>
        <v>48.716160000000002</v>
      </c>
      <c r="P601" s="24" t="str">
        <f t="shared" si="133"/>
        <v>A+J=</v>
      </c>
      <c r="Q601" s="12">
        <f t="shared" si="134"/>
        <v>43656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</row>
    <row r="602" spans="1:168" x14ac:dyDescent="0.2">
      <c r="A602" s="109">
        <f t="shared" si="130"/>
        <v>43518</v>
      </c>
      <c r="B602" s="4">
        <f t="shared" ca="1" si="122"/>
        <v>6050.3468400000002</v>
      </c>
      <c r="C602" s="4">
        <f t="shared" si="131"/>
        <v>6000</v>
      </c>
      <c r="D602" s="6">
        <f ca="1">IF(A602&lt;$B$1,VLOOKUP(A602,[1]DI!$A$4:$B$15000,2,FALSE),0)</f>
        <v>6.4000000000000001E-2</v>
      </c>
      <c r="E602" s="4">
        <f t="shared" ca="1" si="124"/>
        <v>2.4620000000000002E-4</v>
      </c>
      <c r="F602" s="22">
        <f t="shared" si="123"/>
        <v>1.095</v>
      </c>
      <c r="G602" s="7">
        <f t="shared" ca="1" si="125"/>
        <v>1.000269589</v>
      </c>
      <c r="H602" s="4">
        <f ca="1">TRUNC(PRODUCT(G$10:G601),15)</f>
        <v>1.1253518416830901</v>
      </c>
      <c r="I602" s="4">
        <f t="shared" ca="1" si="132"/>
        <v>1.1159874319852501</v>
      </c>
      <c r="J602" s="4">
        <f t="shared" ca="1" si="126"/>
        <v>1.0083911400000001</v>
      </c>
      <c r="K602" s="4">
        <f t="shared" ca="1" si="127"/>
        <v>50.34684</v>
      </c>
      <c r="L602" s="23">
        <f>IF(VLOOKUP(A602,$U$12:$AD$125,8)=VLOOKUP(A601,$U$12:$AD$125,8),0,VLOOKUP(A602,U$12:$AD$125,8))</f>
        <v>0</v>
      </c>
      <c r="M602" s="9">
        <f>IF(L602&gt;0,VLOOKUP(L602,T$12:$AC$125,7),0)</f>
        <v>0</v>
      </c>
      <c r="N602" s="10">
        <f t="shared" si="128"/>
        <v>0</v>
      </c>
      <c r="O602" s="10">
        <f t="shared" ca="1" si="129"/>
        <v>50.34684</v>
      </c>
      <c r="P602" s="24" t="str">
        <f t="shared" si="133"/>
        <v>A+J=</v>
      </c>
      <c r="Q602" s="12">
        <f t="shared" si="134"/>
        <v>43656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</row>
    <row r="603" spans="1:168" x14ac:dyDescent="0.2">
      <c r="A603" s="109">
        <f t="shared" si="130"/>
        <v>43519</v>
      </c>
      <c r="B603" s="4">
        <f t="shared" ca="1" si="122"/>
        <v>6051.9779399899999</v>
      </c>
      <c r="C603" s="4">
        <f t="shared" si="131"/>
        <v>6000</v>
      </c>
      <c r="D603" s="6">
        <f ca="1">IF(A603&lt;$B$1,VLOOKUP(A603,[1]DI!$A$4:$B$15000,2,FALSE),0)</f>
        <v>0</v>
      </c>
      <c r="E603" s="4">
        <f t="shared" ca="1" si="124"/>
        <v>0</v>
      </c>
      <c r="F603" s="22">
        <f t="shared" si="123"/>
        <v>1.095</v>
      </c>
      <c r="G603" s="7">
        <f t="shared" ca="1" si="125"/>
        <v>1</v>
      </c>
      <c r="H603" s="4">
        <f ca="1">TRUNC(PRODUCT(G$10:G602),15)</f>
        <v>1.1256552241607301</v>
      </c>
      <c r="I603" s="4">
        <f t="shared" ca="1" si="132"/>
        <v>1.1159874319852501</v>
      </c>
      <c r="J603" s="4">
        <f t="shared" ca="1" si="126"/>
        <v>1.0086629899999999</v>
      </c>
      <c r="K603" s="4">
        <f t="shared" ca="1" si="127"/>
        <v>51.977939990000003</v>
      </c>
      <c r="L603" s="23">
        <f>IF(VLOOKUP(A603,$U$12:$AD$125,8)=VLOOKUP(A602,$U$12:$AD$125,8),0,VLOOKUP(A603,U$12:$AD$125,8))</f>
        <v>0</v>
      </c>
      <c r="M603" s="9">
        <f>IF(L603&gt;0,VLOOKUP(L603,T$12:$AC$125,7),0)</f>
        <v>0</v>
      </c>
      <c r="N603" s="10">
        <f t="shared" si="128"/>
        <v>0</v>
      </c>
      <c r="O603" s="10">
        <f t="shared" ca="1" si="129"/>
        <v>51.977939990000003</v>
      </c>
      <c r="P603" s="24" t="str">
        <f t="shared" si="133"/>
        <v>A+J=</v>
      </c>
      <c r="Q603" s="12">
        <f t="shared" si="134"/>
        <v>43656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</row>
    <row r="604" spans="1:168" x14ac:dyDescent="0.2">
      <c r="A604" s="109">
        <f t="shared" si="130"/>
        <v>43520</v>
      </c>
      <c r="B604" s="4">
        <f t="shared" ca="1" si="122"/>
        <v>6051.9779399899999</v>
      </c>
      <c r="C604" s="4">
        <f t="shared" si="131"/>
        <v>6000</v>
      </c>
      <c r="D604" s="6">
        <f ca="1">IF(A604&lt;$B$1,VLOOKUP(A604,[1]DI!$A$4:$B$15000,2,FALSE),0)</f>
        <v>0</v>
      </c>
      <c r="E604" s="4">
        <f t="shared" ca="1" si="124"/>
        <v>0</v>
      </c>
      <c r="F604" s="22">
        <f t="shared" si="123"/>
        <v>1.095</v>
      </c>
      <c r="G604" s="7">
        <f t="shared" ca="1" si="125"/>
        <v>1</v>
      </c>
      <c r="H604" s="4">
        <f ca="1">TRUNC(PRODUCT(G$10:G603),15)</f>
        <v>1.1256552241607301</v>
      </c>
      <c r="I604" s="4">
        <f t="shared" ca="1" si="132"/>
        <v>1.1159874319852501</v>
      </c>
      <c r="J604" s="4">
        <f t="shared" ca="1" si="126"/>
        <v>1.0086629899999999</v>
      </c>
      <c r="K604" s="4">
        <f t="shared" ca="1" si="127"/>
        <v>51.977939990000003</v>
      </c>
      <c r="L604" s="23">
        <f>IF(VLOOKUP(A604,$U$12:$AD$125,8)=VLOOKUP(A603,$U$12:$AD$125,8),0,VLOOKUP(A604,U$12:$AD$125,8))</f>
        <v>0</v>
      </c>
      <c r="M604" s="9">
        <f>IF(L604&gt;0,VLOOKUP(L604,T$12:$AC$125,7),0)</f>
        <v>0</v>
      </c>
      <c r="N604" s="10">
        <f t="shared" si="128"/>
        <v>0</v>
      </c>
      <c r="O604" s="10">
        <f t="shared" ca="1" si="129"/>
        <v>51.977939990000003</v>
      </c>
      <c r="P604" s="24" t="str">
        <f t="shared" si="133"/>
        <v>A+J=</v>
      </c>
      <c r="Q604" s="12">
        <f t="shared" si="134"/>
        <v>43656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</row>
    <row r="605" spans="1:168" x14ac:dyDescent="0.2">
      <c r="A605" s="109">
        <f t="shared" si="130"/>
        <v>43521</v>
      </c>
      <c r="B605" s="4">
        <f t="shared" ca="1" si="122"/>
        <v>6051.9779399899999</v>
      </c>
      <c r="C605" s="4">
        <f t="shared" si="131"/>
        <v>6000</v>
      </c>
      <c r="D605" s="6">
        <f ca="1">IF(A605&lt;$B$1,VLOOKUP(A605,[1]DI!$A$4:$B$15000,2,FALSE),0)</f>
        <v>6.4000000000000001E-2</v>
      </c>
      <c r="E605" s="4">
        <f t="shared" ca="1" si="124"/>
        <v>2.4620000000000002E-4</v>
      </c>
      <c r="F605" s="22">
        <f t="shared" si="123"/>
        <v>1.095</v>
      </c>
      <c r="G605" s="7">
        <f t="shared" ca="1" si="125"/>
        <v>1.000269589</v>
      </c>
      <c r="H605" s="4">
        <f ca="1">TRUNC(PRODUCT(G$10:G604),15)</f>
        <v>1.1256552241607301</v>
      </c>
      <c r="I605" s="4">
        <f t="shared" ca="1" si="132"/>
        <v>1.1159874319852501</v>
      </c>
      <c r="J605" s="4">
        <f t="shared" ca="1" si="126"/>
        <v>1.0086629899999999</v>
      </c>
      <c r="K605" s="4">
        <f t="shared" ca="1" si="127"/>
        <v>51.977939990000003</v>
      </c>
      <c r="L605" s="23">
        <f>IF(VLOOKUP(A605,$U$12:$AD$125,8)=VLOOKUP(A604,$U$12:$AD$125,8),0,VLOOKUP(A605,U$12:$AD$125,8))</f>
        <v>0</v>
      </c>
      <c r="M605" s="9">
        <f>IF(L605&gt;0,VLOOKUP(L605,T$12:$AC$125,7),0)</f>
        <v>0</v>
      </c>
      <c r="N605" s="10">
        <f t="shared" si="128"/>
        <v>0</v>
      </c>
      <c r="O605" s="10">
        <f t="shared" ca="1" si="129"/>
        <v>51.977939990000003</v>
      </c>
      <c r="P605" s="24" t="str">
        <f t="shared" si="133"/>
        <v>A+J=</v>
      </c>
      <c r="Q605" s="12">
        <f t="shared" si="134"/>
        <v>43656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</row>
    <row r="606" spans="1:168" x14ac:dyDescent="0.2">
      <c r="A606" s="109">
        <f t="shared" si="130"/>
        <v>43522</v>
      </c>
      <c r="B606" s="4">
        <f t="shared" ref="B606:B669" ca="1" si="135">IF(A606&lt;=TODAY(),C606+K606,IF(AND(A606&gt;TODAY(),A606&lt;=$B$1),IF(VLOOKUP(TODAY(),$A$10:$D$1400,4,FALSE)=0,"n.d",C606+K606),"n.d"))</f>
        <v>6053.6095199900001</v>
      </c>
      <c r="C606" s="4">
        <f t="shared" si="131"/>
        <v>6000</v>
      </c>
      <c r="D606" s="6">
        <f ca="1">IF(A606&lt;$B$1,VLOOKUP(A606,[1]DI!$A$4:$B$15000,2,FALSE),0)</f>
        <v>6.4000000000000001E-2</v>
      </c>
      <c r="E606" s="4">
        <f t="shared" ca="1" si="124"/>
        <v>2.4620000000000002E-4</v>
      </c>
      <c r="F606" s="22">
        <f t="shared" si="123"/>
        <v>1.095</v>
      </c>
      <c r="G606" s="7">
        <f t="shared" ca="1" si="125"/>
        <v>1.000269589</v>
      </c>
      <c r="H606" s="4">
        <f ca="1">TRUNC(PRODUCT(G$10:G605),15)</f>
        <v>1.1259586884269599</v>
      </c>
      <c r="I606" s="4">
        <f t="shared" ca="1" si="132"/>
        <v>1.1159874319852501</v>
      </c>
      <c r="J606" s="4">
        <f t="shared" ca="1" si="126"/>
        <v>1.00893492</v>
      </c>
      <c r="K606" s="4">
        <f t="shared" ca="1" si="127"/>
        <v>53.609519990000003</v>
      </c>
      <c r="L606" s="23">
        <f>IF(VLOOKUP(A606,$U$12:$AD$125,8)=VLOOKUP(A605,$U$12:$AD$125,8),0,VLOOKUP(A606,U$12:$AD$125,8))</f>
        <v>0</v>
      </c>
      <c r="M606" s="9">
        <f>IF(L606&gt;0,VLOOKUP(L606,T$12:$AC$125,7),0)</f>
        <v>0</v>
      </c>
      <c r="N606" s="10">
        <f t="shared" si="128"/>
        <v>0</v>
      </c>
      <c r="O606" s="10">
        <f t="shared" ca="1" si="129"/>
        <v>53.609519990000003</v>
      </c>
      <c r="P606" s="24" t="str">
        <f t="shared" si="133"/>
        <v>A+J=</v>
      </c>
      <c r="Q606" s="12">
        <f t="shared" si="134"/>
        <v>43656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</row>
    <row r="607" spans="1:168" x14ac:dyDescent="0.2">
      <c r="A607" s="109">
        <f t="shared" si="130"/>
        <v>43523</v>
      </c>
      <c r="B607" s="4">
        <f t="shared" ca="1" si="135"/>
        <v>6055.2415199999996</v>
      </c>
      <c r="C607" s="4">
        <f t="shared" si="131"/>
        <v>6000</v>
      </c>
      <c r="D607" s="6">
        <f ca="1">IF(A607&lt;$B$1,VLOOKUP(A607,[1]DI!$A$4:$B$15000,2,FALSE),0)</f>
        <v>6.4000000000000001E-2</v>
      </c>
      <c r="E607" s="4">
        <f t="shared" ca="1" si="124"/>
        <v>2.4620000000000002E-4</v>
      </c>
      <c r="F607" s="22">
        <f t="shared" si="123"/>
        <v>1.095</v>
      </c>
      <c r="G607" s="7">
        <f t="shared" ca="1" si="125"/>
        <v>1.000269589</v>
      </c>
      <c r="H607" s="4">
        <f ca="1">TRUNC(PRODUCT(G$10:G606),15)</f>
        <v>1.12626223450381</v>
      </c>
      <c r="I607" s="4">
        <f t="shared" ca="1" si="132"/>
        <v>1.1159874319852501</v>
      </c>
      <c r="J607" s="4">
        <f t="shared" ca="1" si="126"/>
        <v>1.00920692</v>
      </c>
      <c r="K607" s="4">
        <f t="shared" ca="1" si="127"/>
        <v>55.241520000000001</v>
      </c>
      <c r="L607" s="23">
        <f>IF(VLOOKUP(A607,$U$12:$AD$125,8)=VLOOKUP(A606,$U$12:$AD$125,8),0,VLOOKUP(A607,U$12:$AD$125,8))</f>
        <v>0</v>
      </c>
      <c r="M607" s="9">
        <f>IF(L607&gt;0,VLOOKUP(L607,T$12:$AC$125,7),0)</f>
        <v>0</v>
      </c>
      <c r="N607" s="10">
        <f t="shared" si="128"/>
        <v>0</v>
      </c>
      <c r="O607" s="10">
        <f t="shared" ca="1" si="129"/>
        <v>55.241520000000001</v>
      </c>
      <c r="P607" s="24" t="str">
        <f t="shared" si="133"/>
        <v>A+J=</v>
      </c>
      <c r="Q607" s="12">
        <f t="shared" si="134"/>
        <v>43656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</row>
    <row r="608" spans="1:168" x14ac:dyDescent="0.2">
      <c r="A608" s="109">
        <f t="shared" si="130"/>
        <v>43524</v>
      </c>
      <c r="B608" s="4">
        <f t="shared" ca="1" si="135"/>
        <v>6056.8739400000004</v>
      </c>
      <c r="C608" s="4">
        <f t="shared" si="131"/>
        <v>6000</v>
      </c>
      <c r="D608" s="6">
        <f ca="1">IF(A608&lt;$B$1,VLOOKUP(A608,[1]DI!$A$4:$B$15000,2,FALSE),0)</f>
        <v>6.4000000000000001E-2</v>
      </c>
      <c r="E608" s="4">
        <f t="shared" ca="1" si="124"/>
        <v>2.4620000000000002E-4</v>
      </c>
      <c r="F608" s="22">
        <f t="shared" si="123"/>
        <v>1.095</v>
      </c>
      <c r="G608" s="7">
        <f t="shared" ca="1" si="125"/>
        <v>1.000269589</v>
      </c>
      <c r="H608" s="4">
        <f ca="1">TRUNC(PRODUCT(G$10:G607),15)</f>
        <v>1.1265658624133501</v>
      </c>
      <c r="I608" s="4">
        <f t="shared" ca="1" si="132"/>
        <v>1.1159874319852501</v>
      </c>
      <c r="J608" s="4">
        <f t="shared" ca="1" si="126"/>
        <v>1.0094789900000001</v>
      </c>
      <c r="K608" s="4">
        <f t="shared" ca="1" si="127"/>
        <v>56.873939999999997</v>
      </c>
      <c r="L608" s="23">
        <f>IF(VLOOKUP(A608,$U$12:$AD$125,8)=VLOOKUP(A607,$U$12:$AD$125,8),0,VLOOKUP(A608,U$12:$AD$125,8))</f>
        <v>0</v>
      </c>
      <c r="M608" s="9">
        <f>IF(L608&gt;0,VLOOKUP(L608,T$12:$AC$125,7),0)</f>
        <v>0</v>
      </c>
      <c r="N608" s="10">
        <f t="shared" si="128"/>
        <v>0</v>
      </c>
      <c r="O608" s="10">
        <f t="shared" ca="1" si="129"/>
        <v>56.873939999999997</v>
      </c>
      <c r="P608" s="24" t="str">
        <f t="shared" si="133"/>
        <v>A+J=</v>
      </c>
      <c r="Q608" s="12">
        <f t="shared" si="134"/>
        <v>43656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</row>
    <row r="609" spans="1:171" x14ac:dyDescent="0.2">
      <c r="A609" s="109">
        <f t="shared" si="130"/>
        <v>43525</v>
      </c>
      <c r="B609" s="4">
        <f t="shared" ca="1" si="135"/>
        <v>6058.5067799899998</v>
      </c>
      <c r="C609" s="4">
        <f t="shared" si="131"/>
        <v>6000</v>
      </c>
      <c r="D609" s="6">
        <f ca="1">IF(A609&lt;$B$1,VLOOKUP(A609,[1]DI!$A$4:$B$15000,2,FALSE),0)</f>
        <v>6.4000000000000001E-2</v>
      </c>
      <c r="E609" s="4">
        <f t="shared" ca="1" si="124"/>
        <v>2.4620000000000002E-4</v>
      </c>
      <c r="F609" s="22">
        <f t="shared" si="123"/>
        <v>1.095</v>
      </c>
      <c r="G609" s="7">
        <f t="shared" ca="1" si="125"/>
        <v>1.000269589</v>
      </c>
      <c r="H609" s="4">
        <f ca="1">TRUNC(PRODUCT(G$10:G608),15)</f>
        <v>1.1268695721776301</v>
      </c>
      <c r="I609" s="4">
        <f t="shared" ca="1" si="132"/>
        <v>1.1159874319852501</v>
      </c>
      <c r="J609" s="4">
        <f t="shared" ca="1" si="126"/>
        <v>1.0097511299999999</v>
      </c>
      <c r="K609" s="4">
        <f t="shared" ca="1" si="127"/>
        <v>58.506779989999998</v>
      </c>
      <c r="L609" s="23">
        <f>IF(VLOOKUP(A609,$U$12:$AD$125,8)=VLOOKUP(A608,$U$12:$AD$125,8),0,VLOOKUP(A609,U$12:$AD$125,8))</f>
        <v>0</v>
      </c>
      <c r="M609" s="9">
        <f>IF(L609&gt;0,VLOOKUP(L609,T$12:$AC$125,7),0)</f>
        <v>0</v>
      </c>
      <c r="N609" s="10">
        <f t="shared" si="128"/>
        <v>0</v>
      </c>
      <c r="O609" s="10">
        <f t="shared" ca="1" si="129"/>
        <v>58.506779989999998</v>
      </c>
      <c r="P609" s="24" t="str">
        <f t="shared" si="133"/>
        <v>A+J=</v>
      </c>
      <c r="Q609" s="12">
        <f t="shared" si="134"/>
        <v>43656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</row>
    <row r="610" spans="1:171" x14ac:dyDescent="0.2">
      <c r="A610" s="109">
        <f t="shared" si="130"/>
        <v>43526</v>
      </c>
      <c r="B610" s="4">
        <f t="shared" ca="1" si="135"/>
        <v>6060.1400999899997</v>
      </c>
      <c r="C610" s="4">
        <f t="shared" si="131"/>
        <v>6000</v>
      </c>
      <c r="D610" s="6">
        <f ca="1">IF(A610&lt;$B$1,VLOOKUP(A610,[1]DI!$A$4:$B$15000,2,FALSE),0)</f>
        <v>0</v>
      </c>
      <c r="E610" s="4">
        <f t="shared" ca="1" si="124"/>
        <v>0</v>
      </c>
      <c r="F610" s="22">
        <f t="shared" si="123"/>
        <v>1.095</v>
      </c>
      <c r="G610" s="7">
        <f t="shared" ca="1" si="125"/>
        <v>1</v>
      </c>
      <c r="H610" s="4">
        <f ca="1">TRUNC(PRODUCT(G$10:G609),15)</f>
        <v>1.12717336381873</v>
      </c>
      <c r="I610" s="4">
        <f t="shared" ca="1" si="132"/>
        <v>1.1159874319852501</v>
      </c>
      <c r="J610" s="4">
        <f t="shared" ca="1" si="126"/>
        <v>1.01002335</v>
      </c>
      <c r="K610" s="4">
        <f t="shared" ca="1" si="127"/>
        <v>60.140099990000003</v>
      </c>
      <c r="L610" s="23">
        <f>IF(VLOOKUP(A610,$U$12:$AD$125,8)=VLOOKUP(A609,$U$12:$AD$125,8),0,VLOOKUP(A610,U$12:$AD$125,8))</f>
        <v>0</v>
      </c>
      <c r="M610" s="9">
        <f>IF(L610&gt;0,VLOOKUP(L610,T$12:$AC$125,7),0)</f>
        <v>0</v>
      </c>
      <c r="N610" s="10">
        <f t="shared" si="128"/>
        <v>0</v>
      </c>
      <c r="O610" s="10">
        <f t="shared" ca="1" si="129"/>
        <v>60.140099990000003</v>
      </c>
      <c r="P610" s="24" t="str">
        <f t="shared" si="133"/>
        <v>A+J=</v>
      </c>
      <c r="Q610" s="12">
        <f t="shared" si="134"/>
        <v>43656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</row>
    <row r="611" spans="1:171" x14ac:dyDescent="0.2">
      <c r="A611" s="109">
        <f t="shared" si="130"/>
        <v>43527</v>
      </c>
      <c r="B611" s="4">
        <f t="shared" ca="1" si="135"/>
        <v>6060.1400999899997</v>
      </c>
      <c r="C611" s="4">
        <f t="shared" si="131"/>
        <v>6000</v>
      </c>
      <c r="D611" s="6">
        <f ca="1">IF(A611&lt;$B$1,VLOOKUP(A611,[1]DI!$A$4:$B$15000,2,FALSE),0)</f>
        <v>0</v>
      </c>
      <c r="E611" s="4">
        <f t="shared" ca="1" si="124"/>
        <v>0</v>
      </c>
      <c r="F611" s="22">
        <f t="shared" si="123"/>
        <v>1.095</v>
      </c>
      <c r="G611" s="7">
        <f t="shared" ca="1" si="125"/>
        <v>1</v>
      </c>
      <c r="H611" s="4">
        <f ca="1">TRUNC(PRODUCT(G$10:G610),15)</f>
        <v>1.12717336381873</v>
      </c>
      <c r="I611" s="4">
        <f t="shared" ca="1" si="132"/>
        <v>1.1159874319852501</v>
      </c>
      <c r="J611" s="4">
        <f t="shared" ca="1" si="126"/>
        <v>1.01002335</v>
      </c>
      <c r="K611" s="4">
        <f t="shared" ca="1" si="127"/>
        <v>60.140099990000003</v>
      </c>
      <c r="L611" s="23">
        <f>IF(VLOOKUP(A611,$U$12:$AD$125,8)=VLOOKUP(A610,$U$12:$AD$125,8),0,VLOOKUP(A611,U$12:$AD$125,8))</f>
        <v>0</v>
      </c>
      <c r="M611" s="9">
        <f>IF(L611&gt;0,VLOOKUP(L611,T$12:$AC$125,7),0)</f>
        <v>0</v>
      </c>
      <c r="N611" s="10">
        <f t="shared" si="128"/>
        <v>0</v>
      </c>
      <c r="O611" s="10">
        <f t="shared" ca="1" si="129"/>
        <v>60.140099990000003</v>
      </c>
      <c r="P611" s="24" t="str">
        <f t="shared" si="133"/>
        <v>A+J=</v>
      </c>
      <c r="Q611" s="12">
        <f t="shared" si="134"/>
        <v>43656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</row>
    <row r="612" spans="1:171" x14ac:dyDescent="0.2">
      <c r="A612" s="109">
        <f t="shared" si="130"/>
        <v>43528</v>
      </c>
      <c r="B612" s="4">
        <f t="shared" ca="1" si="135"/>
        <v>6060.1400999899997</v>
      </c>
      <c r="C612" s="4">
        <f t="shared" si="131"/>
        <v>6000</v>
      </c>
      <c r="D612" s="6">
        <f ca="1">IF(A612&lt;$B$1,VLOOKUP(A612,[1]DI!$A$4:$B$15000,2,FALSE),0)</f>
        <v>0</v>
      </c>
      <c r="E612" s="4">
        <f t="shared" ca="1" si="124"/>
        <v>0</v>
      </c>
      <c r="F612" s="22">
        <f t="shared" si="123"/>
        <v>1.095</v>
      </c>
      <c r="G612" s="7">
        <f t="shared" ca="1" si="125"/>
        <v>1</v>
      </c>
      <c r="H612" s="4">
        <f ca="1">TRUNC(PRODUCT(G$10:G611),15)</f>
        <v>1.12717336381873</v>
      </c>
      <c r="I612" s="4">
        <f t="shared" ca="1" si="132"/>
        <v>1.1159874319852501</v>
      </c>
      <c r="J612" s="4">
        <f t="shared" ca="1" si="126"/>
        <v>1.01002335</v>
      </c>
      <c r="K612" s="4">
        <f t="shared" ca="1" si="127"/>
        <v>60.140099990000003</v>
      </c>
      <c r="L612" s="23">
        <f>IF(VLOOKUP(A612,$U$12:$AD$125,8)=VLOOKUP(A611,$U$12:$AD$125,8),0,VLOOKUP(A612,U$12:$AD$125,8))</f>
        <v>0</v>
      </c>
      <c r="M612" s="9">
        <f>IF(L612&gt;0,VLOOKUP(L612,T$12:$AC$125,7),0)</f>
        <v>0</v>
      </c>
      <c r="N612" s="10">
        <f t="shared" si="128"/>
        <v>0</v>
      </c>
      <c r="O612" s="10">
        <f t="shared" ca="1" si="129"/>
        <v>60.140099990000003</v>
      </c>
      <c r="P612" s="24" t="str">
        <f t="shared" si="133"/>
        <v>A+J=</v>
      </c>
      <c r="Q612" s="12">
        <f t="shared" si="134"/>
        <v>43656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</row>
    <row r="613" spans="1:171" x14ac:dyDescent="0.2">
      <c r="A613" s="109">
        <f t="shared" si="130"/>
        <v>43529</v>
      </c>
      <c r="B613" s="4">
        <f t="shared" ca="1" si="135"/>
        <v>6060.1400999899997</v>
      </c>
      <c r="C613" s="4">
        <f t="shared" si="131"/>
        <v>6000</v>
      </c>
      <c r="D613" s="6">
        <f ca="1">IF(A613&lt;$B$1,VLOOKUP(A613,[1]DI!$A$4:$B$15000,2,FALSE),0)</f>
        <v>0</v>
      </c>
      <c r="E613" s="4">
        <f t="shared" ca="1" si="124"/>
        <v>0</v>
      </c>
      <c r="F613" s="22">
        <f t="shared" si="123"/>
        <v>1.095</v>
      </c>
      <c r="G613" s="7">
        <f t="shared" ca="1" si="125"/>
        <v>1</v>
      </c>
      <c r="H613" s="4">
        <f ca="1">TRUNC(PRODUCT(G$10:G612),15)</f>
        <v>1.12717336381873</v>
      </c>
      <c r="I613" s="4">
        <f t="shared" ca="1" si="132"/>
        <v>1.1159874319852501</v>
      </c>
      <c r="J613" s="4">
        <f t="shared" ca="1" si="126"/>
        <v>1.01002335</v>
      </c>
      <c r="K613" s="4">
        <f t="shared" ca="1" si="127"/>
        <v>60.140099990000003</v>
      </c>
      <c r="L613" s="23">
        <f>IF(VLOOKUP(A613,$U$12:$AD$125,8)=VLOOKUP(A612,$U$12:$AD$125,8),0,VLOOKUP(A613,U$12:$AD$125,8))</f>
        <v>0</v>
      </c>
      <c r="M613" s="9">
        <f>IF(L613&gt;0,VLOOKUP(L613,T$12:$AC$125,7),0)</f>
        <v>0</v>
      </c>
      <c r="N613" s="10">
        <f t="shared" si="128"/>
        <v>0</v>
      </c>
      <c r="O613" s="10">
        <f t="shared" ca="1" si="129"/>
        <v>60.140099990000003</v>
      </c>
      <c r="P613" s="24" t="str">
        <f t="shared" si="133"/>
        <v>A+J=</v>
      </c>
      <c r="Q613" s="12">
        <f t="shared" si="134"/>
        <v>43656</v>
      </c>
      <c r="R613" s="13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  <c r="FM613" s="38"/>
      <c r="FN613" s="38"/>
      <c r="FO613" s="38"/>
    </row>
    <row r="614" spans="1:171" x14ac:dyDescent="0.2">
      <c r="A614" s="109">
        <f t="shared" si="130"/>
        <v>43530</v>
      </c>
      <c r="B614" s="4">
        <f t="shared" ca="1" si="135"/>
        <v>6060.1400999899997</v>
      </c>
      <c r="C614" s="4">
        <f t="shared" si="131"/>
        <v>6000</v>
      </c>
      <c r="D614" s="6">
        <f ca="1">IF(A614&lt;$B$1,VLOOKUP(A614,[1]DI!$A$4:$B$15000,2,FALSE),0)</f>
        <v>6.4000000000000001E-2</v>
      </c>
      <c r="E614" s="4">
        <f t="shared" ca="1" si="124"/>
        <v>2.4620000000000002E-4</v>
      </c>
      <c r="F614" s="22">
        <f t="shared" si="123"/>
        <v>1.095</v>
      </c>
      <c r="G614" s="7">
        <f t="shared" ca="1" si="125"/>
        <v>1.000269589</v>
      </c>
      <c r="H614" s="4">
        <f ca="1">TRUNC(PRODUCT(G$10:G613),15)</f>
        <v>1.12717336381873</v>
      </c>
      <c r="I614" s="4">
        <f t="shared" ca="1" si="132"/>
        <v>1.1159874319852501</v>
      </c>
      <c r="J614" s="4">
        <f t="shared" ca="1" si="126"/>
        <v>1.01002335</v>
      </c>
      <c r="K614" s="4">
        <f t="shared" ca="1" si="127"/>
        <v>60.140099990000003</v>
      </c>
      <c r="L614" s="23">
        <f>IF(VLOOKUP(A614,$U$12:$AD$125,8)=VLOOKUP(A613,$U$12:$AD$125,8),0,VLOOKUP(A614,U$12:$AD$125,8))</f>
        <v>0</v>
      </c>
      <c r="M614" s="9">
        <f>IF(L614&gt;0,VLOOKUP(L614,T$12:$AC$125,7),0)</f>
        <v>0</v>
      </c>
      <c r="N614" s="10">
        <f t="shared" si="128"/>
        <v>0</v>
      </c>
      <c r="O614" s="10">
        <f t="shared" ca="1" si="129"/>
        <v>60.140099990000003</v>
      </c>
      <c r="P614" s="24" t="str">
        <f t="shared" si="133"/>
        <v>A+J=</v>
      </c>
      <c r="Q614" s="12">
        <f t="shared" si="134"/>
        <v>43656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</row>
    <row r="615" spans="1:171" x14ac:dyDescent="0.2">
      <c r="A615" s="109">
        <f t="shared" si="130"/>
        <v>43531</v>
      </c>
      <c r="B615" s="4">
        <f t="shared" ca="1" si="135"/>
        <v>6061.7738399999998</v>
      </c>
      <c r="C615" s="4">
        <f t="shared" si="131"/>
        <v>6000</v>
      </c>
      <c r="D615" s="6">
        <f ca="1">IF(A615&lt;$B$1,VLOOKUP(A615,[1]DI!$A$4:$B$15000,2,FALSE),0)</f>
        <v>6.4000000000000001E-2</v>
      </c>
      <c r="E615" s="4">
        <f t="shared" ca="1" si="124"/>
        <v>2.4620000000000002E-4</v>
      </c>
      <c r="F615" s="22">
        <f t="shared" si="123"/>
        <v>1.095</v>
      </c>
      <c r="G615" s="7">
        <f t="shared" ca="1" si="125"/>
        <v>1.000269589</v>
      </c>
      <c r="H615" s="4">
        <f ca="1">TRUNC(PRODUCT(G$10:G614),15)</f>
        <v>1.1274772373587101</v>
      </c>
      <c r="I615" s="4">
        <f t="shared" ca="1" si="132"/>
        <v>1.1159874319852501</v>
      </c>
      <c r="J615" s="4">
        <f t="shared" ca="1" si="126"/>
        <v>1.0102956400000001</v>
      </c>
      <c r="K615" s="4">
        <f t="shared" ca="1" si="127"/>
        <v>61.77384</v>
      </c>
      <c r="L615" s="23">
        <f>IF(VLOOKUP(A615,$U$12:$AD$125,8)=VLOOKUP(A614,$U$12:$AD$125,8),0,VLOOKUP(A615,U$12:$AD$125,8))</f>
        <v>0</v>
      </c>
      <c r="M615" s="9">
        <f>IF(L615&gt;0,VLOOKUP(L615,T$12:$AC$125,7),0)</f>
        <v>0</v>
      </c>
      <c r="N615" s="10">
        <f t="shared" si="128"/>
        <v>0</v>
      </c>
      <c r="O615" s="10">
        <f t="shared" ca="1" si="129"/>
        <v>61.77384</v>
      </c>
      <c r="P615" s="24" t="str">
        <f t="shared" si="133"/>
        <v>A+J=</v>
      </c>
      <c r="Q615" s="12">
        <f t="shared" si="134"/>
        <v>43656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</row>
    <row r="616" spans="1:171" x14ac:dyDescent="0.2">
      <c r="A616" s="109">
        <f t="shared" si="130"/>
        <v>43532</v>
      </c>
      <c r="B616" s="4">
        <f t="shared" ca="1" si="135"/>
        <v>6063.4080599999998</v>
      </c>
      <c r="C616" s="4">
        <f t="shared" si="131"/>
        <v>6000</v>
      </c>
      <c r="D616" s="6">
        <f ca="1">IF(A616&lt;$B$1,VLOOKUP(A616,[1]DI!$A$4:$B$15000,2,FALSE),0)</f>
        <v>6.4000000000000001E-2</v>
      </c>
      <c r="E616" s="4">
        <f t="shared" ca="1" si="124"/>
        <v>2.4620000000000002E-4</v>
      </c>
      <c r="F616" s="22">
        <f t="shared" si="123"/>
        <v>1.095</v>
      </c>
      <c r="G616" s="7">
        <f t="shared" ca="1" si="125"/>
        <v>1.000269589</v>
      </c>
      <c r="H616" s="4">
        <f ca="1">TRUNC(PRODUCT(G$10:G615),15)</f>
        <v>1.1277811928196499</v>
      </c>
      <c r="I616" s="4">
        <f t="shared" ca="1" si="132"/>
        <v>1.1159874319852501</v>
      </c>
      <c r="J616" s="4">
        <f t="shared" ca="1" si="126"/>
        <v>1.0105680100000001</v>
      </c>
      <c r="K616" s="4">
        <f t="shared" ca="1" si="127"/>
        <v>63.408059999999999</v>
      </c>
      <c r="L616" s="23">
        <f>IF(VLOOKUP(A616,$U$12:$AD$125,8)=VLOOKUP(A615,$U$12:$AD$125,8),0,VLOOKUP(A616,U$12:$AD$125,8))</f>
        <v>0</v>
      </c>
      <c r="M616" s="9">
        <f>IF(L616&gt;0,VLOOKUP(L616,T$12:$AC$125,7),0)</f>
        <v>0</v>
      </c>
      <c r="N616" s="10">
        <f t="shared" si="128"/>
        <v>0</v>
      </c>
      <c r="O616" s="10">
        <f t="shared" ca="1" si="129"/>
        <v>63.408059999999999</v>
      </c>
      <c r="P616" s="24" t="str">
        <f t="shared" si="133"/>
        <v>A+J=</v>
      </c>
      <c r="Q616" s="12">
        <f t="shared" si="134"/>
        <v>43656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</row>
    <row r="617" spans="1:171" x14ac:dyDescent="0.2">
      <c r="A617" s="109">
        <f t="shared" si="130"/>
        <v>43533</v>
      </c>
      <c r="B617" s="4">
        <f t="shared" ca="1" si="135"/>
        <v>6065.0426399899998</v>
      </c>
      <c r="C617" s="4">
        <f t="shared" si="131"/>
        <v>6000</v>
      </c>
      <c r="D617" s="6">
        <f ca="1">IF(A617&lt;$B$1,VLOOKUP(A617,[1]DI!$A$4:$B$15000,2,FALSE),0)</f>
        <v>0</v>
      </c>
      <c r="E617" s="4">
        <f t="shared" ca="1" si="124"/>
        <v>0</v>
      </c>
      <c r="F617" s="22">
        <f t="shared" si="123"/>
        <v>1.095</v>
      </c>
      <c r="G617" s="7">
        <f t="shared" ca="1" si="125"/>
        <v>1</v>
      </c>
      <c r="H617" s="4">
        <f ca="1">TRUNC(PRODUCT(G$10:G616),15)</f>
        <v>1.1280852302236399</v>
      </c>
      <c r="I617" s="4">
        <f t="shared" ca="1" si="132"/>
        <v>1.1159874319852501</v>
      </c>
      <c r="J617" s="4">
        <f t="shared" ca="1" si="126"/>
        <v>1.01084044</v>
      </c>
      <c r="K617" s="4">
        <f t="shared" ca="1" si="127"/>
        <v>65.042639989999998</v>
      </c>
      <c r="L617" s="23">
        <f>IF(VLOOKUP(A617,$U$12:$AD$125,8)=VLOOKUP(A616,$U$12:$AD$125,8),0,VLOOKUP(A617,U$12:$AD$125,8))</f>
        <v>0</v>
      </c>
      <c r="M617" s="9">
        <f>IF(L617&gt;0,VLOOKUP(L617,T$12:$AC$125,7),0)</f>
        <v>0</v>
      </c>
      <c r="N617" s="10">
        <f t="shared" si="128"/>
        <v>0</v>
      </c>
      <c r="O617" s="10">
        <f t="shared" ca="1" si="129"/>
        <v>65.042639989999998</v>
      </c>
      <c r="P617" s="24" t="str">
        <f t="shared" si="133"/>
        <v>A+J=</v>
      </c>
      <c r="Q617" s="12">
        <f t="shared" si="134"/>
        <v>43656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</row>
    <row r="618" spans="1:171" x14ac:dyDescent="0.2">
      <c r="A618" s="109">
        <f t="shared" si="130"/>
        <v>43534</v>
      </c>
      <c r="B618" s="4">
        <f t="shared" ca="1" si="135"/>
        <v>6065.0426399899998</v>
      </c>
      <c r="C618" s="4">
        <f t="shared" si="131"/>
        <v>6000</v>
      </c>
      <c r="D618" s="6">
        <f ca="1">IF(A618&lt;$B$1,VLOOKUP(A618,[1]DI!$A$4:$B$15000,2,FALSE),0)</f>
        <v>0</v>
      </c>
      <c r="E618" s="4">
        <f t="shared" ca="1" si="124"/>
        <v>0</v>
      </c>
      <c r="F618" s="22">
        <f t="shared" si="123"/>
        <v>1.095</v>
      </c>
      <c r="G618" s="7">
        <f t="shared" ca="1" si="125"/>
        <v>1</v>
      </c>
      <c r="H618" s="4">
        <f ca="1">TRUNC(PRODUCT(G$10:G617),15)</f>
        <v>1.1280852302236399</v>
      </c>
      <c r="I618" s="4">
        <f t="shared" ca="1" si="132"/>
        <v>1.1159874319852501</v>
      </c>
      <c r="J618" s="4">
        <f t="shared" ca="1" si="126"/>
        <v>1.01084044</v>
      </c>
      <c r="K618" s="4">
        <f t="shared" ca="1" si="127"/>
        <v>65.042639989999998</v>
      </c>
      <c r="L618" s="23">
        <f>IF(VLOOKUP(A618,$U$12:$AD$125,8)=VLOOKUP(A617,$U$12:$AD$125,8),0,VLOOKUP(A618,U$12:$AD$125,8))</f>
        <v>0</v>
      </c>
      <c r="M618" s="9">
        <f>IF(L618&gt;0,VLOOKUP(L618,T$12:$AC$125,7),0)</f>
        <v>0</v>
      </c>
      <c r="N618" s="10">
        <f t="shared" si="128"/>
        <v>0</v>
      </c>
      <c r="O618" s="10">
        <f t="shared" ca="1" si="129"/>
        <v>65.042639989999998</v>
      </c>
      <c r="P618" s="24" t="str">
        <f t="shared" si="133"/>
        <v>A+J=</v>
      </c>
      <c r="Q618" s="12">
        <f t="shared" si="134"/>
        <v>43656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</row>
    <row r="619" spans="1:171" x14ac:dyDescent="0.2">
      <c r="A619" s="109">
        <f t="shared" si="130"/>
        <v>43535</v>
      </c>
      <c r="B619" s="4">
        <f t="shared" ca="1" si="135"/>
        <v>6065.0426399899998</v>
      </c>
      <c r="C619" s="4">
        <f t="shared" si="131"/>
        <v>6000</v>
      </c>
      <c r="D619" s="6">
        <f ca="1">IF(A619&lt;$B$1,VLOOKUP(A619,[1]DI!$A$4:$B$15000,2,FALSE),0)</f>
        <v>6.4000000000000001E-2</v>
      </c>
      <c r="E619" s="4">
        <f t="shared" ca="1" si="124"/>
        <v>2.4620000000000002E-4</v>
      </c>
      <c r="F619" s="22">
        <f t="shared" si="123"/>
        <v>1.095</v>
      </c>
      <c r="G619" s="7">
        <f t="shared" ca="1" si="125"/>
        <v>1.000269589</v>
      </c>
      <c r="H619" s="4">
        <f ca="1">TRUNC(PRODUCT(G$10:G618),15)</f>
        <v>1.1280852302236399</v>
      </c>
      <c r="I619" s="4">
        <f t="shared" ca="1" si="132"/>
        <v>1.1159874319852501</v>
      </c>
      <c r="J619" s="4">
        <f t="shared" ca="1" si="126"/>
        <v>1.01084044</v>
      </c>
      <c r="K619" s="4">
        <f t="shared" ca="1" si="127"/>
        <v>65.042639989999998</v>
      </c>
      <c r="L619" s="23">
        <f>IF(VLOOKUP(A619,$U$12:$AD$125,8)=VLOOKUP(A618,$U$12:$AD$125,8),0,VLOOKUP(A619,U$12:$AD$125,8))</f>
        <v>0</v>
      </c>
      <c r="M619" s="9">
        <f>IF(L619&gt;0,VLOOKUP(L619,T$12:$AC$125,7),0)</f>
        <v>0</v>
      </c>
      <c r="N619" s="10">
        <f t="shared" si="128"/>
        <v>0</v>
      </c>
      <c r="O619" s="10">
        <f t="shared" ca="1" si="129"/>
        <v>65.042639989999998</v>
      </c>
      <c r="P619" s="24" t="str">
        <f t="shared" si="133"/>
        <v>A+J=</v>
      </c>
      <c r="Q619" s="12">
        <f t="shared" si="134"/>
        <v>43656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</row>
    <row r="620" spans="1:171" x14ac:dyDescent="0.2">
      <c r="A620" s="109">
        <f t="shared" si="130"/>
        <v>43536</v>
      </c>
      <c r="B620" s="4">
        <f t="shared" ca="1" si="135"/>
        <v>6066.6777000000002</v>
      </c>
      <c r="C620" s="4">
        <f t="shared" si="131"/>
        <v>6000</v>
      </c>
      <c r="D620" s="6">
        <f ca="1">IF(A620&lt;$B$1,VLOOKUP(A620,[1]DI!$A$4:$B$15000,2,FALSE),0)</f>
        <v>6.4000000000000001E-2</v>
      </c>
      <c r="E620" s="4">
        <f t="shared" ca="1" si="124"/>
        <v>2.4620000000000002E-4</v>
      </c>
      <c r="F620" s="22">
        <f t="shared" si="123"/>
        <v>1.095</v>
      </c>
      <c r="G620" s="7">
        <f t="shared" ca="1" si="125"/>
        <v>1.000269589</v>
      </c>
      <c r="H620" s="4">
        <f ca="1">TRUNC(PRODUCT(G$10:G619),15)</f>
        <v>1.1283893495927699</v>
      </c>
      <c r="I620" s="4">
        <f t="shared" ca="1" si="132"/>
        <v>1.1159874319852501</v>
      </c>
      <c r="J620" s="4">
        <f t="shared" ca="1" si="126"/>
        <v>1.01111295</v>
      </c>
      <c r="K620" s="4">
        <f t="shared" ca="1" si="127"/>
        <v>66.677700000000002</v>
      </c>
      <c r="L620" s="23">
        <f>IF(VLOOKUP(A620,$U$12:$AD$125,8)=VLOOKUP(A619,$U$12:$AD$125,8),0,VLOOKUP(A620,U$12:$AD$125,8))</f>
        <v>0</v>
      </c>
      <c r="M620" s="9">
        <f>IF(L620&gt;0,VLOOKUP(L620,T$12:$AC$125,7),0)</f>
        <v>0</v>
      </c>
      <c r="N620" s="10">
        <f t="shared" si="128"/>
        <v>0</v>
      </c>
      <c r="O620" s="10">
        <f t="shared" ca="1" si="129"/>
        <v>66.677700000000002</v>
      </c>
      <c r="P620" s="24" t="str">
        <f t="shared" si="133"/>
        <v>A+J=</v>
      </c>
      <c r="Q620" s="12">
        <f t="shared" si="134"/>
        <v>43656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</row>
    <row r="621" spans="1:171" x14ac:dyDescent="0.2">
      <c r="A621" s="109">
        <f t="shared" si="130"/>
        <v>43537</v>
      </c>
      <c r="B621" s="4">
        <f t="shared" ca="1" si="135"/>
        <v>6068.3132400000004</v>
      </c>
      <c r="C621" s="4">
        <f t="shared" si="131"/>
        <v>6000</v>
      </c>
      <c r="D621" s="6">
        <f ca="1">IF(A621&lt;$B$1,VLOOKUP(A621,[1]DI!$A$4:$B$15000,2,FALSE),0)</f>
        <v>6.4000000000000001E-2</v>
      </c>
      <c r="E621" s="4">
        <f t="shared" ca="1" si="124"/>
        <v>2.4620000000000002E-4</v>
      </c>
      <c r="F621" s="22">
        <f t="shared" si="123"/>
        <v>1.095</v>
      </c>
      <c r="G621" s="7">
        <f t="shared" ca="1" si="125"/>
        <v>1.000269589</v>
      </c>
      <c r="H621" s="4">
        <f ca="1">TRUNC(PRODUCT(G$10:G620),15)</f>
        <v>1.12869355094914</v>
      </c>
      <c r="I621" s="4">
        <f t="shared" ca="1" si="132"/>
        <v>1.1159874319852501</v>
      </c>
      <c r="J621" s="4">
        <f t="shared" ca="1" si="126"/>
        <v>1.01138554</v>
      </c>
      <c r="K621" s="4">
        <f t="shared" ca="1" si="127"/>
        <v>68.313239999999993</v>
      </c>
      <c r="L621" s="23">
        <f>IF(VLOOKUP(A621,$U$12:$AD$125,8)=VLOOKUP(A620,$U$12:$AD$125,8),0,VLOOKUP(A621,U$12:$AD$125,8))</f>
        <v>0</v>
      </c>
      <c r="M621" s="9">
        <f>IF(L621&gt;0,VLOOKUP(L621,T$12:$AC$125,7),0)</f>
        <v>0</v>
      </c>
      <c r="N621" s="10">
        <f t="shared" si="128"/>
        <v>0</v>
      </c>
      <c r="O621" s="10">
        <f t="shared" ca="1" si="129"/>
        <v>68.313239999999993</v>
      </c>
      <c r="P621" s="24" t="str">
        <f t="shared" si="133"/>
        <v>A+J=</v>
      </c>
      <c r="Q621" s="12">
        <f t="shared" si="134"/>
        <v>43656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</row>
    <row r="622" spans="1:171" x14ac:dyDescent="0.2">
      <c r="A622" s="109">
        <f t="shared" si="130"/>
        <v>43538</v>
      </c>
      <c r="B622" s="4">
        <f t="shared" ca="1" si="135"/>
        <v>6069.9492</v>
      </c>
      <c r="C622" s="4">
        <f t="shared" si="131"/>
        <v>6000</v>
      </c>
      <c r="D622" s="6">
        <f ca="1">IF(A622&lt;$B$1,VLOOKUP(A622,[1]DI!$A$4:$B$15000,2,FALSE),0)</f>
        <v>6.4000000000000001E-2</v>
      </c>
      <c r="E622" s="4">
        <f t="shared" ca="1" si="124"/>
        <v>2.4620000000000002E-4</v>
      </c>
      <c r="F622" s="22">
        <f t="shared" si="123"/>
        <v>1.095</v>
      </c>
      <c r="G622" s="7">
        <f t="shared" ca="1" si="125"/>
        <v>1.000269589</v>
      </c>
      <c r="H622" s="4">
        <f ca="1">TRUNC(PRODUCT(G$10:G621),15)</f>
        <v>1.1289978343148399</v>
      </c>
      <c r="I622" s="4">
        <f t="shared" ca="1" si="132"/>
        <v>1.1159874319852501</v>
      </c>
      <c r="J622" s="4">
        <f t="shared" ca="1" si="126"/>
        <v>1.0116582000000001</v>
      </c>
      <c r="K622" s="4">
        <f t="shared" ca="1" si="127"/>
        <v>69.949200000000005</v>
      </c>
      <c r="L622" s="23">
        <f>IF(VLOOKUP(A622,$U$12:$AD$125,8)=VLOOKUP(A621,$U$12:$AD$125,8),0,VLOOKUP(A622,U$12:$AD$125,8))</f>
        <v>0</v>
      </c>
      <c r="M622" s="9">
        <f>IF(L622&gt;0,VLOOKUP(L622,T$12:$AC$125,7),0)</f>
        <v>0</v>
      </c>
      <c r="N622" s="10">
        <f t="shared" si="128"/>
        <v>0</v>
      </c>
      <c r="O622" s="10">
        <f t="shared" ca="1" si="129"/>
        <v>69.949200000000005</v>
      </c>
      <c r="P622" s="24" t="str">
        <f t="shared" si="133"/>
        <v>A+J=</v>
      </c>
      <c r="Q622" s="12">
        <f t="shared" si="134"/>
        <v>43656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</row>
    <row r="623" spans="1:171" x14ac:dyDescent="0.2">
      <c r="A623" s="109">
        <f t="shared" si="130"/>
        <v>43539</v>
      </c>
      <c r="B623" s="4">
        <f t="shared" ca="1" si="135"/>
        <v>6071.58557999</v>
      </c>
      <c r="C623" s="4">
        <f t="shared" si="131"/>
        <v>6000</v>
      </c>
      <c r="D623" s="6">
        <f ca="1">IF(A623&lt;$B$1,VLOOKUP(A623,[1]DI!$A$4:$B$15000,2,FALSE),0)</f>
        <v>6.4000000000000001E-2</v>
      </c>
      <c r="E623" s="4">
        <f t="shared" ca="1" si="124"/>
        <v>2.4620000000000002E-4</v>
      </c>
      <c r="F623" s="22">
        <f t="shared" si="123"/>
        <v>1.095</v>
      </c>
      <c r="G623" s="7">
        <f t="shared" ca="1" si="125"/>
        <v>1.000269589</v>
      </c>
      <c r="H623" s="4">
        <f ca="1">TRUNC(PRODUCT(G$10:G622),15)</f>
        <v>1.1293021997120001</v>
      </c>
      <c r="I623" s="4">
        <f t="shared" ca="1" si="132"/>
        <v>1.1159874319852501</v>
      </c>
      <c r="J623" s="4">
        <f t="shared" ca="1" si="126"/>
        <v>1.0119309299999999</v>
      </c>
      <c r="K623" s="4">
        <f t="shared" ca="1" si="127"/>
        <v>71.585579989999999</v>
      </c>
      <c r="L623" s="23">
        <f>IF(VLOOKUP(A623,$U$12:$AD$125,8)=VLOOKUP(A622,$U$12:$AD$125,8),0,VLOOKUP(A623,U$12:$AD$125,8))</f>
        <v>0</v>
      </c>
      <c r="M623" s="9">
        <f>IF(L623&gt;0,VLOOKUP(L623,T$12:$AC$125,7),0)</f>
        <v>0</v>
      </c>
      <c r="N623" s="10">
        <f t="shared" si="128"/>
        <v>0</v>
      </c>
      <c r="O623" s="10">
        <f t="shared" ca="1" si="129"/>
        <v>71.585579989999999</v>
      </c>
      <c r="P623" s="24" t="str">
        <f t="shared" si="133"/>
        <v>A+J=</v>
      </c>
      <c r="Q623" s="12">
        <f t="shared" si="134"/>
        <v>43656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</row>
    <row r="624" spans="1:171" x14ac:dyDescent="0.2">
      <c r="A624" s="109">
        <f t="shared" si="130"/>
        <v>43540</v>
      </c>
      <c r="B624" s="4">
        <f t="shared" ca="1" si="135"/>
        <v>6073.2224399899997</v>
      </c>
      <c r="C624" s="4">
        <f t="shared" si="131"/>
        <v>6000</v>
      </c>
      <c r="D624" s="6">
        <f ca="1">IF(A624&lt;$B$1,VLOOKUP(A624,[1]DI!$A$4:$B$15000,2,FALSE),0)</f>
        <v>0</v>
      </c>
      <c r="E624" s="4">
        <f t="shared" ca="1" si="124"/>
        <v>0</v>
      </c>
      <c r="F624" s="22">
        <f t="shared" si="123"/>
        <v>1.095</v>
      </c>
      <c r="G624" s="7">
        <f t="shared" ca="1" si="125"/>
        <v>1</v>
      </c>
      <c r="H624" s="4">
        <f ca="1">TRUNC(PRODUCT(G$10:G623),15)</f>
        <v>1.12960664716272</v>
      </c>
      <c r="I624" s="4">
        <f t="shared" ca="1" si="132"/>
        <v>1.1159874319852501</v>
      </c>
      <c r="J624" s="4">
        <f t="shared" ca="1" si="126"/>
        <v>1.0122037399999999</v>
      </c>
      <c r="K624" s="4">
        <f t="shared" ca="1" si="127"/>
        <v>73.222439989999998</v>
      </c>
      <c r="L624" s="23">
        <f>IF(VLOOKUP(A624,$U$12:$AD$125,8)=VLOOKUP(A623,$U$12:$AD$125,8),0,VLOOKUP(A624,U$12:$AD$125,8))</f>
        <v>0</v>
      </c>
      <c r="M624" s="9">
        <f>IF(L624&gt;0,VLOOKUP(L624,T$12:$AC$125,7),0)</f>
        <v>0</v>
      </c>
      <c r="N624" s="10">
        <f t="shared" si="128"/>
        <v>0</v>
      </c>
      <c r="O624" s="10">
        <f t="shared" ca="1" si="129"/>
        <v>73.222439989999998</v>
      </c>
      <c r="P624" s="24" t="str">
        <f t="shared" si="133"/>
        <v>A+J=</v>
      </c>
      <c r="Q624" s="12">
        <f t="shared" si="134"/>
        <v>43656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</row>
    <row r="625" spans="1:168" x14ac:dyDescent="0.2">
      <c r="A625" s="109">
        <f t="shared" si="130"/>
        <v>43541</v>
      </c>
      <c r="B625" s="4">
        <f t="shared" ca="1" si="135"/>
        <v>6073.2224399899997</v>
      </c>
      <c r="C625" s="4">
        <f t="shared" si="131"/>
        <v>6000</v>
      </c>
      <c r="D625" s="6">
        <f ca="1">IF(A625&lt;$B$1,VLOOKUP(A625,[1]DI!$A$4:$B$15000,2,FALSE),0)</f>
        <v>0</v>
      </c>
      <c r="E625" s="4">
        <f t="shared" ca="1" si="124"/>
        <v>0</v>
      </c>
      <c r="F625" s="22">
        <f t="shared" si="123"/>
        <v>1.095</v>
      </c>
      <c r="G625" s="7">
        <f t="shared" ca="1" si="125"/>
        <v>1</v>
      </c>
      <c r="H625" s="4">
        <f ca="1">TRUNC(PRODUCT(G$10:G624),15)</f>
        <v>1.12960664716272</v>
      </c>
      <c r="I625" s="4">
        <f t="shared" ca="1" si="132"/>
        <v>1.1159874319852501</v>
      </c>
      <c r="J625" s="4">
        <f t="shared" ca="1" si="126"/>
        <v>1.0122037399999999</v>
      </c>
      <c r="K625" s="4">
        <f t="shared" ca="1" si="127"/>
        <v>73.222439989999998</v>
      </c>
      <c r="L625" s="23">
        <f>IF(VLOOKUP(A625,$U$12:$AD$125,8)=VLOOKUP(A624,$U$12:$AD$125,8),0,VLOOKUP(A625,U$12:$AD$125,8))</f>
        <v>0</v>
      </c>
      <c r="M625" s="9">
        <f>IF(L625&gt;0,VLOOKUP(L625,T$12:$AC$125,7),0)</f>
        <v>0</v>
      </c>
      <c r="N625" s="10">
        <f t="shared" si="128"/>
        <v>0</v>
      </c>
      <c r="O625" s="10">
        <f t="shared" ca="1" si="129"/>
        <v>73.222439989999998</v>
      </c>
      <c r="P625" s="24" t="str">
        <f t="shared" si="133"/>
        <v>A+J=</v>
      </c>
      <c r="Q625" s="12">
        <f t="shared" si="134"/>
        <v>43656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</row>
    <row r="626" spans="1:168" x14ac:dyDescent="0.2">
      <c r="A626" s="109">
        <f t="shared" si="130"/>
        <v>43542</v>
      </c>
      <c r="B626" s="4">
        <f t="shared" ca="1" si="135"/>
        <v>6073.2224399899997</v>
      </c>
      <c r="C626" s="4">
        <f t="shared" si="131"/>
        <v>6000</v>
      </c>
      <c r="D626" s="6">
        <f ca="1">IF(A626&lt;$B$1,VLOOKUP(A626,[1]DI!$A$4:$B$15000,2,FALSE),0)</f>
        <v>6.4000000000000001E-2</v>
      </c>
      <c r="E626" s="4">
        <f t="shared" ca="1" si="124"/>
        <v>2.4620000000000002E-4</v>
      </c>
      <c r="F626" s="22">
        <f t="shared" si="123"/>
        <v>1.095</v>
      </c>
      <c r="G626" s="7">
        <f t="shared" ca="1" si="125"/>
        <v>1.000269589</v>
      </c>
      <c r="H626" s="4">
        <f ca="1">TRUNC(PRODUCT(G$10:G625),15)</f>
        <v>1.12960664716272</v>
      </c>
      <c r="I626" s="4">
        <f t="shared" ca="1" si="132"/>
        <v>1.1159874319852501</v>
      </c>
      <c r="J626" s="4">
        <f t="shared" ca="1" si="126"/>
        <v>1.0122037399999999</v>
      </c>
      <c r="K626" s="4">
        <f t="shared" ca="1" si="127"/>
        <v>73.222439989999998</v>
      </c>
      <c r="L626" s="23">
        <f>IF(VLOOKUP(A626,$U$12:$AD$125,8)=VLOOKUP(A625,$U$12:$AD$125,8),0,VLOOKUP(A626,U$12:$AD$125,8))</f>
        <v>0</v>
      </c>
      <c r="M626" s="9">
        <f>IF(L626&gt;0,VLOOKUP(L626,T$12:$AC$125,7),0)</f>
        <v>0</v>
      </c>
      <c r="N626" s="10">
        <f t="shared" si="128"/>
        <v>0</v>
      </c>
      <c r="O626" s="10">
        <f t="shared" ca="1" si="129"/>
        <v>73.222439989999998</v>
      </c>
      <c r="P626" s="24" t="str">
        <f t="shared" si="133"/>
        <v>A+J=</v>
      </c>
      <c r="Q626" s="12">
        <f t="shared" si="134"/>
        <v>43656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</row>
    <row r="627" spans="1:168" x14ac:dyDescent="0.2">
      <c r="A627" s="109">
        <f t="shared" si="130"/>
        <v>43543</v>
      </c>
      <c r="B627" s="4">
        <f t="shared" ca="1" si="135"/>
        <v>6074.8596600000001</v>
      </c>
      <c r="C627" s="4">
        <f t="shared" si="131"/>
        <v>6000</v>
      </c>
      <c r="D627" s="6">
        <f ca="1">IF(A627&lt;$B$1,VLOOKUP(A627,[1]DI!$A$4:$B$15000,2,FALSE),0)</f>
        <v>6.4000000000000001E-2</v>
      </c>
      <c r="E627" s="4">
        <f t="shared" ca="1" si="124"/>
        <v>2.4620000000000002E-4</v>
      </c>
      <c r="F627" s="22">
        <f t="shared" si="123"/>
        <v>1.095</v>
      </c>
      <c r="G627" s="7">
        <f t="shared" ca="1" si="125"/>
        <v>1.000269589</v>
      </c>
      <c r="H627" s="4">
        <f ca="1">TRUNC(PRODUCT(G$10:G626),15)</f>
        <v>1.1299111766891199</v>
      </c>
      <c r="I627" s="4">
        <f t="shared" ca="1" si="132"/>
        <v>1.1159874319852501</v>
      </c>
      <c r="J627" s="4">
        <f t="shared" ca="1" si="126"/>
        <v>1.01247661</v>
      </c>
      <c r="K627" s="4">
        <f t="shared" ca="1" si="127"/>
        <v>74.859660000000005</v>
      </c>
      <c r="L627" s="23">
        <f>IF(VLOOKUP(A627,$U$12:$AD$125,8)=VLOOKUP(A626,$U$12:$AD$125,8),0,VLOOKUP(A627,U$12:$AD$125,8))</f>
        <v>0</v>
      </c>
      <c r="M627" s="9">
        <f>IF(L627&gt;0,VLOOKUP(L627,T$12:$AC$125,7),0)</f>
        <v>0</v>
      </c>
      <c r="N627" s="10">
        <f t="shared" si="128"/>
        <v>0</v>
      </c>
      <c r="O627" s="10">
        <f t="shared" ca="1" si="129"/>
        <v>74.859660000000005</v>
      </c>
      <c r="P627" s="24" t="str">
        <f t="shared" si="133"/>
        <v>A+J=</v>
      </c>
      <c r="Q627" s="12">
        <f t="shared" si="134"/>
        <v>43656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</row>
    <row r="628" spans="1:168" x14ac:dyDescent="0.2">
      <c r="A628" s="109">
        <f t="shared" si="130"/>
        <v>43544</v>
      </c>
      <c r="B628" s="4">
        <f t="shared" ca="1" si="135"/>
        <v>6076.4974199899998</v>
      </c>
      <c r="C628" s="4">
        <f t="shared" si="131"/>
        <v>6000</v>
      </c>
      <c r="D628" s="6">
        <f ca="1">IF(A628&lt;$B$1,VLOOKUP(A628,[1]DI!$A$4:$B$15000,2,FALSE),0)</f>
        <v>6.4000000000000001E-2</v>
      </c>
      <c r="E628" s="4">
        <f t="shared" ca="1" si="124"/>
        <v>2.4620000000000002E-4</v>
      </c>
      <c r="F628" s="22">
        <f t="shared" si="123"/>
        <v>1.095</v>
      </c>
      <c r="G628" s="7">
        <f t="shared" ca="1" si="125"/>
        <v>1.000269589</v>
      </c>
      <c r="H628" s="4">
        <f ca="1">TRUNC(PRODUCT(G$10:G627),15)</f>
        <v>1.1302157883133299</v>
      </c>
      <c r="I628" s="4">
        <f t="shared" ca="1" si="132"/>
        <v>1.1159874319852501</v>
      </c>
      <c r="J628" s="4">
        <f t="shared" ca="1" si="126"/>
        <v>1.01274957</v>
      </c>
      <c r="K628" s="4">
        <f t="shared" ca="1" si="127"/>
        <v>76.497419989999997</v>
      </c>
      <c r="L628" s="23">
        <f>IF(VLOOKUP(A628,$U$12:$AD$125,8)=VLOOKUP(A627,$U$12:$AD$125,8),0,VLOOKUP(A628,U$12:$AD$125,8))</f>
        <v>0</v>
      </c>
      <c r="M628" s="9">
        <f>IF(L628&gt;0,VLOOKUP(L628,T$12:$AC$125,7),0)</f>
        <v>0</v>
      </c>
      <c r="N628" s="10">
        <f t="shared" si="128"/>
        <v>0</v>
      </c>
      <c r="O628" s="10">
        <f t="shared" ca="1" si="129"/>
        <v>76.497419989999997</v>
      </c>
      <c r="P628" s="24" t="str">
        <f t="shared" si="133"/>
        <v>A+J=</v>
      </c>
      <c r="Q628" s="12">
        <f t="shared" si="134"/>
        <v>43656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</row>
    <row r="629" spans="1:168" x14ac:dyDescent="0.2">
      <c r="A629" s="109">
        <f t="shared" si="130"/>
        <v>43545</v>
      </c>
      <c r="B629" s="4">
        <f t="shared" ca="1" si="135"/>
        <v>6078.1355400000002</v>
      </c>
      <c r="C629" s="4">
        <f t="shared" si="131"/>
        <v>6000</v>
      </c>
      <c r="D629" s="6">
        <f ca="1">IF(A629&lt;$B$1,VLOOKUP(A629,[1]DI!$A$4:$B$15000,2,FALSE),0)</f>
        <v>6.4000000000000001E-2</v>
      </c>
      <c r="E629" s="4">
        <f t="shared" ca="1" si="124"/>
        <v>2.4620000000000002E-4</v>
      </c>
      <c r="F629" s="22">
        <f t="shared" si="123"/>
        <v>1.095</v>
      </c>
      <c r="G629" s="7">
        <f t="shared" ca="1" si="125"/>
        <v>1.000269589</v>
      </c>
      <c r="H629" s="4">
        <f ca="1">TRUNC(PRODUCT(G$10:G628),15)</f>
        <v>1.1305204820574899</v>
      </c>
      <c r="I629" s="4">
        <f t="shared" ca="1" si="132"/>
        <v>1.1159874319852501</v>
      </c>
      <c r="J629" s="4">
        <f t="shared" ca="1" si="126"/>
        <v>1.0130225900000001</v>
      </c>
      <c r="K629" s="4">
        <f t="shared" ca="1" si="127"/>
        <v>78.135540000000006</v>
      </c>
      <c r="L629" s="23">
        <f>IF(VLOOKUP(A629,$U$12:$AD$125,8)=VLOOKUP(A628,$U$12:$AD$125,8),0,VLOOKUP(A629,U$12:$AD$125,8))</f>
        <v>0</v>
      </c>
      <c r="M629" s="9">
        <f>IF(L629&gt;0,VLOOKUP(L629,T$12:$AC$125,7),0)</f>
        <v>0</v>
      </c>
      <c r="N629" s="10">
        <f t="shared" si="128"/>
        <v>0</v>
      </c>
      <c r="O629" s="10">
        <f t="shared" ca="1" si="129"/>
        <v>78.135540000000006</v>
      </c>
      <c r="P629" s="24" t="str">
        <f t="shared" si="133"/>
        <v>A+J=</v>
      </c>
      <c r="Q629" s="12">
        <f t="shared" si="134"/>
        <v>43656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</row>
    <row r="630" spans="1:168" x14ac:dyDescent="0.2">
      <c r="A630" s="109">
        <f t="shared" si="130"/>
        <v>43546</v>
      </c>
      <c r="B630" s="4">
        <f t="shared" ca="1" si="135"/>
        <v>6079.7741400000004</v>
      </c>
      <c r="C630" s="4">
        <f t="shared" si="131"/>
        <v>6000</v>
      </c>
      <c r="D630" s="6">
        <f ca="1">IF(A630&lt;$B$1,VLOOKUP(A630,[1]DI!$A$4:$B$15000,2,FALSE),0)</f>
        <v>6.4000000000000001E-2</v>
      </c>
      <c r="E630" s="4">
        <f t="shared" ca="1" si="124"/>
        <v>2.4620000000000002E-4</v>
      </c>
      <c r="F630" s="22">
        <f t="shared" si="123"/>
        <v>1.095</v>
      </c>
      <c r="G630" s="7">
        <f t="shared" ca="1" si="125"/>
        <v>1.000269589</v>
      </c>
      <c r="H630" s="4">
        <f ca="1">TRUNC(PRODUCT(G$10:G629),15)</f>
        <v>1.1308252579437199</v>
      </c>
      <c r="I630" s="4">
        <f t="shared" ca="1" si="132"/>
        <v>1.1159874319852501</v>
      </c>
      <c r="J630" s="4">
        <f t="shared" ca="1" si="126"/>
        <v>1.0132956900000001</v>
      </c>
      <c r="K630" s="4">
        <f t="shared" ca="1" si="127"/>
        <v>79.774140000000003</v>
      </c>
      <c r="L630" s="23">
        <f>IF(VLOOKUP(A630,$U$12:$AD$125,8)=VLOOKUP(A629,$U$12:$AD$125,8),0,VLOOKUP(A630,U$12:$AD$125,8))</f>
        <v>0</v>
      </c>
      <c r="M630" s="9">
        <f>IF(L630&gt;0,VLOOKUP(L630,T$12:$AC$125,7),0)</f>
        <v>0</v>
      </c>
      <c r="N630" s="10">
        <f t="shared" si="128"/>
        <v>0</v>
      </c>
      <c r="O630" s="10">
        <f t="shared" ca="1" si="129"/>
        <v>79.774140000000003</v>
      </c>
      <c r="P630" s="24" t="str">
        <f t="shared" si="133"/>
        <v>A+J=</v>
      </c>
      <c r="Q630" s="12">
        <f t="shared" si="134"/>
        <v>43656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</row>
    <row r="631" spans="1:168" x14ac:dyDescent="0.2">
      <c r="A631" s="109">
        <f t="shared" si="130"/>
        <v>43547</v>
      </c>
      <c r="B631" s="4">
        <f t="shared" ca="1" si="135"/>
        <v>6081.4132200000004</v>
      </c>
      <c r="C631" s="4">
        <f t="shared" si="131"/>
        <v>6000</v>
      </c>
      <c r="D631" s="6">
        <f ca="1">IF(A631&lt;$B$1,VLOOKUP(A631,[1]DI!$A$4:$B$15000,2,FALSE),0)</f>
        <v>0</v>
      </c>
      <c r="E631" s="4">
        <f t="shared" ca="1" si="124"/>
        <v>0</v>
      </c>
      <c r="F631" s="22">
        <f t="shared" si="123"/>
        <v>1.095</v>
      </c>
      <c r="G631" s="7">
        <f t="shared" ca="1" si="125"/>
        <v>1</v>
      </c>
      <c r="H631" s="4">
        <f ca="1">TRUNC(PRODUCT(G$10:G630),15)</f>
        <v>1.13113011599419</v>
      </c>
      <c r="I631" s="4">
        <f t="shared" ca="1" si="132"/>
        <v>1.1159874319852501</v>
      </c>
      <c r="J631" s="4">
        <f t="shared" ca="1" si="126"/>
        <v>1.0135688700000001</v>
      </c>
      <c r="K631" s="4">
        <f t="shared" ca="1" si="127"/>
        <v>81.413219999999995</v>
      </c>
      <c r="L631" s="23">
        <f>IF(VLOOKUP(A631,$U$12:$AD$125,8)=VLOOKUP(A630,$U$12:$AD$125,8),0,VLOOKUP(A631,U$12:$AD$125,8))</f>
        <v>0</v>
      </c>
      <c r="M631" s="9">
        <f>IF(L631&gt;0,VLOOKUP(L631,T$12:$AC$125,7),0)</f>
        <v>0</v>
      </c>
      <c r="N631" s="10">
        <f t="shared" si="128"/>
        <v>0</v>
      </c>
      <c r="O631" s="10">
        <f t="shared" ca="1" si="129"/>
        <v>81.413219999999995</v>
      </c>
      <c r="P631" s="24" t="str">
        <f t="shared" si="133"/>
        <v>A+J=</v>
      </c>
      <c r="Q631" s="12">
        <f t="shared" si="134"/>
        <v>43656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</row>
    <row r="632" spans="1:168" x14ac:dyDescent="0.2">
      <c r="A632" s="109">
        <f t="shared" si="130"/>
        <v>43548</v>
      </c>
      <c r="B632" s="4">
        <f t="shared" ca="1" si="135"/>
        <v>6081.4132200000004</v>
      </c>
      <c r="C632" s="4">
        <f t="shared" si="131"/>
        <v>6000</v>
      </c>
      <c r="D632" s="6">
        <f ca="1">IF(A632&lt;$B$1,VLOOKUP(A632,[1]DI!$A$4:$B$15000,2,FALSE),0)</f>
        <v>0</v>
      </c>
      <c r="E632" s="4">
        <f t="shared" ca="1" si="124"/>
        <v>0</v>
      </c>
      <c r="F632" s="22">
        <f t="shared" ref="F632:F695" si="136">F631</f>
        <v>1.095</v>
      </c>
      <c r="G632" s="7">
        <f t="shared" ca="1" si="125"/>
        <v>1</v>
      </c>
      <c r="H632" s="4">
        <f ca="1">TRUNC(PRODUCT(G$10:G631),15)</f>
        <v>1.13113011599419</v>
      </c>
      <c r="I632" s="4">
        <f t="shared" ca="1" si="132"/>
        <v>1.1159874319852501</v>
      </c>
      <c r="J632" s="4">
        <f t="shared" ca="1" si="126"/>
        <v>1.0135688700000001</v>
      </c>
      <c r="K632" s="4">
        <f t="shared" ca="1" si="127"/>
        <v>81.413219999999995</v>
      </c>
      <c r="L632" s="23">
        <f>IF(VLOOKUP(A632,$U$12:$AD$125,8)=VLOOKUP(A631,$U$12:$AD$125,8),0,VLOOKUP(A632,U$12:$AD$125,8))</f>
        <v>0</v>
      </c>
      <c r="M632" s="9">
        <f>IF(L632&gt;0,VLOOKUP(L632,T$12:$AC$125,7),0)</f>
        <v>0</v>
      </c>
      <c r="N632" s="10">
        <f t="shared" si="128"/>
        <v>0</v>
      </c>
      <c r="O632" s="10">
        <f t="shared" ca="1" si="129"/>
        <v>81.413219999999995</v>
      </c>
      <c r="P632" s="24" t="str">
        <f t="shared" si="133"/>
        <v>A+J=</v>
      </c>
      <c r="Q632" s="12">
        <f t="shared" si="134"/>
        <v>43656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</row>
    <row r="633" spans="1:168" x14ac:dyDescent="0.2">
      <c r="A633" s="109">
        <f t="shared" si="130"/>
        <v>43549</v>
      </c>
      <c r="B633" s="4">
        <f t="shared" ca="1" si="135"/>
        <v>6081.4132200000004</v>
      </c>
      <c r="C633" s="4">
        <f t="shared" si="131"/>
        <v>6000</v>
      </c>
      <c r="D633" s="6">
        <f ca="1">IF(A633&lt;$B$1,VLOOKUP(A633,[1]DI!$A$4:$B$15000,2,FALSE),0)</f>
        <v>6.4000000000000001E-2</v>
      </c>
      <c r="E633" s="4">
        <f t="shared" ca="1" si="124"/>
        <v>2.4620000000000002E-4</v>
      </c>
      <c r="F633" s="22">
        <f t="shared" si="136"/>
        <v>1.095</v>
      </c>
      <c r="G633" s="7">
        <f t="shared" ca="1" si="125"/>
        <v>1.000269589</v>
      </c>
      <c r="H633" s="4">
        <f ca="1">TRUNC(PRODUCT(G$10:G632),15)</f>
        <v>1.13113011599419</v>
      </c>
      <c r="I633" s="4">
        <f t="shared" ca="1" si="132"/>
        <v>1.1159874319852501</v>
      </c>
      <c r="J633" s="4">
        <f t="shared" ca="1" si="126"/>
        <v>1.0135688700000001</v>
      </c>
      <c r="K633" s="4">
        <f t="shared" ca="1" si="127"/>
        <v>81.413219999999995</v>
      </c>
      <c r="L633" s="23">
        <f>IF(VLOOKUP(A633,$U$12:$AD$125,8)=VLOOKUP(A632,$U$12:$AD$125,8),0,VLOOKUP(A633,U$12:$AD$125,8))</f>
        <v>0</v>
      </c>
      <c r="M633" s="9">
        <f>IF(L633&gt;0,VLOOKUP(L633,T$12:$AC$125,7),0)</f>
        <v>0</v>
      </c>
      <c r="N633" s="10">
        <f t="shared" si="128"/>
        <v>0</v>
      </c>
      <c r="O633" s="10">
        <f t="shared" ca="1" si="129"/>
        <v>81.413219999999995</v>
      </c>
      <c r="P633" s="24" t="str">
        <f t="shared" si="133"/>
        <v>A+J=</v>
      </c>
      <c r="Q633" s="12">
        <f t="shared" si="134"/>
        <v>43656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</row>
    <row r="634" spans="1:168" x14ac:dyDescent="0.2">
      <c r="A634" s="109">
        <f t="shared" si="130"/>
        <v>43550</v>
      </c>
      <c r="B634" s="4">
        <f t="shared" ca="1" si="135"/>
        <v>6083.0526599900004</v>
      </c>
      <c r="C634" s="4">
        <f t="shared" si="131"/>
        <v>6000</v>
      </c>
      <c r="D634" s="6">
        <f ca="1">IF(A634&lt;$B$1,VLOOKUP(A634,[1]DI!$A$4:$B$15000,2,FALSE),0)</f>
        <v>6.4000000000000001E-2</v>
      </c>
      <c r="E634" s="4">
        <f t="shared" ca="1" si="124"/>
        <v>2.4620000000000002E-4</v>
      </c>
      <c r="F634" s="22">
        <f t="shared" si="136"/>
        <v>1.095</v>
      </c>
      <c r="G634" s="7">
        <f t="shared" ca="1" si="125"/>
        <v>1.000269589</v>
      </c>
      <c r="H634" s="4">
        <f ca="1">TRUNC(PRODUCT(G$10:G633),15)</f>
        <v>1.13143505623103</v>
      </c>
      <c r="I634" s="4">
        <f t="shared" ca="1" si="132"/>
        <v>1.1159874319852501</v>
      </c>
      <c r="J634" s="4">
        <f t="shared" ca="1" si="126"/>
        <v>1.0138421099999999</v>
      </c>
      <c r="K634" s="4">
        <f t="shared" ca="1" si="127"/>
        <v>83.052659989999995</v>
      </c>
      <c r="L634" s="23">
        <f>IF(VLOOKUP(A634,$U$12:$AD$125,8)=VLOOKUP(A633,$U$12:$AD$125,8),0,VLOOKUP(A634,U$12:$AD$125,8))</f>
        <v>0</v>
      </c>
      <c r="M634" s="9">
        <f>IF(L634&gt;0,VLOOKUP(L634,T$12:$AC$125,7),0)</f>
        <v>0</v>
      </c>
      <c r="N634" s="10">
        <f t="shared" si="128"/>
        <v>0</v>
      </c>
      <c r="O634" s="10">
        <f t="shared" ca="1" si="129"/>
        <v>83.052659989999995</v>
      </c>
      <c r="P634" s="24" t="str">
        <f t="shared" si="133"/>
        <v>A+J=</v>
      </c>
      <c r="Q634" s="12">
        <f t="shared" si="134"/>
        <v>43656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</row>
    <row r="635" spans="1:168" x14ac:dyDescent="0.2">
      <c r="A635" s="109">
        <f t="shared" si="130"/>
        <v>43551</v>
      </c>
      <c r="B635" s="4">
        <f t="shared" ca="1" si="135"/>
        <v>6084.69257999</v>
      </c>
      <c r="C635" s="4">
        <f t="shared" si="131"/>
        <v>6000</v>
      </c>
      <c r="D635" s="6">
        <f ca="1">IF(A635&lt;$B$1,VLOOKUP(A635,[1]DI!$A$4:$B$15000,2,FALSE),0)</f>
        <v>6.4000000000000001E-2</v>
      </c>
      <c r="E635" s="4">
        <f t="shared" ca="1" si="124"/>
        <v>2.4620000000000002E-4</v>
      </c>
      <c r="F635" s="22">
        <f t="shared" si="136"/>
        <v>1.095</v>
      </c>
      <c r="G635" s="7">
        <f t="shared" ca="1" si="125"/>
        <v>1.000269589</v>
      </c>
      <c r="H635" s="4">
        <f ca="1">TRUNC(PRODUCT(G$10:G634),15)</f>
        <v>1.1317400786764</v>
      </c>
      <c r="I635" s="4">
        <f t="shared" ca="1" si="132"/>
        <v>1.1159874319852501</v>
      </c>
      <c r="J635" s="4">
        <f t="shared" ca="1" si="126"/>
        <v>1.0141154299999999</v>
      </c>
      <c r="K635" s="4">
        <f t="shared" ca="1" si="127"/>
        <v>84.692579989999999</v>
      </c>
      <c r="L635" s="23">
        <f>IF(VLOOKUP(A635,$U$12:$AD$125,8)=VLOOKUP(A634,$U$12:$AD$125,8),0,VLOOKUP(A635,U$12:$AD$125,8))</f>
        <v>0</v>
      </c>
      <c r="M635" s="9">
        <f>IF(L635&gt;0,VLOOKUP(L635,T$12:$AC$125,7),0)</f>
        <v>0</v>
      </c>
      <c r="N635" s="10">
        <f t="shared" si="128"/>
        <v>0</v>
      </c>
      <c r="O635" s="10">
        <f t="shared" ca="1" si="129"/>
        <v>84.692579989999999</v>
      </c>
      <c r="P635" s="24" t="str">
        <f t="shared" si="133"/>
        <v>A+J=</v>
      </c>
      <c r="Q635" s="12">
        <f t="shared" si="134"/>
        <v>43656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</row>
    <row r="636" spans="1:168" x14ac:dyDescent="0.2">
      <c r="A636" s="109">
        <f t="shared" si="130"/>
        <v>43552</v>
      </c>
      <c r="B636" s="4">
        <f t="shared" ca="1" si="135"/>
        <v>6086.3329799900002</v>
      </c>
      <c r="C636" s="4">
        <f t="shared" si="131"/>
        <v>6000</v>
      </c>
      <c r="D636" s="6">
        <f ca="1">IF(A636&lt;$B$1,VLOOKUP(A636,[1]DI!$A$4:$B$15000,2,FALSE),0)</f>
        <v>6.4000000000000001E-2</v>
      </c>
      <c r="E636" s="4">
        <f t="shared" ca="1" si="124"/>
        <v>2.4620000000000002E-4</v>
      </c>
      <c r="F636" s="22">
        <f t="shared" si="136"/>
        <v>1.095</v>
      </c>
      <c r="G636" s="7">
        <f t="shared" ca="1" si="125"/>
        <v>1.000269589</v>
      </c>
      <c r="H636" s="4">
        <f ca="1">TRUNC(PRODUCT(G$10:G635),15)</f>
        <v>1.1320451833524701</v>
      </c>
      <c r="I636" s="4">
        <f t="shared" ca="1" si="132"/>
        <v>1.1159874319852501</v>
      </c>
      <c r="J636" s="4">
        <f t="shared" ca="1" si="126"/>
        <v>1.0143888299999999</v>
      </c>
      <c r="K636" s="4">
        <f t="shared" ca="1" si="127"/>
        <v>86.332979989999998</v>
      </c>
      <c r="L636" s="23">
        <f>IF(VLOOKUP(A636,$U$12:$AD$125,8)=VLOOKUP(A635,$U$12:$AD$125,8),0,VLOOKUP(A636,U$12:$AD$125,8))</f>
        <v>0</v>
      </c>
      <c r="M636" s="9">
        <f>IF(L636&gt;0,VLOOKUP(L636,T$12:$AC$125,7),0)</f>
        <v>0</v>
      </c>
      <c r="N636" s="10">
        <f t="shared" si="128"/>
        <v>0</v>
      </c>
      <c r="O636" s="10">
        <f t="shared" ca="1" si="129"/>
        <v>86.332979989999998</v>
      </c>
      <c r="P636" s="24" t="str">
        <f t="shared" si="133"/>
        <v>A+J=</v>
      </c>
      <c r="Q636" s="12">
        <f t="shared" si="134"/>
        <v>43656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</row>
    <row r="637" spans="1:168" x14ac:dyDescent="0.2">
      <c r="A637" s="109">
        <f t="shared" si="130"/>
        <v>43553</v>
      </c>
      <c r="B637" s="4">
        <f t="shared" ca="1" si="135"/>
        <v>6087.9737999899999</v>
      </c>
      <c r="C637" s="4">
        <f t="shared" si="131"/>
        <v>6000</v>
      </c>
      <c r="D637" s="6">
        <f ca="1">IF(A637&lt;$B$1,VLOOKUP(A637,[1]DI!$A$4:$B$15000,2,FALSE),0)</f>
        <v>6.4000000000000001E-2</v>
      </c>
      <c r="E637" s="4">
        <f t="shared" ca="1" si="124"/>
        <v>2.4620000000000002E-4</v>
      </c>
      <c r="F637" s="22">
        <f t="shared" si="136"/>
        <v>1.095</v>
      </c>
      <c r="G637" s="7">
        <f t="shared" ca="1" si="125"/>
        <v>1.000269589</v>
      </c>
      <c r="H637" s="4">
        <f ca="1">TRUNC(PRODUCT(G$10:G636),15)</f>
        <v>1.1323503702814099</v>
      </c>
      <c r="I637" s="4">
        <f t="shared" ca="1" si="132"/>
        <v>1.1159874319852501</v>
      </c>
      <c r="J637" s="4">
        <f t="shared" ca="1" si="126"/>
        <v>1.0146622999999999</v>
      </c>
      <c r="K637" s="4">
        <f t="shared" ca="1" si="127"/>
        <v>87.973799990000003</v>
      </c>
      <c r="L637" s="23">
        <f>IF(VLOOKUP(A637,$U$12:$AD$125,8)=VLOOKUP(A636,$U$12:$AD$125,8),0,VLOOKUP(A637,U$12:$AD$125,8))</f>
        <v>0</v>
      </c>
      <c r="M637" s="9">
        <f>IF(L637&gt;0,VLOOKUP(L637,T$12:$AC$125,7),0)</f>
        <v>0</v>
      </c>
      <c r="N637" s="10">
        <f t="shared" si="128"/>
        <v>0</v>
      </c>
      <c r="O637" s="10">
        <f t="shared" ca="1" si="129"/>
        <v>87.973799990000003</v>
      </c>
      <c r="P637" s="24" t="str">
        <f t="shared" si="133"/>
        <v>A+J=</v>
      </c>
      <c r="Q637" s="12">
        <f t="shared" si="134"/>
        <v>43656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</row>
    <row r="638" spans="1:168" x14ac:dyDescent="0.2">
      <c r="A638" s="109">
        <f t="shared" si="130"/>
        <v>43554</v>
      </c>
      <c r="B638" s="4">
        <f t="shared" ca="1" si="135"/>
        <v>6089.6150399899998</v>
      </c>
      <c r="C638" s="4">
        <f t="shared" si="131"/>
        <v>6000</v>
      </c>
      <c r="D638" s="6">
        <f ca="1">IF(A638&lt;$B$1,VLOOKUP(A638,[1]DI!$A$4:$B$15000,2,FALSE),0)</f>
        <v>0</v>
      </c>
      <c r="E638" s="4">
        <f t="shared" ca="1" si="124"/>
        <v>0</v>
      </c>
      <c r="F638" s="22">
        <f t="shared" si="136"/>
        <v>1.095</v>
      </c>
      <c r="G638" s="7">
        <f t="shared" ca="1" si="125"/>
        <v>1</v>
      </c>
      <c r="H638" s="4">
        <f ca="1">TRUNC(PRODUCT(G$10:G637),15)</f>
        <v>1.13265563948538</v>
      </c>
      <c r="I638" s="4">
        <f t="shared" ca="1" si="132"/>
        <v>1.1159874319852501</v>
      </c>
      <c r="J638" s="4">
        <f t="shared" ca="1" si="126"/>
        <v>1.0149358399999999</v>
      </c>
      <c r="K638" s="4">
        <f t="shared" ca="1" si="127"/>
        <v>89.61503999</v>
      </c>
      <c r="L638" s="23">
        <f>IF(VLOOKUP(A638,$U$12:$AD$125,8)=VLOOKUP(A637,$U$12:$AD$125,8),0,VLOOKUP(A638,U$12:$AD$125,8))</f>
        <v>0</v>
      </c>
      <c r="M638" s="9">
        <f>IF(L638&gt;0,VLOOKUP(L638,T$12:$AC$125,7),0)</f>
        <v>0</v>
      </c>
      <c r="N638" s="10">
        <f t="shared" si="128"/>
        <v>0</v>
      </c>
      <c r="O638" s="10">
        <f t="shared" ca="1" si="129"/>
        <v>89.61503999</v>
      </c>
      <c r="P638" s="24" t="str">
        <f t="shared" si="133"/>
        <v>A+J=</v>
      </c>
      <c r="Q638" s="12">
        <f t="shared" si="134"/>
        <v>43656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</row>
    <row r="639" spans="1:168" x14ac:dyDescent="0.2">
      <c r="A639" s="109">
        <f t="shared" si="130"/>
        <v>43555</v>
      </c>
      <c r="B639" s="4">
        <f t="shared" ca="1" si="135"/>
        <v>6089.6150399899998</v>
      </c>
      <c r="C639" s="4">
        <f t="shared" si="131"/>
        <v>6000</v>
      </c>
      <c r="D639" s="6">
        <f ca="1">IF(A639&lt;$B$1,VLOOKUP(A639,[1]DI!$A$4:$B$15000,2,FALSE),0)</f>
        <v>0</v>
      </c>
      <c r="E639" s="4">
        <f t="shared" ca="1" si="124"/>
        <v>0</v>
      </c>
      <c r="F639" s="22">
        <f t="shared" si="136"/>
        <v>1.095</v>
      </c>
      <c r="G639" s="7">
        <f t="shared" ca="1" si="125"/>
        <v>1</v>
      </c>
      <c r="H639" s="4">
        <f ca="1">TRUNC(PRODUCT(G$10:G638),15)</f>
        <v>1.13265563948538</v>
      </c>
      <c r="I639" s="4">
        <f t="shared" ca="1" si="132"/>
        <v>1.1159874319852501</v>
      </c>
      <c r="J639" s="4">
        <f t="shared" ca="1" si="126"/>
        <v>1.0149358399999999</v>
      </c>
      <c r="K639" s="4">
        <f t="shared" ca="1" si="127"/>
        <v>89.61503999</v>
      </c>
      <c r="L639" s="23">
        <f>IF(VLOOKUP(A639,$U$12:$AD$125,8)=VLOOKUP(A638,$U$12:$AD$125,8),0,VLOOKUP(A639,U$12:$AD$125,8))</f>
        <v>0</v>
      </c>
      <c r="M639" s="9">
        <f>IF(L639&gt;0,VLOOKUP(L639,T$12:$AC$125,7),0)</f>
        <v>0</v>
      </c>
      <c r="N639" s="10">
        <f t="shared" si="128"/>
        <v>0</v>
      </c>
      <c r="O639" s="10">
        <f t="shared" ca="1" si="129"/>
        <v>89.61503999</v>
      </c>
      <c r="P639" s="24" t="str">
        <f t="shared" si="133"/>
        <v>A+J=</v>
      </c>
      <c r="Q639" s="12">
        <f t="shared" si="134"/>
        <v>43656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</row>
    <row r="640" spans="1:168" x14ac:dyDescent="0.2">
      <c r="A640" s="109">
        <f t="shared" si="130"/>
        <v>43556</v>
      </c>
      <c r="B640" s="4">
        <f t="shared" ca="1" si="135"/>
        <v>6089.6150399899998</v>
      </c>
      <c r="C640" s="4">
        <f t="shared" si="131"/>
        <v>6000</v>
      </c>
      <c r="D640" s="6">
        <f ca="1">IF(A640&lt;$B$1,VLOOKUP(A640,[1]DI!$A$4:$B$15000,2,FALSE),0)</f>
        <v>6.4000000000000001E-2</v>
      </c>
      <c r="E640" s="4">
        <f t="shared" ca="1" si="124"/>
        <v>2.4620000000000002E-4</v>
      </c>
      <c r="F640" s="22">
        <f t="shared" si="136"/>
        <v>1.095</v>
      </c>
      <c r="G640" s="7">
        <f t="shared" ca="1" si="125"/>
        <v>1.000269589</v>
      </c>
      <c r="H640" s="4">
        <f ca="1">TRUNC(PRODUCT(G$10:G639),15)</f>
        <v>1.13265563948538</v>
      </c>
      <c r="I640" s="4">
        <f t="shared" ca="1" si="132"/>
        <v>1.1159874319852501</v>
      </c>
      <c r="J640" s="4">
        <f t="shared" ca="1" si="126"/>
        <v>1.0149358399999999</v>
      </c>
      <c r="K640" s="4">
        <f t="shared" ca="1" si="127"/>
        <v>89.61503999</v>
      </c>
      <c r="L640" s="23">
        <f>IF(VLOOKUP(A640,$U$12:$AD$125,8)=VLOOKUP(A639,$U$12:$AD$125,8),0,VLOOKUP(A640,U$12:$AD$125,8))</f>
        <v>0</v>
      </c>
      <c r="M640" s="9">
        <f>IF(L640&gt;0,VLOOKUP(L640,T$12:$AC$125,7),0)</f>
        <v>0</v>
      </c>
      <c r="N640" s="10">
        <f t="shared" si="128"/>
        <v>0</v>
      </c>
      <c r="O640" s="10">
        <f t="shared" ca="1" si="129"/>
        <v>89.61503999</v>
      </c>
      <c r="P640" s="24" t="str">
        <f t="shared" si="133"/>
        <v>A+J=</v>
      </c>
      <c r="Q640" s="12">
        <f t="shared" si="134"/>
        <v>43656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</row>
    <row r="641" spans="1:171" x14ac:dyDescent="0.2">
      <c r="A641" s="109">
        <f t="shared" si="130"/>
        <v>43557</v>
      </c>
      <c r="B641" s="4">
        <f t="shared" ca="1" si="135"/>
        <v>6091.25669999</v>
      </c>
      <c r="C641" s="4">
        <f t="shared" si="131"/>
        <v>6000</v>
      </c>
      <c r="D641" s="6">
        <f ca="1">IF(A641&lt;$B$1,VLOOKUP(A641,[1]DI!$A$4:$B$15000,2,FALSE),0)</f>
        <v>6.4000000000000001E-2</v>
      </c>
      <c r="E641" s="4">
        <f t="shared" ca="1" si="124"/>
        <v>2.4620000000000002E-4</v>
      </c>
      <c r="F641" s="22">
        <f t="shared" si="136"/>
        <v>1.095</v>
      </c>
      <c r="G641" s="7">
        <f t="shared" ca="1" si="125"/>
        <v>1.000269589</v>
      </c>
      <c r="H641" s="4">
        <f ca="1">TRUNC(PRODUCT(G$10:G640),15)</f>
        <v>1.1329609909865801</v>
      </c>
      <c r="I641" s="4">
        <f t="shared" ca="1" si="132"/>
        <v>1.1159874319852501</v>
      </c>
      <c r="J641" s="4">
        <f t="shared" ca="1" si="126"/>
        <v>1.01520945</v>
      </c>
      <c r="K641" s="4">
        <f t="shared" ca="1" si="127"/>
        <v>91.256699990000001</v>
      </c>
      <c r="L641" s="23">
        <f>IF(VLOOKUP(A641,$U$12:$AD$125,8)=VLOOKUP(A640,$U$12:$AD$125,8),0,VLOOKUP(A641,U$12:$AD$125,8))</f>
        <v>0</v>
      </c>
      <c r="M641" s="9">
        <f>IF(L641&gt;0,VLOOKUP(L641,T$12:$AC$125,7),0)</f>
        <v>0</v>
      </c>
      <c r="N641" s="10">
        <f t="shared" si="128"/>
        <v>0</v>
      </c>
      <c r="O641" s="10">
        <f t="shared" ca="1" si="129"/>
        <v>91.256699990000001</v>
      </c>
      <c r="P641" s="24" t="str">
        <f t="shared" si="133"/>
        <v>A+J=</v>
      </c>
      <c r="Q641" s="12">
        <f t="shared" si="134"/>
        <v>43656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</row>
    <row r="642" spans="1:171" x14ac:dyDescent="0.2">
      <c r="A642" s="109">
        <f t="shared" si="130"/>
        <v>43558</v>
      </c>
      <c r="B642" s="4">
        <f t="shared" ca="1" si="135"/>
        <v>6092.8988399899999</v>
      </c>
      <c r="C642" s="4">
        <f t="shared" si="131"/>
        <v>6000</v>
      </c>
      <c r="D642" s="6">
        <f ca="1">IF(A642&lt;$B$1,VLOOKUP(A642,[1]DI!$A$4:$B$15000,2,FALSE),0)</f>
        <v>6.4000000000000001E-2</v>
      </c>
      <c r="E642" s="4">
        <f t="shared" ca="1" si="124"/>
        <v>2.4620000000000002E-4</v>
      </c>
      <c r="F642" s="22">
        <f t="shared" si="136"/>
        <v>1.095</v>
      </c>
      <c r="G642" s="7">
        <f t="shared" ca="1" si="125"/>
        <v>1.000269589</v>
      </c>
      <c r="H642" s="4">
        <f ca="1">TRUNC(PRODUCT(G$10:G641),15)</f>
        <v>1.13326642480717</v>
      </c>
      <c r="I642" s="4">
        <f t="shared" ca="1" si="132"/>
        <v>1.1159874319852501</v>
      </c>
      <c r="J642" s="4">
        <f t="shared" ca="1" si="126"/>
        <v>1.01548314</v>
      </c>
      <c r="K642" s="4">
        <f t="shared" ca="1" si="127"/>
        <v>92.898839989999999</v>
      </c>
      <c r="L642" s="23">
        <f>IF(VLOOKUP(A642,$U$12:$AD$125,8)=VLOOKUP(A641,$U$12:$AD$125,8),0,VLOOKUP(A642,U$12:$AD$125,8))</f>
        <v>0</v>
      </c>
      <c r="M642" s="9">
        <f>IF(L642&gt;0,VLOOKUP(L642,T$12:$AC$125,7),0)</f>
        <v>0</v>
      </c>
      <c r="N642" s="10">
        <f t="shared" si="128"/>
        <v>0</v>
      </c>
      <c r="O642" s="10">
        <f t="shared" ca="1" si="129"/>
        <v>92.898839989999999</v>
      </c>
      <c r="P642" s="24" t="str">
        <f t="shared" si="133"/>
        <v>A+J=</v>
      </c>
      <c r="Q642" s="12">
        <f t="shared" si="134"/>
        <v>43656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</row>
    <row r="643" spans="1:171" x14ac:dyDescent="0.2">
      <c r="A643" s="109">
        <f t="shared" si="130"/>
        <v>43559</v>
      </c>
      <c r="B643" s="4">
        <f t="shared" ca="1" si="135"/>
        <v>6094.5414599899996</v>
      </c>
      <c r="C643" s="4">
        <f t="shared" si="131"/>
        <v>6000</v>
      </c>
      <c r="D643" s="6">
        <f ca="1">IF(A643&lt;$B$1,VLOOKUP(A643,[1]DI!$A$4:$B$15000,2,FALSE),0)</f>
        <v>6.4000000000000001E-2</v>
      </c>
      <c r="E643" s="4">
        <f t="shared" ca="1" si="124"/>
        <v>2.4620000000000002E-4</v>
      </c>
      <c r="F643" s="22">
        <f t="shared" si="136"/>
        <v>1.095</v>
      </c>
      <c r="G643" s="7">
        <f t="shared" ca="1" si="125"/>
        <v>1.000269589</v>
      </c>
      <c r="H643" s="4">
        <f ca="1">TRUNC(PRODUCT(G$10:G642),15)</f>
        <v>1.1335719409693701</v>
      </c>
      <c r="I643" s="4">
        <f t="shared" ca="1" si="132"/>
        <v>1.1159874319852501</v>
      </c>
      <c r="J643" s="4">
        <f t="shared" ca="1" si="126"/>
        <v>1.0157569099999999</v>
      </c>
      <c r="K643" s="4">
        <f t="shared" ca="1" si="127"/>
        <v>94.541459990000007</v>
      </c>
      <c r="L643" s="23">
        <f>IF(VLOOKUP(A643,$U$12:$AD$125,8)=VLOOKUP(A642,$U$12:$AD$125,8),0,VLOOKUP(A643,U$12:$AD$125,8))</f>
        <v>0</v>
      </c>
      <c r="M643" s="9">
        <f>IF(L643&gt;0,VLOOKUP(L643,T$12:$AC$125,7),0)</f>
        <v>0</v>
      </c>
      <c r="N643" s="10">
        <f t="shared" si="128"/>
        <v>0</v>
      </c>
      <c r="O643" s="10">
        <f t="shared" ca="1" si="129"/>
        <v>94.541459990000007</v>
      </c>
      <c r="P643" s="24" t="str">
        <f t="shared" si="133"/>
        <v>A+J=</v>
      </c>
      <c r="Q643" s="12">
        <f t="shared" si="134"/>
        <v>43656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</row>
    <row r="644" spans="1:171" x14ac:dyDescent="0.2">
      <c r="A644" s="109">
        <f t="shared" si="130"/>
        <v>43560</v>
      </c>
      <c r="B644" s="4">
        <f t="shared" ca="1" si="135"/>
        <v>6096.1844399900001</v>
      </c>
      <c r="C644" s="4">
        <f t="shared" si="131"/>
        <v>6000</v>
      </c>
      <c r="D644" s="6">
        <f ca="1">IF(A644&lt;$B$1,VLOOKUP(A644,[1]DI!$A$4:$B$15000,2,FALSE),0)</f>
        <v>6.4000000000000001E-2</v>
      </c>
      <c r="E644" s="4">
        <f t="shared" ca="1" si="124"/>
        <v>2.4620000000000002E-4</v>
      </c>
      <c r="F644" s="22">
        <f t="shared" si="136"/>
        <v>1.095</v>
      </c>
      <c r="G644" s="7">
        <f t="shared" ca="1" si="125"/>
        <v>1.000269589</v>
      </c>
      <c r="H644" s="4">
        <f ca="1">TRUNC(PRODUCT(G$10:G643),15)</f>
        <v>1.13387753949537</v>
      </c>
      <c r="I644" s="4">
        <f t="shared" ca="1" si="132"/>
        <v>1.1159874319852501</v>
      </c>
      <c r="J644" s="4">
        <f t="shared" ca="1" si="126"/>
        <v>1.0160307399999999</v>
      </c>
      <c r="K644" s="4">
        <f t="shared" ca="1" si="127"/>
        <v>96.184439990000001</v>
      </c>
      <c r="L644" s="23">
        <f>IF(VLOOKUP(A644,$U$12:$AD$125,8)=VLOOKUP(A643,$U$12:$AD$125,8),0,VLOOKUP(A644,U$12:$AD$125,8))</f>
        <v>0</v>
      </c>
      <c r="M644" s="9">
        <f>IF(L644&gt;0,VLOOKUP(L644,T$12:$AC$125,7),0)</f>
        <v>0</v>
      </c>
      <c r="N644" s="10">
        <f t="shared" si="128"/>
        <v>0</v>
      </c>
      <c r="O644" s="10">
        <f t="shared" ca="1" si="129"/>
        <v>96.184439990000001</v>
      </c>
      <c r="P644" s="24" t="str">
        <f t="shared" si="133"/>
        <v>A+J=</v>
      </c>
      <c r="Q644" s="12">
        <f t="shared" si="134"/>
        <v>43656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</row>
    <row r="645" spans="1:171" x14ac:dyDescent="0.2">
      <c r="A645" s="109">
        <f t="shared" si="130"/>
        <v>43561</v>
      </c>
      <c r="B645" s="4">
        <f t="shared" ca="1" si="135"/>
        <v>6097.8278999900003</v>
      </c>
      <c r="C645" s="4">
        <f t="shared" si="131"/>
        <v>6000</v>
      </c>
      <c r="D645" s="6">
        <f ca="1">IF(A645&lt;$B$1,VLOOKUP(A645,[1]DI!$A$4:$B$15000,2,FALSE),0)</f>
        <v>0</v>
      </c>
      <c r="E645" s="4">
        <f t="shared" ca="1" si="124"/>
        <v>0</v>
      </c>
      <c r="F645" s="22">
        <f t="shared" si="136"/>
        <v>1.095</v>
      </c>
      <c r="G645" s="7">
        <f t="shared" ca="1" si="125"/>
        <v>1</v>
      </c>
      <c r="H645" s="4">
        <f ca="1">TRUNC(PRODUCT(G$10:G644),15)</f>
        <v>1.1341832204073601</v>
      </c>
      <c r="I645" s="4">
        <f t="shared" ca="1" si="132"/>
        <v>1.1159874319852501</v>
      </c>
      <c r="J645" s="4">
        <f t="shared" ca="1" si="126"/>
        <v>1.0163046499999999</v>
      </c>
      <c r="K645" s="4">
        <f t="shared" ca="1" si="127"/>
        <v>97.827899990000006</v>
      </c>
      <c r="L645" s="23">
        <f>IF(VLOOKUP(A645,$U$12:$AD$125,8)=VLOOKUP(A644,$U$12:$AD$125,8),0,VLOOKUP(A645,U$12:$AD$125,8))</f>
        <v>0</v>
      </c>
      <c r="M645" s="9">
        <f>IF(L645&gt;0,VLOOKUP(L645,T$12:$AC$125,7),0)</f>
        <v>0</v>
      </c>
      <c r="N645" s="10">
        <f t="shared" si="128"/>
        <v>0</v>
      </c>
      <c r="O645" s="10">
        <f t="shared" ca="1" si="129"/>
        <v>97.827899990000006</v>
      </c>
      <c r="P645" s="24" t="str">
        <f t="shared" si="133"/>
        <v>A+J=</v>
      </c>
      <c r="Q645" s="12">
        <f t="shared" si="134"/>
        <v>43656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</row>
    <row r="646" spans="1:171" x14ac:dyDescent="0.2">
      <c r="A646" s="109">
        <f t="shared" si="130"/>
        <v>43562</v>
      </c>
      <c r="B646" s="4">
        <f t="shared" ca="1" si="135"/>
        <v>6097.8278999900003</v>
      </c>
      <c r="C646" s="4">
        <f t="shared" si="131"/>
        <v>6000</v>
      </c>
      <c r="D646" s="6">
        <f ca="1">IF(A646&lt;$B$1,VLOOKUP(A646,[1]DI!$A$4:$B$15000,2,FALSE),0)</f>
        <v>0</v>
      </c>
      <c r="E646" s="4">
        <f t="shared" ca="1" si="124"/>
        <v>0</v>
      </c>
      <c r="F646" s="22">
        <f t="shared" si="136"/>
        <v>1.095</v>
      </c>
      <c r="G646" s="7">
        <f t="shared" ca="1" si="125"/>
        <v>1</v>
      </c>
      <c r="H646" s="4">
        <f ca="1">TRUNC(PRODUCT(G$10:G645),15)</f>
        <v>1.1341832204073601</v>
      </c>
      <c r="I646" s="4">
        <f t="shared" ca="1" si="132"/>
        <v>1.1159874319852501</v>
      </c>
      <c r="J646" s="4">
        <f t="shared" ca="1" si="126"/>
        <v>1.0163046499999999</v>
      </c>
      <c r="K646" s="4">
        <f t="shared" ca="1" si="127"/>
        <v>97.827899990000006</v>
      </c>
      <c r="L646" s="23">
        <f>IF(VLOOKUP(A646,$U$12:$AD$125,8)=VLOOKUP(A645,$U$12:$AD$125,8),0,VLOOKUP(A646,U$12:$AD$125,8))</f>
        <v>0</v>
      </c>
      <c r="M646" s="9">
        <f>IF(L646&gt;0,VLOOKUP(L646,T$12:$AC$125,7),0)</f>
        <v>0</v>
      </c>
      <c r="N646" s="10">
        <f t="shared" si="128"/>
        <v>0</v>
      </c>
      <c r="O646" s="10">
        <f t="shared" ca="1" si="129"/>
        <v>97.827899990000006</v>
      </c>
      <c r="P646" s="24" t="str">
        <f t="shared" si="133"/>
        <v>A+J=</v>
      </c>
      <c r="Q646" s="12">
        <f t="shared" si="134"/>
        <v>43656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</row>
    <row r="647" spans="1:171" x14ac:dyDescent="0.2">
      <c r="A647" s="109">
        <f t="shared" si="130"/>
        <v>43563</v>
      </c>
      <c r="B647" s="4">
        <f t="shared" ca="1" si="135"/>
        <v>6097.8278999900003</v>
      </c>
      <c r="C647" s="4">
        <f t="shared" si="131"/>
        <v>6000</v>
      </c>
      <c r="D647" s="6">
        <f ca="1">IF(A647&lt;$B$1,VLOOKUP(A647,[1]DI!$A$4:$B$15000,2,FALSE),0)</f>
        <v>6.4000000000000001E-2</v>
      </c>
      <c r="E647" s="4">
        <f t="shared" ca="1" si="124"/>
        <v>2.4620000000000002E-4</v>
      </c>
      <c r="F647" s="22">
        <f t="shared" si="136"/>
        <v>1.095</v>
      </c>
      <c r="G647" s="7">
        <f t="shared" ca="1" si="125"/>
        <v>1.000269589</v>
      </c>
      <c r="H647" s="4">
        <f ca="1">TRUNC(PRODUCT(G$10:G646),15)</f>
        <v>1.1341832204073601</v>
      </c>
      <c r="I647" s="4">
        <f t="shared" ca="1" si="132"/>
        <v>1.1159874319852501</v>
      </c>
      <c r="J647" s="4">
        <f t="shared" ca="1" si="126"/>
        <v>1.0163046499999999</v>
      </c>
      <c r="K647" s="4">
        <f t="shared" ca="1" si="127"/>
        <v>97.827899990000006</v>
      </c>
      <c r="L647" s="23">
        <f>IF(VLOOKUP(A647,$U$12:$AD$125,8)=VLOOKUP(A646,$U$12:$AD$125,8),0,VLOOKUP(A647,U$12:$AD$125,8))</f>
        <v>0</v>
      </c>
      <c r="M647" s="9">
        <f>IF(L647&gt;0,VLOOKUP(L647,T$12:$AC$125,7),0)</f>
        <v>0</v>
      </c>
      <c r="N647" s="10">
        <f t="shared" si="128"/>
        <v>0</v>
      </c>
      <c r="O647" s="10">
        <f t="shared" ca="1" si="129"/>
        <v>97.827899990000006</v>
      </c>
      <c r="P647" s="24" t="str">
        <f t="shared" si="133"/>
        <v>A+J=</v>
      </c>
      <c r="Q647" s="12">
        <f t="shared" si="134"/>
        <v>43656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</row>
    <row r="648" spans="1:171" x14ac:dyDescent="0.2">
      <c r="A648" s="109">
        <f t="shared" si="130"/>
        <v>43564</v>
      </c>
      <c r="B648" s="4">
        <f t="shared" ca="1" si="135"/>
        <v>6099.4718400000002</v>
      </c>
      <c r="C648" s="4">
        <f t="shared" si="131"/>
        <v>6000</v>
      </c>
      <c r="D648" s="6">
        <f ca="1">IF(A648&lt;$B$1,VLOOKUP(A648,[1]DI!$A$4:$B$15000,2,FALSE),0)</f>
        <v>6.4000000000000001E-2</v>
      </c>
      <c r="E648" s="4">
        <f t="shared" ca="1" si="124"/>
        <v>2.4620000000000002E-4</v>
      </c>
      <c r="F648" s="22">
        <f t="shared" si="136"/>
        <v>1.095</v>
      </c>
      <c r="G648" s="7">
        <f t="shared" ca="1" si="125"/>
        <v>1.000269589</v>
      </c>
      <c r="H648" s="4">
        <f ca="1">TRUNC(PRODUCT(G$10:G647),15)</f>
        <v>1.13448898372757</v>
      </c>
      <c r="I648" s="4">
        <f t="shared" ca="1" si="132"/>
        <v>1.1159874319852501</v>
      </c>
      <c r="J648" s="4">
        <f t="shared" ca="1" si="126"/>
        <v>1.0165786400000001</v>
      </c>
      <c r="K648" s="4">
        <f t="shared" ca="1" si="127"/>
        <v>99.47184</v>
      </c>
      <c r="L648" s="23">
        <f>IF(VLOOKUP(A648,$U$12:$AD$125,8)=VLOOKUP(A647,$U$12:$AD$125,8),0,VLOOKUP(A648,U$12:$AD$125,8))</f>
        <v>0</v>
      </c>
      <c r="M648" s="9">
        <f>IF(L648&gt;0,VLOOKUP(L648,T$12:$AC$125,7),0)</f>
        <v>0</v>
      </c>
      <c r="N648" s="10">
        <f t="shared" si="128"/>
        <v>0</v>
      </c>
      <c r="O648" s="10">
        <f t="shared" ca="1" si="129"/>
        <v>99.47184</v>
      </c>
      <c r="P648" s="24" t="str">
        <f t="shared" si="133"/>
        <v>A+J=</v>
      </c>
      <c r="Q648" s="12">
        <f t="shared" si="134"/>
        <v>43656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</row>
    <row r="649" spans="1:171" x14ac:dyDescent="0.2">
      <c r="A649" s="109">
        <f t="shared" si="130"/>
        <v>43565</v>
      </c>
      <c r="B649" s="4">
        <f t="shared" ca="1" si="135"/>
        <v>6101.1162000000004</v>
      </c>
      <c r="C649" s="4">
        <f t="shared" si="131"/>
        <v>6000</v>
      </c>
      <c r="D649" s="6">
        <f ca="1">IF(A649&lt;$B$1,VLOOKUP(A649,[1]DI!$A$4:$B$15000,2,FALSE),0)</f>
        <v>6.4000000000000001E-2</v>
      </c>
      <c r="E649" s="4">
        <f t="shared" ca="1" si="124"/>
        <v>2.4620000000000002E-4</v>
      </c>
      <c r="F649" s="22">
        <f t="shared" si="136"/>
        <v>1.095</v>
      </c>
      <c r="G649" s="7">
        <f t="shared" ca="1" si="125"/>
        <v>1.000269589</v>
      </c>
      <c r="H649" s="4">
        <f ca="1">TRUNC(PRODUCT(G$10:G648),15)</f>
        <v>1.1347948294782</v>
      </c>
      <c r="I649" s="4">
        <f t="shared" ca="1" si="132"/>
        <v>1.1159874319852501</v>
      </c>
      <c r="J649" s="4">
        <f t="shared" ca="1" si="126"/>
        <v>1.0168527000000001</v>
      </c>
      <c r="K649" s="4">
        <f t="shared" ca="1" si="127"/>
        <v>101.11620000000001</v>
      </c>
      <c r="L649" s="23">
        <f>IF(VLOOKUP(A649,$U$12:$AD$125,8)=VLOOKUP(A648,$U$12:$AD$125,8),0,VLOOKUP(A649,U$12:$AD$125,8))</f>
        <v>0</v>
      </c>
      <c r="M649" s="9">
        <f>IF(L649&gt;0,VLOOKUP(L649,T$12:$AC$125,7),0)</f>
        <v>0</v>
      </c>
      <c r="N649" s="10">
        <f t="shared" si="128"/>
        <v>0</v>
      </c>
      <c r="O649" s="10">
        <f t="shared" ca="1" si="129"/>
        <v>101.11620000000001</v>
      </c>
      <c r="P649" s="24" t="str">
        <f t="shared" si="133"/>
        <v>A+J=</v>
      </c>
      <c r="Q649" s="12">
        <f t="shared" si="134"/>
        <v>43656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</row>
    <row r="650" spans="1:171" x14ac:dyDescent="0.2">
      <c r="A650" s="109">
        <f t="shared" si="130"/>
        <v>43566</v>
      </c>
      <c r="B650" s="4">
        <f t="shared" ca="1" si="135"/>
        <v>6102.76098</v>
      </c>
      <c r="C650" s="4">
        <f t="shared" si="131"/>
        <v>6000</v>
      </c>
      <c r="D650" s="6">
        <f ca="1">IF(A650&lt;$B$1,VLOOKUP(A650,[1]DI!$A$4:$B$15000,2,FALSE),0)</f>
        <v>6.4000000000000001E-2</v>
      </c>
      <c r="E650" s="4">
        <f t="shared" ref="E650:E713" ca="1" si="137">ROUND((((1+D650)^(1/252)-1)),8)</f>
        <v>2.4620000000000002E-4</v>
      </c>
      <c r="F650" s="22">
        <f t="shared" si="136"/>
        <v>1.095</v>
      </c>
      <c r="G650" s="7">
        <f t="shared" ref="G650:G713" ca="1" si="138">TRUNC((1+(E650*F650)),15)</f>
        <v>1.000269589</v>
      </c>
      <c r="H650" s="4">
        <f ca="1">TRUNC(PRODUCT(G$10:G649),15)</f>
        <v>1.13510075768149</v>
      </c>
      <c r="I650" s="4">
        <f t="shared" ca="1" si="132"/>
        <v>1.1159874319852501</v>
      </c>
      <c r="J650" s="4">
        <f t="shared" ref="J650:J713" ca="1" si="139">ROUND(TRUNC(H650/I650,15),8)</f>
        <v>1.01712683</v>
      </c>
      <c r="K650" s="4">
        <f t="shared" ref="K650:K713" ca="1" si="140">TRUNC((C650*(J650-1)),8)</f>
        <v>102.76098</v>
      </c>
      <c r="L650" s="23">
        <f>IF(VLOOKUP(A650,$U$12:$AD$125,8)=VLOOKUP(A649,$U$12:$AD$125,8),0,VLOOKUP(A650,U$12:$AD$125,8))</f>
        <v>0</v>
      </c>
      <c r="M650" s="9">
        <f>IF(L650&gt;0,VLOOKUP(L650,T$12:$AC$125,7),0)</f>
        <v>0</v>
      </c>
      <c r="N650" s="10">
        <f t="shared" ref="N650:N713" si="141">IF(M650&gt;0,(C650*M650),0)</f>
        <v>0</v>
      </c>
      <c r="O650" s="10">
        <f t="shared" ref="O650:O713" ca="1" si="142">(K650+N650)</f>
        <v>102.76098</v>
      </c>
      <c r="P650" s="24" t="str">
        <f t="shared" si="133"/>
        <v>A+J=</v>
      </c>
      <c r="Q650" s="12">
        <f t="shared" si="134"/>
        <v>43656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</row>
    <row r="651" spans="1:171" x14ac:dyDescent="0.2">
      <c r="A651" s="109">
        <f t="shared" ref="A651:A714" si="143">(A650+1)</f>
        <v>43567</v>
      </c>
      <c r="B651" s="4">
        <f t="shared" ca="1" si="135"/>
        <v>6104.4062400000003</v>
      </c>
      <c r="C651" s="4">
        <f t="shared" ref="C651:C714" si="144">TRUNC(C650-N650,6)</f>
        <v>6000</v>
      </c>
      <c r="D651" s="6">
        <f ca="1">IF(A651&lt;$B$1,VLOOKUP(A651,[1]DI!$A$4:$B$15000,2,FALSE),0)</f>
        <v>6.4000000000000001E-2</v>
      </c>
      <c r="E651" s="4">
        <f t="shared" ca="1" si="137"/>
        <v>2.4620000000000002E-4</v>
      </c>
      <c r="F651" s="22">
        <f t="shared" si="136"/>
        <v>1.095</v>
      </c>
      <c r="G651" s="7">
        <f t="shared" ca="1" si="138"/>
        <v>1.000269589</v>
      </c>
      <c r="H651" s="4">
        <f ca="1">TRUNC(PRODUCT(G$10:G650),15)</f>
        <v>1.13540676835965</v>
      </c>
      <c r="I651" s="4">
        <f t="shared" ref="I651:I714" ca="1" si="145">IF(OR(L650&gt;0,L650="E"),H650,I650)</f>
        <v>1.1159874319852501</v>
      </c>
      <c r="J651" s="4">
        <f t="shared" ca="1" si="139"/>
        <v>1.01740104</v>
      </c>
      <c r="K651" s="4">
        <f t="shared" ca="1" si="140"/>
        <v>104.40624</v>
      </c>
      <c r="L651" s="23">
        <f>IF(VLOOKUP(A651,$U$12:$AD$125,8)=VLOOKUP(A650,$U$12:$AD$125,8),0,VLOOKUP(A651,U$12:$AD$125,8))</f>
        <v>0</v>
      </c>
      <c r="M651" s="9">
        <f>IF(L651&gt;0,VLOOKUP(L651,T$12:$AC$125,7),0)</f>
        <v>0</v>
      </c>
      <c r="N651" s="10">
        <f t="shared" si="141"/>
        <v>0</v>
      </c>
      <c r="O651" s="10">
        <f t="shared" ca="1" si="142"/>
        <v>104.40624</v>
      </c>
      <c r="P651" s="24" t="str">
        <f t="shared" ref="P651:P714" si="146">IF(L650&gt;0,VLOOKUP(A650,$U$12:$AD$125,9),P650)</f>
        <v>A+J=</v>
      </c>
      <c r="Q651" s="12">
        <f t="shared" ref="Q651:Q714" si="147">IF(L650&gt;0,VLOOKUP(A650,$U$12:$AD$125,10),Q650)</f>
        <v>43656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</row>
    <row r="652" spans="1:171" x14ac:dyDescent="0.2">
      <c r="A652" s="109">
        <f t="shared" si="143"/>
        <v>43568</v>
      </c>
      <c r="B652" s="4">
        <f t="shared" ca="1" si="135"/>
        <v>6106.0519199999999</v>
      </c>
      <c r="C652" s="4">
        <f t="shared" si="144"/>
        <v>6000</v>
      </c>
      <c r="D652" s="6">
        <f ca="1">IF(A652&lt;$B$1,VLOOKUP(A652,[1]DI!$A$4:$B$15000,2,FALSE),0)</f>
        <v>0</v>
      </c>
      <c r="E652" s="4">
        <f t="shared" ca="1" si="137"/>
        <v>0</v>
      </c>
      <c r="F652" s="22">
        <f t="shared" si="136"/>
        <v>1.095</v>
      </c>
      <c r="G652" s="7">
        <f t="shared" ca="1" si="138"/>
        <v>1</v>
      </c>
      <c r="H652" s="4">
        <f ca="1">TRUNC(PRODUCT(G$10:G651),15)</f>
        <v>1.1357128615349199</v>
      </c>
      <c r="I652" s="4">
        <f t="shared" ca="1" si="145"/>
        <v>1.1159874319852501</v>
      </c>
      <c r="J652" s="4">
        <f t="shared" ca="1" si="139"/>
        <v>1.0176753199999999</v>
      </c>
      <c r="K652" s="4">
        <f t="shared" ca="1" si="140"/>
        <v>106.05192</v>
      </c>
      <c r="L652" s="23">
        <f>IF(VLOOKUP(A652,$U$12:$AD$125,8)=VLOOKUP(A651,$U$12:$AD$125,8),0,VLOOKUP(A652,U$12:$AD$125,8))</f>
        <v>0</v>
      </c>
      <c r="M652" s="9">
        <f>IF(L652&gt;0,VLOOKUP(L652,T$12:$AC$125,7),0)</f>
        <v>0</v>
      </c>
      <c r="N652" s="10">
        <f t="shared" si="141"/>
        <v>0</v>
      </c>
      <c r="O652" s="10">
        <f t="shared" ca="1" si="142"/>
        <v>106.05192</v>
      </c>
      <c r="P652" s="24" t="str">
        <f t="shared" si="146"/>
        <v>A+J=</v>
      </c>
      <c r="Q652" s="12">
        <f t="shared" si="147"/>
        <v>43656</v>
      </c>
      <c r="R652" s="13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  <c r="FM652" s="38"/>
      <c r="FN652" s="38"/>
      <c r="FO652" s="38"/>
    </row>
    <row r="653" spans="1:171" x14ac:dyDescent="0.2">
      <c r="A653" s="109">
        <f t="shared" si="143"/>
        <v>43569</v>
      </c>
      <c r="B653" s="4">
        <f t="shared" ca="1" si="135"/>
        <v>6106.0519199999999</v>
      </c>
      <c r="C653" s="4">
        <f t="shared" si="144"/>
        <v>6000</v>
      </c>
      <c r="D653" s="6">
        <f ca="1">IF(A653&lt;$B$1,VLOOKUP(A653,[1]DI!$A$4:$B$15000,2,FALSE),0)</f>
        <v>0</v>
      </c>
      <c r="E653" s="4">
        <f t="shared" ca="1" si="137"/>
        <v>0</v>
      </c>
      <c r="F653" s="22">
        <f t="shared" si="136"/>
        <v>1.095</v>
      </c>
      <c r="G653" s="7">
        <f t="shared" ca="1" si="138"/>
        <v>1</v>
      </c>
      <c r="H653" s="4">
        <f ca="1">TRUNC(PRODUCT(G$10:G652),15)</f>
        <v>1.1357128615349199</v>
      </c>
      <c r="I653" s="4">
        <f t="shared" ca="1" si="145"/>
        <v>1.1159874319852501</v>
      </c>
      <c r="J653" s="4">
        <f t="shared" ca="1" si="139"/>
        <v>1.0176753199999999</v>
      </c>
      <c r="K653" s="4">
        <f t="shared" ca="1" si="140"/>
        <v>106.05192</v>
      </c>
      <c r="L653" s="23">
        <f>IF(VLOOKUP(A653,$U$12:$AD$125,8)=VLOOKUP(A652,$U$12:$AD$125,8),0,VLOOKUP(A653,U$12:$AD$125,8))</f>
        <v>0</v>
      </c>
      <c r="M653" s="9">
        <f>IF(L653&gt;0,VLOOKUP(L653,T$12:$AC$125,7),0)</f>
        <v>0</v>
      </c>
      <c r="N653" s="10">
        <f t="shared" si="141"/>
        <v>0</v>
      </c>
      <c r="O653" s="10">
        <f t="shared" ca="1" si="142"/>
        <v>106.05192</v>
      </c>
      <c r="P653" s="24" t="str">
        <f t="shared" si="146"/>
        <v>A+J=</v>
      </c>
      <c r="Q653" s="12">
        <f t="shared" si="147"/>
        <v>43656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</row>
    <row r="654" spans="1:171" x14ac:dyDescent="0.2">
      <c r="A654" s="109">
        <f t="shared" si="143"/>
        <v>43570</v>
      </c>
      <c r="B654" s="4">
        <f t="shared" ca="1" si="135"/>
        <v>6106.0519199999999</v>
      </c>
      <c r="C654" s="4">
        <f t="shared" si="144"/>
        <v>6000</v>
      </c>
      <c r="D654" s="6">
        <f ca="1">IF(A654&lt;$B$1,VLOOKUP(A654,[1]DI!$A$4:$B$15000,2,FALSE),0)</f>
        <v>6.4000000000000001E-2</v>
      </c>
      <c r="E654" s="4">
        <f t="shared" ca="1" si="137"/>
        <v>2.4620000000000002E-4</v>
      </c>
      <c r="F654" s="22">
        <f t="shared" si="136"/>
        <v>1.095</v>
      </c>
      <c r="G654" s="7">
        <f t="shared" ca="1" si="138"/>
        <v>1.000269589</v>
      </c>
      <c r="H654" s="4">
        <f ca="1">TRUNC(PRODUCT(G$10:G653),15)</f>
        <v>1.1357128615349199</v>
      </c>
      <c r="I654" s="4">
        <f t="shared" ca="1" si="145"/>
        <v>1.1159874319852501</v>
      </c>
      <c r="J654" s="4">
        <f t="shared" ca="1" si="139"/>
        <v>1.0176753199999999</v>
      </c>
      <c r="K654" s="4">
        <f t="shared" ca="1" si="140"/>
        <v>106.05192</v>
      </c>
      <c r="L654" s="23">
        <f>IF(VLOOKUP(A654,$U$12:$AD$125,8)=VLOOKUP(A653,$U$12:$AD$125,8),0,VLOOKUP(A654,U$12:$AD$125,8))</f>
        <v>0</v>
      </c>
      <c r="M654" s="9">
        <f>IF(L654&gt;0,VLOOKUP(L654,T$12:$AC$125,7),0)</f>
        <v>0</v>
      </c>
      <c r="N654" s="10">
        <f t="shared" si="141"/>
        <v>0</v>
      </c>
      <c r="O654" s="10">
        <f t="shared" ca="1" si="142"/>
        <v>106.05192</v>
      </c>
      <c r="P654" s="24" t="str">
        <f t="shared" si="146"/>
        <v>A+J=</v>
      </c>
      <c r="Q654" s="12">
        <f t="shared" si="147"/>
        <v>43656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</row>
    <row r="655" spans="1:171" x14ac:dyDescent="0.2">
      <c r="A655" s="109">
        <f t="shared" si="143"/>
        <v>43571</v>
      </c>
      <c r="B655" s="4">
        <f t="shared" ca="1" si="135"/>
        <v>6107.6980199999998</v>
      </c>
      <c r="C655" s="4">
        <f t="shared" si="144"/>
        <v>6000</v>
      </c>
      <c r="D655" s="6">
        <f ca="1">IF(A655&lt;$B$1,VLOOKUP(A655,[1]DI!$A$4:$B$15000,2,FALSE),0)</f>
        <v>6.4000000000000001E-2</v>
      </c>
      <c r="E655" s="4">
        <f t="shared" ca="1" si="137"/>
        <v>2.4620000000000002E-4</v>
      </c>
      <c r="F655" s="22">
        <f t="shared" si="136"/>
        <v>1.095</v>
      </c>
      <c r="G655" s="7">
        <f t="shared" ca="1" si="138"/>
        <v>1.000269589</v>
      </c>
      <c r="H655" s="4">
        <f ca="1">TRUNC(PRODUCT(G$10:G654),15)</f>
        <v>1.13601903722955</v>
      </c>
      <c r="I655" s="4">
        <f t="shared" ca="1" si="145"/>
        <v>1.1159874319852501</v>
      </c>
      <c r="J655" s="4">
        <f t="shared" ca="1" si="139"/>
        <v>1.0179496699999999</v>
      </c>
      <c r="K655" s="4">
        <f t="shared" ca="1" si="140"/>
        <v>107.69802</v>
      </c>
      <c r="L655" s="23">
        <f>IF(VLOOKUP(A655,$U$12:$AD$125,8)=VLOOKUP(A654,$U$12:$AD$125,8),0,VLOOKUP(A655,U$12:$AD$125,8))</f>
        <v>0</v>
      </c>
      <c r="M655" s="9">
        <f>IF(L655&gt;0,VLOOKUP(L655,T$12:$AC$125,7),0)</f>
        <v>0</v>
      </c>
      <c r="N655" s="10">
        <f t="shared" si="141"/>
        <v>0</v>
      </c>
      <c r="O655" s="10">
        <f t="shared" ca="1" si="142"/>
        <v>107.69802</v>
      </c>
      <c r="P655" s="24" t="str">
        <f t="shared" si="146"/>
        <v>A+J=</v>
      </c>
      <c r="Q655" s="12">
        <f t="shared" si="147"/>
        <v>43656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</row>
    <row r="656" spans="1:171" x14ac:dyDescent="0.2">
      <c r="A656" s="109">
        <f t="shared" si="143"/>
        <v>43572</v>
      </c>
      <c r="B656" s="4">
        <f t="shared" ca="1" si="135"/>
        <v>6109.3446000000004</v>
      </c>
      <c r="C656" s="4">
        <f t="shared" si="144"/>
        <v>6000</v>
      </c>
      <c r="D656" s="6">
        <f ca="1">IF(A656&lt;$B$1,VLOOKUP(A656,[1]DI!$A$4:$B$15000,2,FALSE),0)</f>
        <v>6.4000000000000001E-2</v>
      </c>
      <c r="E656" s="4">
        <f t="shared" ca="1" si="137"/>
        <v>2.4620000000000002E-4</v>
      </c>
      <c r="F656" s="22">
        <f t="shared" si="136"/>
        <v>1.095</v>
      </c>
      <c r="G656" s="7">
        <f t="shared" ca="1" si="138"/>
        <v>1.000269589</v>
      </c>
      <c r="H656" s="4">
        <f ca="1">TRUNC(PRODUCT(G$10:G655),15)</f>
        <v>1.1363252954657801</v>
      </c>
      <c r="I656" s="4">
        <f t="shared" ca="1" si="145"/>
        <v>1.1159874319852501</v>
      </c>
      <c r="J656" s="4">
        <f t="shared" ca="1" si="139"/>
        <v>1.0182241000000001</v>
      </c>
      <c r="K656" s="4">
        <f t="shared" ca="1" si="140"/>
        <v>109.3446</v>
      </c>
      <c r="L656" s="23">
        <f>IF(VLOOKUP(A656,$U$12:$AD$125,8)=VLOOKUP(A655,$U$12:$AD$125,8),0,VLOOKUP(A656,U$12:$AD$125,8))</f>
        <v>0</v>
      </c>
      <c r="M656" s="9">
        <f>IF(L656&gt;0,VLOOKUP(L656,T$12:$AC$125,7),0)</f>
        <v>0</v>
      </c>
      <c r="N656" s="10">
        <f t="shared" si="141"/>
        <v>0</v>
      </c>
      <c r="O656" s="10">
        <f t="shared" ca="1" si="142"/>
        <v>109.3446</v>
      </c>
      <c r="P656" s="24" t="str">
        <f t="shared" si="146"/>
        <v>A+J=</v>
      </c>
      <c r="Q656" s="12">
        <f t="shared" si="147"/>
        <v>43656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</row>
    <row r="657" spans="1:168" x14ac:dyDescent="0.2">
      <c r="A657" s="109">
        <f t="shared" si="143"/>
        <v>43573</v>
      </c>
      <c r="B657" s="4">
        <f t="shared" ca="1" si="135"/>
        <v>6110.9916000000003</v>
      </c>
      <c r="C657" s="4">
        <f t="shared" si="144"/>
        <v>6000</v>
      </c>
      <c r="D657" s="6">
        <f ca="1">IF(A657&lt;$B$1,VLOOKUP(A657,[1]DI!$A$4:$B$15000,2,FALSE),0)</f>
        <v>6.4000000000000001E-2</v>
      </c>
      <c r="E657" s="4">
        <f t="shared" ca="1" si="137"/>
        <v>2.4620000000000002E-4</v>
      </c>
      <c r="F657" s="22">
        <f t="shared" si="136"/>
        <v>1.095</v>
      </c>
      <c r="G657" s="7">
        <f t="shared" ca="1" si="138"/>
        <v>1.000269589</v>
      </c>
      <c r="H657" s="4">
        <f ca="1">TRUNC(PRODUCT(G$10:G656),15)</f>
        <v>1.1366316362658599</v>
      </c>
      <c r="I657" s="4">
        <f t="shared" ca="1" si="145"/>
        <v>1.1159874319852501</v>
      </c>
      <c r="J657" s="4">
        <f t="shared" ca="1" si="139"/>
        <v>1.0184986</v>
      </c>
      <c r="K657" s="4">
        <f t="shared" ca="1" si="140"/>
        <v>110.99160000000001</v>
      </c>
      <c r="L657" s="23">
        <f>IF(VLOOKUP(A657,$U$12:$AD$125,8)=VLOOKUP(A656,$U$12:$AD$125,8),0,VLOOKUP(A657,U$12:$AD$125,8))</f>
        <v>0</v>
      </c>
      <c r="M657" s="9">
        <f>IF(L657&gt;0,VLOOKUP(L657,T$12:$AC$125,7),0)</f>
        <v>0</v>
      </c>
      <c r="N657" s="10">
        <f t="shared" si="141"/>
        <v>0</v>
      </c>
      <c r="O657" s="10">
        <f t="shared" ca="1" si="142"/>
        <v>110.99160000000001</v>
      </c>
      <c r="P657" s="24" t="str">
        <f t="shared" si="146"/>
        <v>A+J=</v>
      </c>
      <c r="Q657" s="12">
        <f t="shared" si="147"/>
        <v>43656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</row>
    <row r="658" spans="1:168" x14ac:dyDescent="0.2">
      <c r="A658" s="109">
        <f t="shared" si="143"/>
        <v>43574</v>
      </c>
      <c r="B658" s="4">
        <f t="shared" ca="1" si="135"/>
        <v>6112.6390799999999</v>
      </c>
      <c r="C658" s="4">
        <f t="shared" si="144"/>
        <v>6000</v>
      </c>
      <c r="D658" s="6">
        <f ca="1">IF(A658&lt;$B$1,VLOOKUP(A658,[1]DI!$A$4:$B$15000,2,FALSE),0)</f>
        <v>0</v>
      </c>
      <c r="E658" s="4">
        <f t="shared" ca="1" si="137"/>
        <v>0</v>
      </c>
      <c r="F658" s="22">
        <f t="shared" si="136"/>
        <v>1.095</v>
      </c>
      <c r="G658" s="7">
        <f t="shared" ca="1" si="138"/>
        <v>1</v>
      </c>
      <c r="H658" s="4">
        <f ca="1">TRUNC(PRODUCT(G$10:G657),15)</f>
        <v>1.13693805965205</v>
      </c>
      <c r="I658" s="4">
        <f t="shared" ca="1" si="145"/>
        <v>1.1159874319852501</v>
      </c>
      <c r="J658" s="4">
        <f t="shared" ca="1" si="139"/>
        <v>1.0187731799999999</v>
      </c>
      <c r="K658" s="4">
        <f t="shared" ca="1" si="140"/>
        <v>112.63908000000001</v>
      </c>
      <c r="L658" s="23">
        <f>IF(VLOOKUP(A658,$U$12:$AD$125,8)=VLOOKUP(A657,$U$12:$AD$125,8),0,VLOOKUP(A658,U$12:$AD$125,8))</f>
        <v>0</v>
      </c>
      <c r="M658" s="9">
        <f>IF(L658&gt;0,VLOOKUP(L658,T$12:$AC$125,7),0)</f>
        <v>0</v>
      </c>
      <c r="N658" s="10">
        <f t="shared" si="141"/>
        <v>0</v>
      </c>
      <c r="O658" s="10">
        <f t="shared" ca="1" si="142"/>
        <v>112.63908000000001</v>
      </c>
      <c r="P658" s="24" t="str">
        <f t="shared" si="146"/>
        <v>A+J=</v>
      </c>
      <c r="Q658" s="12">
        <f t="shared" si="147"/>
        <v>43656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</row>
    <row r="659" spans="1:168" x14ac:dyDescent="0.2">
      <c r="A659" s="109">
        <f t="shared" si="143"/>
        <v>43575</v>
      </c>
      <c r="B659" s="4">
        <f t="shared" ca="1" si="135"/>
        <v>6112.6390799999999</v>
      </c>
      <c r="C659" s="4">
        <f t="shared" si="144"/>
        <v>6000</v>
      </c>
      <c r="D659" s="6">
        <f ca="1">IF(A659&lt;$B$1,VLOOKUP(A659,[1]DI!$A$4:$B$15000,2,FALSE),0)</f>
        <v>0</v>
      </c>
      <c r="E659" s="4">
        <f t="shared" ca="1" si="137"/>
        <v>0</v>
      </c>
      <c r="F659" s="22">
        <f t="shared" si="136"/>
        <v>1.095</v>
      </c>
      <c r="G659" s="7">
        <f t="shared" ca="1" si="138"/>
        <v>1</v>
      </c>
      <c r="H659" s="4">
        <f ca="1">TRUNC(PRODUCT(G$10:G658),15)</f>
        <v>1.13693805965205</v>
      </c>
      <c r="I659" s="4">
        <f t="shared" ca="1" si="145"/>
        <v>1.1159874319852501</v>
      </c>
      <c r="J659" s="4">
        <f t="shared" ca="1" si="139"/>
        <v>1.0187731799999999</v>
      </c>
      <c r="K659" s="4">
        <f t="shared" ca="1" si="140"/>
        <v>112.63908000000001</v>
      </c>
      <c r="L659" s="23">
        <f>IF(VLOOKUP(A659,$U$12:$AD$125,8)=VLOOKUP(A658,$U$12:$AD$125,8),0,VLOOKUP(A659,U$12:$AD$125,8))</f>
        <v>0</v>
      </c>
      <c r="M659" s="9">
        <f>IF(L659&gt;0,VLOOKUP(L659,T$12:$AC$125,7),0)</f>
        <v>0</v>
      </c>
      <c r="N659" s="10">
        <f t="shared" si="141"/>
        <v>0</v>
      </c>
      <c r="O659" s="10">
        <f t="shared" ca="1" si="142"/>
        <v>112.63908000000001</v>
      </c>
      <c r="P659" s="24" t="str">
        <f t="shared" si="146"/>
        <v>A+J=</v>
      </c>
      <c r="Q659" s="12">
        <f t="shared" si="147"/>
        <v>43656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</row>
    <row r="660" spans="1:168" x14ac:dyDescent="0.2">
      <c r="A660" s="109">
        <f t="shared" si="143"/>
        <v>43576</v>
      </c>
      <c r="B660" s="4">
        <f t="shared" ca="1" si="135"/>
        <v>6112.6390799999999</v>
      </c>
      <c r="C660" s="4">
        <f t="shared" si="144"/>
        <v>6000</v>
      </c>
      <c r="D660" s="6">
        <f ca="1">IF(A660&lt;$B$1,VLOOKUP(A660,[1]DI!$A$4:$B$15000,2,FALSE),0)</f>
        <v>0</v>
      </c>
      <c r="E660" s="4">
        <f t="shared" ca="1" si="137"/>
        <v>0</v>
      </c>
      <c r="F660" s="22">
        <f t="shared" si="136"/>
        <v>1.095</v>
      </c>
      <c r="G660" s="7">
        <f t="shared" ca="1" si="138"/>
        <v>1</v>
      </c>
      <c r="H660" s="4">
        <f ca="1">TRUNC(PRODUCT(G$10:G659),15)</f>
        <v>1.13693805965205</v>
      </c>
      <c r="I660" s="4">
        <f t="shared" ca="1" si="145"/>
        <v>1.1159874319852501</v>
      </c>
      <c r="J660" s="4">
        <f t="shared" ca="1" si="139"/>
        <v>1.0187731799999999</v>
      </c>
      <c r="K660" s="4">
        <f t="shared" ca="1" si="140"/>
        <v>112.63908000000001</v>
      </c>
      <c r="L660" s="23">
        <f>IF(VLOOKUP(A660,$U$12:$AD$125,8)=VLOOKUP(A659,$U$12:$AD$125,8),0,VLOOKUP(A660,U$12:$AD$125,8))</f>
        <v>0</v>
      </c>
      <c r="M660" s="9">
        <f>IF(L660&gt;0,VLOOKUP(L660,T$12:$AC$125,7),0)</f>
        <v>0</v>
      </c>
      <c r="N660" s="10">
        <f t="shared" si="141"/>
        <v>0</v>
      </c>
      <c r="O660" s="10">
        <f t="shared" ca="1" si="142"/>
        <v>112.63908000000001</v>
      </c>
      <c r="P660" s="24" t="str">
        <f t="shared" si="146"/>
        <v>A+J=</v>
      </c>
      <c r="Q660" s="12">
        <f t="shared" si="147"/>
        <v>43656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</row>
    <row r="661" spans="1:168" x14ac:dyDescent="0.2">
      <c r="A661" s="109">
        <f t="shared" si="143"/>
        <v>43577</v>
      </c>
      <c r="B661" s="4">
        <f t="shared" ca="1" si="135"/>
        <v>6112.6390799999999</v>
      </c>
      <c r="C661" s="4">
        <f t="shared" si="144"/>
        <v>6000</v>
      </c>
      <c r="D661" s="6">
        <f ca="1">IF(A661&lt;$B$1,VLOOKUP(A661,[1]DI!$A$4:$B$15000,2,FALSE),0)</f>
        <v>6.4000000000000001E-2</v>
      </c>
      <c r="E661" s="4">
        <f t="shared" ca="1" si="137"/>
        <v>2.4620000000000002E-4</v>
      </c>
      <c r="F661" s="22">
        <f t="shared" si="136"/>
        <v>1.095</v>
      </c>
      <c r="G661" s="7">
        <f t="shared" ca="1" si="138"/>
        <v>1.000269589</v>
      </c>
      <c r="H661" s="4">
        <f ca="1">TRUNC(PRODUCT(G$10:G660),15)</f>
        <v>1.13693805965205</v>
      </c>
      <c r="I661" s="4">
        <f t="shared" ca="1" si="145"/>
        <v>1.1159874319852501</v>
      </c>
      <c r="J661" s="4">
        <f t="shared" ca="1" si="139"/>
        <v>1.0187731799999999</v>
      </c>
      <c r="K661" s="4">
        <f t="shared" ca="1" si="140"/>
        <v>112.63908000000001</v>
      </c>
      <c r="L661" s="23">
        <f>IF(VLOOKUP(A661,$U$12:$AD$125,8)=VLOOKUP(A660,$U$12:$AD$125,8),0,VLOOKUP(A661,U$12:$AD$125,8))</f>
        <v>0</v>
      </c>
      <c r="M661" s="9">
        <f>IF(L661&gt;0,VLOOKUP(L661,T$12:$AC$125,7),0)</f>
        <v>0</v>
      </c>
      <c r="N661" s="10">
        <f t="shared" si="141"/>
        <v>0</v>
      </c>
      <c r="O661" s="10">
        <f t="shared" ca="1" si="142"/>
        <v>112.63908000000001</v>
      </c>
      <c r="P661" s="24" t="str">
        <f t="shared" si="146"/>
        <v>A+J=</v>
      </c>
      <c r="Q661" s="12">
        <f t="shared" si="147"/>
        <v>43656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</row>
    <row r="662" spans="1:168" x14ac:dyDescent="0.2">
      <c r="A662" s="109">
        <f t="shared" si="143"/>
        <v>43578</v>
      </c>
      <c r="B662" s="4">
        <f t="shared" ca="1" si="135"/>
        <v>6114.2869799999999</v>
      </c>
      <c r="C662" s="4">
        <f t="shared" si="144"/>
        <v>6000</v>
      </c>
      <c r="D662" s="6">
        <f ca="1">IF(A662&lt;$B$1,VLOOKUP(A662,[1]DI!$A$4:$B$15000,2,FALSE),0)</f>
        <v>6.4000000000000001E-2</v>
      </c>
      <c r="E662" s="4">
        <f t="shared" ca="1" si="137"/>
        <v>2.4620000000000002E-4</v>
      </c>
      <c r="F662" s="22">
        <f t="shared" si="136"/>
        <v>1.095</v>
      </c>
      <c r="G662" s="7">
        <f t="shared" ca="1" si="138"/>
        <v>1.000269589</v>
      </c>
      <c r="H662" s="4">
        <f ca="1">TRUNC(PRODUCT(G$10:G661),15)</f>
        <v>1.1372445656466099</v>
      </c>
      <c r="I662" s="4">
        <f t="shared" ca="1" si="145"/>
        <v>1.1159874319852501</v>
      </c>
      <c r="J662" s="4">
        <f t="shared" ca="1" si="139"/>
        <v>1.0190478300000001</v>
      </c>
      <c r="K662" s="4">
        <f t="shared" ca="1" si="140"/>
        <v>114.28698</v>
      </c>
      <c r="L662" s="23">
        <f>IF(VLOOKUP(A662,$U$12:$AD$125,8)=VLOOKUP(A661,$U$12:$AD$125,8),0,VLOOKUP(A662,U$12:$AD$125,8))</f>
        <v>0</v>
      </c>
      <c r="M662" s="9">
        <f>IF(L662&gt;0,VLOOKUP(L662,T$12:$AC$125,7),0)</f>
        <v>0</v>
      </c>
      <c r="N662" s="10">
        <f t="shared" si="141"/>
        <v>0</v>
      </c>
      <c r="O662" s="10">
        <f t="shared" ca="1" si="142"/>
        <v>114.28698</v>
      </c>
      <c r="P662" s="24" t="str">
        <f t="shared" si="146"/>
        <v>A+J=</v>
      </c>
      <c r="Q662" s="12">
        <f t="shared" si="147"/>
        <v>43656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</row>
    <row r="663" spans="1:168" x14ac:dyDescent="0.2">
      <c r="A663" s="109">
        <f t="shared" si="143"/>
        <v>43579</v>
      </c>
      <c r="B663" s="4">
        <f t="shared" ca="1" si="135"/>
        <v>6115.9353000000001</v>
      </c>
      <c r="C663" s="4">
        <f t="shared" si="144"/>
        <v>6000</v>
      </c>
      <c r="D663" s="6">
        <f ca="1">IF(A663&lt;$B$1,VLOOKUP(A663,[1]DI!$A$4:$B$15000,2,FALSE),0)</f>
        <v>6.4000000000000001E-2</v>
      </c>
      <c r="E663" s="4">
        <f t="shared" ca="1" si="137"/>
        <v>2.4620000000000002E-4</v>
      </c>
      <c r="F663" s="22">
        <f t="shared" si="136"/>
        <v>1.095</v>
      </c>
      <c r="G663" s="7">
        <f t="shared" ca="1" si="138"/>
        <v>1.000269589</v>
      </c>
      <c r="H663" s="4">
        <f ca="1">TRUNC(PRODUCT(G$10:G662),15)</f>
        <v>1.13755115427182</v>
      </c>
      <c r="I663" s="4">
        <f t="shared" ca="1" si="145"/>
        <v>1.1159874319852501</v>
      </c>
      <c r="J663" s="4">
        <f t="shared" ca="1" si="139"/>
        <v>1.01932255</v>
      </c>
      <c r="K663" s="4">
        <f t="shared" ca="1" si="140"/>
        <v>115.9353</v>
      </c>
      <c r="L663" s="23">
        <f>IF(VLOOKUP(A663,$U$12:$AD$125,8)=VLOOKUP(A662,$U$12:$AD$125,8),0,VLOOKUP(A663,U$12:$AD$125,8))</f>
        <v>0</v>
      </c>
      <c r="M663" s="9">
        <f>IF(L663&gt;0,VLOOKUP(L663,T$12:$AC$125,7),0)</f>
        <v>0</v>
      </c>
      <c r="N663" s="10">
        <f t="shared" si="141"/>
        <v>0</v>
      </c>
      <c r="O663" s="10">
        <f t="shared" ca="1" si="142"/>
        <v>115.9353</v>
      </c>
      <c r="P663" s="24" t="str">
        <f t="shared" si="146"/>
        <v>A+J=</v>
      </c>
      <c r="Q663" s="12">
        <f t="shared" si="147"/>
        <v>43656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</row>
    <row r="664" spans="1:168" x14ac:dyDescent="0.2">
      <c r="A664" s="109">
        <f t="shared" si="143"/>
        <v>43580</v>
      </c>
      <c r="B664" s="4">
        <f t="shared" ca="1" si="135"/>
        <v>6117.5841</v>
      </c>
      <c r="C664" s="4">
        <f t="shared" si="144"/>
        <v>6000</v>
      </c>
      <c r="D664" s="6">
        <f ca="1">IF(A664&lt;$B$1,VLOOKUP(A664,[1]DI!$A$4:$B$15000,2,FALSE),0)</f>
        <v>6.4000000000000001E-2</v>
      </c>
      <c r="E664" s="4">
        <f t="shared" ca="1" si="137"/>
        <v>2.4620000000000002E-4</v>
      </c>
      <c r="F664" s="22">
        <f t="shared" si="136"/>
        <v>1.095</v>
      </c>
      <c r="G664" s="7">
        <f t="shared" ca="1" si="138"/>
        <v>1.000269589</v>
      </c>
      <c r="H664" s="4">
        <f ca="1">TRUNC(PRODUCT(G$10:G663),15)</f>
        <v>1.1378578255499501</v>
      </c>
      <c r="I664" s="4">
        <f t="shared" ca="1" si="145"/>
        <v>1.1159874319852501</v>
      </c>
      <c r="J664" s="4">
        <f t="shared" ca="1" si="139"/>
        <v>1.01959735</v>
      </c>
      <c r="K664" s="4">
        <f t="shared" ca="1" si="140"/>
        <v>117.58410000000001</v>
      </c>
      <c r="L664" s="23">
        <f>IF(VLOOKUP(A664,$U$12:$AD$125,8)=VLOOKUP(A663,$U$12:$AD$125,8),0,VLOOKUP(A664,U$12:$AD$125,8))</f>
        <v>0</v>
      </c>
      <c r="M664" s="9">
        <f>IF(L664&gt;0,VLOOKUP(L664,T$12:$AC$125,7),0)</f>
        <v>0</v>
      </c>
      <c r="N664" s="10">
        <f t="shared" si="141"/>
        <v>0</v>
      </c>
      <c r="O664" s="10">
        <f t="shared" ca="1" si="142"/>
        <v>117.58410000000001</v>
      </c>
      <c r="P664" s="24" t="str">
        <f t="shared" si="146"/>
        <v>A+J=</v>
      </c>
      <c r="Q664" s="12">
        <f t="shared" si="147"/>
        <v>43656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</row>
    <row r="665" spans="1:168" x14ac:dyDescent="0.2">
      <c r="A665" s="109">
        <f t="shared" si="143"/>
        <v>43581</v>
      </c>
      <c r="B665" s="4">
        <f t="shared" ca="1" si="135"/>
        <v>6119.2333200000003</v>
      </c>
      <c r="C665" s="4">
        <f t="shared" si="144"/>
        <v>6000</v>
      </c>
      <c r="D665" s="6">
        <f ca="1">IF(A665&lt;$B$1,VLOOKUP(A665,[1]DI!$A$4:$B$15000,2,FALSE),0)</f>
        <v>6.4000000000000001E-2</v>
      </c>
      <c r="E665" s="4">
        <f t="shared" ca="1" si="137"/>
        <v>2.4620000000000002E-4</v>
      </c>
      <c r="F665" s="22">
        <f t="shared" si="136"/>
        <v>1.095</v>
      </c>
      <c r="G665" s="7">
        <f t="shared" ca="1" si="138"/>
        <v>1.000269589</v>
      </c>
      <c r="H665" s="4">
        <f ca="1">TRUNC(PRODUCT(G$10:G664),15)</f>
        <v>1.13816457950328</v>
      </c>
      <c r="I665" s="4">
        <f t="shared" ca="1" si="145"/>
        <v>1.1159874319852501</v>
      </c>
      <c r="J665" s="4">
        <f t="shared" ca="1" si="139"/>
        <v>1.0198722200000001</v>
      </c>
      <c r="K665" s="4">
        <f t="shared" ca="1" si="140"/>
        <v>119.23332000000001</v>
      </c>
      <c r="L665" s="23">
        <f>IF(VLOOKUP(A665,$U$12:$AD$125,8)=VLOOKUP(A664,$U$12:$AD$125,8),0,VLOOKUP(A665,U$12:$AD$125,8))</f>
        <v>0</v>
      </c>
      <c r="M665" s="9">
        <f>IF(L665&gt;0,VLOOKUP(L665,T$12:$AC$125,7),0)</f>
        <v>0</v>
      </c>
      <c r="N665" s="10">
        <f t="shared" si="141"/>
        <v>0</v>
      </c>
      <c r="O665" s="10">
        <f t="shared" ca="1" si="142"/>
        <v>119.23332000000001</v>
      </c>
      <c r="P665" s="24" t="str">
        <f t="shared" si="146"/>
        <v>A+J=</v>
      </c>
      <c r="Q665" s="12">
        <f t="shared" si="147"/>
        <v>43656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</row>
    <row r="666" spans="1:168" x14ac:dyDescent="0.2">
      <c r="A666" s="109">
        <f t="shared" si="143"/>
        <v>43582</v>
      </c>
      <c r="B666" s="4">
        <f t="shared" ca="1" si="135"/>
        <v>6120.8830200000002</v>
      </c>
      <c r="C666" s="4">
        <f t="shared" si="144"/>
        <v>6000</v>
      </c>
      <c r="D666" s="6">
        <f ca="1">IF(A666&lt;$B$1,VLOOKUP(A666,[1]DI!$A$4:$B$15000,2,FALSE),0)</f>
        <v>0</v>
      </c>
      <c r="E666" s="4">
        <f t="shared" ca="1" si="137"/>
        <v>0</v>
      </c>
      <c r="F666" s="22">
        <f t="shared" si="136"/>
        <v>1.095</v>
      </c>
      <c r="G666" s="7">
        <f t="shared" ca="1" si="138"/>
        <v>1</v>
      </c>
      <c r="H666" s="4">
        <f ca="1">TRUNC(PRODUCT(G$10:G665),15)</f>
        <v>1.1384714161541001</v>
      </c>
      <c r="I666" s="4">
        <f t="shared" ca="1" si="145"/>
        <v>1.1159874319852501</v>
      </c>
      <c r="J666" s="4">
        <f t="shared" ca="1" si="139"/>
        <v>1.02014717</v>
      </c>
      <c r="K666" s="4">
        <f t="shared" ca="1" si="140"/>
        <v>120.88302</v>
      </c>
      <c r="L666" s="23">
        <f>IF(VLOOKUP(A666,$U$12:$AD$125,8)=VLOOKUP(A665,$U$12:$AD$125,8),0,VLOOKUP(A666,U$12:$AD$125,8))</f>
        <v>0</v>
      </c>
      <c r="M666" s="9">
        <f>IF(L666&gt;0,VLOOKUP(L666,T$12:$AC$125,7),0)</f>
        <v>0</v>
      </c>
      <c r="N666" s="10">
        <f t="shared" si="141"/>
        <v>0</v>
      </c>
      <c r="O666" s="10">
        <f t="shared" ca="1" si="142"/>
        <v>120.88302</v>
      </c>
      <c r="P666" s="24" t="str">
        <f t="shared" si="146"/>
        <v>A+J=</v>
      </c>
      <c r="Q666" s="12">
        <f t="shared" si="147"/>
        <v>43656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</row>
    <row r="667" spans="1:168" x14ac:dyDescent="0.2">
      <c r="A667" s="109">
        <f t="shared" si="143"/>
        <v>43583</v>
      </c>
      <c r="B667" s="4">
        <f t="shared" ca="1" si="135"/>
        <v>6120.8830200000002</v>
      </c>
      <c r="C667" s="4">
        <f t="shared" si="144"/>
        <v>6000</v>
      </c>
      <c r="D667" s="6">
        <f ca="1">IF(A667&lt;$B$1,VLOOKUP(A667,[1]DI!$A$4:$B$15000,2,FALSE),0)</f>
        <v>0</v>
      </c>
      <c r="E667" s="4">
        <f t="shared" ca="1" si="137"/>
        <v>0</v>
      </c>
      <c r="F667" s="22">
        <f t="shared" si="136"/>
        <v>1.095</v>
      </c>
      <c r="G667" s="7">
        <f t="shared" ca="1" si="138"/>
        <v>1</v>
      </c>
      <c r="H667" s="4">
        <f ca="1">TRUNC(PRODUCT(G$10:G666),15)</f>
        <v>1.1384714161541001</v>
      </c>
      <c r="I667" s="4">
        <f t="shared" ca="1" si="145"/>
        <v>1.1159874319852501</v>
      </c>
      <c r="J667" s="4">
        <f t="shared" ca="1" si="139"/>
        <v>1.02014717</v>
      </c>
      <c r="K667" s="4">
        <f t="shared" ca="1" si="140"/>
        <v>120.88302</v>
      </c>
      <c r="L667" s="23">
        <f>IF(VLOOKUP(A667,$U$12:$AD$125,8)=VLOOKUP(A666,$U$12:$AD$125,8),0,VLOOKUP(A667,U$12:$AD$125,8))</f>
        <v>0</v>
      </c>
      <c r="M667" s="9">
        <f>IF(L667&gt;0,VLOOKUP(L667,T$12:$AC$125,7),0)</f>
        <v>0</v>
      </c>
      <c r="N667" s="10">
        <f t="shared" si="141"/>
        <v>0</v>
      </c>
      <c r="O667" s="10">
        <f t="shared" ca="1" si="142"/>
        <v>120.88302</v>
      </c>
      <c r="P667" s="24" t="str">
        <f t="shared" si="146"/>
        <v>A+J=</v>
      </c>
      <c r="Q667" s="12">
        <f t="shared" si="147"/>
        <v>43656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</row>
    <row r="668" spans="1:168" x14ac:dyDescent="0.2">
      <c r="A668" s="109">
        <f t="shared" si="143"/>
        <v>43584</v>
      </c>
      <c r="B668" s="4">
        <f t="shared" ca="1" si="135"/>
        <v>6120.8830200000002</v>
      </c>
      <c r="C668" s="4">
        <f t="shared" si="144"/>
        <v>6000</v>
      </c>
      <c r="D668" s="6">
        <f ca="1">IF(A668&lt;$B$1,VLOOKUP(A668,[1]DI!$A$4:$B$15000,2,FALSE),0)</f>
        <v>6.4000000000000001E-2</v>
      </c>
      <c r="E668" s="4">
        <f t="shared" ca="1" si="137"/>
        <v>2.4620000000000002E-4</v>
      </c>
      <c r="F668" s="22">
        <f t="shared" si="136"/>
        <v>1.095</v>
      </c>
      <c r="G668" s="7">
        <f t="shared" ca="1" si="138"/>
        <v>1.000269589</v>
      </c>
      <c r="H668" s="4">
        <f ca="1">TRUNC(PRODUCT(G$10:G667),15)</f>
        <v>1.1384714161541001</v>
      </c>
      <c r="I668" s="4">
        <f t="shared" ca="1" si="145"/>
        <v>1.1159874319852501</v>
      </c>
      <c r="J668" s="4">
        <f t="shared" ca="1" si="139"/>
        <v>1.02014717</v>
      </c>
      <c r="K668" s="4">
        <f t="shared" ca="1" si="140"/>
        <v>120.88302</v>
      </c>
      <c r="L668" s="23">
        <f>IF(VLOOKUP(A668,$U$12:$AD$125,8)=VLOOKUP(A667,$U$12:$AD$125,8),0,VLOOKUP(A668,U$12:$AD$125,8))</f>
        <v>0</v>
      </c>
      <c r="M668" s="9">
        <f>IF(L668&gt;0,VLOOKUP(L668,T$12:$AC$125,7),0)</f>
        <v>0</v>
      </c>
      <c r="N668" s="10">
        <f t="shared" si="141"/>
        <v>0</v>
      </c>
      <c r="O668" s="10">
        <f t="shared" ca="1" si="142"/>
        <v>120.88302</v>
      </c>
      <c r="P668" s="24" t="str">
        <f t="shared" si="146"/>
        <v>A+J=</v>
      </c>
      <c r="Q668" s="12">
        <f t="shared" si="147"/>
        <v>43656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</row>
    <row r="669" spans="1:168" x14ac:dyDescent="0.2">
      <c r="A669" s="109">
        <f t="shared" si="143"/>
        <v>43585</v>
      </c>
      <c r="B669" s="4">
        <f t="shared" ca="1" si="135"/>
        <v>6122.5331399899997</v>
      </c>
      <c r="C669" s="4">
        <f t="shared" si="144"/>
        <v>6000</v>
      </c>
      <c r="D669" s="6">
        <f ca="1">IF(A669&lt;$B$1,VLOOKUP(A669,[1]DI!$A$4:$B$15000,2,FALSE),0)</f>
        <v>6.4000000000000001E-2</v>
      </c>
      <c r="E669" s="4">
        <f t="shared" ca="1" si="137"/>
        <v>2.4620000000000002E-4</v>
      </c>
      <c r="F669" s="22">
        <f t="shared" si="136"/>
        <v>1.095</v>
      </c>
      <c r="G669" s="7">
        <f t="shared" ca="1" si="138"/>
        <v>1.000269589</v>
      </c>
      <c r="H669" s="4">
        <f ca="1">TRUNC(PRODUCT(G$10:G668),15)</f>
        <v>1.1387783355247101</v>
      </c>
      <c r="I669" s="4">
        <f t="shared" ca="1" si="145"/>
        <v>1.1159874319852501</v>
      </c>
      <c r="J669" s="4">
        <f t="shared" ca="1" si="139"/>
        <v>1.0204221899999999</v>
      </c>
      <c r="K669" s="4">
        <f t="shared" ca="1" si="140"/>
        <v>122.53313999</v>
      </c>
      <c r="L669" s="23">
        <f>IF(VLOOKUP(A669,$U$12:$AD$125,8)=VLOOKUP(A668,$U$12:$AD$125,8),0,VLOOKUP(A669,U$12:$AD$125,8))</f>
        <v>0</v>
      </c>
      <c r="M669" s="9">
        <f>IF(L669&gt;0,VLOOKUP(L669,T$12:$AC$125,7),0)</f>
        <v>0</v>
      </c>
      <c r="N669" s="10">
        <f t="shared" si="141"/>
        <v>0</v>
      </c>
      <c r="O669" s="10">
        <f t="shared" ca="1" si="142"/>
        <v>122.53313999</v>
      </c>
      <c r="P669" s="24" t="str">
        <f t="shared" si="146"/>
        <v>A+J=</v>
      </c>
      <c r="Q669" s="12">
        <f t="shared" si="147"/>
        <v>43656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</row>
    <row r="670" spans="1:168" x14ac:dyDescent="0.2">
      <c r="A670" s="109">
        <f t="shared" si="143"/>
        <v>43586</v>
      </c>
      <c r="B670" s="4">
        <f t="shared" ref="B670:B733" ca="1" si="148">IF(A670&lt;=TODAY(),C670+K670,IF(AND(A670&gt;TODAY(),A670&lt;=$B$1),IF(VLOOKUP(TODAY(),$A$10:$D$1400,4,FALSE)=0,"n.d",C670+K670),"n.d"))</f>
        <v>6124.1836800000001</v>
      </c>
      <c r="C670" s="4">
        <f t="shared" si="144"/>
        <v>6000</v>
      </c>
      <c r="D670" s="6">
        <f ca="1">IF(A670&lt;$B$1,VLOOKUP(A670,[1]DI!$A$4:$B$15000,2,FALSE),0)</f>
        <v>0</v>
      </c>
      <c r="E670" s="4">
        <f t="shared" ca="1" si="137"/>
        <v>0</v>
      </c>
      <c r="F670" s="22">
        <f t="shared" si="136"/>
        <v>1.095</v>
      </c>
      <c r="G670" s="7">
        <f t="shared" ca="1" si="138"/>
        <v>1</v>
      </c>
      <c r="H670" s="4">
        <f ca="1">TRUNC(PRODUCT(G$10:G669),15)</f>
        <v>1.1390853376374099</v>
      </c>
      <c r="I670" s="4">
        <f t="shared" ca="1" si="145"/>
        <v>1.1159874319852501</v>
      </c>
      <c r="J670" s="4">
        <f t="shared" ca="1" si="139"/>
        <v>1.02069728</v>
      </c>
      <c r="K670" s="4">
        <f t="shared" ca="1" si="140"/>
        <v>124.18368</v>
      </c>
      <c r="L670" s="23">
        <f>IF(VLOOKUP(A670,$U$12:$AD$125,8)=VLOOKUP(A669,$U$12:$AD$125,8),0,VLOOKUP(A670,U$12:$AD$125,8))</f>
        <v>0</v>
      </c>
      <c r="M670" s="9">
        <f>IF(L670&gt;0,VLOOKUP(L670,T$12:$AC$125,7),0)</f>
        <v>0</v>
      </c>
      <c r="N670" s="10">
        <f t="shared" si="141"/>
        <v>0</v>
      </c>
      <c r="O670" s="10">
        <f t="shared" ca="1" si="142"/>
        <v>124.18368</v>
      </c>
      <c r="P670" s="24" t="str">
        <f t="shared" si="146"/>
        <v>A+J=</v>
      </c>
      <c r="Q670" s="12">
        <f t="shared" si="147"/>
        <v>43656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</row>
    <row r="671" spans="1:168" x14ac:dyDescent="0.2">
      <c r="A671" s="109">
        <f t="shared" si="143"/>
        <v>43587</v>
      </c>
      <c r="B671" s="4">
        <f t="shared" ca="1" si="148"/>
        <v>6124.1836800000001</v>
      </c>
      <c r="C671" s="4">
        <f t="shared" si="144"/>
        <v>6000</v>
      </c>
      <c r="D671" s="6">
        <f ca="1">IF(A671&lt;$B$1,VLOOKUP(A671,[1]DI!$A$4:$B$15000,2,FALSE),0)</f>
        <v>6.4000000000000001E-2</v>
      </c>
      <c r="E671" s="4">
        <f t="shared" ca="1" si="137"/>
        <v>2.4620000000000002E-4</v>
      </c>
      <c r="F671" s="22">
        <f t="shared" si="136"/>
        <v>1.095</v>
      </c>
      <c r="G671" s="7">
        <f t="shared" ca="1" si="138"/>
        <v>1.000269589</v>
      </c>
      <c r="H671" s="4">
        <f ca="1">TRUNC(PRODUCT(G$10:G670),15)</f>
        <v>1.1390853376374099</v>
      </c>
      <c r="I671" s="4">
        <f t="shared" ca="1" si="145"/>
        <v>1.1159874319852501</v>
      </c>
      <c r="J671" s="4">
        <f t="shared" ca="1" si="139"/>
        <v>1.02069728</v>
      </c>
      <c r="K671" s="4">
        <f t="shared" ca="1" si="140"/>
        <v>124.18368</v>
      </c>
      <c r="L671" s="23">
        <f>IF(VLOOKUP(A671,$U$12:$AD$125,8)=VLOOKUP(A670,$U$12:$AD$125,8),0,VLOOKUP(A671,U$12:$AD$125,8))</f>
        <v>0</v>
      </c>
      <c r="M671" s="9">
        <f>IF(L671&gt;0,VLOOKUP(L671,T$12:$AC$125,7),0)</f>
        <v>0</v>
      </c>
      <c r="N671" s="10">
        <f t="shared" si="141"/>
        <v>0</v>
      </c>
      <c r="O671" s="10">
        <f t="shared" ca="1" si="142"/>
        <v>124.18368</v>
      </c>
      <c r="P671" s="24" t="str">
        <f t="shared" si="146"/>
        <v>A+J=</v>
      </c>
      <c r="Q671" s="12">
        <f t="shared" si="147"/>
        <v>43656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</row>
    <row r="672" spans="1:168" x14ac:dyDescent="0.2">
      <c r="A672" s="109">
        <f t="shared" si="143"/>
        <v>43588</v>
      </c>
      <c r="B672" s="4">
        <f t="shared" ca="1" si="148"/>
        <v>6125.8347000000003</v>
      </c>
      <c r="C672" s="4">
        <f t="shared" si="144"/>
        <v>6000</v>
      </c>
      <c r="D672" s="6">
        <f ca="1">IF(A672&lt;$B$1,VLOOKUP(A672,[1]DI!$A$4:$B$15000,2,FALSE),0)</f>
        <v>6.4000000000000001E-2</v>
      </c>
      <c r="E672" s="4">
        <f t="shared" ca="1" si="137"/>
        <v>2.4620000000000002E-4</v>
      </c>
      <c r="F672" s="22">
        <f t="shared" si="136"/>
        <v>1.095</v>
      </c>
      <c r="G672" s="7">
        <f t="shared" ca="1" si="138"/>
        <v>1.000269589</v>
      </c>
      <c r="H672" s="4">
        <f ca="1">TRUNC(PRODUCT(G$10:G671),15)</f>
        <v>1.1393924225145</v>
      </c>
      <c r="I672" s="4">
        <f t="shared" ca="1" si="145"/>
        <v>1.1159874319852501</v>
      </c>
      <c r="J672" s="4">
        <f t="shared" ca="1" si="139"/>
        <v>1.0209724499999999</v>
      </c>
      <c r="K672" s="4">
        <f t="shared" ca="1" si="140"/>
        <v>125.8347</v>
      </c>
      <c r="L672" s="23">
        <f>IF(VLOOKUP(A672,$U$12:$AD$125,8)=VLOOKUP(A671,$U$12:$AD$125,8),0,VLOOKUP(A672,U$12:$AD$125,8))</f>
        <v>0</v>
      </c>
      <c r="M672" s="9">
        <f>IF(L672&gt;0,VLOOKUP(L672,T$12:$AC$125,7),0)</f>
        <v>0</v>
      </c>
      <c r="N672" s="10">
        <f t="shared" si="141"/>
        <v>0</v>
      </c>
      <c r="O672" s="10">
        <f t="shared" ca="1" si="142"/>
        <v>125.8347</v>
      </c>
      <c r="P672" s="24" t="str">
        <f t="shared" si="146"/>
        <v>A+J=</v>
      </c>
      <c r="Q672" s="12">
        <f t="shared" si="147"/>
        <v>43656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</row>
    <row r="673" spans="1:168" x14ac:dyDescent="0.2">
      <c r="A673" s="109">
        <f t="shared" si="143"/>
        <v>43589</v>
      </c>
      <c r="B673" s="4">
        <f t="shared" ca="1" si="148"/>
        <v>6127.48614</v>
      </c>
      <c r="C673" s="4">
        <f t="shared" si="144"/>
        <v>6000</v>
      </c>
      <c r="D673" s="6">
        <f ca="1">IF(A673&lt;$B$1,VLOOKUP(A673,[1]DI!$A$4:$B$15000,2,FALSE),0)</f>
        <v>0</v>
      </c>
      <c r="E673" s="4">
        <f t="shared" ca="1" si="137"/>
        <v>0</v>
      </c>
      <c r="F673" s="22">
        <f t="shared" si="136"/>
        <v>1.095</v>
      </c>
      <c r="G673" s="7">
        <f t="shared" ca="1" si="138"/>
        <v>1</v>
      </c>
      <c r="H673" s="4">
        <f ca="1">TRUNC(PRODUCT(G$10:G672),15)</f>
        <v>1.13969959017829</v>
      </c>
      <c r="I673" s="4">
        <f t="shared" ca="1" si="145"/>
        <v>1.1159874319852501</v>
      </c>
      <c r="J673" s="4">
        <f t="shared" ca="1" si="139"/>
        <v>1.02124769</v>
      </c>
      <c r="K673" s="4">
        <f t="shared" ca="1" si="140"/>
        <v>127.48614000000001</v>
      </c>
      <c r="L673" s="23">
        <f>IF(VLOOKUP(A673,$U$12:$AD$125,8)=VLOOKUP(A672,$U$12:$AD$125,8),0,VLOOKUP(A673,U$12:$AD$125,8))</f>
        <v>0</v>
      </c>
      <c r="M673" s="9">
        <f>IF(L673&gt;0,VLOOKUP(L673,T$12:$AC$125,7),0)</f>
        <v>0</v>
      </c>
      <c r="N673" s="10">
        <f t="shared" si="141"/>
        <v>0</v>
      </c>
      <c r="O673" s="10">
        <f t="shared" ca="1" si="142"/>
        <v>127.48614000000001</v>
      </c>
      <c r="P673" s="24" t="str">
        <f t="shared" si="146"/>
        <v>A+J=</v>
      </c>
      <c r="Q673" s="12">
        <f t="shared" si="147"/>
        <v>43656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</row>
    <row r="674" spans="1:168" x14ac:dyDescent="0.2">
      <c r="A674" s="109">
        <f t="shared" si="143"/>
        <v>43590</v>
      </c>
      <c r="B674" s="4">
        <f t="shared" ca="1" si="148"/>
        <v>6127.48614</v>
      </c>
      <c r="C674" s="4">
        <f t="shared" si="144"/>
        <v>6000</v>
      </c>
      <c r="D674" s="6">
        <f ca="1">IF(A674&lt;$B$1,VLOOKUP(A674,[1]DI!$A$4:$B$15000,2,FALSE),0)</f>
        <v>0</v>
      </c>
      <c r="E674" s="4">
        <f t="shared" ca="1" si="137"/>
        <v>0</v>
      </c>
      <c r="F674" s="22">
        <f t="shared" si="136"/>
        <v>1.095</v>
      </c>
      <c r="G674" s="7">
        <f t="shared" ca="1" si="138"/>
        <v>1</v>
      </c>
      <c r="H674" s="4">
        <f ca="1">TRUNC(PRODUCT(G$10:G673),15)</f>
        <v>1.13969959017829</v>
      </c>
      <c r="I674" s="4">
        <f t="shared" ca="1" si="145"/>
        <v>1.1159874319852501</v>
      </c>
      <c r="J674" s="4">
        <f t="shared" ca="1" si="139"/>
        <v>1.02124769</v>
      </c>
      <c r="K674" s="4">
        <f t="shared" ca="1" si="140"/>
        <v>127.48614000000001</v>
      </c>
      <c r="L674" s="23">
        <f>IF(VLOOKUP(A674,$U$12:$AD$125,8)=VLOOKUP(A673,$U$12:$AD$125,8),0,VLOOKUP(A674,U$12:$AD$125,8))</f>
        <v>0</v>
      </c>
      <c r="M674" s="9">
        <f>IF(L674&gt;0,VLOOKUP(L674,T$12:$AC$125,7),0)</f>
        <v>0</v>
      </c>
      <c r="N674" s="10">
        <f t="shared" si="141"/>
        <v>0</v>
      </c>
      <c r="O674" s="10">
        <f t="shared" ca="1" si="142"/>
        <v>127.48614000000001</v>
      </c>
      <c r="P674" s="24" t="str">
        <f t="shared" si="146"/>
        <v>A+J=</v>
      </c>
      <c r="Q674" s="12">
        <f t="shared" si="147"/>
        <v>43656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</row>
    <row r="675" spans="1:168" x14ac:dyDescent="0.2">
      <c r="A675" s="109">
        <f t="shared" si="143"/>
        <v>43591</v>
      </c>
      <c r="B675" s="4">
        <f t="shared" ca="1" si="148"/>
        <v>6127.48614</v>
      </c>
      <c r="C675" s="4">
        <f t="shared" si="144"/>
        <v>6000</v>
      </c>
      <c r="D675" s="6">
        <f ca="1">IF(A675&lt;$B$1,VLOOKUP(A675,[1]DI!$A$4:$B$15000,2,FALSE),0)</f>
        <v>6.4000000000000001E-2</v>
      </c>
      <c r="E675" s="4">
        <f t="shared" ca="1" si="137"/>
        <v>2.4620000000000002E-4</v>
      </c>
      <c r="F675" s="22">
        <f t="shared" si="136"/>
        <v>1.095</v>
      </c>
      <c r="G675" s="7">
        <f t="shared" ca="1" si="138"/>
        <v>1.000269589</v>
      </c>
      <c r="H675" s="4">
        <f ca="1">TRUNC(PRODUCT(G$10:G674),15)</f>
        <v>1.13969959017829</v>
      </c>
      <c r="I675" s="4">
        <f t="shared" ca="1" si="145"/>
        <v>1.1159874319852501</v>
      </c>
      <c r="J675" s="4">
        <f t="shared" ca="1" si="139"/>
        <v>1.02124769</v>
      </c>
      <c r="K675" s="4">
        <f t="shared" ca="1" si="140"/>
        <v>127.48614000000001</v>
      </c>
      <c r="L675" s="23">
        <f>IF(VLOOKUP(A675,$U$12:$AD$125,8)=VLOOKUP(A674,$U$12:$AD$125,8),0,VLOOKUP(A675,U$12:$AD$125,8))</f>
        <v>0</v>
      </c>
      <c r="M675" s="9">
        <f>IF(L675&gt;0,VLOOKUP(L675,T$12:$AC$125,7),0)</f>
        <v>0</v>
      </c>
      <c r="N675" s="10">
        <f t="shared" si="141"/>
        <v>0</v>
      </c>
      <c r="O675" s="10">
        <f t="shared" ca="1" si="142"/>
        <v>127.48614000000001</v>
      </c>
      <c r="P675" s="24" t="str">
        <f t="shared" si="146"/>
        <v>A+J=</v>
      </c>
      <c r="Q675" s="12">
        <f t="shared" si="147"/>
        <v>43656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</row>
    <row r="676" spans="1:168" x14ac:dyDescent="0.2">
      <c r="A676" s="109">
        <f t="shared" si="143"/>
        <v>43592</v>
      </c>
      <c r="B676" s="4">
        <f t="shared" ca="1" si="148"/>
        <v>6129.1380599900003</v>
      </c>
      <c r="C676" s="4">
        <f t="shared" si="144"/>
        <v>6000</v>
      </c>
      <c r="D676" s="6">
        <f ca="1">IF(A676&lt;$B$1,VLOOKUP(A676,[1]DI!$A$4:$B$15000,2,FALSE),0)</f>
        <v>6.4000000000000001E-2</v>
      </c>
      <c r="E676" s="4">
        <f t="shared" ca="1" si="137"/>
        <v>2.4620000000000002E-4</v>
      </c>
      <c r="F676" s="22">
        <f t="shared" si="136"/>
        <v>1.095</v>
      </c>
      <c r="G676" s="7">
        <f t="shared" ca="1" si="138"/>
        <v>1.000269589</v>
      </c>
      <c r="H676" s="4">
        <f ca="1">TRUNC(PRODUCT(G$10:G675),15)</f>
        <v>1.1400068406511099</v>
      </c>
      <c r="I676" s="4">
        <f t="shared" ca="1" si="145"/>
        <v>1.1159874319852501</v>
      </c>
      <c r="J676" s="4">
        <f t="shared" ca="1" si="139"/>
        <v>1.0215230099999999</v>
      </c>
      <c r="K676" s="4">
        <f t="shared" ca="1" si="140"/>
        <v>129.13805998999999</v>
      </c>
      <c r="L676" s="23">
        <f>IF(VLOOKUP(A676,$U$12:$AD$125,8)=VLOOKUP(A675,$U$12:$AD$125,8),0,VLOOKUP(A676,U$12:$AD$125,8))</f>
        <v>0</v>
      </c>
      <c r="M676" s="9">
        <f>IF(L676&gt;0,VLOOKUP(L676,T$12:$AC$125,7),0)</f>
        <v>0</v>
      </c>
      <c r="N676" s="10">
        <f t="shared" si="141"/>
        <v>0</v>
      </c>
      <c r="O676" s="10">
        <f t="shared" ca="1" si="142"/>
        <v>129.13805998999999</v>
      </c>
      <c r="P676" s="24" t="str">
        <f t="shared" si="146"/>
        <v>A+J=</v>
      </c>
      <c r="Q676" s="12">
        <f t="shared" si="147"/>
        <v>43656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</row>
    <row r="677" spans="1:168" x14ac:dyDescent="0.2">
      <c r="A677" s="109">
        <f t="shared" si="143"/>
        <v>43593</v>
      </c>
      <c r="B677" s="4">
        <f t="shared" ca="1" si="148"/>
        <v>6130.7903999999999</v>
      </c>
      <c r="C677" s="4">
        <f t="shared" si="144"/>
        <v>6000</v>
      </c>
      <c r="D677" s="6">
        <f ca="1">IF(A677&lt;$B$1,VLOOKUP(A677,[1]DI!$A$4:$B$15000,2,FALSE),0)</f>
        <v>6.4000000000000001E-2</v>
      </c>
      <c r="E677" s="4">
        <f t="shared" ca="1" si="137"/>
        <v>2.4620000000000002E-4</v>
      </c>
      <c r="F677" s="22">
        <f t="shared" si="136"/>
        <v>1.095</v>
      </c>
      <c r="G677" s="7">
        <f t="shared" ca="1" si="138"/>
        <v>1.000269589</v>
      </c>
      <c r="H677" s="4">
        <f ca="1">TRUNC(PRODUCT(G$10:G676),15)</f>
        <v>1.14031417395527</v>
      </c>
      <c r="I677" s="4">
        <f t="shared" ca="1" si="145"/>
        <v>1.1159874319852501</v>
      </c>
      <c r="J677" s="4">
        <f t="shared" ca="1" si="139"/>
        <v>1.0217984</v>
      </c>
      <c r="K677" s="4">
        <f t="shared" ca="1" si="140"/>
        <v>130.79040000000001</v>
      </c>
      <c r="L677" s="23">
        <f>IF(VLOOKUP(A677,$U$12:$AD$125,8)=VLOOKUP(A676,$U$12:$AD$125,8),0,VLOOKUP(A677,U$12:$AD$125,8))</f>
        <v>0</v>
      </c>
      <c r="M677" s="9">
        <f>IF(L677&gt;0,VLOOKUP(L677,T$12:$AC$125,7),0)</f>
        <v>0</v>
      </c>
      <c r="N677" s="10">
        <f t="shared" si="141"/>
        <v>0</v>
      </c>
      <c r="O677" s="10">
        <f t="shared" ca="1" si="142"/>
        <v>130.79040000000001</v>
      </c>
      <c r="P677" s="24" t="str">
        <f t="shared" si="146"/>
        <v>A+J=</v>
      </c>
      <c r="Q677" s="12">
        <f t="shared" si="147"/>
        <v>43656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</row>
    <row r="678" spans="1:168" x14ac:dyDescent="0.2">
      <c r="A678" s="109">
        <f t="shared" si="143"/>
        <v>43594</v>
      </c>
      <c r="B678" s="4">
        <f t="shared" ca="1" si="148"/>
        <v>6132.4432200000001</v>
      </c>
      <c r="C678" s="4">
        <f t="shared" si="144"/>
        <v>6000</v>
      </c>
      <c r="D678" s="6">
        <f ca="1">IF(A678&lt;$B$1,VLOOKUP(A678,[1]DI!$A$4:$B$15000,2,FALSE),0)</f>
        <v>6.4000000000000001E-2</v>
      </c>
      <c r="E678" s="4">
        <f t="shared" ca="1" si="137"/>
        <v>2.4620000000000002E-4</v>
      </c>
      <c r="F678" s="22">
        <f t="shared" si="136"/>
        <v>1.095</v>
      </c>
      <c r="G678" s="7">
        <f t="shared" ca="1" si="138"/>
        <v>1.000269589</v>
      </c>
      <c r="H678" s="4">
        <f ca="1">TRUNC(PRODUCT(G$10:G677),15)</f>
        <v>1.14062159011311</v>
      </c>
      <c r="I678" s="4">
        <f t="shared" ca="1" si="145"/>
        <v>1.1159874319852501</v>
      </c>
      <c r="J678" s="4">
        <f t="shared" ca="1" si="139"/>
        <v>1.0220738700000001</v>
      </c>
      <c r="K678" s="4">
        <f t="shared" ca="1" si="140"/>
        <v>132.44322</v>
      </c>
      <c r="L678" s="23">
        <f>IF(VLOOKUP(A678,$U$12:$AD$125,8)=VLOOKUP(A677,$U$12:$AD$125,8),0,VLOOKUP(A678,U$12:$AD$125,8))</f>
        <v>0</v>
      </c>
      <c r="M678" s="9">
        <f>IF(L678&gt;0,VLOOKUP(L678,T$12:$AC$125,7),0)</f>
        <v>0</v>
      </c>
      <c r="N678" s="10">
        <f t="shared" si="141"/>
        <v>0</v>
      </c>
      <c r="O678" s="10">
        <f t="shared" ca="1" si="142"/>
        <v>132.44322</v>
      </c>
      <c r="P678" s="24" t="str">
        <f t="shared" si="146"/>
        <v>A+J=</v>
      </c>
      <c r="Q678" s="12">
        <f t="shared" si="147"/>
        <v>43656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</row>
    <row r="679" spans="1:168" x14ac:dyDescent="0.2">
      <c r="A679" s="109">
        <f t="shared" si="143"/>
        <v>43595</v>
      </c>
      <c r="B679" s="4">
        <f t="shared" ca="1" si="148"/>
        <v>6134.0964599899999</v>
      </c>
      <c r="C679" s="4">
        <f t="shared" si="144"/>
        <v>6000</v>
      </c>
      <c r="D679" s="6">
        <f ca="1">IF(A679&lt;$B$1,VLOOKUP(A679,[1]DI!$A$4:$B$15000,2,FALSE),0)</f>
        <v>6.4000000000000001E-2</v>
      </c>
      <c r="E679" s="4">
        <f t="shared" ca="1" si="137"/>
        <v>2.4620000000000002E-4</v>
      </c>
      <c r="F679" s="22">
        <f t="shared" si="136"/>
        <v>1.095</v>
      </c>
      <c r="G679" s="7">
        <f t="shared" ca="1" si="138"/>
        <v>1.000269589</v>
      </c>
      <c r="H679" s="4">
        <f ca="1">TRUNC(PRODUCT(G$10:G678),15)</f>
        <v>1.1409290891469701</v>
      </c>
      <c r="I679" s="4">
        <f t="shared" ca="1" si="145"/>
        <v>1.1159874319852501</v>
      </c>
      <c r="J679" s="4">
        <f t="shared" ca="1" si="139"/>
        <v>1.0223494099999999</v>
      </c>
      <c r="K679" s="4">
        <f t="shared" ca="1" si="140"/>
        <v>134.09645999</v>
      </c>
      <c r="L679" s="23">
        <f>IF(VLOOKUP(A679,$U$12:$AD$125,8)=VLOOKUP(A678,$U$12:$AD$125,8),0,VLOOKUP(A679,U$12:$AD$125,8))</f>
        <v>0</v>
      </c>
      <c r="M679" s="9">
        <f>IF(L679&gt;0,VLOOKUP(L679,T$12:$AC$125,7),0)</f>
        <v>0</v>
      </c>
      <c r="N679" s="10">
        <f t="shared" si="141"/>
        <v>0</v>
      </c>
      <c r="O679" s="10">
        <f t="shared" ca="1" si="142"/>
        <v>134.09645999</v>
      </c>
      <c r="P679" s="24" t="str">
        <f t="shared" si="146"/>
        <v>A+J=</v>
      </c>
      <c r="Q679" s="12">
        <f t="shared" si="147"/>
        <v>43656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</row>
    <row r="680" spans="1:168" x14ac:dyDescent="0.2">
      <c r="A680" s="109">
        <f t="shared" si="143"/>
        <v>43596</v>
      </c>
      <c r="B680" s="4">
        <f t="shared" ca="1" si="148"/>
        <v>6135.7501199999997</v>
      </c>
      <c r="C680" s="4">
        <f t="shared" si="144"/>
        <v>6000</v>
      </c>
      <c r="D680" s="6">
        <f ca="1">IF(A680&lt;$B$1,VLOOKUP(A680,[1]DI!$A$4:$B$15000,2,FALSE),0)</f>
        <v>0</v>
      </c>
      <c r="E680" s="4">
        <f t="shared" ca="1" si="137"/>
        <v>0</v>
      </c>
      <c r="F680" s="22">
        <f t="shared" si="136"/>
        <v>1.095</v>
      </c>
      <c r="G680" s="7">
        <f t="shared" ca="1" si="138"/>
        <v>1</v>
      </c>
      <c r="H680" s="4">
        <f ca="1">TRUNC(PRODUCT(G$10:G679),15)</f>
        <v>1.1412366710791799</v>
      </c>
      <c r="I680" s="4">
        <f t="shared" ca="1" si="145"/>
        <v>1.1159874319852501</v>
      </c>
      <c r="J680" s="4">
        <f t="shared" ca="1" si="139"/>
        <v>1.02262502</v>
      </c>
      <c r="K680" s="4">
        <f t="shared" ca="1" si="140"/>
        <v>135.75012000000001</v>
      </c>
      <c r="L680" s="23">
        <f>IF(VLOOKUP(A680,$U$12:$AD$125,8)=VLOOKUP(A679,$U$12:$AD$125,8),0,VLOOKUP(A680,U$12:$AD$125,8))</f>
        <v>0</v>
      </c>
      <c r="M680" s="9">
        <f>IF(L680&gt;0,VLOOKUP(L680,T$12:$AC$125,7),0)</f>
        <v>0</v>
      </c>
      <c r="N680" s="10">
        <f t="shared" si="141"/>
        <v>0</v>
      </c>
      <c r="O680" s="10">
        <f t="shared" ca="1" si="142"/>
        <v>135.75012000000001</v>
      </c>
      <c r="P680" s="24" t="str">
        <f t="shared" si="146"/>
        <v>A+J=</v>
      </c>
      <c r="Q680" s="12">
        <f t="shared" si="147"/>
        <v>43656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</row>
    <row r="681" spans="1:168" x14ac:dyDescent="0.2">
      <c r="A681" s="109">
        <f t="shared" si="143"/>
        <v>43597</v>
      </c>
      <c r="B681" s="4">
        <f t="shared" ca="1" si="148"/>
        <v>6135.7501199999997</v>
      </c>
      <c r="C681" s="4">
        <f t="shared" si="144"/>
        <v>6000</v>
      </c>
      <c r="D681" s="6">
        <f ca="1">IF(A681&lt;$B$1,VLOOKUP(A681,[1]DI!$A$4:$B$15000,2,FALSE),0)</f>
        <v>0</v>
      </c>
      <c r="E681" s="4">
        <f t="shared" ca="1" si="137"/>
        <v>0</v>
      </c>
      <c r="F681" s="22">
        <f t="shared" si="136"/>
        <v>1.095</v>
      </c>
      <c r="G681" s="7">
        <f t="shared" ca="1" si="138"/>
        <v>1</v>
      </c>
      <c r="H681" s="4">
        <f ca="1">TRUNC(PRODUCT(G$10:G680),15)</f>
        <v>1.1412366710791799</v>
      </c>
      <c r="I681" s="4">
        <f t="shared" ca="1" si="145"/>
        <v>1.1159874319852501</v>
      </c>
      <c r="J681" s="4">
        <f t="shared" ca="1" si="139"/>
        <v>1.02262502</v>
      </c>
      <c r="K681" s="4">
        <f t="shared" ca="1" si="140"/>
        <v>135.75012000000001</v>
      </c>
      <c r="L681" s="23">
        <f>IF(VLOOKUP(A681,$U$12:$AD$125,8)=VLOOKUP(A680,$U$12:$AD$125,8),0,VLOOKUP(A681,U$12:$AD$125,8))</f>
        <v>0</v>
      </c>
      <c r="M681" s="9">
        <f>IF(L681&gt;0,VLOOKUP(L681,T$12:$AC$125,7),0)</f>
        <v>0</v>
      </c>
      <c r="N681" s="10">
        <f t="shared" si="141"/>
        <v>0</v>
      </c>
      <c r="O681" s="10">
        <f t="shared" ca="1" si="142"/>
        <v>135.75012000000001</v>
      </c>
      <c r="P681" s="24" t="str">
        <f t="shared" si="146"/>
        <v>A+J=</v>
      </c>
      <c r="Q681" s="12">
        <f t="shared" si="147"/>
        <v>43656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</row>
    <row r="682" spans="1:168" x14ac:dyDescent="0.2">
      <c r="A682" s="109">
        <f t="shared" si="143"/>
        <v>43598</v>
      </c>
      <c r="B682" s="4">
        <f t="shared" ca="1" si="148"/>
        <v>6135.7501199999997</v>
      </c>
      <c r="C682" s="4">
        <f t="shared" si="144"/>
        <v>6000</v>
      </c>
      <c r="D682" s="6">
        <f ca="1">IF(A682&lt;$B$1,VLOOKUP(A682,[1]DI!$A$4:$B$15000,2,FALSE),0)</f>
        <v>6.4000000000000001E-2</v>
      </c>
      <c r="E682" s="4">
        <f t="shared" ca="1" si="137"/>
        <v>2.4620000000000002E-4</v>
      </c>
      <c r="F682" s="22">
        <f t="shared" si="136"/>
        <v>1.095</v>
      </c>
      <c r="G682" s="7">
        <f t="shared" ca="1" si="138"/>
        <v>1.000269589</v>
      </c>
      <c r="H682" s="4">
        <f ca="1">TRUNC(PRODUCT(G$10:G681),15)</f>
        <v>1.1412366710791799</v>
      </c>
      <c r="I682" s="4">
        <f t="shared" ca="1" si="145"/>
        <v>1.1159874319852501</v>
      </c>
      <c r="J682" s="4">
        <f t="shared" ca="1" si="139"/>
        <v>1.02262502</v>
      </c>
      <c r="K682" s="4">
        <f t="shared" ca="1" si="140"/>
        <v>135.75012000000001</v>
      </c>
      <c r="L682" s="23">
        <f>IF(VLOOKUP(A682,$U$12:$AD$125,8)=VLOOKUP(A681,$U$12:$AD$125,8),0,VLOOKUP(A682,U$12:$AD$125,8))</f>
        <v>0</v>
      </c>
      <c r="M682" s="9">
        <f>IF(L682&gt;0,VLOOKUP(L682,T$12:$AC$125,7),0)</f>
        <v>0</v>
      </c>
      <c r="N682" s="10">
        <f t="shared" si="141"/>
        <v>0</v>
      </c>
      <c r="O682" s="10">
        <f t="shared" ca="1" si="142"/>
        <v>135.75012000000001</v>
      </c>
      <c r="P682" s="24" t="str">
        <f t="shared" si="146"/>
        <v>A+J=</v>
      </c>
      <c r="Q682" s="12">
        <f t="shared" si="147"/>
        <v>43656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</row>
    <row r="683" spans="1:168" x14ac:dyDescent="0.2">
      <c r="A683" s="109">
        <f t="shared" si="143"/>
        <v>43599</v>
      </c>
      <c r="B683" s="4">
        <f t="shared" ca="1" si="148"/>
        <v>6137.4042600000002</v>
      </c>
      <c r="C683" s="4">
        <f t="shared" si="144"/>
        <v>6000</v>
      </c>
      <c r="D683" s="6">
        <f ca="1">IF(A683&lt;$B$1,VLOOKUP(A683,[1]DI!$A$4:$B$15000,2,FALSE),0)</f>
        <v>6.4000000000000001E-2</v>
      </c>
      <c r="E683" s="4">
        <f t="shared" ca="1" si="137"/>
        <v>2.4620000000000002E-4</v>
      </c>
      <c r="F683" s="22">
        <f t="shared" si="136"/>
        <v>1.095</v>
      </c>
      <c r="G683" s="7">
        <f t="shared" ca="1" si="138"/>
        <v>1.000269589</v>
      </c>
      <c r="H683" s="4">
        <f ca="1">TRUNC(PRODUCT(G$10:G682),15)</f>
        <v>1.1415443359321</v>
      </c>
      <c r="I683" s="4">
        <f t="shared" ca="1" si="145"/>
        <v>1.1159874319852501</v>
      </c>
      <c r="J683" s="4">
        <f t="shared" ca="1" si="139"/>
        <v>1.02290071</v>
      </c>
      <c r="K683" s="4">
        <f t="shared" ca="1" si="140"/>
        <v>137.40425999999999</v>
      </c>
      <c r="L683" s="23">
        <f>IF(VLOOKUP(A683,$U$12:$AD$125,8)=VLOOKUP(A682,$U$12:$AD$125,8),0,VLOOKUP(A683,U$12:$AD$125,8))</f>
        <v>0</v>
      </c>
      <c r="M683" s="9">
        <f>IF(L683&gt;0,VLOOKUP(L683,T$12:$AC$125,7),0)</f>
        <v>0</v>
      </c>
      <c r="N683" s="10">
        <f t="shared" si="141"/>
        <v>0</v>
      </c>
      <c r="O683" s="10">
        <f t="shared" ca="1" si="142"/>
        <v>137.40425999999999</v>
      </c>
      <c r="P683" s="24" t="str">
        <f t="shared" si="146"/>
        <v>A+J=</v>
      </c>
      <c r="Q683" s="12">
        <f t="shared" si="147"/>
        <v>43656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</row>
    <row r="684" spans="1:168" x14ac:dyDescent="0.2">
      <c r="A684" s="109">
        <f t="shared" si="143"/>
        <v>43600</v>
      </c>
      <c r="B684" s="4">
        <f t="shared" ca="1" si="148"/>
        <v>6139.0588199900003</v>
      </c>
      <c r="C684" s="4">
        <f t="shared" si="144"/>
        <v>6000</v>
      </c>
      <c r="D684" s="6">
        <f ca="1">IF(A684&lt;$B$1,VLOOKUP(A684,[1]DI!$A$4:$B$15000,2,FALSE),0)</f>
        <v>6.4000000000000001E-2</v>
      </c>
      <c r="E684" s="4">
        <f t="shared" ca="1" si="137"/>
        <v>2.4620000000000002E-4</v>
      </c>
      <c r="F684" s="22">
        <f t="shared" si="136"/>
        <v>1.095</v>
      </c>
      <c r="G684" s="7">
        <f t="shared" ca="1" si="138"/>
        <v>1.000269589</v>
      </c>
      <c r="H684" s="4">
        <f ca="1">TRUNC(PRODUCT(G$10:G683),15)</f>
        <v>1.1418520837280799</v>
      </c>
      <c r="I684" s="4">
        <f t="shared" ca="1" si="145"/>
        <v>1.1159874319852501</v>
      </c>
      <c r="J684" s="4">
        <f t="shared" ca="1" si="139"/>
        <v>1.0231764699999999</v>
      </c>
      <c r="K684" s="4">
        <f t="shared" ca="1" si="140"/>
        <v>139.05881998999999</v>
      </c>
      <c r="L684" s="23">
        <f>IF(VLOOKUP(A684,$U$12:$AD$125,8)=VLOOKUP(A683,$U$12:$AD$125,8),0,VLOOKUP(A684,U$12:$AD$125,8))</f>
        <v>0</v>
      </c>
      <c r="M684" s="9">
        <f>IF(L684&gt;0,VLOOKUP(L684,T$12:$AC$125,7),0)</f>
        <v>0</v>
      </c>
      <c r="N684" s="10">
        <f t="shared" si="141"/>
        <v>0</v>
      </c>
      <c r="O684" s="10">
        <f t="shared" ca="1" si="142"/>
        <v>139.05881998999999</v>
      </c>
      <c r="P684" s="24" t="str">
        <f t="shared" si="146"/>
        <v>A+J=</v>
      </c>
      <c r="Q684" s="12">
        <f t="shared" si="147"/>
        <v>43656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</row>
    <row r="685" spans="1:168" x14ac:dyDescent="0.2">
      <c r="A685" s="109">
        <f t="shared" si="143"/>
        <v>43601</v>
      </c>
      <c r="B685" s="4">
        <f t="shared" ca="1" si="148"/>
        <v>6140.7138599999998</v>
      </c>
      <c r="C685" s="4">
        <f t="shared" si="144"/>
        <v>6000</v>
      </c>
      <c r="D685" s="6">
        <f ca="1">IF(A685&lt;$B$1,VLOOKUP(A685,[1]DI!$A$4:$B$15000,2,FALSE),0)</f>
        <v>6.4000000000000001E-2</v>
      </c>
      <c r="E685" s="4">
        <f t="shared" ca="1" si="137"/>
        <v>2.4620000000000002E-4</v>
      </c>
      <c r="F685" s="22">
        <f t="shared" si="136"/>
        <v>1.095</v>
      </c>
      <c r="G685" s="7">
        <f t="shared" ca="1" si="138"/>
        <v>1.000269589</v>
      </c>
      <c r="H685" s="4">
        <f ca="1">TRUNC(PRODUCT(G$10:G684),15)</f>
        <v>1.1421599144894801</v>
      </c>
      <c r="I685" s="4">
        <f t="shared" ca="1" si="145"/>
        <v>1.1159874319852501</v>
      </c>
      <c r="J685" s="4">
        <f t="shared" ca="1" si="139"/>
        <v>1.0234523099999999</v>
      </c>
      <c r="K685" s="4">
        <f t="shared" ca="1" si="140"/>
        <v>140.71386000000001</v>
      </c>
      <c r="L685" s="23">
        <f>IF(VLOOKUP(A685,$U$12:$AD$125,8)=VLOOKUP(A684,$U$12:$AD$125,8),0,VLOOKUP(A685,U$12:$AD$125,8))</f>
        <v>0</v>
      </c>
      <c r="M685" s="9">
        <f>IF(L685&gt;0,VLOOKUP(L685,T$12:$AC$125,7),0)</f>
        <v>0</v>
      </c>
      <c r="N685" s="10">
        <f t="shared" si="141"/>
        <v>0</v>
      </c>
      <c r="O685" s="10">
        <f t="shared" ca="1" si="142"/>
        <v>140.71386000000001</v>
      </c>
      <c r="P685" s="24" t="str">
        <f t="shared" si="146"/>
        <v>A+J=</v>
      </c>
      <c r="Q685" s="12">
        <f t="shared" si="147"/>
        <v>43656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</row>
    <row r="686" spans="1:168" x14ac:dyDescent="0.2">
      <c r="A686" s="109">
        <f t="shared" si="143"/>
        <v>43602</v>
      </c>
      <c r="B686" s="4">
        <f t="shared" ca="1" si="148"/>
        <v>6142.3693199999998</v>
      </c>
      <c r="C686" s="4">
        <f t="shared" si="144"/>
        <v>6000</v>
      </c>
      <c r="D686" s="6">
        <f ca="1">IF(A686&lt;$B$1,VLOOKUP(A686,[1]DI!$A$4:$B$15000,2,FALSE),0)</f>
        <v>6.4000000000000001E-2</v>
      </c>
      <c r="E686" s="4">
        <f t="shared" ca="1" si="137"/>
        <v>2.4620000000000002E-4</v>
      </c>
      <c r="F686" s="22">
        <f t="shared" si="136"/>
        <v>1.095</v>
      </c>
      <c r="G686" s="7">
        <f t="shared" ca="1" si="138"/>
        <v>1.000269589</v>
      </c>
      <c r="H686" s="4">
        <f ca="1">TRUNC(PRODUCT(G$10:G685),15)</f>
        <v>1.14246782823867</v>
      </c>
      <c r="I686" s="4">
        <f t="shared" ca="1" si="145"/>
        <v>1.1159874319852501</v>
      </c>
      <c r="J686" s="4">
        <f t="shared" ca="1" si="139"/>
        <v>1.02372822</v>
      </c>
      <c r="K686" s="4">
        <f t="shared" ca="1" si="140"/>
        <v>142.36931999999999</v>
      </c>
      <c r="L686" s="23">
        <f>IF(VLOOKUP(A686,$U$12:$AD$125,8)=VLOOKUP(A685,$U$12:$AD$125,8),0,VLOOKUP(A686,U$12:$AD$125,8))</f>
        <v>0</v>
      </c>
      <c r="M686" s="9">
        <f>IF(L686&gt;0,VLOOKUP(L686,T$12:$AC$125,7),0)</f>
        <v>0</v>
      </c>
      <c r="N686" s="10">
        <f t="shared" si="141"/>
        <v>0</v>
      </c>
      <c r="O686" s="10">
        <f t="shared" ca="1" si="142"/>
        <v>142.36931999999999</v>
      </c>
      <c r="P686" s="24" t="str">
        <f t="shared" si="146"/>
        <v>A+J=</v>
      </c>
      <c r="Q686" s="12">
        <f t="shared" si="147"/>
        <v>43656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</row>
    <row r="687" spans="1:168" x14ac:dyDescent="0.2">
      <c r="A687" s="109">
        <f t="shared" si="143"/>
        <v>43603</v>
      </c>
      <c r="B687" s="4">
        <f t="shared" ca="1" si="148"/>
        <v>6144.0252600000003</v>
      </c>
      <c r="C687" s="4">
        <f t="shared" si="144"/>
        <v>6000</v>
      </c>
      <c r="D687" s="6">
        <f ca="1">IF(A687&lt;$B$1,VLOOKUP(A687,[1]DI!$A$4:$B$15000,2,FALSE),0)</f>
        <v>0</v>
      </c>
      <c r="E687" s="4">
        <f t="shared" ca="1" si="137"/>
        <v>0</v>
      </c>
      <c r="F687" s="22">
        <f t="shared" si="136"/>
        <v>1.095</v>
      </c>
      <c r="G687" s="7">
        <f t="shared" ca="1" si="138"/>
        <v>1</v>
      </c>
      <c r="H687" s="4">
        <f ca="1">TRUNC(PRODUCT(G$10:G686),15)</f>
        <v>1.14277582499802</v>
      </c>
      <c r="I687" s="4">
        <f t="shared" ca="1" si="145"/>
        <v>1.1159874319852501</v>
      </c>
      <c r="J687" s="4">
        <f t="shared" ca="1" si="139"/>
        <v>1.02400421</v>
      </c>
      <c r="K687" s="4">
        <f t="shared" ca="1" si="140"/>
        <v>144.02526</v>
      </c>
      <c r="L687" s="23">
        <f>IF(VLOOKUP(A687,$U$12:$AD$125,8)=VLOOKUP(A686,$U$12:$AD$125,8),0,VLOOKUP(A687,U$12:$AD$125,8))</f>
        <v>0</v>
      </c>
      <c r="M687" s="9">
        <f>IF(L687&gt;0,VLOOKUP(L687,T$12:$AC$125,7),0)</f>
        <v>0</v>
      </c>
      <c r="N687" s="10">
        <f t="shared" si="141"/>
        <v>0</v>
      </c>
      <c r="O687" s="10">
        <f t="shared" ca="1" si="142"/>
        <v>144.02526</v>
      </c>
      <c r="P687" s="24" t="str">
        <f t="shared" si="146"/>
        <v>A+J=</v>
      </c>
      <c r="Q687" s="12">
        <f t="shared" si="147"/>
        <v>43656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</row>
    <row r="688" spans="1:168" x14ac:dyDescent="0.2">
      <c r="A688" s="109">
        <f t="shared" si="143"/>
        <v>43604</v>
      </c>
      <c r="B688" s="4">
        <f t="shared" ca="1" si="148"/>
        <v>6144.0252600000003</v>
      </c>
      <c r="C688" s="4">
        <f t="shared" si="144"/>
        <v>6000</v>
      </c>
      <c r="D688" s="6">
        <f ca="1">IF(A688&lt;$B$1,VLOOKUP(A688,[1]DI!$A$4:$B$15000,2,FALSE),0)</f>
        <v>0</v>
      </c>
      <c r="E688" s="4">
        <f t="shared" ca="1" si="137"/>
        <v>0</v>
      </c>
      <c r="F688" s="22">
        <f t="shared" si="136"/>
        <v>1.095</v>
      </c>
      <c r="G688" s="7">
        <f t="shared" ca="1" si="138"/>
        <v>1</v>
      </c>
      <c r="H688" s="4">
        <f ca="1">TRUNC(PRODUCT(G$10:G687),15)</f>
        <v>1.14277582499802</v>
      </c>
      <c r="I688" s="4">
        <f t="shared" ca="1" si="145"/>
        <v>1.1159874319852501</v>
      </c>
      <c r="J688" s="4">
        <f t="shared" ca="1" si="139"/>
        <v>1.02400421</v>
      </c>
      <c r="K688" s="4">
        <f t="shared" ca="1" si="140"/>
        <v>144.02526</v>
      </c>
      <c r="L688" s="23">
        <f>IF(VLOOKUP(A688,$U$12:$AD$125,8)=VLOOKUP(A687,$U$12:$AD$125,8),0,VLOOKUP(A688,U$12:$AD$125,8))</f>
        <v>0</v>
      </c>
      <c r="M688" s="9">
        <f>IF(L688&gt;0,VLOOKUP(L688,T$12:$AC$125,7),0)</f>
        <v>0</v>
      </c>
      <c r="N688" s="10">
        <f t="shared" si="141"/>
        <v>0</v>
      </c>
      <c r="O688" s="10">
        <f t="shared" ca="1" si="142"/>
        <v>144.02526</v>
      </c>
      <c r="P688" s="24" t="str">
        <f t="shared" si="146"/>
        <v>A+J=</v>
      </c>
      <c r="Q688" s="12">
        <f t="shared" si="147"/>
        <v>43656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</row>
    <row r="689" spans="1:171" x14ac:dyDescent="0.2">
      <c r="A689" s="109">
        <f t="shared" si="143"/>
        <v>43605</v>
      </c>
      <c r="B689" s="4">
        <f t="shared" ca="1" si="148"/>
        <v>6144.0252600000003</v>
      </c>
      <c r="C689" s="4">
        <f t="shared" si="144"/>
        <v>6000</v>
      </c>
      <c r="D689" s="6">
        <f ca="1">IF(A689&lt;$B$1,VLOOKUP(A689,[1]DI!$A$4:$B$15000,2,FALSE),0)</f>
        <v>6.4000000000000001E-2</v>
      </c>
      <c r="E689" s="4">
        <f t="shared" ca="1" si="137"/>
        <v>2.4620000000000002E-4</v>
      </c>
      <c r="F689" s="22">
        <f t="shared" si="136"/>
        <v>1.095</v>
      </c>
      <c r="G689" s="7">
        <f t="shared" ca="1" si="138"/>
        <v>1.000269589</v>
      </c>
      <c r="H689" s="4">
        <f ca="1">TRUNC(PRODUCT(G$10:G688),15)</f>
        <v>1.14277582499802</v>
      </c>
      <c r="I689" s="4">
        <f t="shared" ca="1" si="145"/>
        <v>1.1159874319852501</v>
      </c>
      <c r="J689" s="4">
        <f t="shared" ca="1" si="139"/>
        <v>1.02400421</v>
      </c>
      <c r="K689" s="4">
        <f t="shared" ca="1" si="140"/>
        <v>144.02526</v>
      </c>
      <c r="L689" s="23">
        <f>IF(VLOOKUP(A689,$U$12:$AD$125,8)=VLOOKUP(A688,$U$12:$AD$125,8),0,VLOOKUP(A689,U$12:$AD$125,8))</f>
        <v>0</v>
      </c>
      <c r="M689" s="9">
        <f>IF(L689&gt;0,VLOOKUP(L689,T$12:$AC$125,7),0)</f>
        <v>0</v>
      </c>
      <c r="N689" s="10">
        <f t="shared" si="141"/>
        <v>0</v>
      </c>
      <c r="O689" s="10">
        <f t="shared" ca="1" si="142"/>
        <v>144.02526</v>
      </c>
      <c r="P689" s="24" t="str">
        <f t="shared" si="146"/>
        <v>A+J=</v>
      </c>
      <c r="Q689" s="12">
        <f t="shared" si="147"/>
        <v>43656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</row>
    <row r="690" spans="1:171" x14ac:dyDescent="0.2">
      <c r="A690" s="109">
        <f t="shared" si="143"/>
        <v>43606</v>
      </c>
      <c r="B690" s="4">
        <f t="shared" ca="1" si="148"/>
        <v>6145.6816200000003</v>
      </c>
      <c r="C690" s="4">
        <f t="shared" si="144"/>
        <v>6000</v>
      </c>
      <c r="D690" s="6">
        <f ca="1">IF(A690&lt;$B$1,VLOOKUP(A690,[1]DI!$A$4:$B$15000,2,FALSE),0)</f>
        <v>6.4000000000000001E-2</v>
      </c>
      <c r="E690" s="4">
        <f t="shared" ca="1" si="137"/>
        <v>2.4620000000000002E-4</v>
      </c>
      <c r="F690" s="22">
        <f t="shared" si="136"/>
        <v>1.095</v>
      </c>
      <c r="G690" s="7">
        <f t="shared" ca="1" si="138"/>
        <v>1.000269589</v>
      </c>
      <c r="H690" s="4">
        <f ca="1">TRUNC(PRODUCT(G$10:G689),15)</f>
        <v>1.1430839047899</v>
      </c>
      <c r="I690" s="4">
        <f t="shared" ca="1" si="145"/>
        <v>1.1159874319852501</v>
      </c>
      <c r="J690" s="4">
        <f t="shared" ca="1" si="139"/>
        <v>1.02428027</v>
      </c>
      <c r="K690" s="4">
        <f t="shared" ca="1" si="140"/>
        <v>145.68162000000001</v>
      </c>
      <c r="L690" s="23">
        <f>IF(VLOOKUP(A690,$U$12:$AD$125,8)=VLOOKUP(A689,$U$12:$AD$125,8),0,VLOOKUP(A690,U$12:$AD$125,8))</f>
        <v>0</v>
      </c>
      <c r="M690" s="9">
        <f>IF(L690&gt;0,VLOOKUP(L690,T$12:$AC$125,7),0)</f>
        <v>0</v>
      </c>
      <c r="N690" s="10">
        <f t="shared" si="141"/>
        <v>0</v>
      </c>
      <c r="O690" s="10">
        <f t="shared" ca="1" si="142"/>
        <v>145.68162000000001</v>
      </c>
      <c r="P690" s="24" t="str">
        <f t="shared" si="146"/>
        <v>A+J=</v>
      </c>
      <c r="Q690" s="12">
        <f t="shared" si="147"/>
        <v>43656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</row>
    <row r="691" spans="1:171" x14ac:dyDescent="0.2">
      <c r="A691" s="109">
        <f t="shared" si="143"/>
        <v>43607</v>
      </c>
      <c r="B691" s="4">
        <f t="shared" ca="1" si="148"/>
        <v>6147.3383999999996</v>
      </c>
      <c r="C691" s="4">
        <f t="shared" si="144"/>
        <v>6000</v>
      </c>
      <c r="D691" s="6">
        <f ca="1">IF(A691&lt;$B$1,VLOOKUP(A691,[1]DI!$A$4:$B$15000,2,FALSE),0)</f>
        <v>6.4000000000000001E-2</v>
      </c>
      <c r="E691" s="4">
        <f t="shared" ca="1" si="137"/>
        <v>2.4620000000000002E-4</v>
      </c>
      <c r="F691" s="22">
        <f t="shared" si="136"/>
        <v>1.095</v>
      </c>
      <c r="G691" s="7">
        <f t="shared" ca="1" si="138"/>
        <v>1.000269589</v>
      </c>
      <c r="H691" s="4">
        <f ca="1">TRUNC(PRODUCT(G$10:G690),15)</f>
        <v>1.14339206763671</v>
      </c>
      <c r="I691" s="4">
        <f t="shared" ca="1" si="145"/>
        <v>1.1159874319852501</v>
      </c>
      <c r="J691" s="4">
        <f t="shared" ca="1" si="139"/>
        <v>1.0245564</v>
      </c>
      <c r="K691" s="4">
        <f t="shared" ca="1" si="140"/>
        <v>147.33840000000001</v>
      </c>
      <c r="L691" s="23">
        <f>IF(VLOOKUP(A691,$U$12:$AD$125,8)=VLOOKUP(A690,$U$12:$AD$125,8),0,VLOOKUP(A691,U$12:$AD$125,8))</f>
        <v>0</v>
      </c>
      <c r="M691" s="9">
        <f>IF(L691&gt;0,VLOOKUP(L691,T$12:$AC$125,7),0)</f>
        <v>0</v>
      </c>
      <c r="N691" s="10">
        <f t="shared" si="141"/>
        <v>0</v>
      </c>
      <c r="O691" s="10">
        <f t="shared" ca="1" si="142"/>
        <v>147.33840000000001</v>
      </c>
      <c r="P691" s="24" t="str">
        <f t="shared" si="146"/>
        <v>A+J=</v>
      </c>
      <c r="Q691" s="12">
        <f t="shared" si="147"/>
        <v>43656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</row>
    <row r="692" spans="1:171" x14ac:dyDescent="0.2">
      <c r="A692" s="109">
        <f t="shared" si="143"/>
        <v>43608</v>
      </c>
      <c r="B692" s="4">
        <f t="shared" ca="1" si="148"/>
        <v>6148.9956599999996</v>
      </c>
      <c r="C692" s="4">
        <f t="shared" si="144"/>
        <v>6000</v>
      </c>
      <c r="D692" s="6">
        <f ca="1">IF(A692&lt;$B$1,VLOOKUP(A692,[1]DI!$A$4:$B$15000,2,FALSE),0)</f>
        <v>6.4000000000000001E-2</v>
      </c>
      <c r="E692" s="4">
        <f t="shared" ca="1" si="137"/>
        <v>2.4620000000000002E-4</v>
      </c>
      <c r="F692" s="22">
        <f t="shared" si="136"/>
        <v>1.095</v>
      </c>
      <c r="G692" s="7">
        <f t="shared" ca="1" si="138"/>
        <v>1.000269589</v>
      </c>
      <c r="H692" s="4">
        <f ca="1">TRUNC(PRODUCT(G$10:G691),15)</f>
        <v>1.1437003135608299</v>
      </c>
      <c r="I692" s="4">
        <f t="shared" ca="1" si="145"/>
        <v>1.1159874319852501</v>
      </c>
      <c r="J692" s="4">
        <f t="shared" ca="1" si="139"/>
        <v>1.02483261</v>
      </c>
      <c r="K692" s="4">
        <f t="shared" ca="1" si="140"/>
        <v>148.99565999999999</v>
      </c>
      <c r="L692" s="23">
        <f>IF(VLOOKUP(A692,$U$12:$AD$125,8)=VLOOKUP(A691,$U$12:$AD$125,8),0,VLOOKUP(A692,U$12:$AD$125,8))</f>
        <v>0</v>
      </c>
      <c r="M692" s="9">
        <f>IF(L692&gt;0,VLOOKUP(L692,T$12:$AC$125,7),0)</f>
        <v>0</v>
      </c>
      <c r="N692" s="10">
        <f t="shared" si="141"/>
        <v>0</v>
      </c>
      <c r="O692" s="10">
        <f t="shared" ca="1" si="142"/>
        <v>148.99565999999999</v>
      </c>
      <c r="P692" s="24" t="str">
        <f t="shared" si="146"/>
        <v>A+J=</v>
      </c>
      <c r="Q692" s="12">
        <f t="shared" si="147"/>
        <v>43656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</row>
    <row r="693" spans="1:171" x14ac:dyDescent="0.2">
      <c r="A693" s="109">
        <f t="shared" si="143"/>
        <v>43609</v>
      </c>
      <c r="B693" s="4">
        <f t="shared" ca="1" si="148"/>
        <v>6150.6533399999998</v>
      </c>
      <c r="C693" s="4">
        <f t="shared" si="144"/>
        <v>6000</v>
      </c>
      <c r="D693" s="6">
        <f ca="1">IF(A693&lt;$B$1,VLOOKUP(A693,[1]DI!$A$4:$B$15000,2,FALSE),0)</f>
        <v>6.4000000000000001E-2</v>
      </c>
      <c r="E693" s="4">
        <f t="shared" ca="1" si="137"/>
        <v>2.4620000000000002E-4</v>
      </c>
      <c r="F693" s="22">
        <f t="shared" si="136"/>
        <v>1.095</v>
      </c>
      <c r="G693" s="7">
        <f t="shared" ca="1" si="138"/>
        <v>1.000269589</v>
      </c>
      <c r="H693" s="4">
        <f ca="1">TRUNC(PRODUCT(G$10:G692),15)</f>
        <v>1.1440086425846701</v>
      </c>
      <c r="I693" s="4">
        <f t="shared" ca="1" si="145"/>
        <v>1.1159874319852501</v>
      </c>
      <c r="J693" s="4">
        <f t="shared" ca="1" si="139"/>
        <v>1.0251088900000001</v>
      </c>
      <c r="K693" s="4">
        <f t="shared" ca="1" si="140"/>
        <v>150.65333999999999</v>
      </c>
      <c r="L693" s="23">
        <f>IF(VLOOKUP(A693,$U$12:$AD$125,8)=VLOOKUP(A692,$U$12:$AD$125,8),0,VLOOKUP(A693,U$12:$AD$125,8))</f>
        <v>0</v>
      </c>
      <c r="M693" s="9">
        <f>IF(L693&gt;0,VLOOKUP(L693,T$12:$AC$125,7),0)</f>
        <v>0</v>
      </c>
      <c r="N693" s="10">
        <f t="shared" si="141"/>
        <v>0</v>
      </c>
      <c r="O693" s="10">
        <f t="shared" ca="1" si="142"/>
        <v>150.65333999999999</v>
      </c>
      <c r="P693" s="24" t="str">
        <f t="shared" si="146"/>
        <v>A+J=</v>
      </c>
      <c r="Q693" s="12">
        <f t="shared" si="147"/>
        <v>43656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</row>
    <row r="694" spans="1:171" x14ac:dyDescent="0.2">
      <c r="A694" s="109">
        <f t="shared" si="143"/>
        <v>43610</v>
      </c>
      <c r="B694" s="4">
        <f t="shared" ca="1" si="148"/>
        <v>6152.3114999999998</v>
      </c>
      <c r="C694" s="4">
        <f t="shared" si="144"/>
        <v>6000</v>
      </c>
      <c r="D694" s="6">
        <f ca="1">IF(A694&lt;$B$1,VLOOKUP(A694,[1]DI!$A$4:$B$15000,2,FALSE),0)</f>
        <v>0</v>
      </c>
      <c r="E694" s="4">
        <f t="shared" ca="1" si="137"/>
        <v>0</v>
      </c>
      <c r="F694" s="22">
        <f t="shared" si="136"/>
        <v>1.095</v>
      </c>
      <c r="G694" s="7">
        <f t="shared" ca="1" si="138"/>
        <v>1</v>
      </c>
      <c r="H694" s="4">
        <f ca="1">TRUNC(PRODUCT(G$10:G693),15)</f>
        <v>1.1443170547306101</v>
      </c>
      <c r="I694" s="4">
        <f t="shared" ca="1" si="145"/>
        <v>1.1159874319852501</v>
      </c>
      <c r="J694" s="4">
        <f t="shared" ca="1" si="139"/>
        <v>1.02538525</v>
      </c>
      <c r="K694" s="4">
        <f t="shared" ca="1" si="140"/>
        <v>152.3115</v>
      </c>
      <c r="L694" s="23">
        <f>IF(VLOOKUP(A694,$U$12:$AD$125,8)=VLOOKUP(A693,$U$12:$AD$125,8),0,VLOOKUP(A694,U$12:$AD$125,8))</f>
        <v>0</v>
      </c>
      <c r="M694" s="9">
        <f>IF(L694&gt;0,VLOOKUP(L694,T$12:$AC$125,7),0)</f>
        <v>0</v>
      </c>
      <c r="N694" s="10">
        <f t="shared" si="141"/>
        <v>0</v>
      </c>
      <c r="O694" s="10">
        <f t="shared" ca="1" si="142"/>
        <v>152.3115</v>
      </c>
      <c r="P694" s="24" t="str">
        <f t="shared" si="146"/>
        <v>A+J=</v>
      </c>
      <c r="Q694" s="12">
        <f t="shared" si="147"/>
        <v>43656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</row>
    <row r="695" spans="1:171" x14ac:dyDescent="0.2">
      <c r="A695" s="109">
        <f t="shared" si="143"/>
        <v>43611</v>
      </c>
      <c r="B695" s="4">
        <f t="shared" ca="1" si="148"/>
        <v>6152.3114999999998</v>
      </c>
      <c r="C695" s="4">
        <f t="shared" si="144"/>
        <v>6000</v>
      </c>
      <c r="D695" s="6">
        <f ca="1">IF(A695&lt;$B$1,VLOOKUP(A695,[1]DI!$A$4:$B$15000,2,FALSE),0)</f>
        <v>0</v>
      </c>
      <c r="E695" s="4">
        <f t="shared" ca="1" si="137"/>
        <v>0</v>
      </c>
      <c r="F695" s="22">
        <f t="shared" si="136"/>
        <v>1.095</v>
      </c>
      <c r="G695" s="7">
        <f t="shared" ca="1" si="138"/>
        <v>1</v>
      </c>
      <c r="H695" s="4">
        <f ca="1">TRUNC(PRODUCT(G$10:G694),15)</f>
        <v>1.1443170547306101</v>
      </c>
      <c r="I695" s="4">
        <f t="shared" ca="1" si="145"/>
        <v>1.1159874319852501</v>
      </c>
      <c r="J695" s="4">
        <f t="shared" ca="1" si="139"/>
        <v>1.02538525</v>
      </c>
      <c r="K695" s="4">
        <f t="shared" ca="1" si="140"/>
        <v>152.3115</v>
      </c>
      <c r="L695" s="23">
        <f>IF(VLOOKUP(A695,$U$12:$AD$125,8)=VLOOKUP(A694,$U$12:$AD$125,8),0,VLOOKUP(A695,U$12:$AD$125,8))</f>
        <v>0</v>
      </c>
      <c r="M695" s="9">
        <f>IF(L695&gt;0,VLOOKUP(L695,T$12:$AC$125,7),0)</f>
        <v>0</v>
      </c>
      <c r="N695" s="10">
        <f t="shared" si="141"/>
        <v>0</v>
      </c>
      <c r="O695" s="10">
        <f t="shared" ca="1" si="142"/>
        <v>152.3115</v>
      </c>
      <c r="P695" s="24" t="str">
        <f t="shared" si="146"/>
        <v>A+J=</v>
      </c>
      <c r="Q695" s="12">
        <f t="shared" si="147"/>
        <v>43656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</row>
    <row r="696" spans="1:171" x14ac:dyDescent="0.2">
      <c r="A696" s="109">
        <f t="shared" si="143"/>
        <v>43612</v>
      </c>
      <c r="B696" s="4">
        <f t="shared" ca="1" si="148"/>
        <v>6152.3114999999998</v>
      </c>
      <c r="C696" s="4">
        <f t="shared" si="144"/>
        <v>6000</v>
      </c>
      <c r="D696" s="6">
        <f ca="1">IF(A696&lt;$B$1,VLOOKUP(A696,[1]DI!$A$4:$B$15000,2,FALSE),0)</f>
        <v>6.4000000000000001E-2</v>
      </c>
      <c r="E696" s="4">
        <f t="shared" ca="1" si="137"/>
        <v>2.4620000000000002E-4</v>
      </c>
      <c r="F696" s="22">
        <f t="shared" ref="F696:F739" si="149">F695</f>
        <v>1.095</v>
      </c>
      <c r="G696" s="7">
        <f t="shared" ca="1" si="138"/>
        <v>1.000269589</v>
      </c>
      <c r="H696" s="4">
        <f ca="1">TRUNC(PRODUCT(G$10:G695),15)</f>
        <v>1.1443170547306101</v>
      </c>
      <c r="I696" s="4">
        <f t="shared" ca="1" si="145"/>
        <v>1.1159874319852501</v>
      </c>
      <c r="J696" s="4">
        <f t="shared" ca="1" si="139"/>
        <v>1.02538525</v>
      </c>
      <c r="K696" s="4">
        <f t="shared" ca="1" si="140"/>
        <v>152.3115</v>
      </c>
      <c r="L696" s="23">
        <f>IF(VLOOKUP(A696,$U$12:$AD$125,8)=VLOOKUP(A695,$U$12:$AD$125,8),0,VLOOKUP(A696,U$12:$AD$125,8))</f>
        <v>0</v>
      </c>
      <c r="M696" s="9">
        <f>IF(L696&gt;0,VLOOKUP(L696,T$12:$AC$125,7),0)</f>
        <v>0</v>
      </c>
      <c r="N696" s="10">
        <f t="shared" si="141"/>
        <v>0</v>
      </c>
      <c r="O696" s="10">
        <f t="shared" ca="1" si="142"/>
        <v>152.3115</v>
      </c>
      <c r="P696" s="24" t="str">
        <f t="shared" si="146"/>
        <v>A+J=</v>
      </c>
      <c r="Q696" s="12">
        <f t="shared" si="147"/>
        <v>43656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</row>
    <row r="697" spans="1:171" x14ac:dyDescent="0.2">
      <c r="A697" s="109">
        <f t="shared" si="143"/>
        <v>43613</v>
      </c>
      <c r="B697" s="4">
        <f t="shared" ca="1" si="148"/>
        <v>6153.9701400000004</v>
      </c>
      <c r="C697" s="4">
        <f t="shared" si="144"/>
        <v>6000</v>
      </c>
      <c r="D697" s="6">
        <f ca="1">IF(A697&lt;$B$1,VLOOKUP(A697,[1]DI!$A$4:$B$15000,2,FALSE),0)</f>
        <v>6.4000000000000001E-2</v>
      </c>
      <c r="E697" s="4">
        <f t="shared" ca="1" si="137"/>
        <v>2.4620000000000002E-4</v>
      </c>
      <c r="F697" s="22">
        <f t="shared" si="149"/>
        <v>1.095</v>
      </c>
      <c r="G697" s="7">
        <f t="shared" ca="1" si="138"/>
        <v>1.000269589</v>
      </c>
      <c r="H697" s="4">
        <f ca="1">TRUNC(PRODUCT(G$10:G696),15)</f>
        <v>1.14462555002108</v>
      </c>
      <c r="I697" s="4">
        <f t="shared" ca="1" si="145"/>
        <v>1.1159874319852501</v>
      </c>
      <c r="J697" s="4">
        <f t="shared" ca="1" si="139"/>
        <v>1.02566169</v>
      </c>
      <c r="K697" s="4">
        <f t="shared" ca="1" si="140"/>
        <v>153.97013999999999</v>
      </c>
      <c r="L697" s="23">
        <f>IF(VLOOKUP(A697,$U$12:$AD$125,8)=VLOOKUP(A696,$U$12:$AD$125,8),0,VLOOKUP(A697,U$12:$AD$125,8))</f>
        <v>0</v>
      </c>
      <c r="M697" s="9">
        <f>IF(L697&gt;0,VLOOKUP(L697,T$12:$AC$125,7),0)</f>
        <v>0</v>
      </c>
      <c r="N697" s="10">
        <f t="shared" si="141"/>
        <v>0</v>
      </c>
      <c r="O697" s="10">
        <f t="shared" ca="1" si="142"/>
        <v>153.97013999999999</v>
      </c>
      <c r="P697" s="24" t="str">
        <f t="shared" si="146"/>
        <v>A+J=</v>
      </c>
      <c r="Q697" s="12">
        <f t="shared" si="147"/>
        <v>43656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</row>
    <row r="698" spans="1:171" x14ac:dyDescent="0.2">
      <c r="A698" s="109">
        <f t="shared" si="143"/>
        <v>43614</v>
      </c>
      <c r="B698" s="4">
        <f t="shared" ca="1" si="148"/>
        <v>6155.62914</v>
      </c>
      <c r="C698" s="4">
        <f t="shared" si="144"/>
        <v>6000</v>
      </c>
      <c r="D698" s="6">
        <f ca="1">IF(A698&lt;$B$1,VLOOKUP(A698,[1]DI!$A$4:$B$15000,2,FALSE),0)</f>
        <v>6.4000000000000001E-2</v>
      </c>
      <c r="E698" s="4">
        <f t="shared" ca="1" si="137"/>
        <v>2.4620000000000002E-4</v>
      </c>
      <c r="F698" s="22">
        <f t="shared" si="149"/>
        <v>1.095</v>
      </c>
      <c r="G698" s="7">
        <f t="shared" ca="1" si="138"/>
        <v>1.000269589</v>
      </c>
      <c r="H698" s="4">
        <f ca="1">TRUNC(PRODUCT(G$10:G697),15)</f>
        <v>1.14493412847848</v>
      </c>
      <c r="I698" s="4">
        <f t="shared" ca="1" si="145"/>
        <v>1.1159874319852501</v>
      </c>
      <c r="J698" s="4">
        <f t="shared" ca="1" si="139"/>
        <v>1.02593819</v>
      </c>
      <c r="K698" s="4">
        <f t="shared" ca="1" si="140"/>
        <v>155.62914000000001</v>
      </c>
      <c r="L698" s="23">
        <f>IF(VLOOKUP(A698,$U$12:$AD$125,8)=VLOOKUP(A697,$U$12:$AD$125,8),0,VLOOKUP(A698,U$12:$AD$125,8))</f>
        <v>0</v>
      </c>
      <c r="M698" s="9">
        <f>IF(L698&gt;0,VLOOKUP(L698,T$12:$AC$125,7),0)</f>
        <v>0</v>
      </c>
      <c r="N698" s="10">
        <f t="shared" si="141"/>
        <v>0</v>
      </c>
      <c r="O698" s="10">
        <f t="shared" ca="1" si="142"/>
        <v>155.62914000000001</v>
      </c>
      <c r="P698" s="24" t="str">
        <f t="shared" si="146"/>
        <v>A+J=</v>
      </c>
      <c r="Q698" s="12">
        <f t="shared" si="147"/>
        <v>43656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</row>
    <row r="699" spans="1:171" x14ac:dyDescent="0.2">
      <c r="A699" s="109">
        <f t="shared" si="143"/>
        <v>43615</v>
      </c>
      <c r="B699" s="4">
        <f t="shared" ca="1" si="148"/>
        <v>6157.2886200000003</v>
      </c>
      <c r="C699" s="4">
        <f t="shared" si="144"/>
        <v>6000</v>
      </c>
      <c r="D699" s="6">
        <f ca="1">IF(A699&lt;$B$1,VLOOKUP(A699,[1]DI!$A$4:$B$15000,2,FALSE),0)</f>
        <v>6.4000000000000001E-2</v>
      </c>
      <c r="E699" s="4">
        <f t="shared" ca="1" si="137"/>
        <v>2.4620000000000002E-4</v>
      </c>
      <c r="F699" s="22">
        <f t="shared" si="149"/>
        <v>1.095</v>
      </c>
      <c r="G699" s="7">
        <f t="shared" ca="1" si="138"/>
        <v>1.000269589</v>
      </c>
      <c r="H699" s="4">
        <f ca="1">TRUNC(PRODUCT(G$10:G698),15)</f>
        <v>1.14524279012525</v>
      </c>
      <c r="I699" s="4">
        <f t="shared" ca="1" si="145"/>
        <v>1.1159874319852501</v>
      </c>
      <c r="J699" s="4">
        <f t="shared" ca="1" si="139"/>
        <v>1.0262147699999999</v>
      </c>
      <c r="K699" s="4">
        <f t="shared" ca="1" si="140"/>
        <v>157.28862000000001</v>
      </c>
      <c r="L699" s="23">
        <f>IF(VLOOKUP(A699,$U$12:$AD$125,8)=VLOOKUP(A698,$U$12:$AD$125,8),0,VLOOKUP(A699,U$12:$AD$125,8))</f>
        <v>0</v>
      </c>
      <c r="M699" s="9">
        <f>IF(L699&gt;0,VLOOKUP(L699,T$12:$AC$125,7),0)</f>
        <v>0</v>
      </c>
      <c r="N699" s="10">
        <f t="shared" si="141"/>
        <v>0</v>
      </c>
      <c r="O699" s="10">
        <f t="shared" ca="1" si="142"/>
        <v>157.28862000000001</v>
      </c>
      <c r="P699" s="24" t="str">
        <f t="shared" si="146"/>
        <v>A+J=</v>
      </c>
      <c r="Q699" s="12">
        <f t="shared" si="147"/>
        <v>43656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</row>
    <row r="700" spans="1:171" x14ac:dyDescent="0.2">
      <c r="A700" s="109">
        <f t="shared" si="143"/>
        <v>43616</v>
      </c>
      <c r="B700" s="4">
        <f t="shared" ca="1" si="148"/>
        <v>6158.9485800000002</v>
      </c>
      <c r="C700" s="4">
        <f t="shared" si="144"/>
        <v>6000</v>
      </c>
      <c r="D700" s="6">
        <f ca="1">IF(A700&lt;$B$1,VLOOKUP(A700,[1]DI!$A$4:$B$15000,2,FALSE),0)</f>
        <v>6.4000000000000001E-2</v>
      </c>
      <c r="E700" s="4">
        <f t="shared" ca="1" si="137"/>
        <v>2.4620000000000002E-4</v>
      </c>
      <c r="F700" s="22">
        <f t="shared" si="149"/>
        <v>1.095</v>
      </c>
      <c r="G700" s="7">
        <f t="shared" ca="1" si="138"/>
        <v>1.000269589</v>
      </c>
      <c r="H700" s="4">
        <f ca="1">TRUNC(PRODUCT(G$10:G699),15)</f>
        <v>1.1455515349837899</v>
      </c>
      <c r="I700" s="4">
        <f t="shared" ca="1" si="145"/>
        <v>1.1159874319852501</v>
      </c>
      <c r="J700" s="4">
        <f t="shared" ca="1" si="139"/>
        <v>1.0264914300000001</v>
      </c>
      <c r="K700" s="4">
        <f t="shared" ca="1" si="140"/>
        <v>158.94857999999999</v>
      </c>
      <c r="L700" s="23">
        <f>IF(VLOOKUP(A700,$U$12:$AD$125,8)=VLOOKUP(A699,$U$12:$AD$125,8),0,VLOOKUP(A700,U$12:$AD$125,8))</f>
        <v>0</v>
      </c>
      <c r="M700" s="9">
        <f>IF(L700&gt;0,VLOOKUP(L700,T$12:$AC$125,7),0)</f>
        <v>0</v>
      </c>
      <c r="N700" s="10">
        <f t="shared" si="141"/>
        <v>0</v>
      </c>
      <c r="O700" s="10">
        <f t="shared" ca="1" si="142"/>
        <v>158.94857999999999</v>
      </c>
      <c r="P700" s="24" t="str">
        <f t="shared" si="146"/>
        <v>A+J=</v>
      </c>
      <c r="Q700" s="12">
        <f t="shared" si="147"/>
        <v>43656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</row>
    <row r="701" spans="1:171" x14ac:dyDescent="0.2">
      <c r="A701" s="109">
        <f t="shared" si="143"/>
        <v>43617</v>
      </c>
      <c r="B701" s="4">
        <f t="shared" ca="1" si="148"/>
        <v>6160.6089599999996</v>
      </c>
      <c r="C701" s="4">
        <f t="shared" si="144"/>
        <v>6000</v>
      </c>
      <c r="D701" s="6">
        <f ca="1">IF(A701&lt;$B$1,VLOOKUP(A701,[1]DI!$A$4:$B$15000,2,FALSE),0)</f>
        <v>0</v>
      </c>
      <c r="E701" s="4">
        <f t="shared" ca="1" si="137"/>
        <v>0</v>
      </c>
      <c r="F701" s="22">
        <f t="shared" si="149"/>
        <v>1.095</v>
      </c>
      <c r="G701" s="7">
        <f t="shared" ca="1" si="138"/>
        <v>1</v>
      </c>
      <c r="H701" s="4">
        <f ca="1">TRUNC(PRODUCT(G$10:G700),15)</f>
        <v>1.14586036307656</v>
      </c>
      <c r="I701" s="4">
        <f t="shared" ca="1" si="145"/>
        <v>1.1159874319852501</v>
      </c>
      <c r="J701" s="4">
        <f t="shared" ca="1" si="139"/>
        <v>1.02676816</v>
      </c>
      <c r="K701" s="4">
        <f t="shared" ca="1" si="140"/>
        <v>160.60896</v>
      </c>
      <c r="L701" s="23">
        <f>IF(VLOOKUP(A701,$U$12:$AD$125,8)=VLOOKUP(A700,$U$12:$AD$125,8),0,VLOOKUP(A701,U$12:$AD$125,8))</f>
        <v>0</v>
      </c>
      <c r="M701" s="9">
        <f>IF(L701&gt;0,VLOOKUP(L701,T$12:$AC$125,7),0)</f>
        <v>0</v>
      </c>
      <c r="N701" s="10">
        <f t="shared" si="141"/>
        <v>0</v>
      </c>
      <c r="O701" s="10">
        <f t="shared" ca="1" si="142"/>
        <v>160.60896</v>
      </c>
      <c r="P701" s="24" t="str">
        <f t="shared" si="146"/>
        <v>A+J=</v>
      </c>
      <c r="Q701" s="12">
        <f t="shared" si="147"/>
        <v>43656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</row>
    <row r="702" spans="1:171" x14ac:dyDescent="0.2">
      <c r="A702" s="109">
        <f t="shared" si="143"/>
        <v>43618</v>
      </c>
      <c r="B702" s="4">
        <f t="shared" ca="1" si="148"/>
        <v>6160.6089599999996</v>
      </c>
      <c r="C702" s="4">
        <f t="shared" si="144"/>
        <v>6000</v>
      </c>
      <c r="D702" s="6">
        <f ca="1">IF(A702&lt;$B$1,VLOOKUP(A702,[1]DI!$A$4:$B$15000,2,FALSE),0)</f>
        <v>0</v>
      </c>
      <c r="E702" s="4">
        <f t="shared" ca="1" si="137"/>
        <v>0</v>
      </c>
      <c r="F702" s="22">
        <f t="shared" si="149"/>
        <v>1.095</v>
      </c>
      <c r="G702" s="7">
        <f t="shared" ca="1" si="138"/>
        <v>1</v>
      </c>
      <c r="H702" s="4">
        <f ca="1">TRUNC(PRODUCT(G$10:G701),15)</f>
        <v>1.14586036307656</v>
      </c>
      <c r="I702" s="4">
        <f t="shared" ca="1" si="145"/>
        <v>1.1159874319852501</v>
      </c>
      <c r="J702" s="4">
        <f t="shared" ca="1" si="139"/>
        <v>1.02676816</v>
      </c>
      <c r="K702" s="4">
        <f t="shared" ca="1" si="140"/>
        <v>160.60896</v>
      </c>
      <c r="L702" s="23">
        <f>IF(VLOOKUP(A702,$U$12:$AD$125,8)=VLOOKUP(A701,$U$12:$AD$125,8),0,VLOOKUP(A702,U$12:$AD$125,8))</f>
        <v>0</v>
      </c>
      <c r="M702" s="9">
        <f>IF(L702&gt;0,VLOOKUP(L702,T$12:$AC$125,7),0)</f>
        <v>0</v>
      </c>
      <c r="N702" s="10">
        <f t="shared" si="141"/>
        <v>0</v>
      </c>
      <c r="O702" s="10">
        <f t="shared" ca="1" si="142"/>
        <v>160.60896</v>
      </c>
      <c r="P702" s="24" t="str">
        <f t="shared" si="146"/>
        <v>A+J=</v>
      </c>
      <c r="Q702" s="12">
        <f t="shared" si="147"/>
        <v>43656</v>
      </c>
      <c r="R702" s="13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8"/>
      <c r="FN702" s="38"/>
      <c r="FO702" s="38"/>
    </row>
    <row r="703" spans="1:171" x14ac:dyDescent="0.2">
      <c r="A703" s="109">
        <f t="shared" si="143"/>
        <v>43619</v>
      </c>
      <c r="B703" s="4">
        <f t="shared" ca="1" si="148"/>
        <v>6160.6089599999996</v>
      </c>
      <c r="C703" s="4">
        <f t="shared" si="144"/>
        <v>6000</v>
      </c>
      <c r="D703" s="6">
        <f ca="1">IF(A703&lt;$B$1,VLOOKUP(A703,[1]DI!$A$4:$B$15000,2,FALSE),0)</f>
        <v>6.4000000000000001E-2</v>
      </c>
      <c r="E703" s="4">
        <f t="shared" ca="1" si="137"/>
        <v>2.4620000000000002E-4</v>
      </c>
      <c r="F703" s="22">
        <f t="shared" si="149"/>
        <v>1.095</v>
      </c>
      <c r="G703" s="7">
        <f t="shared" ca="1" si="138"/>
        <v>1.000269589</v>
      </c>
      <c r="H703" s="4">
        <f ca="1">TRUNC(PRODUCT(G$10:G702),15)</f>
        <v>1.14586036307656</v>
      </c>
      <c r="I703" s="4">
        <f t="shared" ca="1" si="145"/>
        <v>1.1159874319852501</v>
      </c>
      <c r="J703" s="4">
        <f t="shared" ca="1" si="139"/>
        <v>1.02676816</v>
      </c>
      <c r="K703" s="4">
        <f t="shared" ca="1" si="140"/>
        <v>160.60896</v>
      </c>
      <c r="L703" s="23">
        <f>IF(VLOOKUP(A703,$U$12:$AD$125,8)=VLOOKUP(A702,$U$12:$AD$125,8),0,VLOOKUP(A703,U$12:$AD$125,8))</f>
        <v>0</v>
      </c>
      <c r="M703" s="9">
        <f>IF(L703&gt;0,VLOOKUP(L703,T$12:$AC$125,7),0)</f>
        <v>0</v>
      </c>
      <c r="N703" s="10">
        <f t="shared" si="141"/>
        <v>0</v>
      </c>
      <c r="O703" s="10">
        <f t="shared" ca="1" si="142"/>
        <v>160.60896</v>
      </c>
      <c r="P703" s="24" t="str">
        <f t="shared" si="146"/>
        <v>A+J=</v>
      </c>
      <c r="Q703" s="12">
        <f t="shared" si="147"/>
        <v>43656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</row>
    <row r="704" spans="1:171" x14ac:dyDescent="0.2">
      <c r="A704" s="109">
        <f t="shared" si="143"/>
        <v>43620</v>
      </c>
      <c r="B704" s="4">
        <f t="shared" ca="1" si="148"/>
        <v>6162.2698200000004</v>
      </c>
      <c r="C704" s="4">
        <f t="shared" si="144"/>
        <v>6000</v>
      </c>
      <c r="D704" s="6">
        <f ca="1">IF(A704&lt;$B$1,VLOOKUP(A704,[1]DI!$A$4:$B$15000,2,FALSE),0)</f>
        <v>6.4000000000000001E-2</v>
      </c>
      <c r="E704" s="4">
        <f t="shared" ca="1" si="137"/>
        <v>2.4620000000000002E-4</v>
      </c>
      <c r="F704" s="22">
        <f t="shared" si="149"/>
        <v>1.095</v>
      </c>
      <c r="G704" s="7">
        <f t="shared" ca="1" si="138"/>
        <v>1.000269589</v>
      </c>
      <c r="H704" s="4">
        <f ca="1">TRUNC(PRODUCT(G$10:G703),15)</f>
        <v>1.1461692744259799</v>
      </c>
      <c r="I704" s="4">
        <f t="shared" ca="1" si="145"/>
        <v>1.1159874319852501</v>
      </c>
      <c r="J704" s="4">
        <f t="shared" ca="1" si="139"/>
        <v>1.0270449699999999</v>
      </c>
      <c r="K704" s="4">
        <f t="shared" ca="1" si="140"/>
        <v>162.26982000000001</v>
      </c>
      <c r="L704" s="23">
        <f>IF(VLOOKUP(A704,$U$12:$AD$125,8)=VLOOKUP(A703,$U$12:$AD$125,8),0,VLOOKUP(A704,U$12:$AD$125,8))</f>
        <v>0</v>
      </c>
      <c r="M704" s="9">
        <f>IF(L704&gt;0,VLOOKUP(L704,T$12:$AC$125,7),0)</f>
        <v>0</v>
      </c>
      <c r="N704" s="10">
        <f t="shared" si="141"/>
        <v>0</v>
      </c>
      <c r="O704" s="10">
        <f t="shared" ca="1" si="142"/>
        <v>162.26982000000001</v>
      </c>
      <c r="P704" s="24" t="str">
        <f t="shared" si="146"/>
        <v>A+J=</v>
      </c>
      <c r="Q704" s="12">
        <f t="shared" si="147"/>
        <v>43656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</row>
    <row r="705" spans="1:168" x14ac:dyDescent="0.2">
      <c r="A705" s="109">
        <f t="shared" si="143"/>
        <v>43621</v>
      </c>
      <c r="B705" s="4">
        <f t="shared" ca="1" si="148"/>
        <v>6163.9310999999998</v>
      </c>
      <c r="C705" s="4">
        <f t="shared" si="144"/>
        <v>6000</v>
      </c>
      <c r="D705" s="6">
        <f ca="1">IF(A705&lt;$B$1,VLOOKUP(A705,[1]DI!$A$4:$B$15000,2,FALSE),0)</f>
        <v>6.4000000000000001E-2</v>
      </c>
      <c r="E705" s="4">
        <f t="shared" ca="1" si="137"/>
        <v>2.4620000000000002E-4</v>
      </c>
      <c r="F705" s="22">
        <f t="shared" si="149"/>
        <v>1.095</v>
      </c>
      <c r="G705" s="7">
        <f t="shared" ca="1" si="138"/>
        <v>1.000269589</v>
      </c>
      <c r="H705" s="4">
        <f ca="1">TRUNC(PRODUCT(G$10:G704),15)</f>
        <v>1.1464782690544999</v>
      </c>
      <c r="I705" s="4">
        <f t="shared" ca="1" si="145"/>
        <v>1.1159874319852501</v>
      </c>
      <c r="J705" s="4">
        <f t="shared" ca="1" si="139"/>
        <v>1.0273218500000001</v>
      </c>
      <c r="K705" s="4">
        <f t="shared" ca="1" si="140"/>
        <v>163.93109999999999</v>
      </c>
      <c r="L705" s="23">
        <f>IF(VLOOKUP(A705,$U$12:$AD$125,8)=VLOOKUP(A704,$U$12:$AD$125,8),0,VLOOKUP(A705,U$12:$AD$125,8))</f>
        <v>0</v>
      </c>
      <c r="M705" s="9">
        <f>IF(L705&gt;0,VLOOKUP(L705,T$12:$AC$125,7),0)</f>
        <v>0</v>
      </c>
      <c r="N705" s="10">
        <f t="shared" si="141"/>
        <v>0</v>
      </c>
      <c r="O705" s="10">
        <f t="shared" ca="1" si="142"/>
        <v>163.93109999999999</v>
      </c>
      <c r="P705" s="24" t="str">
        <f t="shared" si="146"/>
        <v>A+J=</v>
      </c>
      <c r="Q705" s="12">
        <f t="shared" si="147"/>
        <v>43656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</row>
    <row r="706" spans="1:168" x14ac:dyDescent="0.2">
      <c r="A706" s="109">
        <f t="shared" si="143"/>
        <v>43622</v>
      </c>
      <c r="B706" s="4">
        <f t="shared" ca="1" si="148"/>
        <v>6165.5928000000004</v>
      </c>
      <c r="C706" s="4">
        <f t="shared" si="144"/>
        <v>6000</v>
      </c>
      <c r="D706" s="6">
        <f ca="1">IF(A706&lt;$B$1,VLOOKUP(A706,[1]DI!$A$4:$B$15000,2,FALSE),0)</f>
        <v>6.4000000000000001E-2</v>
      </c>
      <c r="E706" s="4">
        <f t="shared" ca="1" si="137"/>
        <v>2.4620000000000002E-4</v>
      </c>
      <c r="F706" s="22">
        <f t="shared" si="149"/>
        <v>1.095</v>
      </c>
      <c r="G706" s="7">
        <f t="shared" ca="1" si="138"/>
        <v>1.000269589</v>
      </c>
      <c r="H706" s="4">
        <f ca="1">TRUNC(PRODUCT(G$10:G705),15)</f>
        <v>1.14678734698458</v>
      </c>
      <c r="I706" s="4">
        <f t="shared" ca="1" si="145"/>
        <v>1.1159874319852501</v>
      </c>
      <c r="J706" s="4">
        <f t="shared" ca="1" si="139"/>
        <v>1.0275988</v>
      </c>
      <c r="K706" s="4">
        <f t="shared" ca="1" si="140"/>
        <v>165.59280000000001</v>
      </c>
      <c r="L706" s="23">
        <f>IF(VLOOKUP(A706,$U$12:$AD$125,8)=VLOOKUP(A705,$U$12:$AD$125,8),0,VLOOKUP(A706,U$12:$AD$125,8))</f>
        <v>0</v>
      </c>
      <c r="M706" s="9">
        <f>IF(L706&gt;0,VLOOKUP(L706,T$12:$AC$125,7),0)</f>
        <v>0</v>
      </c>
      <c r="N706" s="10">
        <f t="shared" si="141"/>
        <v>0</v>
      </c>
      <c r="O706" s="10">
        <f t="shared" ca="1" si="142"/>
        <v>165.59280000000001</v>
      </c>
      <c r="P706" s="24" t="str">
        <f t="shared" si="146"/>
        <v>A+J=</v>
      </c>
      <c r="Q706" s="12">
        <f t="shared" si="147"/>
        <v>43656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</row>
    <row r="707" spans="1:168" x14ac:dyDescent="0.2">
      <c r="A707" s="109">
        <f t="shared" si="143"/>
        <v>43623</v>
      </c>
      <c r="B707" s="4">
        <f t="shared" ca="1" si="148"/>
        <v>6167.2549799999997</v>
      </c>
      <c r="C707" s="4">
        <f t="shared" si="144"/>
        <v>6000</v>
      </c>
      <c r="D707" s="6">
        <f ca="1">IF(A707&lt;$B$1,VLOOKUP(A707,[1]DI!$A$4:$B$15000,2,FALSE),0)</f>
        <v>6.4000000000000001E-2</v>
      </c>
      <c r="E707" s="4">
        <f t="shared" ca="1" si="137"/>
        <v>2.4620000000000002E-4</v>
      </c>
      <c r="F707" s="22">
        <f t="shared" si="149"/>
        <v>1.095</v>
      </c>
      <c r="G707" s="7">
        <f t="shared" ca="1" si="138"/>
        <v>1.000269589</v>
      </c>
      <c r="H707" s="4">
        <f ca="1">TRUNC(PRODUCT(G$10:G706),15)</f>
        <v>1.1470965082386699</v>
      </c>
      <c r="I707" s="4">
        <f t="shared" ca="1" si="145"/>
        <v>1.1159874319852501</v>
      </c>
      <c r="J707" s="4">
        <f t="shared" ca="1" si="139"/>
        <v>1.0278758299999999</v>
      </c>
      <c r="K707" s="4">
        <f t="shared" ca="1" si="140"/>
        <v>167.25497999999999</v>
      </c>
      <c r="L707" s="23">
        <f>IF(VLOOKUP(A707,$U$12:$AD$125,8)=VLOOKUP(A706,$U$12:$AD$125,8),0,VLOOKUP(A707,U$12:$AD$125,8))</f>
        <v>0</v>
      </c>
      <c r="M707" s="9">
        <f>IF(L707&gt;0,VLOOKUP(L707,T$12:$AC$125,7),0)</f>
        <v>0</v>
      </c>
      <c r="N707" s="10">
        <f t="shared" si="141"/>
        <v>0</v>
      </c>
      <c r="O707" s="10">
        <f t="shared" ca="1" si="142"/>
        <v>167.25497999999999</v>
      </c>
      <c r="P707" s="24" t="str">
        <f t="shared" si="146"/>
        <v>A+J=</v>
      </c>
      <c r="Q707" s="12">
        <f t="shared" si="147"/>
        <v>43656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</row>
    <row r="708" spans="1:168" x14ac:dyDescent="0.2">
      <c r="A708" s="109">
        <f t="shared" si="143"/>
        <v>43624</v>
      </c>
      <c r="B708" s="4">
        <f t="shared" ca="1" si="148"/>
        <v>6168.9175800000003</v>
      </c>
      <c r="C708" s="4">
        <f t="shared" si="144"/>
        <v>6000</v>
      </c>
      <c r="D708" s="6">
        <f ca="1">IF(A708&lt;$B$1,VLOOKUP(A708,[1]DI!$A$4:$B$15000,2,FALSE),0)</f>
        <v>0</v>
      </c>
      <c r="E708" s="4">
        <f t="shared" ca="1" si="137"/>
        <v>0</v>
      </c>
      <c r="F708" s="22">
        <f t="shared" si="149"/>
        <v>1.095</v>
      </c>
      <c r="G708" s="7">
        <f t="shared" ca="1" si="138"/>
        <v>1</v>
      </c>
      <c r="H708" s="4">
        <f ca="1">TRUNC(PRODUCT(G$10:G707),15)</f>
        <v>1.1474057528392201</v>
      </c>
      <c r="I708" s="4">
        <f t="shared" ca="1" si="145"/>
        <v>1.1159874319852501</v>
      </c>
      <c r="J708" s="4">
        <f t="shared" ca="1" si="139"/>
        <v>1.0281529300000001</v>
      </c>
      <c r="K708" s="4">
        <f t="shared" ca="1" si="140"/>
        <v>168.91757999999999</v>
      </c>
      <c r="L708" s="23">
        <f>IF(VLOOKUP(A708,$U$12:$AD$125,8)=VLOOKUP(A707,$U$12:$AD$125,8),0,VLOOKUP(A708,U$12:$AD$125,8))</f>
        <v>0</v>
      </c>
      <c r="M708" s="9">
        <f>IF(L708&gt;0,VLOOKUP(L708,T$12:$AC$125,7),0)</f>
        <v>0</v>
      </c>
      <c r="N708" s="10">
        <f t="shared" si="141"/>
        <v>0</v>
      </c>
      <c r="O708" s="10">
        <f t="shared" ca="1" si="142"/>
        <v>168.91757999999999</v>
      </c>
      <c r="P708" s="24" t="str">
        <f t="shared" si="146"/>
        <v>A+J=</v>
      </c>
      <c r="Q708" s="12">
        <f t="shared" si="147"/>
        <v>43656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</row>
    <row r="709" spans="1:168" x14ac:dyDescent="0.2">
      <c r="A709" s="109">
        <f t="shared" si="143"/>
        <v>43625</v>
      </c>
      <c r="B709" s="4">
        <f t="shared" ca="1" si="148"/>
        <v>6168.9175800000003</v>
      </c>
      <c r="C709" s="4">
        <f t="shared" si="144"/>
        <v>6000</v>
      </c>
      <c r="D709" s="6">
        <f ca="1">IF(A709&lt;$B$1,VLOOKUP(A709,[1]DI!$A$4:$B$15000,2,FALSE),0)</f>
        <v>0</v>
      </c>
      <c r="E709" s="4">
        <f t="shared" ca="1" si="137"/>
        <v>0</v>
      </c>
      <c r="F709" s="22">
        <f t="shared" si="149"/>
        <v>1.095</v>
      </c>
      <c r="G709" s="7">
        <f t="shared" ca="1" si="138"/>
        <v>1</v>
      </c>
      <c r="H709" s="4">
        <f ca="1">TRUNC(PRODUCT(G$10:G708),15)</f>
        <v>1.1474057528392201</v>
      </c>
      <c r="I709" s="4">
        <f t="shared" ca="1" si="145"/>
        <v>1.1159874319852501</v>
      </c>
      <c r="J709" s="4">
        <f t="shared" ca="1" si="139"/>
        <v>1.0281529300000001</v>
      </c>
      <c r="K709" s="4">
        <f t="shared" ca="1" si="140"/>
        <v>168.91757999999999</v>
      </c>
      <c r="L709" s="23">
        <f>IF(VLOOKUP(A709,$U$12:$AD$125,8)=VLOOKUP(A708,$U$12:$AD$125,8),0,VLOOKUP(A709,U$12:$AD$125,8))</f>
        <v>0</v>
      </c>
      <c r="M709" s="9">
        <f>IF(L709&gt;0,VLOOKUP(L709,T$12:$AC$125,7),0)</f>
        <v>0</v>
      </c>
      <c r="N709" s="10">
        <f t="shared" si="141"/>
        <v>0</v>
      </c>
      <c r="O709" s="10">
        <f t="shared" ca="1" si="142"/>
        <v>168.91757999999999</v>
      </c>
      <c r="P709" s="24" t="str">
        <f t="shared" si="146"/>
        <v>A+J=</v>
      </c>
      <c r="Q709" s="12">
        <f t="shared" si="147"/>
        <v>43656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</row>
    <row r="710" spans="1:168" x14ac:dyDescent="0.2">
      <c r="A710" s="109">
        <f t="shared" si="143"/>
        <v>43626</v>
      </c>
      <c r="B710" s="4">
        <f t="shared" ca="1" si="148"/>
        <v>6168.9175800000003</v>
      </c>
      <c r="C710" s="4">
        <f t="shared" si="144"/>
        <v>6000</v>
      </c>
      <c r="D710" s="6">
        <f ca="1">IF(A710&lt;$B$1,VLOOKUP(A710,[1]DI!$A$4:$B$15000,2,FALSE),0)</f>
        <v>6.4000000000000001E-2</v>
      </c>
      <c r="E710" s="4">
        <f t="shared" ca="1" si="137"/>
        <v>2.4620000000000002E-4</v>
      </c>
      <c r="F710" s="22">
        <f t="shared" si="149"/>
        <v>1.095</v>
      </c>
      <c r="G710" s="7">
        <f t="shared" ca="1" si="138"/>
        <v>1.000269589</v>
      </c>
      <c r="H710" s="4">
        <f ca="1">TRUNC(PRODUCT(G$10:G709),15)</f>
        <v>1.1474057528392201</v>
      </c>
      <c r="I710" s="4">
        <f t="shared" ca="1" si="145"/>
        <v>1.1159874319852501</v>
      </c>
      <c r="J710" s="4">
        <f t="shared" ca="1" si="139"/>
        <v>1.0281529300000001</v>
      </c>
      <c r="K710" s="4">
        <f t="shared" ca="1" si="140"/>
        <v>168.91757999999999</v>
      </c>
      <c r="L710" s="23">
        <f>IF(VLOOKUP(A710,$U$12:$AD$125,8)=VLOOKUP(A709,$U$12:$AD$125,8),0,VLOOKUP(A710,U$12:$AD$125,8))</f>
        <v>0</v>
      </c>
      <c r="M710" s="9">
        <f>IF(L710&gt;0,VLOOKUP(L710,T$12:$AC$125,7),0)</f>
        <v>0</v>
      </c>
      <c r="N710" s="10">
        <f t="shared" si="141"/>
        <v>0</v>
      </c>
      <c r="O710" s="10">
        <f t="shared" ca="1" si="142"/>
        <v>168.91757999999999</v>
      </c>
      <c r="P710" s="24" t="str">
        <f t="shared" si="146"/>
        <v>A+J=</v>
      </c>
      <c r="Q710" s="12">
        <f t="shared" si="147"/>
        <v>43656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</row>
    <row r="711" spans="1:168" x14ac:dyDescent="0.2">
      <c r="A711" s="109">
        <f t="shared" si="143"/>
        <v>43627</v>
      </c>
      <c r="B711" s="4">
        <f t="shared" ca="1" si="148"/>
        <v>6170.5806599999996</v>
      </c>
      <c r="C711" s="4">
        <f t="shared" si="144"/>
        <v>6000</v>
      </c>
      <c r="D711" s="6">
        <f ca="1">IF(A711&lt;$B$1,VLOOKUP(A711,[1]DI!$A$4:$B$15000,2,FALSE),0)</f>
        <v>6.4000000000000001E-2</v>
      </c>
      <c r="E711" s="4">
        <f t="shared" ca="1" si="137"/>
        <v>2.4620000000000002E-4</v>
      </c>
      <c r="F711" s="22">
        <f t="shared" si="149"/>
        <v>1.095</v>
      </c>
      <c r="G711" s="7">
        <f t="shared" ca="1" si="138"/>
        <v>1.000269589</v>
      </c>
      <c r="H711" s="4">
        <f ca="1">TRUNC(PRODUCT(G$10:G710),15)</f>
        <v>1.14771508080873</v>
      </c>
      <c r="I711" s="4">
        <f t="shared" ca="1" si="145"/>
        <v>1.1159874319852501</v>
      </c>
      <c r="J711" s="4">
        <f t="shared" ca="1" si="139"/>
        <v>1.02843011</v>
      </c>
      <c r="K711" s="4">
        <f t="shared" ca="1" si="140"/>
        <v>170.58065999999999</v>
      </c>
      <c r="L711" s="23">
        <f>IF(VLOOKUP(A711,$U$12:$AD$125,8)=VLOOKUP(A710,$U$12:$AD$125,8),0,VLOOKUP(A711,U$12:$AD$125,8))</f>
        <v>0</v>
      </c>
      <c r="M711" s="9">
        <f>IF(L711&gt;0,VLOOKUP(L711,T$12:$AC$125,7),0)</f>
        <v>0</v>
      </c>
      <c r="N711" s="10">
        <f t="shared" si="141"/>
        <v>0</v>
      </c>
      <c r="O711" s="10">
        <f t="shared" ca="1" si="142"/>
        <v>170.58065999999999</v>
      </c>
      <c r="P711" s="24" t="str">
        <f t="shared" si="146"/>
        <v>A+J=</v>
      </c>
      <c r="Q711" s="12">
        <f t="shared" si="147"/>
        <v>43656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</row>
    <row r="712" spans="1:168" x14ac:dyDescent="0.2">
      <c r="A712" s="109">
        <f t="shared" si="143"/>
        <v>43628</v>
      </c>
      <c r="B712" s="4">
        <f t="shared" ca="1" si="148"/>
        <v>6172.2442199999996</v>
      </c>
      <c r="C712" s="4">
        <f t="shared" si="144"/>
        <v>6000</v>
      </c>
      <c r="D712" s="6">
        <f ca="1">IF(A712&lt;$B$1,VLOOKUP(A712,[1]DI!$A$4:$B$15000,2,FALSE),0)</f>
        <v>6.4000000000000001E-2</v>
      </c>
      <c r="E712" s="4">
        <f t="shared" ca="1" si="137"/>
        <v>2.4620000000000002E-4</v>
      </c>
      <c r="F712" s="22">
        <f t="shared" si="149"/>
        <v>1.095</v>
      </c>
      <c r="G712" s="7">
        <f t="shared" ca="1" si="138"/>
        <v>1.000269589</v>
      </c>
      <c r="H712" s="4">
        <f ca="1">TRUNC(PRODUCT(G$10:G711),15)</f>
        <v>1.1480244921696501</v>
      </c>
      <c r="I712" s="4">
        <f t="shared" ca="1" si="145"/>
        <v>1.1159874319852501</v>
      </c>
      <c r="J712" s="4">
        <f t="shared" ca="1" si="139"/>
        <v>1.02870737</v>
      </c>
      <c r="K712" s="4">
        <f t="shared" ca="1" si="140"/>
        <v>172.24422000000001</v>
      </c>
      <c r="L712" s="23">
        <f>IF(VLOOKUP(A712,$U$12:$AD$125,8)=VLOOKUP(A711,$U$12:$AD$125,8),0,VLOOKUP(A712,U$12:$AD$125,8))</f>
        <v>0</v>
      </c>
      <c r="M712" s="9">
        <f>IF(L712&gt;0,VLOOKUP(L712,T$12:$AC$125,7),0)</f>
        <v>0</v>
      </c>
      <c r="N712" s="10">
        <f t="shared" si="141"/>
        <v>0</v>
      </c>
      <c r="O712" s="10">
        <f t="shared" ca="1" si="142"/>
        <v>172.24422000000001</v>
      </c>
      <c r="P712" s="24" t="str">
        <f t="shared" si="146"/>
        <v>A+J=</v>
      </c>
      <c r="Q712" s="12">
        <f t="shared" si="147"/>
        <v>43656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</row>
    <row r="713" spans="1:168" x14ac:dyDescent="0.2">
      <c r="A713" s="109">
        <f t="shared" si="143"/>
        <v>43629</v>
      </c>
      <c r="B713" s="4">
        <f t="shared" ca="1" si="148"/>
        <v>6173.9081399999995</v>
      </c>
      <c r="C713" s="4">
        <f t="shared" si="144"/>
        <v>6000</v>
      </c>
      <c r="D713" s="6">
        <f ca="1">IF(A713&lt;$B$1,VLOOKUP(A713,[1]DI!$A$4:$B$15000,2,FALSE),0)</f>
        <v>6.4000000000000001E-2</v>
      </c>
      <c r="E713" s="4">
        <f t="shared" ca="1" si="137"/>
        <v>2.4620000000000002E-4</v>
      </c>
      <c r="F713" s="22">
        <f t="shared" si="149"/>
        <v>1.095</v>
      </c>
      <c r="G713" s="7">
        <f t="shared" ca="1" si="138"/>
        <v>1.000269589</v>
      </c>
      <c r="H713" s="4">
        <f ca="1">TRUNC(PRODUCT(G$10:G712),15)</f>
        <v>1.14833398694447</v>
      </c>
      <c r="I713" s="4">
        <f t="shared" ca="1" si="145"/>
        <v>1.1159874319852501</v>
      </c>
      <c r="J713" s="4">
        <f t="shared" ca="1" si="139"/>
        <v>1.0289846899999999</v>
      </c>
      <c r="K713" s="4">
        <f t="shared" ca="1" si="140"/>
        <v>173.90814</v>
      </c>
      <c r="L713" s="23">
        <f>IF(VLOOKUP(A713,$U$12:$AD$125,8)=VLOOKUP(A712,$U$12:$AD$125,8),0,VLOOKUP(A713,U$12:$AD$125,8))</f>
        <v>0</v>
      </c>
      <c r="M713" s="9">
        <f>IF(L713&gt;0,VLOOKUP(L713,T$12:$AC$125,7),0)</f>
        <v>0</v>
      </c>
      <c r="N713" s="10">
        <f t="shared" si="141"/>
        <v>0</v>
      </c>
      <c r="O713" s="10">
        <f t="shared" ca="1" si="142"/>
        <v>173.90814</v>
      </c>
      <c r="P713" s="24" t="str">
        <f t="shared" si="146"/>
        <v>A+J=</v>
      </c>
      <c r="Q713" s="12">
        <f t="shared" si="147"/>
        <v>43656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</row>
    <row r="714" spans="1:168" x14ac:dyDescent="0.2">
      <c r="A714" s="109">
        <f t="shared" si="143"/>
        <v>43630</v>
      </c>
      <c r="B714" s="4">
        <f t="shared" ca="1" si="148"/>
        <v>6175.5726000000004</v>
      </c>
      <c r="C714" s="4">
        <f t="shared" si="144"/>
        <v>6000</v>
      </c>
      <c r="D714" s="6">
        <f ca="1">IF(A714&lt;$B$1,VLOOKUP(A714,[1]DI!$A$4:$B$15000,2,FALSE),0)</f>
        <v>6.4000000000000001E-2</v>
      </c>
      <c r="E714" s="4">
        <f t="shared" ref="E714:E777" ca="1" si="150">ROUND((((1+D714)^(1/252)-1)),8)</f>
        <v>2.4620000000000002E-4</v>
      </c>
      <c r="F714" s="22">
        <f t="shared" si="149"/>
        <v>1.095</v>
      </c>
      <c r="G714" s="7">
        <f t="shared" ref="G714:G777" ca="1" si="151">TRUNC((1+(E714*F714)),15)</f>
        <v>1.000269589</v>
      </c>
      <c r="H714" s="4">
        <f ca="1">TRUNC(PRODUCT(G$10:G713),15)</f>
        <v>1.1486435651556699</v>
      </c>
      <c r="I714" s="4">
        <f t="shared" ca="1" si="145"/>
        <v>1.1159874319852501</v>
      </c>
      <c r="J714" s="4">
        <f t="shared" ref="J714:J777" ca="1" si="152">ROUND(TRUNC(H714/I714,15),8)</f>
        <v>1.0292621</v>
      </c>
      <c r="K714" s="4">
        <f t="shared" ref="K714:K777" ca="1" si="153">TRUNC((C714*(J714-1)),8)</f>
        <v>175.57259999999999</v>
      </c>
      <c r="L714" s="23">
        <f>IF(VLOOKUP(A714,$U$12:$AD$125,8)=VLOOKUP(A713,$U$12:$AD$125,8),0,VLOOKUP(A714,U$12:$AD$125,8))</f>
        <v>0</v>
      </c>
      <c r="M714" s="9">
        <f>IF(L714&gt;0,VLOOKUP(L714,T$12:$AC$125,7),0)</f>
        <v>0</v>
      </c>
      <c r="N714" s="10">
        <f t="shared" ref="N714:N777" si="154">IF(M714&gt;0,(C714*M714),0)</f>
        <v>0</v>
      </c>
      <c r="O714" s="10">
        <f t="shared" ref="O714:O777" ca="1" si="155">(K714+N714)</f>
        <v>175.57259999999999</v>
      </c>
      <c r="P714" s="24" t="str">
        <f t="shared" si="146"/>
        <v>A+J=</v>
      </c>
      <c r="Q714" s="12">
        <f t="shared" si="147"/>
        <v>43656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</row>
    <row r="715" spans="1:168" x14ac:dyDescent="0.2">
      <c r="A715" s="109">
        <f t="shared" ref="A715:A778" si="156">(A714+1)</f>
        <v>43631</v>
      </c>
      <c r="B715" s="4">
        <f t="shared" ca="1" si="148"/>
        <v>6177.2374799999998</v>
      </c>
      <c r="C715" s="4">
        <f t="shared" ref="C715:C778" si="157">TRUNC(C714-N714,6)</f>
        <v>6000</v>
      </c>
      <c r="D715" s="6">
        <f ca="1">IF(A715&lt;$B$1,VLOOKUP(A715,[1]DI!$A$4:$B$15000,2,FALSE),0)</f>
        <v>0</v>
      </c>
      <c r="E715" s="4">
        <f t="shared" ca="1" si="150"/>
        <v>0</v>
      </c>
      <c r="F715" s="22">
        <f t="shared" si="149"/>
        <v>1.095</v>
      </c>
      <c r="G715" s="7">
        <f t="shared" ca="1" si="151"/>
        <v>1</v>
      </c>
      <c r="H715" s="4">
        <f ca="1">TRUNC(PRODUCT(G$10:G714),15)</f>
        <v>1.1489532268257601</v>
      </c>
      <c r="I715" s="4">
        <f t="shared" ref="I715:I778" ca="1" si="158">IF(OR(L714&gt;0,L714="E"),H714,I714)</f>
        <v>1.1159874319852501</v>
      </c>
      <c r="J715" s="4">
        <f t="shared" ca="1" si="152"/>
        <v>1.02953958</v>
      </c>
      <c r="K715" s="4">
        <f t="shared" ca="1" si="153"/>
        <v>177.23748000000001</v>
      </c>
      <c r="L715" s="23">
        <f>IF(VLOOKUP(A715,$U$12:$AD$125,8)=VLOOKUP(A714,$U$12:$AD$125,8),0,VLOOKUP(A715,U$12:$AD$125,8))</f>
        <v>0</v>
      </c>
      <c r="M715" s="9">
        <f>IF(L715&gt;0,VLOOKUP(L715,T$12:$AC$125,7),0)</f>
        <v>0</v>
      </c>
      <c r="N715" s="10">
        <f t="shared" si="154"/>
        <v>0</v>
      </c>
      <c r="O715" s="10">
        <f t="shared" ca="1" si="155"/>
        <v>177.23748000000001</v>
      </c>
      <c r="P715" s="24" t="str">
        <f t="shared" ref="P715:P778" si="159">IF(L714&gt;0,VLOOKUP(A714,$U$12:$AD$125,9),P714)</f>
        <v>A+J=</v>
      </c>
      <c r="Q715" s="12">
        <f t="shared" ref="Q715:Q778" si="160">IF(L714&gt;0,VLOOKUP(A714,$U$12:$AD$125,10),Q714)</f>
        <v>43656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</row>
    <row r="716" spans="1:168" x14ac:dyDescent="0.2">
      <c r="A716" s="109">
        <f t="shared" si="156"/>
        <v>43632</v>
      </c>
      <c r="B716" s="4">
        <f t="shared" ca="1" si="148"/>
        <v>6177.2374799999998</v>
      </c>
      <c r="C716" s="4">
        <f t="shared" si="157"/>
        <v>6000</v>
      </c>
      <c r="D716" s="6">
        <f ca="1">IF(A716&lt;$B$1,VLOOKUP(A716,[1]DI!$A$4:$B$15000,2,FALSE),0)</f>
        <v>0</v>
      </c>
      <c r="E716" s="4">
        <f t="shared" ca="1" si="150"/>
        <v>0</v>
      </c>
      <c r="F716" s="22">
        <f t="shared" si="149"/>
        <v>1.095</v>
      </c>
      <c r="G716" s="7">
        <f t="shared" ca="1" si="151"/>
        <v>1</v>
      </c>
      <c r="H716" s="4">
        <f ca="1">TRUNC(PRODUCT(G$10:G715),15)</f>
        <v>1.1489532268257601</v>
      </c>
      <c r="I716" s="4">
        <f t="shared" ca="1" si="158"/>
        <v>1.1159874319852501</v>
      </c>
      <c r="J716" s="4">
        <f t="shared" ca="1" si="152"/>
        <v>1.02953958</v>
      </c>
      <c r="K716" s="4">
        <f t="shared" ca="1" si="153"/>
        <v>177.23748000000001</v>
      </c>
      <c r="L716" s="23">
        <f>IF(VLOOKUP(A716,$U$12:$AD$125,8)=VLOOKUP(A715,$U$12:$AD$125,8),0,VLOOKUP(A716,U$12:$AD$125,8))</f>
        <v>0</v>
      </c>
      <c r="M716" s="9">
        <f>IF(L716&gt;0,VLOOKUP(L716,T$12:$AC$125,7),0)</f>
        <v>0</v>
      </c>
      <c r="N716" s="10">
        <f t="shared" si="154"/>
        <v>0</v>
      </c>
      <c r="O716" s="10">
        <f t="shared" ca="1" si="155"/>
        <v>177.23748000000001</v>
      </c>
      <c r="P716" s="24" t="str">
        <f t="shared" si="159"/>
        <v>A+J=</v>
      </c>
      <c r="Q716" s="12">
        <f t="shared" si="160"/>
        <v>43656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</row>
    <row r="717" spans="1:168" x14ac:dyDescent="0.2">
      <c r="A717" s="109">
        <f t="shared" si="156"/>
        <v>43633</v>
      </c>
      <c r="B717" s="4">
        <f t="shared" ca="1" si="148"/>
        <v>6177.2374799999998</v>
      </c>
      <c r="C717" s="4">
        <f t="shared" si="157"/>
        <v>6000</v>
      </c>
      <c r="D717" s="6">
        <f ca="1">IF(A717&lt;$B$1,VLOOKUP(A717,[1]DI!$A$4:$B$15000,2,FALSE),0)</f>
        <v>6.4000000000000001E-2</v>
      </c>
      <c r="E717" s="4">
        <f t="shared" ca="1" si="150"/>
        <v>2.4620000000000002E-4</v>
      </c>
      <c r="F717" s="22">
        <f t="shared" si="149"/>
        <v>1.095</v>
      </c>
      <c r="G717" s="7">
        <f t="shared" ca="1" si="151"/>
        <v>1.000269589</v>
      </c>
      <c r="H717" s="4">
        <f ca="1">TRUNC(PRODUCT(G$10:G716),15)</f>
        <v>1.1489532268257601</v>
      </c>
      <c r="I717" s="4">
        <f t="shared" ca="1" si="158"/>
        <v>1.1159874319852501</v>
      </c>
      <c r="J717" s="4">
        <f t="shared" ca="1" si="152"/>
        <v>1.02953958</v>
      </c>
      <c r="K717" s="4">
        <f t="shared" ca="1" si="153"/>
        <v>177.23748000000001</v>
      </c>
      <c r="L717" s="23">
        <f>IF(VLOOKUP(A717,$U$12:$AD$125,8)=VLOOKUP(A716,$U$12:$AD$125,8),0,VLOOKUP(A717,U$12:$AD$125,8))</f>
        <v>0</v>
      </c>
      <c r="M717" s="9">
        <f>IF(L717&gt;0,VLOOKUP(L717,T$12:$AC$125,7),0)</f>
        <v>0</v>
      </c>
      <c r="N717" s="10">
        <f t="shared" si="154"/>
        <v>0</v>
      </c>
      <c r="O717" s="10">
        <f t="shared" ca="1" si="155"/>
        <v>177.23748000000001</v>
      </c>
      <c r="P717" s="24" t="str">
        <f t="shared" si="159"/>
        <v>A+J=</v>
      </c>
      <c r="Q717" s="12">
        <f t="shared" si="160"/>
        <v>43656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</row>
    <row r="718" spans="1:168" x14ac:dyDescent="0.2">
      <c r="A718" s="109">
        <f t="shared" si="156"/>
        <v>43634</v>
      </c>
      <c r="B718" s="4">
        <f t="shared" ca="1" si="148"/>
        <v>6178.9027800000003</v>
      </c>
      <c r="C718" s="4">
        <f t="shared" si="157"/>
        <v>6000</v>
      </c>
      <c r="D718" s="6">
        <f ca="1">IF(A718&lt;$B$1,VLOOKUP(A718,[1]DI!$A$4:$B$15000,2,FALSE),0)</f>
        <v>6.4000000000000001E-2</v>
      </c>
      <c r="E718" s="4">
        <f t="shared" ca="1" si="150"/>
        <v>2.4620000000000002E-4</v>
      </c>
      <c r="F718" s="22">
        <f t="shared" si="149"/>
        <v>1.095</v>
      </c>
      <c r="G718" s="7">
        <f t="shared" ca="1" si="151"/>
        <v>1.000269589</v>
      </c>
      <c r="H718" s="4">
        <f ca="1">TRUNC(PRODUCT(G$10:G717),15)</f>
        <v>1.14926297197723</v>
      </c>
      <c r="I718" s="4">
        <f t="shared" ca="1" si="158"/>
        <v>1.1159874319852501</v>
      </c>
      <c r="J718" s="4">
        <f t="shared" ca="1" si="152"/>
        <v>1.0298171300000001</v>
      </c>
      <c r="K718" s="4">
        <f t="shared" ca="1" si="153"/>
        <v>178.90278000000001</v>
      </c>
      <c r="L718" s="23">
        <f>IF(VLOOKUP(A718,$U$12:$AD$125,8)=VLOOKUP(A717,$U$12:$AD$125,8),0,VLOOKUP(A718,U$12:$AD$125,8))</f>
        <v>0</v>
      </c>
      <c r="M718" s="9">
        <f>IF(L718&gt;0,VLOOKUP(L718,T$12:$AC$125,7),0)</f>
        <v>0</v>
      </c>
      <c r="N718" s="10">
        <f t="shared" si="154"/>
        <v>0</v>
      </c>
      <c r="O718" s="10">
        <f t="shared" ca="1" si="155"/>
        <v>178.90278000000001</v>
      </c>
      <c r="P718" s="24" t="str">
        <f t="shared" si="159"/>
        <v>A+J=</v>
      </c>
      <c r="Q718" s="12">
        <f t="shared" si="160"/>
        <v>43656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</row>
    <row r="719" spans="1:168" x14ac:dyDescent="0.2">
      <c r="A719" s="109">
        <f t="shared" si="156"/>
        <v>43635</v>
      </c>
      <c r="B719" s="4">
        <f t="shared" ca="1" si="148"/>
        <v>6180.5685599999997</v>
      </c>
      <c r="C719" s="4">
        <f t="shared" si="157"/>
        <v>6000</v>
      </c>
      <c r="D719" s="6">
        <f ca="1">IF(A719&lt;$B$1,VLOOKUP(A719,[1]DI!$A$4:$B$15000,2,FALSE),0)</f>
        <v>6.4000000000000001E-2</v>
      </c>
      <c r="E719" s="4">
        <f t="shared" ca="1" si="150"/>
        <v>2.4620000000000002E-4</v>
      </c>
      <c r="F719" s="22">
        <f t="shared" si="149"/>
        <v>1.095</v>
      </c>
      <c r="G719" s="7">
        <f t="shared" ca="1" si="151"/>
        <v>1.000269589</v>
      </c>
      <c r="H719" s="4">
        <f ca="1">TRUNC(PRODUCT(G$10:G718),15)</f>
        <v>1.14957280063258</v>
      </c>
      <c r="I719" s="4">
        <f t="shared" ca="1" si="158"/>
        <v>1.1159874319852501</v>
      </c>
      <c r="J719" s="4">
        <f t="shared" ca="1" si="152"/>
        <v>1.0300947600000001</v>
      </c>
      <c r="K719" s="4">
        <f t="shared" ca="1" si="153"/>
        <v>180.56855999999999</v>
      </c>
      <c r="L719" s="23">
        <f>IF(VLOOKUP(A719,$U$12:$AD$125,8)=VLOOKUP(A718,$U$12:$AD$125,8),0,VLOOKUP(A719,U$12:$AD$125,8))</f>
        <v>0</v>
      </c>
      <c r="M719" s="9">
        <f>IF(L719&gt;0,VLOOKUP(L719,T$12:$AC$125,7),0)</f>
        <v>0</v>
      </c>
      <c r="N719" s="10">
        <f t="shared" si="154"/>
        <v>0</v>
      </c>
      <c r="O719" s="10">
        <f t="shared" ca="1" si="155"/>
        <v>180.56855999999999</v>
      </c>
      <c r="P719" s="24" t="str">
        <f t="shared" si="159"/>
        <v>A+J=</v>
      </c>
      <c r="Q719" s="12">
        <f t="shared" si="160"/>
        <v>43656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</row>
    <row r="720" spans="1:168" x14ac:dyDescent="0.2">
      <c r="A720" s="109">
        <f t="shared" si="156"/>
        <v>43636</v>
      </c>
      <c r="B720" s="4">
        <f t="shared" ca="1" si="148"/>
        <v>6182.2347600000003</v>
      </c>
      <c r="C720" s="4">
        <f t="shared" si="157"/>
        <v>6000</v>
      </c>
      <c r="D720" s="6">
        <f ca="1">IF(A720&lt;$B$1,VLOOKUP(A720,[1]DI!$A$4:$B$15000,2,FALSE),0)</f>
        <v>0</v>
      </c>
      <c r="E720" s="4">
        <f t="shared" ca="1" si="150"/>
        <v>0</v>
      </c>
      <c r="F720" s="22">
        <f t="shared" si="149"/>
        <v>1.095</v>
      </c>
      <c r="G720" s="7">
        <f t="shared" ca="1" si="151"/>
        <v>1</v>
      </c>
      <c r="H720" s="4">
        <f ca="1">TRUNC(PRODUCT(G$10:G719),15)</f>
        <v>1.1498827128143301</v>
      </c>
      <c r="I720" s="4">
        <f t="shared" ca="1" si="158"/>
        <v>1.1159874319852501</v>
      </c>
      <c r="J720" s="4">
        <f t="shared" ca="1" si="152"/>
        <v>1.0303724599999999</v>
      </c>
      <c r="K720" s="4">
        <f t="shared" ca="1" si="153"/>
        <v>182.23475999999999</v>
      </c>
      <c r="L720" s="23">
        <f>IF(VLOOKUP(A720,$U$12:$AD$125,8)=VLOOKUP(A719,$U$12:$AD$125,8),0,VLOOKUP(A720,U$12:$AD$125,8))</f>
        <v>0</v>
      </c>
      <c r="M720" s="9">
        <f>IF(L720&gt;0,VLOOKUP(L720,T$12:$AC$125,7),0)</f>
        <v>0</v>
      </c>
      <c r="N720" s="10">
        <f t="shared" si="154"/>
        <v>0</v>
      </c>
      <c r="O720" s="10">
        <f t="shared" ca="1" si="155"/>
        <v>182.23475999999999</v>
      </c>
      <c r="P720" s="24" t="str">
        <f t="shared" si="159"/>
        <v>A+J=</v>
      </c>
      <c r="Q720" s="12">
        <f t="shared" si="160"/>
        <v>43656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</row>
    <row r="721" spans="1:171" x14ac:dyDescent="0.2">
      <c r="A721" s="109">
        <f t="shared" si="156"/>
        <v>43637</v>
      </c>
      <c r="B721" s="4">
        <f t="shared" ca="1" si="148"/>
        <v>6182.2347600000003</v>
      </c>
      <c r="C721" s="4">
        <f t="shared" si="157"/>
        <v>6000</v>
      </c>
      <c r="D721" s="6">
        <f ca="1">IF(A721&lt;$B$1,VLOOKUP(A721,[1]DI!$A$4:$B$15000,2,FALSE),0)</f>
        <v>6.4000000000000001E-2</v>
      </c>
      <c r="E721" s="4">
        <f t="shared" ca="1" si="150"/>
        <v>2.4620000000000002E-4</v>
      </c>
      <c r="F721" s="22">
        <f t="shared" si="149"/>
        <v>1.095</v>
      </c>
      <c r="G721" s="7">
        <f t="shared" ca="1" si="151"/>
        <v>1.000269589</v>
      </c>
      <c r="H721" s="4">
        <f ca="1">TRUNC(PRODUCT(G$10:G720),15)</f>
        <v>1.1498827128143301</v>
      </c>
      <c r="I721" s="4">
        <f t="shared" ca="1" si="158"/>
        <v>1.1159874319852501</v>
      </c>
      <c r="J721" s="4">
        <f t="shared" ca="1" si="152"/>
        <v>1.0303724599999999</v>
      </c>
      <c r="K721" s="4">
        <f t="shared" ca="1" si="153"/>
        <v>182.23475999999999</v>
      </c>
      <c r="L721" s="23">
        <f>IF(VLOOKUP(A721,$U$12:$AD$125,8)=VLOOKUP(A720,$U$12:$AD$125,8),0,VLOOKUP(A721,U$12:$AD$125,8))</f>
        <v>0</v>
      </c>
      <c r="M721" s="9">
        <f>IF(L721&gt;0,VLOOKUP(L721,T$12:$AC$125,7),0)</f>
        <v>0</v>
      </c>
      <c r="N721" s="10">
        <f t="shared" si="154"/>
        <v>0</v>
      </c>
      <c r="O721" s="10">
        <f t="shared" ca="1" si="155"/>
        <v>182.23475999999999</v>
      </c>
      <c r="P721" s="24" t="str">
        <f t="shared" si="159"/>
        <v>A+J=</v>
      </c>
      <c r="Q721" s="12">
        <f t="shared" si="160"/>
        <v>43656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</row>
    <row r="722" spans="1:171" x14ac:dyDescent="0.2">
      <c r="A722" s="109">
        <f t="shared" si="156"/>
        <v>43638</v>
      </c>
      <c r="B722" s="4">
        <f t="shared" ca="1" si="148"/>
        <v>6183.9013800000002</v>
      </c>
      <c r="C722" s="4">
        <f t="shared" si="157"/>
        <v>6000</v>
      </c>
      <c r="D722" s="6">
        <f ca="1">IF(A722&lt;$B$1,VLOOKUP(A722,[1]DI!$A$4:$B$15000,2,FALSE),0)</f>
        <v>0</v>
      </c>
      <c r="E722" s="4">
        <f t="shared" ca="1" si="150"/>
        <v>0</v>
      </c>
      <c r="F722" s="22">
        <f t="shared" si="149"/>
        <v>1.095</v>
      </c>
      <c r="G722" s="7">
        <f t="shared" ca="1" si="151"/>
        <v>1</v>
      </c>
      <c r="H722" s="4">
        <f ca="1">TRUNC(PRODUCT(G$10:G721),15)</f>
        <v>1.1501927085449899</v>
      </c>
      <c r="I722" s="4">
        <f t="shared" ca="1" si="158"/>
        <v>1.1159874319852501</v>
      </c>
      <c r="J722" s="4">
        <f t="shared" ca="1" si="152"/>
        <v>1.03065023</v>
      </c>
      <c r="K722" s="4">
        <f t="shared" ca="1" si="153"/>
        <v>183.90137999999999</v>
      </c>
      <c r="L722" s="23">
        <f>IF(VLOOKUP(A722,$U$12:$AD$125,8)=VLOOKUP(A721,$U$12:$AD$125,8),0,VLOOKUP(A722,U$12:$AD$125,8))</f>
        <v>0</v>
      </c>
      <c r="M722" s="9">
        <f>IF(L722&gt;0,VLOOKUP(L722,T$12:$AC$125,7),0)</f>
        <v>0</v>
      </c>
      <c r="N722" s="10">
        <f t="shared" si="154"/>
        <v>0</v>
      </c>
      <c r="O722" s="10">
        <f t="shared" ca="1" si="155"/>
        <v>183.90137999999999</v>
      </c>
      <c r="P722" s="24" t="str">
        <f t="shared" si="159"/>
        <v>A+J=</v>
      </c>
      <c r="Q722" s="12">
        <f t="shared" si="160"/>
        <v>43656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</row>
    <row r="723" spans="1:171" x14ac:dyDescent="0.2">
      <c r="A723" s="109">
        <f t="shared" si="156"/>
        <v>43639</v>
      </c>
      <c r="B723" s="4">
        <f t="shared" ca="1" si="148"/>
        <v>6183.9013800000002</v>
      </c>
      <c r="C723" s="4">
        <f t="shared" si="157"/>
        <v>6000</v>
      </c>
      <c r="D723" s="6">
        <f ca="1">IF(A723&lt;$B$1,VLOOKUP(A723,[1]DI!$A$4:$B$15000,2,FALSE),0)</f>
        <v>0</v>
      </c>
      <c r="E723" s="4">
        <f t="shared" ca="1" si="150"/>
        <v>0</v>
      </c>
      <c r="F723" s="22">
        <f t="shared" si="149"/>
        <v>1.095</v>
      </c>
      <c r="G723" s="7">
        <f t="shared" ca="1" si="151"/>
        <v>1</v>
      </c>
      <c r="H723" s="4">
        <f ca="1">TRUNC(PRODUCT(G$10:G722),15)</f>
        <v>1.1501927085449899</v>
      </c>
      <c r="I723" s="4">
        <f t="shared" ca="1" si="158"/>
        <v>1.1159874319852501</v>
      </c>
      <c r="J723" s="4">
        <f t="shared" ca="1" si="152"/>
        <v>1.03065023</v>
      </c>
      <c r="K723" s="4">
        <f t="shared" ca="1" si="153"/>
        <v>183.90137999999999</v>
      </c>
      <c r="L723" s="23">
        <f>IF(VLOOKUP(A723,$U$12:$AD$125,8)=VLOOKUP(A722,$U$12:$AD$125,8),0,VLOOKUP(A723,U$12:$AD$125,8))</f>
        <v>0</v>
      </c>
      <c r="M723" s="9">
        <f>IF(L723&gt;0,VLOOKUP(L723,T$12:$AC$125,7),0)</f>
        <v>0</v>
      </c>
      <c r="N723" s="10">
        <f t="shared" si="154"/>
        <v>0</v>
      </c>
      <c r="O723" s="10">
        <f t="shared" ca="1" si="155"/>
        <v>183.90137999999999</v>
      </c>
      <c r="P723" s="24" t="str">
        <f t="shared" si="159"/>
        <v>A+J=</v>
      </c>
      <c r="Q723" s="12">
        <f t="shared" si="160"/>
        <v>43656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</row>
    <row r="724" spans="1:171" x14ac:dyDescent="0.2">
      <c r="A724" s="109">
        <f t="shared" si="156"/>
        <v>43640</v>
      </c>
      <c r="B724" s="4">
        <f t="shared" ca="1" si="148"/>
        <v>6183.9013800000002</v>
      </c>
      <c r="C724" s="4">
        <f t="shared" si="157"/>
        <v>6000</v>
      </c>
      <c r="D724" s="6">
        <f ca="1">IF(A724&lt;$B$1,VLOOKUP(A724,[1]DI!$A$4:$B$15000,2,FALSE),0)</f>
        <v>6.4000000000000001E-2</v>
      </c>
      <c r="E724" s="4">
        <f t="shared" ca="1" si="150"/>
        <v>2.4620000000000002E-4</v>
      </c>
      <c r="F724" s="22">
        <f t="shared" si="149"/>
        <v>1.095</v>
      </c>
      <c r="G724" s="7">
        <f t="shared" ca="1" si="151"/>
        <v>1.000269589</v>
      </c>
      <c r="H724" s="4">
        <f ca="1">TRUNC(PRODUCT(G$10:G723),15)</f>
        <v>1.1501927085449899</v>
      </c>
      <c r="I724" s="4">
        <f t="shared" ca="1" si="158"/>
        <v>1.1159874319852501</v>
      </c>
      <c r="J724" s="4">
        <f t="shared" ca="1" si="152"/>
        <v>1.03065023</v>
      </c>
      <c r="K724" s="4">
        <f t="shared" ca="1" si="153"/>
        <v>183.90137999999999</v>
      </c>
      <c r="L724" s="23">
        <f>IF(VLOOKUP(A724,$U$12:$AD$125,8)=VLOOKUP(A723,$U$12:$AD$125,8),0,VLOOKUP(A724,U$12:$AD$125,8))</f>
        <v>0</v>
      </c>
      <c r="M724" s="9">
        <f>IF(L724&gt;0,VLOOKUP(L724,T$12:$AC$125,7),0)</f>
        <v>0</v>
      </c>
      <c r="N724" s="10">
        <f t="shared" si="154"/>
        <v>0</v>
      </c>
      <c r="O724" s="10">
        <f t="shared" ca="1" si="155"/>
        <v>183.90137999999999</v>
      </c>
      <c r="P724" s="24" t="str">
        <f t="shared" si="159"/>
        <v>A+J=</v>
      </c>
      <c r="Q724" s="12">
        <f t="shared" si="160"/>
        <v>43656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</row>
    <row r="725" spans="1:171" x14ac:dyDescent="0.2">
      <c r="A725" s="109">
        <f t="shared" si="156"/>
        <v>43641</v>
      </c>
      <c r="B725" s="4">
        <f t="shared" ca="1" si="148"/>
        <v>6185.5685400000002</v>
      </c>
      <c r="C725" s="4">
        <f t="shared" si="157"/>
        <v>6000</v>
      </c>
      <c r="D725" s="6">
        <f ca="1">IF(A725&lt;$B$1,VLOOKUP(A725,[1]DI!$A$4:$B$15000,2,FALSE),0)</f>
        <v>6.4000000000000001E-2</v>
      </c>
      <c r="E725" s="4">
        <f t="shared" ca="1" si="150"/>
        <v>2.4620000000000002E-4</v>
      </c>
      <c r="F725" s="22">
        <f t="shared" si="149"/>
        <v>1.095</v>
      </c>
      <c r="G725" s="7">
        <f t="shared" ca="1" si="151"/>
        <v>1.000269589</v>
      </c>
      <c r="H725" s="4">
        <f ca="1">TRUNC(PRODUCT(G$10:G724),15)</f>
        <v>1.1505027878470999</v>
      </c>
      <c r="I725" s="4">
        <f t="shared" ca="1" si="158"/>
        <v>1.1159874319852501</v>
      </c>
      <c r="J725" s="4">
        <f t="shared" ca="1" si="152"/>
        <v>1.03092809</v>
      </c>
      <c r="K725" s="4">
        <f t="shared" ca="1" si="153"/>
        <v>185.56854000000001</v>
      </c>
      <c r="L725" s="23">
        <f>IF(VLOOKUP(A725,$U$12:$AD$125,8)=VLOOKUP(A724,$U$12:$AD$125,8),0,VLOOKUP(A725,U$12:$AD$125,8))</f>
        <v>0</v>
      </c>
      <c r="M725" s="9">
        <f>IF(L725&gt;0,VLOOKUP(L725,T$12:$AC$125,7),0)</f>
        <v>0</v>
      </c>
      <c r="N725" s="10">
        <f t="shared" si="154"/>
        <v>0</v>
      </c>
      <c r="O725" s="10">
        <f t="shared" ca="1" si="155"/>
        <v>185.56854000000001</v>
      </c>
      <c r="P725" s="24" t="str">
        <f t="shared" si="159"/>
        <v>A+J=</v>
      </c>
      <c r="Q725" s="12">
        <f t="shared" si="160"/>
        <v>43656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</row>
    <row r="726" spans="1:171" x14ac:dyDescent="0.2">
      <c r="A726" s="109">
        <f t="shared" si="156"/>
        <v>43642</v>
      </c>
      <c r="B726" s="4">
        <f t="shared" ca="1" si="148"/>
        <v>6187.2360600000002</v>
      </c>
      <c r="C726" s="4">
        <f t="shared" si="157"/>
        <v>6000</v>
      </c>
      <c r="D726" s="6">
        <f ca="1">IF(A726&lt;$B$1,VLOOKUP(A726,[1]DI!$A$4:$B$15000,2,FALSE),0)</f>
        <v>6.4000000000000001E-2</v>
      </c>
      <c r="E726" s="4">
        <f t="shared" ca="1" si="150"/>
        <v>2.4620000000000002E-4</v>
      </c>
      <c r="F726" s="22">
        <f t="shared" si="149"/>
        <v>1.095</v>
      </c>
      <c r="G726" s="7">
        <f t="shared" ca="1" si="151"/>
        <v>1.000269589</v>
      </c>
      <c r="H726" s="4">
        <f ca="1">TRUNC(PRODUCT(G$10:G725),15)</f>
        <v>1.1508129507431699</v>
      </c>
      <c r="I726" s="4">
        <f t="shared" ca="1" si="158"/>
        <v>1.1159874319852501</v>
      </c>
      <c r="J726" s="4">
        <f t="shared" ca="1" si="152"/>
        <v>1.03120601</v>
      </c>
      <c r="K726" s="4">
        <f t="shared" ca="1" si="153"/>
        <v>187.23606000000001</v>
      </c>
      <c r="L726" s="23">
        <f>IF(VLOOKUP(A726,$U$12:$AD$125,8)=VLOOKUP(A725,$U$12:$AD$125,8),0,VLOOKUP(A726,U$12:$AD$125,8))</f>
        <v>0</v>
      </c>
      <c r="M726" s="9">
        <f>IF(L726&gt;0,VLOOKUP(L726,T$12:$AC$125,7),0)</f>
        <v>0</v>
      </c>
      <c r="N726" s="10">
        <f t="shared" si="154"/>
        <v>0</v>
      </c>
      <c r="O726" s="10">
        <f t="shared" ca="1" si="155"/>
        <v>187.23606000000001</v>
      </c>
      <c r="P726" s="24" t="str">
        <f t="shared" si="159"/>
        <v>A+J=</v>
      </c>
      <c r="Q726" s="12">
        <f t="shared" si="160"/>
        <v>43656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</row>
    <row r="727" spans="1:171" x14ac:dyDescent="0.2">
      <c r="A727" s="109">
        <f t="shared" si="156"/>
        <v>43643</v>
      </c>
      <c r="B727" s="4">
        <f t="shared" ca="1" si="148"/>
        <v>6188.9041200000001</v>
      </c>
      <c r="C727" s="4">
        <f t="shared" si="157"/>
        <v>6000</v>
      </c>
      <c r="D727" s="6">
        <f ca="1">IF(A727&lt;$B$1,VLOOKUP(A727,[1]DI!$A$4:$B$15000,2,FALSE),0)</f>
        <v>6.4000000000000001E-2</v>
      </c>
      <c r="E727" s="4">
        <f t="shared" ca="1" si="150"/>
        <v>2.4620000000000002E-4</v>
      </c>
      <c r="F727" s="22">
        <f t="shared" si="149"/>
        <v>1.095</v>
      </c>
      <c r="G727" s="7">
        <f t="shared" ca="1" si="151"/>
        <v>1.000269589</v>
      </c>
      <c r="H727" s="4">
        <f ca="1">TRUNC(PRODUCT(G$10:G726),15)</f>
        <v>1.1511231972557501</v>
      </c>
      <c r="I727" s="4">
        <f t="shared" ca="1" si="158"/>
        <v>1.1159874319852501</v>
      </c>
      <c r="J727" s="4">
        <f t="shared" ca="1" si="152"/>
        <v>1.0314840199999999</v>
      </c>
      <c r="K727" s="4">
        <f t="shared" ca="1" si="153"/>
        <v>188.90412000000001</v>
      </c>
      <c r="L727" s="23">
        <f>IF(VLOOKUP(A727,$U$12:$AD$125,8)=VLOOKUP(A726,$U$12:$AD$125,8),0,VLOOKUP(A727,U$12:$AD$125,8))</f>
        <v>0</v>
      </c>
      <c r="M727" s="9">
        <f>IF(L727&gt;0,VLOOKUP(L727,T$12:$AC$125,7),0)</f>
        <v>0</v>
      </c>
      <c r="N727" s="10">
        <f t="shared" si="154"/>
        <v>0</v>
      </c>
      <c r="O727" s="10">
        <f t="shared" ca="1" si="155"/>
        <v>188.90412000000001</v>
      </c>
      <c r="P727" s="24" t="str">
        <f t="shared" si="159"/>
        <v>A+J=</v>
      </c>
      <c r="Q727" s="12">
        <f t="shared" si="160"/>
        <v>43656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</row>
    <row r="728" spans="1:171" x14ac:dyDescent="0.2">
      <c r="A728" s="109">
        <f t="shared" si="156"/>
        <v>43644</v>
      </c>
      <c r="B728" s="4">
        <f t="shared" ca="1" si="148"/>
        <v>6190.5725400000001</v>
      </c>
      <c r="C728" s="4">
        <f t="shared" si="157"/>
        <v>6000</v>
      </c>
      <c r="D728" s="6">
        <f ca="1">IF(A728&lt;$B$1,VLOOKUP(A728,[1]DI!$A$4:$B$15000,2,FALSE),0)</f>
        <v>6.4000000000000001E-2</v>
      </c>
      <c r="E728" s="4">
        <f t="shared" ca="1" si="150"/>
        <v>2.4620000000000002E-4</v>
      </c>
      <c r="F728" s="22">
        <f t="shared" si="149"/>
        <v>1.095</v>
      </c>
      <c r="G728" s="7">
        <f t="shared" ca="1" si="151"/>
        <v>1.000269589</v>
      </c>
      <c r="H728" s="4">
        <f ca="1">TRUNC(PRODUCT(G$10:G727),15)</f>
        <v>1.1514335274073699</v>
      </c>
      <c r="I728" s="4">
        <f t="shared" ca="1" si="158"/>
        <v>1.1159874319852501</v>
      </c>
      <c r="J728" s="4">
        <f t="shared" ca="1" si="152"/>
        <v>1.03176209</v>
      </c>
      <c r="K728" s="4">
        <f t="shared" ca="1" si="153"/>
        <v>190.57254</v>
      </c>
      <c r="L728" s="23">
        <f>IF(VLOOKUP(A728,$U$12:$AD$125,8)=VLOOKUP(A727,$U$12:$AD$125,8),0,VLOOKUP(A728,U$12:$AD$125,8))</f>
        <v>0</v>
      </c>
      <c r="M728" s="9">
        <f>IF(L728&gt;0,VLOOKUP(L728,T$12:$AC$125,7),0)</f>
        <v>0</v>
      </c>
      <c r="N728" s="10">
        <f t="shared" si="154"/>
        <v>0</v>
      </c>
      <c r="O728" s="10">
        <f t="shared" ca="1" si="155"/>
        <v>190.57254</v>
      </c>
      <c r="P728" s="24" t="str">
        <f t="shared" si="159"/>
        <v>A+J=</v>
      </c>
      <c r="Q728" s="12">
        <f t="shared" si="160"/>
        <v>43656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</row>
    <row r="729" spans="1:171" x14ac:dyDescent="0.2">
      <c r="A729" s="109">
        <f t="shared" si="156"/>
        <v>43645</v>
      </c>
      <c r="B729" s="4">
        <f t="shared" ca="1" si="148"/>
        <v>6192.2414399999998</v>
      </c>
      <c r="C729" s="4">
        <f t="shared" si="157"/>
        <v>6000</v>
      </c>
      <c r="D729" s="6">
        <f ca="1">IF(A729&lt;$B$1,VLOOKUP(A729,[1]DI!$A$4:$B$15000,2,FALSE),0)</f>
        <v>0</v>
      </c>
      <c r="E729" s="4">
        <f t="shared" ca="1" si="150"/>
        <v>0</v>
      </c>
      <c r="F729" s="22">
        <f t="shared" si="149"/>
        <v>1.095</v>
      </c>
      <c r="G729" s="7">
        <f t="shared" ca="1" si="151"/>
        <v>1</v>
      </c>
      <c r="H729" s="4">
        <f ca="1">TRUNC(PRODUCT(G$10:G728),15)</f>
        <v>1.1517439412205901</v>
      </c>
      <c r="I729" s="4">
        <f t="shared" ca="1" si="158"/>
        <v>1.1159874319852501</v>
      </c>
      <c r="J729" s="4">
        <f t="shared" ca="1" si="152"/>
        <v>1.0320402399999999</v>
      </c>
      <c r="K729" s="4">
        <f t="shared" ca="1" si="153"/>
        <v>192.24144000000001</v>
      </c>
      <c r="L729" s="23">
        <f>IF(VLOOKUP(A729,$U$12:$AD$125,8)=VLOOKUP(A728,$U$12:$AD$125,8),0,VLOOKUP(A729,U$12:$AD$125,8))</f>
        <v>0</v>
      </c>
      <c r="M729" s="9">
        <f>IF(L729&gt;0,VLOOKUP(L729,T$12:$AC$125,7),0)</f>
        <v>0</v>
      </c>
      <c r="N729" s="10">
        <f t="shared" si="154"/>
        <v>0</v>
      </c>
      <c r="O729" s="10">
        <f t="shared" ca="1" si="155"/>
        <v>192.24144000000001</v>
      </c>
      <c r="P729" s="24" t="str">
        <f t="shared" si="159"/>
        <v>A+J=</v>
      </c>
      <c r="Q729" s="12">
        <f t="shared" si="160"/>
        <v>43656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</row>
    <row r="730" spans="1:171" x14ac:dyDescent="0.2">
      <c r="A730" s="109">
        <f t="shared" si="156"/>
        <v>43646</v>
      </c>
      <c r="B730" s="4">
        <f t="shared" ca="1" si="148"/>
        <v>6192.2414399999998</v>
      </c>
      <c r="C730" s="4">
        <f t="shared" si="157"/>
        <v>6000</v>
      </c>
      <c r="D730" s="6">
        <f ca="1">IF(A730&lt;$B$1,VLOOKUP(A730,[1]DI!$A$4:$B$15000,2,FALSE),0)</f>
        <v>0</v>
      </c>
      <c r="E730" s="4">
        <f t="shared" ca="1" si="150"/>
        <v>0</v>
      </c>
      <c r="F730" s="22">
        <f t="shared" si="149"/>
        <v>1.095</v>
      </c>
      <c r="G730" s="7">
        <f t="shared" ca="1" si="151"/>
        <v>1</v>
      </c>
      <c r="H730" s="4">
        <f ca="1">TRUNC(PRODUCT(G$10:G729),15)</f>
        <v>1.1517439412205901</v>
      </c>
      <c r="I730" s="4">
        <f t="shared" ca="1" si="158"/>
        <v>1.1159874319852501</v>
      </c>
      <c r="J730" s="4">
        <f t="shared" ca="1" si="152"/>
        <v>1.0320402399999999</v>
      </c>
      <c r="K730" s="4">
        <f t="shared" ca="1" si="153"/>
        <v>192.24144000000001</v>
      </c>
      <c r="L730" s="23">
        <f>IF(VLOOKUP(A730,$U$12:$AD$125,8)=VLOOKUP(A729,$U$12:$AD$125,8),0,VLOOKUP(A730,U$12:$AD$125,8))</f>
        <v>0</v>
      </c>
      <c r="M730" s="9">
        <f>IF(L730&gt;0,VLOOKUP(L730,T$12:$AC$125,7),0)</f>
        <v>0</v>
      </c>
      <c r="N730" s="10">
        <f t="shared" si="154"/>
        <v>0</v>
      </c>
      <c r="O730" s="10">
        <f t="shared" ca="1" si="155"/>
        <v>192.24144000000001</v>
      </c>
      <c r="P730" s="24" t="str">
        <f t="shared" si="159"/>
        <v>A+J=</v>
      </c>
      <c r="Q730" s="12">
        <f t="shared" si="160"/>
        <v>43656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</row>
    <row r="731" spans="1:171" x14ac:dyDescent="0.2">
      <c r="A731" s="109">
        <f t="shared" si="156"/>
        <v>43647</v>
      </c>
      <c r="B731" s="4">
        <f t="shared" ca="1" si="148"/>
        <v>6192.2414399999998</v>
      </c>
      <c r="C731" s="4">
        <f t="shared" si="157"/>
        <v>6000</v>
      </c>
      <c r="D731" s="6">
        <f ca="1">IF(A731&lt;$B$1,VLOOKUP(A731,[1]DI!$A$4:$B$15000,2,FALSE),0)</f>
        <v>6.4000000000000001E-2</v>
      </c>
      <c r="E731" s="4">
        <f t="shared" ca="1" si="150"/>
        <v>2.4620000000000002E-4</v>
      </c>
      <c r="F731" s="22">
        <f t="shared" si="149"/>
        <v>1.095</v>
      </c>
      <c r="G731" s="7">
        <f t="shared" ca="1" si="151"/>
        <v>1.000269589</v>
      </c>
      <c r="H731" s="4">
        <f ca="1">TRUNC(PRODUCT(G$10:G730),15)</f>
        <v>1.1517439412205901</v>
      </c>
      <c r="I731" s="4">
        <f t="shared" ca="1" si="158"/>
        <v>1.1159874319852501</v>
      </c>
      <c r="J731" s="4">
        <f t="shared" ca="1" si="152"/>
        <v>1.0320402399999999</v>
      </c>
      <c r="K731" s="4">
        <f t="shared" ca="1" si="153"/>
        <v>192.24144000000001</v>
      </c>
      <c r="L731" s="23">
        <f>IF(VLOOKUP(A731,$U$12:$AD$125,8)=VLOOKUP(A730,$U$12:$AD$125,8),0,VLOOKUP(A731,U$12:$AD$125,8))</f>
        <v>0</v>
      </c>
      <c r="M731" s="9">
        <f>IF(L731&gt;0,VLOOKUP(L731,T$12:$AC$125,7),0)</f>
        <v>0</v>
      </c>
      <c r="N731" s="10">
        <f t="shared" si="154"/>
        <v>0</v>
      </c>
      <c r="O731" s="10">
        <f t="shared" ca="1" si="155"/>
        <v>192.24144000000001</v>
      </c>
      <c r="P731" s="24" t="str">
        <f t="shared" si="159"/>
        <v>A+J=</v>
      </c>
      <c r="Q731" s="12">
        <f t="shared" si="160"/>
        <v>43656</v>
      </c>
      <c r="R731" s="13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8"/>
      <c r="FN731" s="38"/>
      <c r="FO731" s="38"/>
    </row>
    <row r="732" spans="1:171" x14ac:dyDescent="0.2">
      <c r="A732" s="109">
        <f t="shared" si="156"/>
        <v>43648</v>
      </c>
      <c r="B732" s="4">
        <f t="shared" ca="1" si="148"/>
        <v>6193.9108200000001</v>
      </c>
      <c r="C732" s="4">
        <f t="shared" si="157"/>
        <v>6000</v>
      </c>
      <c r="D732" s="6">
        <f ca="1">IF(A732&lt;$B$1,VLOOKUP(A732,[1]DI!$A$4:$B$15000,2,FALSE),0)</f>
        <v>6.4000000000000001E-2</v>
      </c>
      <c r="E732" s="4">
        <f t="shared" ca="1" si="150"/>
        <v>2.4620000000000002E-4</v>
      </c>
      <c r="F732" s="22">
        <f t="shared" si="149"/>
        <v>1.095</v>
      </c>
      <c r="G732" s="7">
        <f t="shared" ca="1" si="151"/>
        <v>1.000269589</v>
      </c>
      <c r="H732" s="4">
        <f ca="1">TRUNC(PRODUCT(G$10:G731),15)</f>
        <v>1.1520544387179601</v>
      </c>
      <c r="I732" s="4">
        <f t="shared" ca="1" si="158"/>
        <v>1.1159874319852501</v>
      </c>
      <c r="J732" s="4">
        <f t="shared" ca="1" si="152"/>
        <v>1.0323184700000001</v>
      </c>
      <c r="K732" s="4">
        <f t="shared" ca="1" si="153"/>
        <v>193.91082</v>
      </c>
      <c r="L732" s="23">
        <f>IF(VLOOKUP(A732,$U$12:$AD$125,8)=VLOOKUP(A731,$U$12:$AD$125,8),0,VLOOKUP(A732,U$12:$AD$125,8))</f>
        <v>0</v>
      </c>
      <c r="M732" s="9">
        <f>IF(L732&gt;0,VLOOKUP(L732,T$12:$AC$125,7),0)</f>
        <v>0</v>
      </c>
      <c r="N732" s="10">
        <f t="shared" si="154"/>
        <v>0</v>
      </c>
      <c r="O732" s="10">
        <f t="shared" ca="1" si="155"/>
        <v>193.91082</v>
      </c>
      <c r="P732" s="24" t="str">
        <f t="shared" si="159"/>
        <v>A+J=</v>
      </c>
      <c r="Q732" s="12">
        <f t="shared" si="160"/>
        <v>43656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</row>
    <row r="733" spans="1:171" x14ac:dyDescent="0.2">
      <c r="A733" s="109">
        <f t="shared" si="156"/>
        <v>43649</v>
      </c>
      <c r="B733" s="4">
        <f t="shared" ca="1" si="148"/>
        <v>6195.5806199999997</v>
      </c>
      <c r="C733" s="4">
        <f t="shared" si="157"/>
        <v>6000</v>
      </c>
      <c r="D733" s="6">
        <f ca="1">IF(A733&lt;$B$1,VLOOKUP(A733,[1]DI!$A$4:$B$15000,2,FALSE),0)</f>
        <v>6.4000000000000001E-2</v>
      </c>
      <c r="E733" s="4">
        <f t="shared" ca="1" si="150"/>
        <v>2.4620000000000002E-4</v>
      </c>
      <c r="F733" s="22">
        <f t="shared" si="149"/>
        <v>1.095</v>
      </c>
      <c r="G733" s="7">
        <f t="shared" ca="1" si="151"/>
        <v>1.000269589</v>
      </c>
      <c r="H733" s="4">
        <f ca="1">TRUNC(PRODUCT(G$10:G732),15)</f>
        <v>1.1523650199220401</v>
      </c>
      <c r="I733" s="4">
        <f t="shared" ca="1" si="158"/>
        <v>1.1159874319852501</v>
      </c>
      <c r="J733" s="4">
        <f t="shared" ca="1" si="152"/>
        <v>1.0325967700000001</v>
      </c>
      <c r="K733" s="4">
        <f t="shared" ca="1" si="153"/>
        <v>195.58062000000001</v>
      </c>
      <c r="L733" s="23">
        <f>IF(VLOOKUP(A733,$U$12:$AD$125,8)=VLOOKUP(A732,$U$12:$AD$125,8),0,VLOOKUP(A733,U$12:$AD$125,8))</f>
        <v>0</v>
      </c>
      <c r="M733" s="9">
        <f>IF(L733&gt;0,VLOOKUP(L733,T$12:$AC$125,7),0)</f>
        <v>0</v>
      </c>
      <c r="N733" s="10">
        <f t="shared" si="154"/>
        <v>0</v>
      </c>
      <c r="O733" s="10">
        <f t="shared" ca="1" si="155"/>
        <v>195.58062000000001</v>
      </c>
      <c r="P733" s="24" t="str">
        <f t="shared" si="159"/>
        <v>A+J=</v>
      </c>
      <c r="Q733" s="12">
        <f t="shared" si="160"/>
        <v>43656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</row>
    <row r="734" spans="1:171" x14ac:dyDescent="0.2">
      <c r="A734" s="109">
        <f t="shared" si="156"/>
        <v>43650</v>
      </c>
      <c r="B734" s="4">
        <f t="shared" ref="B734:B797" ca="1" si="161">IF(A734&lt;=TODAY(),C734+K734,IF(AND(A734&gt;TODAY(),A734&lt;=$B$1),IF(VLOOKUP(TODAY(),$A$10:$D$1400,4,FALSE)=0,"n.d",C734+K734),"n.d"))</f>
        <v>6197.2509</v>
      </c>
      <c r="C734" s="4">
        <f t="shared" si="157"/>
        <v>6000</v>
      </c>
      <c r="D734" s="6">
        <f ca="1">IF(A734&lt;$B$1,VLOOKUP(A734,[1]DI!$A$4:$B$15000,2,FALSE),0)</f>
        <v>6.4000000000000001E-2</v>
      </c>
      <c r="E734" s="4">
        <f t="shared" ca="1" si="150"/>
        <v>2.4620000000000002E-4</v>
      </c>
      <c r="F734" s="22">
        <f t="shared" si="149"/>
        <v>1.095</v>
      </c>
      <c r="G734" s="7">
        <f t="shared" ca="1" si="151"/>
        <v>1.000269589</v>
      </c>
      <c r="H734" s="4">
        <f ca="1">TRUNC(PRODUCT(G$10:G733),15)</f>
        <v>1.1526756848554001</v>
      </c>
      <c r="I734" s="4">
        <f t="shared" ca="1" si="158"/>
        <v>1.1159874319852501</v>
      </c>
      <c r="J734" s="4">
        <f t="shared" ca="1" si="152"/>
        <v>1.03287515</v>
      </c>
      <c r="K734" s="4">
        <f t="shared" ca="1" si="153"/>
        <v>197.2509</v>
      </c>
      <c r="L734" s="23">
        <f>IF(VLOOKUP(A734,$U$12:$AD$125,8)=VLOOKUP(A733,$U$12:$AD$125,8),0,VLOOKUP(A734,U$12:$AD$125,8))</f>
        <v>0</v>
      </c>
      <c r="M734" s="9">
        <f>IF(L734&gt;0,VLOOKUP(L734,T$12:$AC$125,7),0)</f>
        <v>0</v>
      </c>
      <c r="N734" s="10">
        <f t="shared" si="154"/>
        <v>0</v>
      </c>
      <c r="O734" s="10">
        <f t="shared" ca="1" si="155"/>
        <v>197.2509</v>
      </c>
      <c r="P734" s="24" t="str">
        <f t="shared" si="159"/>
        <v>A+J=</v>
      </c>
      <c r="Q734" s="12">
        <f t="shared" si="160"/>
        <v>43656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</row>
    <row r="735" spans="1:171" x14ac:dyDescent="0.2">
      <c r="A735" s="109">
        <f t="shared" si="156"/>
        <v>43651</v>
      </c>
      <c r="B735" s="4">
        <f t="shared" ca="1" si="161"/>
        <v>6198.9215999899998</v>
      </c>
      <c r="C735" s="4">
        <f t="shared" si="157"/>
        <v>6000</v>
      </c>
      <c r="D735" s="6">
        <f ca="1">IF(A735&lt;$B$1,VLOOKUP(A735,[1]DI!$A$4:$B$15000,2,FALSE),0)</f>
        <v>6.4000000000000001E-2</v>
      </c>
      <c r="E735" s="4">
        <f t="shared" ca="1" si="150"/>
        <v>2.4620000000000002E-4</v>
      </c>
      <c r="F735" s="22">
        <f t="shared" si="149"/>
        <v>1.095</v>
      </c>
      <c r="G735" s="7">
        <f t="shared" ca="1" si="151"/>
        <v>1.000269589</v>
      </c>
      <c r="H735" s="4">
        <f ca="1">TRUNC(PRODUCT(G$10:G734),15)</f>
        <v>1.1529864335405999</v>
      </c>
      <c r="I735" s="4">
        <f t="shared" ca="1" si="158"/>
        <v>1.1159874319852501</v>
      </c>
      <c r="J735" s="4">
        <f t="shared" ca="1" si="152"/>
        <v>1.0331535999999999</v>
      </c>
      <c r="K735" s="4">
        <f t="shared" ca="1" si="153"/>
        <v>198.92159999</v>
      </c>
      <c r="L735" s="23">
        <f>IF(VLOOKUP(A735,$U$12:$AD$125,8)=VLOOKUP(A734,$U$12:$AD$125,8),0,VLOOKUP(A735,U$12:$AD$125,8))</f>
        <v>0</v>
      </c>
      <c r="M735" s="9">
        <f>IF(L735&gt;0,VLOOKUP(L735,T$12:$AC$125,7),0)</f>
        <v>0</v>
      </c>
      <c r="N735" s="10">
        <f t="shared" si="154"/>
        <v>0</v>
      </c>
      <c r="O735" s="10">
        <f t="shared" ca="1" si="155"/>
        <v>198.92159999</v>
      </c>
      <c r="P735" s="24" t="str">
        <f t="shared" si="159"/>
        <v>A+J=</v>
      </c>
      <c r="Q735" s="12">
        <f t="shared" si="160"/>
        <v>43656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</row>
    <row r="736" spans="1:171" x14ac:dyDescent="0.2">
      <c r="A736" s="109">
        <f t="shared" si="156"/>
        <v>43652</v>
      </c>
      <c r="B736" s="4">
        <f t="shared" ca="1" si="161"/>
        <v>6200.5927799999999</v>
      </c>
      <c r="C736" s="4">
        <f t="shared" si="157"/>
        <v>6000</v>
      </c>
      <c r="D736" s="6">
        <f ca="1">IF(A736&lt;$B$1,VLOOKUP(A736,[1]DI!$A$4:$B$15000,2,FALSE),0)</f>
        <v>0</v>
      </c>
      <c r="E736" s="4">
        <f t="shared" ca="1" si="150"/>
        <v>0</v>
      </c>
      <c r="F736" s="22">
        <f t="shared" si="149"/>
        <v>1.095</v>
      </c>
      <c r="G736" s="7">
        <f t="shared" ca="1" si="151"/>
        <v>1</v>
      </c>
      <c r="H736" s="4">
        <f ca="1">TRUNC(PRODUCT(G$10:G735),15)</f>
        <v>1.1532972660002301</v>
      </c>
      <c r="I736" s="4">
        <f t="shared" ca="1" si="158"/>
        <v>1.1159874319852501</v>
      </c>
      <c r="J736" s="4">
        <f t="shared" ca="1" si="152"/>
        <v>1.03343213</v>
      </c>
      <c r="K736" s="4">
        <f t="shared" ca="1" si="153"/>
        <v>200.59278</v>
      </c>
      <c r="L736" s="23">
        <f>IF(VLOOKUP(A736,$U$12:$AD$125,8)=VLOOKUP(A735,$U$12:$AD$125,8),0,VLOOKUP(A736,U$12:$AD$125,8))</f>
        <v>0</v>
      </c>
      <c r="M736" s="9">
        <f>IF(L736&gt;0,VLOOKUP(L736,T$12:$AC$125,7),0)</f>
        <v>0</v>
      </c>
      <c r="N736" s="10">
        <f t="shared" si="154"/>
        <v>0</v>
      </c>
      <c r="O736" s="10">
        <f t="shared" ca="1" si="155"/>
        <v>200.59278</v>
      </c>
      <c r="P736" s="24" t="str">
        <f t="shared" si="159"/>
        <v>A+J=</v>
      </c>
      <c r="Q736" s="12">
        <f t="shared" si="160"/>
        <v>43656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</row>
    <row r="737" spans="1:218" x14ac:dyDescent="0.2">
      <c r="A737" s="109">
        <f t="shared" si="156"/>
        <v>43653</v>
      </c>
      <c r="B737" s="4">
        <f t="shared" ca="1" si="161"/>
        <v>6200.5927799999999</v>
      </c>
      <c r="C737" s="4">
        <f t="shared" si="157"/>
        <v>6000</v>
      </c>
      <c r="D737" s="6">
        <f ca="1">IF(A737&lt;$B$1,VLOOKUP(A737,[1]DI!$A$4:$B$15000,2,FALSE),0)</f>
        <v>0</v>
      </c>
      <c r="E737" s="4">
        <f t="shared" ca="1" si="150"/>
        <v>0</v>
      </c>
      <c r="F737" s="22">
        <f t="shared" si="149"/>
        <v>1.095</v>
      </c>
      <c r="G737" s="7">
        <f t="shared" ca="1" si="151"/>
        <v>1</v>
      </c>
      <c r="H737" s="4">
        <f ca="1">TRUNC(PRODUCT(G$10:G736),15)</f>
        <v>1.1532972660002301</v>
      </c>
      <c r="I737" s="4">
        <f t="shared" ca="1" si="158"/>
        <v>1.1159874319852501</v>
      </c>
      <c r="J737" s="4">
        <f t="shared" ca="1" si="152"/>
        <v>1.03343213</v>
      </c>
      <c r="K737" s="4">
        <f t="shared" ca="1" si="153"/>
        <v>200.59278</v>
      </c>
      <c r="L737" s="23">
        <f>IF(VLOOKUP(A737,$U$12:$AD$125,8)=VLOOKUP(A736,$U$12:$AD$125,8),0,VLOOKUP(A737,U$12:$AD$125,8))</f>
        <v>0</v>
      </c>
      <c r="M737" s="9">
        <f>IF(L737&gt;0,VLOOKUP(L737,T$12:$AC$125,7),0)</f>
        <v>0</v>
      </c>
      <c r="N737" s="10">
        <f t="shared" si="154"/>
        <v>0</v>
      </c>
      <c r="O737" s="10">
        <f t="shared" ca="1" si="155"/>
        <v>200.59278</v>
      </c>
      <c r="P737" s="24" t="str">
        <f t="shared" si="159"/>
        <v>A+J=</v>
      </c>
      <c r="Q737" s="12">
        <f t="shared" si="160"/>
        <v>43656</v>
      </c>
      <c r="R737" s="6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</row>
    <row r="738" spans="1:218" x14ac:dyDescent="0.2">
      <c r="A738" s="109">
        <f t="shared" si="156"/>
        <v>43654</v>
      </c>
      <c r="B738" s="4">
        <f t="shared" ca="1" si="161"/>
        <v>6200.5927799999999</v>
      </c>
      <c r="C738" s="4">
        <f t="shared" si="157"/>
        <v>6000</v>
      </c>
      <c r="D738" s="6">
        <f ca="1">IF(A738&lt;$B$1,VLOOKUP(A738,[1]DI!$A$4:$B$15000,2,FALSE),0)</f>
        <v>6.4000000000000001E-2</v>
      </c>
      <c r="E738" s="4">
        <f t="shared" ca="1" si="150"/>
        <v>2.4620000000000002E-4</v>
      </c>
      <c r="F738" s="22">
        <f t="shared" si="149"/>
        <v>1.095</v>
      </c>
      <c r="G738" s="7">
        <f t="shared" ca="1" si="151"/>
        <v>1.000269589</v>
      </c>
      <c r="H738" s="4">
        <f ca="1">TRUNC(PRODUCT(G$10:G737),15)</f>
        <v>1.1532972660002301</v>
      </c>
      <c r="I738" s="4">
        <f t="shared" ca="1" si="158"/>
        <v>1.1159874319852501</v>
      </c>
      <c r="J738" s="4">
        <f t="shared" ca="1" si="152"/>
        <v>1.03343213</v>
      </c>
      <c r="K738" s="4">
        <f t="shared" ca="1" si="153"/>
        <v>200.59278</v>
      </c>
      <c r="L738" s="23">
        <f>IF(VLOOKUP(A738,$U$12:$AD$125,8)=VLOOKUP(A737,$U$12:$AD$125,8),0,VLOOKUP(A738,U$12:$AD$125,8))</f>
        <v>0</v>
      </c>
      <c r="M738" s="9">
        <f>IF(L738&gt;0,VLOOKUP(L738,T$12:$AC$125,7),0)</f>
        <v>0</v>
      </c>
      <c r="N738" s="10">
        <f t="shared" si="154"/>
        <v>0</v>
      </c>
      <c r="O738" s="10">
        <f t="shared" ca="1" si="155"/>
        <v>200.59278</v>
      </c>
      <c r="P738" s="24" t="str">
        <f t="shared" si="159"/>
        <v>A+J=</v>
      </c>
      <c r="Q738" s="12">
        <f t="shared" si="160"/>
        <v>43656</v>
      </c>
      <c r="R738" s="45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</row>
    <row r="739" spans="1:218" x14ac:dyDescent="0.2">
      <c r="A739" s="109">
        <f t="shared" si="156"/>
        <v>43655</v>
      </c>
      <c r="B739" s="4">
        <f t="shared" ca="1" si="161"/>
        <v>6202.2643799899997</v>
      </c>
      <c r="C739" s="4">
        <f t="shared" si="157"/>
        <v>6000</v>
      </c>
      <c r="D739" s="6">
        <f ca="1">IF(A739&lt;$B$1,VLOOKUP(A739,[1]DI!$A$4:$B$15000,2,FALSE),0)</f>
        <v>6.4000000000000001E-2</v>
      </c>
      <c r="E739" s="4">
        <f t="shared" ca="1" si="150"/>
        <v>2.4620000000000002E-4</v>
      </c>
      <c r="F739" s="22">
        <f t="shared" si="149"/>
        <v>1.095</v>
      </c>
      <c r="G739" s="7">
        <f t="shared" ca="1" si="151"/>
        <v>1.000269589</v>
      </c>
      <c r="H739" s="4">
        <f ca="1">TRUNC(PRODUCT(G$10:G738),15)</f>
        <v>1.15360818225688</v>
      </c>
      <c r="I739" s="4">
        <f t="shared" ca="1" si="158"/>
        <v>1.1159874319852501</v>
      </c>
      <c r="J739" s="4">
        <f t="shared" ca="1" si="152"/>
        <v>1.0337107299999999</v>
      </c>
      <c r="K739" s="4">
        <f t="shared" ca="1" si="153"/>
        <v>202.26437999000001</v>
      </c>
      <c r="L739" s="23">
        <f>IF(VLOOKUP(A739,$U$12:$AD$125,8)=VLOOKUP(A738,$U$12:$AD$125,8),0,VLOOKUP(A739,U$12:$AD$125,8))</f>
        <v>0</v>
      </c>
      <c r="M739" s="9">
        <f>IF(L739&gt;0,VLOOKUP(L739,T$12:$AC$125,7),0)</f>
        <v>0</v>
      </c>
      <c r="N739" s="10">
        <f t="shared" si="154"/>
        <v>0</v>
      </c>
      <c r="O739" s="10">
        <f t="shared" ca="1" si="155"/>
        <v>202.26437999000001</v>
      </c>
      <c r="P739" s="24" t="str">
        <f t="shared" si="159"/>
        <v>A+J=</v>
      </c>
      <c r="Q739" s="12">
        <f t="shared" si="160"/>
        <v>43656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</row>
    <row r="740" spans="1:218" s="126" customFormat="1" ht="15" x14ac:dyDescent="0.25">
      <c r="A740" s="113">
        <f t="shared" si="156"/>
        <v>43656</v>
      </c>
      <c r="B740" s="114">
        <f t="shared" ca="1" si="161"/>
        <v>6203.9364599999999</v>
      </c>
      <c r="C740" s="114">
        <f t="shared" si="157"/>
        <v>6000</v>
      </c>
      <c r="D740" s="125">
        <f ca="1">IF(A740&lt;$B$1,VLOOKUP(A740,[1]DI!$A$4:$B$15000,2,FALSE),0)</f>
        <v>6.4000000000000001E-2</v>
      </c>
      <c r="E740" s="114">
        <f t="shared" ca="1" si="150"/>
        <v>2.4620000000000002E-4</v>
      </c>
      <c r="F740" s="115">
        <v>1.115</v>
      </c>
      <c r="G740" s="116">
        <f t="shared" ca="1" si="151"/>
        <v>1.0002745129999999</v>
      </c>
      <c r="H740" s="114">
        <f ca="1">TRUNC(PRODUCT(G$10:G739),15)</f>
        <v>1.1539191823331201</v>
      </c>
      <c r="I740" s="114">
        <f t="shared" ca="1" si="158"/>
        <v>1.1159874319852501</v>
      </c>
      <c r="J740" s="114">
        <f t="shared" ca="1" si="152"/>
        <v>1.03398941</v>
      </c>
      <c r="K740" s="114">
        <f t="shared" ca="1" si="153"/>
        <v>203.93646000000001</v>
      </c>
      <c r="L740" s="117">
        <f>IF(VLOOKUP(A740,$U$12:$AD$125,8)=VLOOKUP(A739,$U$12:$AD$125,8),0,VLOOKUP(A740,U$12:$AD$125,8))</f>
        <v>3</v>
      </c>
      <c r="M740" s="118">
        <f>IF(L740&gt;0,VLOOKUP(L740,T$12:$AC$125,7),0)</f>
        <v>0.33333299999999999</v>
      </c>
      <c r="N740" s="119">
        <f t="shared" si="154"/>
        <v>1999.998</v>
      </c>
      <c r="O740" s="119">
        <f t="shared" ca="1" si="155"/>
        <v>2203.9344599999999</v>
      </c>
      <c r="P740" s="120" t="str">
        <f t="shared" si="159"/>
        <v>A+J=</v>
      </c>
      <c r="Q740" s="121">
        <f t="shared" si="160"/>
        <v>43656</v>
      </c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123"/>
      <c r="BL740" s="123"/>
      <c r="BM740" s="123"/>
      <c r="BN740" s="123"/>
      <c r="BO740" s="123"/>
      <c r="BP740" s="123"/>
      <c r="BQ740" s="123"/>
      <c r="BR740" s="123"/>
      <c r="BS740" s="123"/>
      <c r="BT740" s="123"/>
      <c r="BU740" s="123"/>
      <c r="BV740" s="123"/>
      <c r="BW740" s="123"/>
      <c r="BX740" s="123"/>
      <c r="BY740" s="123"/>
      <c r="BZ740" s="123"/>
      <c r="CA740" s="123"/>
      <c r="CB740" s="123"/>
      <c r="CC740" s="123"/>
      <c r="CD740" s="123"/>
      <c r="CE740" s="123"/>
      <c r="CF740" s="123"/>
      <c r="CG740" s="123"/>
      <c r="CH740" s="123"/>
      <c r="CI740" s="123"/>
      <c r="CJ740" s="123"/>
      <c r="CK740" s="123"/>
      <c r="CL740" s="123"/>
      <c r="CM740" s="123"/>
      <c r="CN740" s="123"/>
      <c r="CO740" s="123"/>
      <c r="CP740" s="123"/>
      <c r="CQ740" s="123"/>
      <c r="CR740" s="123"/>
      <c r="CS740" s="123"/>
      <c r="CT740" s="123"/>
      <c r="CU740" s="123"/>
      <c r="CV740" s="123"/>
      <c r="CW740" s="123"/>
      <c r="CX740" s="123"/>
      <c r="CY740" s="123"/>
      <c r="CZ740" s="123"/>
      <c r="DA740" s="123"/>
      <c r="DB740" s="123"/>
      <c r="DC740" s="123"/>
      <c r="DD740" s="123"/>
      <c r="DE740" s="123"/>
      <c r="DF740" s="123"/>
      <c r="DG740" s="123"/>
      <c r="DH740" s="123"/>
      <c r="DI740" s="123"/>
      <c r="DJ740" s="123"/>
      <c r="DK740" s="123"/>
      <c r="DL740" s="123"/>
      <c r="DM740" s="123"/>
      <c r="DN740" s="123"/>
      <c r="DO740" s="123"/>
      <c r="DP740" s="123"/>
      <c r="DQ740" s="123"/>
      <c r="DR740" s="123"/>
      <c r="DS740" s="123"/>
      <c r="DT740" s="123"/>
      <c r="DU740" s="123"/>
      <c r="DV740" s="123"/>
      <c r="DW740" s="123"/>
      <c r="DX740" s="123"/>
      <c r="DY740" s="123"/>
      <c r="DZ740" s="123"/>
      <c r="EA740" s="123"/>
      <c r="EB740" s="123"/>
      <c r="EC740" s="123"/>
      <c r="ED740" s="123"/>
      <c r="EE740" s="123"/>
      <c r="EF740" s="123"/>
      <c r="EG740" s="123"/>
      <c r="EH740" s="123"/>
      <c r="EI740" s="123"/>
      <c r="EJ740" s="123"/>
      <c r="EK740" s="123"/>
      <c r="EL740" s="123"/>
      <c r="EM740" s="123"/>
      <c r="EN740" s="123"/>
      <c r="EO740" s="123"/>
      <c r="EP740" s="123"/>
      <c r="EQ740" s="123"/>
      <c r="ER740" s="123"/>
      <c r="ES740" s="123"/>
      <c r="ET740" s="123"/>
      <c r="EU740" s="123"/>
      <c r="EV740" s="123"/>
      <c r="EW740" s="123"/>
      <c r="EX740" s="123"/>
      <c r="EY740" s="123"/>
      <c r="EZ740" s="123"/>
      <c r="FA740" s="123"/>
      <c r="FB740" s="123"/>
      <c r="FC740" s="123"/>
      <c r="FD740" s="123"/>
      <c r="FE740" s="123"/>
      <c r="FF740" s="123"/>
      <c r="FG740" s="123"/>
      <c r="FH740" s="123"/>
      <c r="FI740" s="123"/>
      <c r="FJ740" s="123"/>
      <c r="FK740" s="123"/>
      <c r="FL740" s="123"/>
      <c r="FM740" s="124"/>
      <c r="FN740" s="124"/>
      <c r="FO740" s="124"/>
      <c r="FP740" s="124"/>
      <c r="FQ740" s="124"/>
      <c r="FR740" s="124"/>
      <c r="FS740" s="124"/>
      <c r="FT740" s="124"/>
      <c r="FU740" s="124"/>
      <c r="FV740" s="124"/>
      <c r="FW740" s="124"/>
      <c r="FX740" s="124"/>
      <c r="FY740" s="124"/>
      <c r="FZ740" s="124"/>
      <c r="GA740" s="124"/>
      <c r="GB740" s="124"/>
      <c r="GC740" s="124"/>
      <c r="GD740" s="124"/>
      <c r="GE740" s="124"/>
      <c r="GF740" s="124"/>
      <c r="GG740" s="124"/>
      <c r="GH740" s="124"/>
      <c r="GI740" s="124"/>
      <c r="GJ740" s="124"/>
      <c r="GK740" s="124"/>
      <c r="GL740" s="124"/>
      <c r="GM740" s="124"/>
      <c r="GN740" s="124"/>
      <c r="GO740" s="124"/>
      <c r="GP740" s="124"/>
      <c r="GQ740" s="124"/>
      <c r="GR740" s="124"/>
      <c r="GS740" s="124"/>
      <c r="GT740" s="124"/>
      <c r="GU740" s="124"/>
      <c r="GV740" s="124"/>
      <c r="GW740" s="124"/>
      <c r="GX740" s="124"/>
      <c r="GY740" s="124"/>
      <c r="GZ740" s="124"/>
      <c r="HA740" s="124"/>
      <c r="HB740" s="124"/>
      <c r="HC740" s="124"/>
      <c r="HD740" s="124"/>
      <c r="HE740" s="124"/>
      <c r="HF740" s="124"/>
      <c r="HG740" s="124"/>
      <c r="HH740" s="124"/>
      <c r="HI740" s="124"/>
      <c r="HJ740" s="124"/>
    </row>
    <row r="741" spans="1:218" x14ac:dyDescent="0.2">
      <c r="A741" s="109">
        <f t="shared" si="156"/>
        <v>43657</v>
      </c>
      <c r="B741" s="4">
        <f t="shared" ca="1" si="161"/>
        <v>4001.10004054</v>
      </c>
      <c r="C741" s="4">
        <f t="shared" si="157"/>
        <v>4000.002</v>
      </c>
      <c r="D741" s="6">
        <f ca="1">IF(A741&lt;$B$1,VLOOKUP(A741,[1]DI!$A$4:$B$15000,2,FALSE),0)</f>
        <v>6.4000000000000001E-2</v>
      </c>
      <c r="E741" s="4">
        <f t="shared" ca="1" si="150"/>
        <v>2.4620000000000002E-4</v>
      </c>
      <c r="F741" s="22">
        <f t="shared" ref="F741:F751" si="162">F740</f>
        <v>1.115</v>
      </c>
      <c r="G741" s="7">
        <f t="shared" ca="1" si="151"/>
        <v>1.0002745129999999</v>
      </c>
      <c r="H741" s="4">
        <f ca="1">TRUNC(PRODUCT(G$10:G740),15)</f>
        <v>1.1542359481496201</v>
      </c>
      <c r="I741" s="4">
        <f t="shared" ca="1" si="158"/>
        <v>1.1539191823331201</v>
      </c>
      <c r="J741" s="4">
        <f t="shared" ca="1" si="152"/>
        <v>1.0002745099999999</v>
      </c>
      <c r="K741" s="4">
        <f t="shared" ca="1" si="153"/>
        <v>1.09804054</v>
      </c>
      <c r="L741" s="23">
        <f>IF(VLOOKUP(A741,$U$12:$AD$125,8)=VLOOKUP(A740,$U$12:$AD$125,8),0,VLOOKUP(A741,U$12:$AD$125,8))</f>
        <v>0</v>
      </c>
      <c r="M741" s="9">
        <f>IF(L741&gt;0,VLOOKUP(L741,T$12:$AC$125,7),0)</f>
        <v>0</v>
      </c>
      <c r="N741" s="10">
        <f t="shared" si="154"/>
        <v>0</v>
      </c>
      <c r="O741" s="10">
        <f t="shared" ca="1" si="155"/>
        <v>1.09804054</v>
      </c>
      <c r="P741" s="24" t="str">
        <f t="shared" si="159"/>
        <v>A+J=</v>
      </c>
      <c r="Q741" s="12">
        <f t="shared" si="160"/>
        <v>43840</v>
      </c>
      <c r="R741" s="13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  <c r="FM741" s="38"/>
      <c r="FN741" s="38"/>
      <c r="FO741" s="38"/>
    </row>
    <row r="742" spans="1:218" x14ac:dyDescent="0.2">
      <c r="A742" s="109">
        <f t="shared" si="156"/>
        <v>43658</v>
      </c>
      <c r="B742" s="4">
        <f t="shared" ca="1" si="161"/>
        <v>4002.1984010900001</v>
      </c>
      <c r="C742" s="4">
        <f t="shared" si="157"/>
        <v>4000.002</v>
      </c>
      <c r="D742" s="6">
        <f ca="1">IF(A742&lt;$B$1,VLOOKUP(A742,[1]DI!$A$4:$B$15000,2,FALSE),0)</f>
        <v>6.4000000000000001E-2</v>
      </c>
      <c r="E742" s="4">
        <f t="shared" ca="1" si="150"/>
        <v>2.4620000000000002E-4</v>
      </c>
      <c r="F742" s="22">
        <f t="shared" si="162"/>
        <v>1.115</v>
      </c>
      <c r="G742" s="7">
        <f t="shared" ca="1" si="151"/>
        <v>1.0002745129999999</v>
      </c>
      <c r="H742" s="4">
        <f ca="1">TRUNC(PRODUCT(G$10:G741),15)</f>
        <v>1.1545528009224599</v>
      </c>
      <c r="I742" s="4">
        <f t="shared" ca="1" si="158"/>
        <v>1.1539191823331201</v>
      </c>
      <c r="J742" s="4">
        <f t="shared" ca="1" si="152"/>
        <v>1.0005491</v>
      </c>
      <c r="K742" s="4">
        <f t="shared" ca="1" si="153"/>
        <v>2.1964010900000002</v>
      </c>
      <c r="L742" s="23">
        <f>IF(VLOOKUP(A742,$U$12:$AD$125,8)=VLOOKUP(A741,$U$12:$AD$125,8),0,VLOOKUP(A742,U$12:$AD$125,8))</f>
        <v>0</v>
      </c>
      <c r="M742" s="9">
        <f>IF(L742&gt;0,VLOOKUP(L742,T$12:$AC$125,7),0)</f>
        <v>0</v>
      </c>
      <c r="N742" s="10">
        <f t="shared" si="154"/>
        <v>0</v>
      </c>
      <c r="O742" s="10">
        <f t="shared" ca="1" si="155"/>
        <v>2.1964010900000002</v>
      </c>
      <c r="P742" s="24" t="str">
        <f t="shared" si="159"/>
        <v>A+J=</v>
      </c>
      <c r="Q742" s="12">
        <f t="shared" si="160"/>
        <v>43840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</row>
    <row r="743" spans="1:218" x14ac:dyDescent="0.2">
      <c r="A743" s="109">
        <f t="shared" si="156"/>
        <v>43659</v>
      </c>
      <c r="B743" s="4">
        <f t="shared" ca="1" si="161"/>
        <v>4003.2970816399998</v>
      </c>
      <c r="C743" s="4">
        <f t="shared" si="157"/>
        <v>4000.002</v>
      </c>
      <c r="D743" s="6">
        <f ca="1">IF(A743&lt;$B$1,VLOOKUP(A743,[1]DI!$A$4:$B$15000,2,FALSE),0)</f>
        <v>0</v>
      </c>
      <c r="E743" s="4">
        <f t="shared" ca="1" si="150"/>
        <v>0</v>
      </c>
      <c r="F743" s="22">
        <f t="shared" si="162"/>
        <v>1.115</v>
      </c>
      <c r="G743" s="7">
        <f t="shared" ca="1" si="151"/>
        <v>1</v>
      </c>
      <c r="H743" s="4">
        <f ca="1">TRUNC(PRODUCT(G$10:G742),15)</f>
        <v>1.1548697406755</v>
      </c>
      <c r="I743" s="4">
        <f t="shared" ca="1" si="158"/>
        <v>1.1539191823331201</v>
      </c>
      <c r="J743" s="4">
        <f t="shared" ca="1" si="152"/>
        <v>1.00082377</v>
      </c>
      <c r="K743" s="4">
        <f t="shared" ca="1" si="153"/>
        <v>3.2950816399999998</v>
      </c>
      <c r="L743" s="23">
        <f>IF(VLOOKUP(A743,$U$12:$AD$125,8)=VLOOKUP(A742,$U$12:$AD$125,8),0,VLOOKUP(A743,U$12:$AD$125,8))</f>
        <v>0</v>
      </c>
      <c r="M743" s="9">
        <f>IF(L743&gt;0,VLOOKUP(L743,T$12:$AC$125,7),0)</f>
        <v>0</v>
      </c>
      <c r="N743" s="10">
        <f t="shared" si="154"/>
        <v>0</v>
      </c>
      <c r="O743" s="10">
        <f t="shared" ca="1" si="155"/>
        <v>3.2950816399999998</v>
      </c>
      <c r="P743" s="24" t="str">
        <f t="shared" si="159"/>
        <v>A+J=</v>
      </c>
      <c r="Q743" s="12">
        <f t="shared" si="160"/>
        <v>43840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</row>
    <row r="744" spans="1:218" x14ac:dyDescent="0.2">
      <c r="A744" s="109">
        <f t="shared" si="156"/>
        <v>43660</v>
      </c>
      <c r="B744" s="4">
        <f t="shared" ca="1" si="161"/>
        <v>4003.2970816399998</v>
      </c>
      <c r="C744" s="4">
        <f t="shared" si="157"/>
        <v>4000.002</v>
      </c>
      <c r="D744" s="6">
        <f ca="1">IF(A744&lt;$B$1,VLOOKUP(A744,[1]DI!$A$4:$B$15000,2,FALSE),0)</f>
        <v>0</v>
      </c>
      <c r="E744" s="4">
        <f t="shared" ca="1" si="150"/>
        <v>0</v>
      </c>
      <c r="F744" s="22">
        <f t="shared" si="162"/>
        <v>1.115</v>
      </c>
      <c r="G744" s="7">
        <f t="shared" ca="1" si="151"/>
        <v>1</v>
      </c>
      <c r="H744" s="4">
        <f ca="1">TRUNC(PRODUCT(G$10:G743),15)</f>
        <v>1.1548697406755</v>
      </c>
      <c r="I744" s="4">
        <f t="shared" ca="1" si="158"/>
        <v>1.1539191823331201</v>
      </c>
      <c r="J744" s="4">
        <f t="shared" ca="1" si="152"/>
        <v>1.00082377</v>
      </c>
      <c r="K744" s="4">
        <f t="shared" ca="1" si="153"/>
        <v>3.2950816399999998</v>
      </c>
      <c r="L744" s="23">
        <f>IF(VLOOKUP(A744,$U$12:$AD$125,8)=VLOOKUP(A743,$U$12:$AD$125,8),0,VLOOKUP(A744,U$12:$AD$125,8))</f>
        <v>0</v>
      </c>
      <c r="M744" s="9">
        <f>IF(L744&gt;0,VLOOKUP(L744,T$12:$AC$125,7),0)</f>
        <v>0</v>
      </c>
      <c r="N744" s="10">
        <f t="shared" si="154"/>
        <v>0</v>
      </c>
      <c r="O744" s="10">
        <f t="shared" ca="1" si="155"/>
        <v>3.2950816399999998</v>
      </c>
      <c r="P744" s="24" t="str">
        <f t="shared" si="159"/>
        <v>A+J=</v>
      </c>
      <c r="Q744" s="12">
        <f t="shared" si="160"/>
        <v>43840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</row>
    <row r="745" spans="1:218" x14ac:dyDescent="0.2">
      <c r="A745" s="109">
        <f t="shared" si="156"/>
        <v>43661</v>
      </c>
      <c r="B745" s="4">
        <f t="shared" ca="1" si="161"/>
        <v>4003.2970816399998</v>
      </c>
      <c r="C745" s="4">
        <f t="shared" si="157"/>
        <v>4000.002</v>
      </c>
      <c r="D745" s="6">
        <f ca="1">IF(A745&lt;$B$1,VLOOKUP(A745,[1]DI!$A$4:$B$15000,2,FALSE),0)</f>
        <v>6.4000000000000001E-2</v>
      </c>
      <c r="E745" s="4">
        <f t="shared" ca="1" si="150"/>
        <v>2.4620000000000002E-4</v>
      </c>
      <c r="F745" s="22">
        <f t="shared" si="162"/>
        <v>1.115</v>
      </c>
      <c r="G745" s="7">
        <f t="shared" ca="1" si="151"/>
        <v>1.0002745129999999</v>
      </c>
      <c r="H745" s="4">
        <f ca="1">TRUNC(PRODUCT(G$10:G744),15)</f>
        <v>1.1548697406755</v>
      </c>
      <c r="I745" s="4">
        <f t="shared" ca="1" si="158"/>
        <v>1.1539191823331201</v>
      </c>
      <c r="J745" s="4">
        <f t="shared" ca="1" si="152"/>
        <v>1.00082377</v>
      </c>
      <c r="K745" s="4">
        <f t="shared" ca="1" si="153"/>
        <v>3.2950816399999998</v>
      </c>
      <c r="L745" s="23">
        <f>IF(VLOOKUP(A745,$U$12:$AD$125,8)=VLOOKUP(A744,$U$12:$AD$125,8),0,VLOOKUP(A745,U$12:$AD$125,8))</f>
        <v>0</v>
      </c>
      <c r="M745" s="9">
        <f>IF(L745&gt;0,VLOOKUP(L745,T$12:$AC$125,7),0)</f>
        <v>0</v>
      </c>
      <c r="N745" s="10">
        <f t="shared" si="154"/>
        <v>0</v>
      </c>
      <c r="O745" s="10">
        <f t="shared" ca="1" si="155"/>
        <v>3.2950816399999998</v>
      </c>
      <c r="P745" s="24" t="str">
        <f t="shared" si="159"/>
        <v>A+J=</v>
      </c>
      <c r="Q745" s="12">
        <f t="shared" si="160"/>
        <v>43840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</row>
    <row r="746" spans="1:218" x14ac:dyDescent="0.2">
      <c r="A746" s="109">
        <f t="shared" si="156"/>
        <v>43662</v>
      </c>
      <c r="B746" s="4">
        <f t="shared" ca="1" si="161"/>
        <v>4004.3960021899998</v>
      </c>
      <c r="C746" s="4">
        <f t="shared" si="157"/>
        <v>4000.002</v>
      </c>
      <c r="D746" s="6">
        <f ca="1">IF(A746&lt;$B$1,VLOOKUP(A746,[1]DI!$A$4:$B$15000,2,FALSE),0)</f>
        <v>6.4000000000000001E-2</v>
      </c>
      <c r="E746" s="4">
        <f t="shared" ca="1" si="150"/>
        <v>2.4620000000000002E-4</v>
      </c>
      <c r="F746" s="22">
        <f t="shared" si="162"/>
        <v>1.115</v>
      </c>
      <c r="G746" s="7">
        <f t="shared" ca="1" si="151"/>
        <v>1.0002745129999999</v>
      </c>
      <c r="H746" s="4">
        <f ca="1">TRUNC(PRODUCT(G$10:G745),15)</f>
        <v>1.1551867674326199</v>
      </c>
      <c r="I746" s="4">
        <f t="shared" ca="1" si="158"/>
        <v>1.1539191823331201</v>
      </c>
      <c r="J746" s="4">
        <f t="shared" ca="1" si="152"/>
        <v>1.0010984999999999</v>
      </c>
      <c r="K746" s="4">
        <f t="shared" ca="1" si="153"/>
        <v>4.3940021900000001</v>
      </c>
      <c r="L746" s="23">
        <f>IF(VLOOKUP(A746,$U$12:$AD$125,8)=VLOOKUP(A745,$U$12:$AD$125,8),0,VLOOKUP(A746,U$12:$AD$125,8))</f>
        <v>0</v>
      </c>
      <c r="M746" s="9">
        <f>IF(L746&gt;0,VLOOKUP(L746,T$12:$AC$125,7),0)</f>
        <v>0</v>
      </c>
      <c r="N746" s="10">
        <f t="shared" si="154"/>
        <v>0</v>
      </c>
      <c r="O746" s="10">
        <f t="shared" ca="1" si="155"/>
        <v>4.3940021900000001</v>
      </c>
      <c r="P746" s="24" t="str">
        <f t="shared" si="159"/>
        <v>A+J=</v>
      </c>
      <c r="Q746" s="12">
        <f t="shared" si="160"/>
        <v>43840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</row>
    <row r="747" spans="1:218" x14ac:dyDescent="0.2">
      <c r="A747" s="109">
        <f t="shared" si="156"/>
        <v>43663</v>
      </c>
      <c r="B747" s="4">
        <f t="shared" ca="1" si="161"/>
        <v>4005.4952827399998</v>
      </c>
      <c r="C747" s="4">
        <f t="shared" si="157"/>
        <v>4000.002</v>
      </c>
      <c r="D747" s="6">
        <f ca="1">IF(A747&lt;$B$1,VLOOKUP(A747,[1]DI!$A$4:$B$15000,2,FALSE),0)</f>
        <v>6.4000000000000001E-2</v>
      </c>
      <c r="E747" s="4">
        <f t="shared" ca="1" si="150"/>
        <v>2.4620000000000002E-4</v>
      </c>
      <c r="F747" s="22">
        <f t="shared" si="162"/>
        <v>1.115</v>
      </c>
      <c r="G747" s="7">
        <f t="shared" ca="1" si="151"/>
        <v>1.0002745129999999</v>
      </c>
      <c r="H747" s="4">
        <f ca="1">TRUNC(PRODUCT(G$10:G746),15)</f>
        <v>1.1555038812177101</v>
      </c>
      <c r="I747" s="4">
        <f t="shared" ca="1" si="158"/>
        <v>1.1539191823331201</v>
      </c>
      <c r="J747" s="4">
        <f t="shared" ca="1" si="152"/>
        <v>1.0013733199999999</v>
      </c>
      <c r="K747" s="4">
        <f t="shared" ca="1" si="153"/>
        <v>5.4932827399999997</v>
      </c>
      <c r="L747" s="23">
        <f>IF(VLOOKUP(A747,$U$12:$AD$125,8)=VLOOKUP(A746,$U$12:$AD$125,8),0,VLOOKUP(A747,U$12:$AD$125,8))</f>
        <v>0</v>
      </c>
      <c r="M747" s="9">
        <f>IF(L747&gt;0,VLOOKUP(L747,T$12:$AC$125,7),0)</f>
        <v>0</v>
      </c>
      <c r="N747" s="10">
        <f t="shared" si="154"/>
        <v>0</v>
      </c>
      <c r="O747" s="10">
        <f t="shared" ca="1" si="155"/>
        <v>5.4932827399999997</v>
      </c>
      <c r="P747" s="24" t="str">
        <f t="shared" si="159"/>
        <v>A+J=</v>
      </c>
      <c r="Q747" s="12">
        <f t="shared" si="160"/>
        <v>43840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</row>
    <row r="748" spans="1:218" x14ac:dyDescent="0.2">
      <c r="A748" s="109">
        <f t="shared" si="156"/>
        <v>43664</v>
      </c>
      <c r="B748" s="4">
        <f t="shared" ca="1" si="161"/>
        <v>4006.59484329</v>
      </c>
      <c r="C748" s="4">
        <f t="shared" si="157"/>
        <v>4000.002</v>
      </c>
      <c r="D748" s="6">
        <f ca="1">IF(A748&lt;$B$1,VLOOKUP(A748,[1]DI!$A$4:$B$15000,2,FALSE),0)</f>
        <v>6.4000000000000001E-2</v>
      </c>
      <c r="E748" s="4">
        <f t="shared" ca="1" si="150"/>
        <v>2.4620000000000002E-4</v>
      </c>
      <c r="F748" s="22">
        <f t="shared" si="162"/>
        <v>1.115</v>
      </c>
      <c r="G748" s="7">
        <f t="shared" ca="1" si="151"/>
        <v>1.0002745129999999</v>
      </c>
      <c r="H748" s="4">
        <f ca="1">TRUNC(PRODUCT(G$10:G747),15)</f>
        <v>1.15582108205465</v>
      </c>
      <c r="I748" s="4">
        <f t="shared" ca="1" si="158"/>
        <v>1.1539191823331201</v>
      </c>
      <c r="J748" s="4">
        <f t="shared" ca="1" si="152"/>
        <v>1.0016482099999999</v>
      </c>
      <c r="K748" s="4">
        <f t="shared" ca="1" si="153"/>
        <v>6.5928432900000002</v>
      </c>
      <c r="L748" s="23">
        <f>IF(VLOOKUP(A748,$U$12:$AD$125,8)=VLOOKUP(A747,$U$12:$AD$125,8),0,VLOOKUP(A748,U$12:$AD$125,8))</f>
        <v>0</v>
      </c>
      <c r="M748" s="9">
        <f>IF(L748&gt;0,VLOOKUP(L748,T$12:$AC$125,7),0)</f>
        <v>0</v>
      </c>
      <c r="N748" s="10">
        <f t="shared" si="154"/>
        <v>0</v>
      </c>
      <c r="O748" s="10">
        <f t="shared" ca="1" si="155"/>
        <v>6.5928432900000002</v>
      </c>
      <c r="P748" s="24" t="str">
        <f t="shared" si="159"/>
        <v>A+J=</v>
      </c>
      <c r="Q748" s="12">
        <f t="shared" si="160"/>
        <v>43840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</row>
    <row r="749" spans="1:218" x14ac:dyDescent="0.2">
      <c r="A749" s="109">
        <f t="shared" si="156"/>
        <v>43665</v>
      </c>
      <c r="B749" s="4">
        <f t="shared" ca="1" si="161"/>
        <v>4007.6946838399999</v>
      </c>
      <c r="C749" s="4">
        <f t="shared" si="157"/>
        <v>4000.002</v>
      </c>
      <c r="D749" s="6">
        <f ca="1">IF(A749&lt;$B$1,VLOOKUP(A749,[1]DI!$A$4:$B$15000,2,FALSE),0)</f>
        <v>6.4000000000000001E-2</v>
      </c>
      <c r="E749" s="4">
        <f t="shared" ca="1" si="150"/>
        <v>2.4620000000000002E-4</v>
      </c>
      <c r="F749" s="22">
        <f t="shared" si="162"/>
        <v>1.115</v>
      </c>
      <c r="G749" s="7">
        <f t="shared" ca="1" si="151"/>
        <v>1.0002745129999999</v>
      </c>
      <c r="H749" s="4">
        <f ca="1">TRUNC(PRODUCT(G$10:G748),15)</f>
        <v>1.15613836996735</v>
      </c>
      <c r="I749" s="4">
        <f t="shared" ca="1" si="158"/>
        <v>1.1539191823331201</v>
      </c>
      <c r="J749" s="4">
        <f t="shared" ca="1" si="152"/>
        <v>1.00192317</v>
      </c>
      <c r="K749" s="4">
        <f t="shared" ca="1" si="153"/>
        <v>7.6926838399999999</v>
      </c>
      <c r="L749" s="23">
        <f>IF(VLOOKUP(A749,$U$12:$AD$125,8)=VLOOKUP(A748,$U$12:$AD$125,8),0,VLOOKUP(A749,U$12:$AD$125,8))</f>
        <v>0</v>
      </c>
      <c r="M749" s="9">
        <f>IF(L749&gt;0,VLOOKUP(L749,T$12:$AC$125,7),0)</f>
        <v>0</v>
      </c>
      <c r="N749" s="10">
        <f t="shared" si="154"/>
        <v>0</v>
      </c>
      <c r="O749" s="10">
        <f t="shared" ca="1" si="155"/>
        <v>7.6926838399999999</v>
      </c>
      <c r="P749" s="24" t="str">
        <f t="shared" si="159"/>
        <v>A+J=</v>
      </c>
      <c r="Q749" s="12">
        <f t="shared" si="160"/>
        <v>43840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</row>
    <row r="750" spans="1:218" x14ac:dyDescent="0.2">
      <c r="A750" s="109">
        <f t="shared" si="156"/>
        <v>43666</v>
      </c>
      <c r="B750" s="4">
        <f t="shared" ca="1" si="161"/>
        <v>4008.7948843899999</v>
      </c>
      <c r="C750" s="4">
        <f t="shared" si="157"/>
        <v>4000.002</v>
      </c>
      <c r="D750" s="6">
        <f ca="1">IF(A750&lt;$B$1,VLOOKUP(A750,[1]DI!$A$4:$B$15000,2,FALSE),0)</f>
        <v>0</v>
      </c>
      <c r="E750" s="4">
        <f t="shared" ca="1" si="150"/>
        <v>0</v>
      </c>
      <c r="F750" s="22">
        <f t="shared" si="162"/>
        <v>1.115</v>
      </c>
      <c r="G750" s="7">
        <f t="shared" ca="1" si="151"/>
        <v>1</v>
      </c>
      <c r="H750" s="4">
        <f ca="1">TRUNC(PRODUCT(G$10:G749),15)</f>
        <v>1.1564557449797099</v>
      </c>
      <c r="I750" s="4">
        <f t="shared" ca="1" si="158"/>
        <v>1.1539191823331201</v>
      </c>
      <c r="J750" s="4">
        <f t="shared" ca="1" si="152"/>
        <v>1.0021982199999999</v>
      </c>
      <c r="K750" s="4">
        <f t="shared" ca="1" si="153"/>
        <v>8.7928843899999993</v>
      </c>
      <c r="L750" s="23">
        <f>IF(VLOOKUP(A750,$U$12:$AD$125,8)=VLOOKUP(A749,$U$12:$AD$125,8),0,VLOOKUP(A750,U$12:$AD$125,8))</f>
        <v>0</v>
      </c>
      <c r="M750" s="9">
        <f>IF(L750&gt;0,VLOOKUP(L750,T$12:$AC$125,7),0)</f>
        <v>0</v>
      </c>
      <c r="N750" s="10">
        <f t="shared" si="154"/>
        <v>0</v>
      </c>
      <c r="O750" s="10">
        <f t="shared" ca="1" si="155"/>
        <v>8.7928843899999993</v>
      </c>
      <c r="P750" s="24" t="str">
        <f t="shared" si="159"/>
        <v>A+J=</v>
      </c>
      <c r="Q750" s="12">
        <f t="shared" si="160"/>
        <v>43840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</row>
    <row r="751" spans="1:218" x14ac:dyDescent="0.2">
      <c r="A751" s="109">
        <f t="shared" si="156"/>
        <v>43667</v>
      </c>
      <c r="B751" s="4">
        <f t="shared" ca="1" si="161"/>
        <v>4008.7948843899999</v>
      </c>
      <c r="C751" s="4">
        <f t="shared" si="157"/>
        <v>4000.002</v>
      </c>
      <c r="D751" s="6">
        <f ca="1">IF(A751&lt;$B$1,VLOOKUP(A751,[1]DI!$A$4:$B$15000,2,FALSE),0)</f>
        <v>0</v>
      </c>
      <c r="E751" s="4">
        <f t="shared" ca="1" si="150"/>
        <v>0</v>
      </c>
      <c r="F751" s="22">
        <f t="shared" si="162"/>
        <v>1.115</v>
      </c>
      <c r="G751" s="7">
        <f t="shared" ca="1" si="151"/>
        <v>1</v>
      </c>
      <c r="H751" s="4">
        <f ca="1">TRUNC(PRODUCT(G$10:G750),15)</f>
        <v>1.1564557449797099</v>
      </c>
      <c r="I751" s="4">
        <f t="shared" ca="1" si="158"/>
        <v>1.1539191823331201</v>
      </c>
      <c r="J751" s="4">
        <f t="shared" ca="1" si="152"/>
        <v>1.0021982199999999</v>
      </c>
      <c r="K751" s="4">
        <f t="shared" ca="1" si="153"/>
        <v>8.7928843899999993</v>
      </c>
      <c r="L751" s="23">
        <f>IF(VLOOKUP(A751,$U$12:$AD$125,8)=VLOOKUP(A750,$U$12:$AD$125,8),0,VLOOKUP(A751,U$12:$AD$125,8))</f>
        <v>0</v>
      </c>
      <c r="M751" s="9">
        <f>IF(L751&gt;0,VLOOKUP(L751,T$12:$AC$125,7),0)</f>
        <v>0</v>
      </c>
      <c r="N751" s="10">
        <f t="shared" si="154"/>
        <v>0</v>
      </c>
      <c r="O751" s="10">
        <f t="shared" ca="1" si="155"/>
        <v>8.7928843899999993</v>
      </c>
      <c r="P751" s="24" t="str">
        <f t="shared" si="159"/>
        <v>A+J=</v>
      </c>
      <c r="Q751" s="12">
        <f t="shared" si="160"/>
        <v>43840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</row>
    <row r="752" spans="1:218" x14ac:dyDescent="0.2">
      <c r="A752" s="109">
        <f t="shared" si="156"/>
        <v>43668</v>
      </c>
      <c r="B752" s="4">
        <f t="shared" ca="1" si="161"/>
        <v>4008.7948843899999</v>
      </c>
      <c r="C752" s="4">
        <f t="shared" si="157"/>
        <v>4000.002</v>
      </c>
      <c r="D752" s="6">
        <f ca="1">IF(A752&lt;$B$1,VLOOKUP(A752,[1]DI!$A$4:$B$15000,2,FALSE),0)</f>
        <v>6.4000000000000001E-2</v>
      </c>
      <c r="E752" s="4">
        <f t="shared" ca="1" si="150"/>
        <v>2.4620000000000002E-4</v>
      </c>
      <c r="F752" s="22">
        <f t="shared" ref="F752:F815" si="163">F751</f>
        <v>1.115</v>
      </c>
      <c r="G752" s="7">
        <f t="shared" ca="1" si="151"/>
        <v>1.0002745129999999</v>
      </c>
      <c r="H752" s="4">
        <f ca="1">TRUNC(PRODUCT(G$10:G751),15)</f>
        <v>1.1564557449797099</v>
      </c>
      <c r="I752" s="4">
        <f t="shared" ca="1" si="158"/>
        <v>1.1539191823331201</v>
      </c>
      <c r="J752" s="4">
        <f t="shared" ca="1" si="152"/>
        <v>1.0021982199999999</v>
      </c>
      <c r="K752" s="4">
        <f t="shared" ca="1" si="153"/>
        <v>8.7928843899999993</v>
      </c>
      <c r="L752" s="23">
        <f>IF(VLOOKUP(A752,$U$12:$AD$125,8)=VLOOKUP(A751,$U$12:$AD$125,8),0,VLOOKUP(A752,U$12:$AD$125,8))</f>
        <v>0</v>
      </c>
      <c r="M752" s="9">
        <f>IF(L752&gt;0,VLOOKUP(L752,T$12:$AC$125,7),0)</f>
        <v>0</v>
      </c>
      <c r="N752" s="10">
        <f t="shared" si="154"/>
        <v>0</v>
      </c>
      <c r="O752" s="10">
        <f t="shared" ca="1" si="155"/>
        <v>8.7928843899999993</v>
      </c>
      <c r="P752" s="24" t="str">
        <f t="shared" si="159"/>
        <v>A+J=</v>
      </c>
      <c r="Q752" s="12">
        <f t="shared" si="160"/>
        <v>43840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</row>
    <row r="753" spans="1:168" x14ac:dyDescent="0.2">
      <c r="A753" s="109">
        <f t="shared" si="156"/>
        <v>43669</v>
      </c>
      <c r="B753" s="4">
        <f t="shared" ca="1" si="161"/>
        <v>4009.8953249400001</v>
      </c>
      <c r="C753" s="4">
        <f t="shared" si="157"/>
        <v>4000.002</v>
      </c>
      <c r="D753" s="6">
        <f ca="1">IF(A753&lt;$B$1,VLOOKUP(A753,[1]DI!$A$4:$B$15000,2,FALSE),0)</f>
        <v>6.4000000000000001E-2</v>
      </c>
      <c r="E753" s="4">
        <f t="shared" ca="1" si="150"/>
        <v>2.4620000000000002E-4</v>
      </c>
      <c r="F753" s="22">
        <f t="shared" si="163"/>
        <v>1.115</v>
      </c>
      <c r="G753" s="7">
        <f t="shared" ca="1" si="151"/>
        <v>1.0002745129999999</v>
      </c>
      <c r="H753" s="4">
        <f ca="1">TRUNC(PRODUCT(G$10:G752),15)</f>
        <v>1.15677320711563</v>
      </c>
      <c r="I753" s="4">
        <f t="shared" ca="1" si="158"/>
        <v>1.1539191823331201</v>
      </c>
      <c r="J753" s="4">
        <f t="shared" ca="1" si="152"/>
        <v>1.0024733299999999</v>
      </c>
      <c r="K753" s="4">
        <f t="shared" ca="1" si="153"/>
        <v>9.8933249399999994</v>
      </c>
      <c r="L753" s="23">
        <f>IF(VLOOKUP(A753,$U$12:$AD$125,8)=VLOOKUP(A752,$U$12:$AD$125,8),0,VLOOKUP(A753,U$12:$AD$125,8))</f>
        <v>0</v>
      </c>
      <c r="M753" s="9">
        <f>IF(L753&gt;0,VLOOKUP(L753,T$12:$AC$125,7),0)</f>
        <v>0</v>
      </c>
      <c r="N753" s="10">
        <f t="shared" si="154"/>
        <v>0</v>
      </c>
      <c r="O753" s="10">
        <f t="shared" ca="1" si="155"/>
        <v>9.8933249399999994</v>
      </c>
      <c r="P753" s="24" t="str">
        <f t="shared" si="159"/>
        <v>A+J=</v>
      </c>
      <c r="Q753" s="12">
        <f t="shared" si="160"/>
        <v>43840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</row>
    <row r="754" spans="1:168" x14ac:dyDescent="0.2">
      <c r="A754" s="109">
        <f t="shared" si="156"/>
        <v>43670</v>
      </c>
      <c r="B754" s="4">
        <f t="shared" ca="1" si="161"/>
        <v>4010.99608549</v>
      </c>
      <c r="C754" s="4">
        <f t="shared" si="157"/>
        <v>4000.002</v>
      </c>
      <c r="D754" s="6">
        <f ca="1">IF(A754&lt;$B$1,VLOOKUP(A754,[1]DI!$A$4:$B$15000,2,FALSE),0)</f>
        <v>6.4000000000000001E-2</v>
      </c>
      <c r="E754" s="4">
        <f t="shared" ca="1" si="150"/>
        <v>2.4620000000000002E-4</v>
      </c>
      <c r="F754" s="22">
        <f t="shared" si="163"/>
        <v>1.115</v>
      </c>
      <c r="G754" s="7">
        <f t="shared" ca="1" si="151"/>
        <v>1.0002745129999999</v>
      </c>
      <c r="H754" s="4">
        <f ca="1">TRUNC(PRODUCT(G$10:G753),15)</f>
        <v>1.15709075639903</v>
      </c>
      <c r="I754" s="4">
        <f t="shared" ca="1" si="158"/>
        <v>1.1539191823331201</v>
      </c>
      <c r="J754" s="4">
        <f t="shared" ca="1" si="152"/>
        <v>1.0027485199999999</v>
      </c>
      <c r="K754" s="4">
        <f t="shared" ca="1" si="153"/>
        <v>10.99408549</v>
      </c>
      <c r="L754" s="23">
        <f>IF(VLOOKUP(A754,$U$12:$AD$125,8)=VLOOKUP(A753,$U$12:$AD$125,8),0,VLOOKUP(A754,U$12:$AD$125,8))</f>
        <v>0</v>
      </c>
      <c r="M754" s="9">
        <f>IF(L754&gt;0,VLOOKUP(L754,T$12:$AC$125,7),0)</f>
        <v>0</v>
      </c>
      <c r="N754" s="10">
        <f t="shared" si="154"/>
        <v>0</v>
      </c>
      <c r="O754" s="10">
        <f t="shared" ca="1" si="155"/>
        <v>10.99408549</v>
      </c>
      <c r="P754" s="24" t="str">
        <f t="shared" si="159"/>
        <v>A+J=</v>
      </c>
      <c r="Q754" s="12">
        <f t="shared" si="160"/>
        <v>43840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</row>
    <row r="755" spans="1:168" x14ac:dyDescent="0.2">
      <c r="A755" s="109">
        <f t="shared" si="156"/>
        <v>43671</v>
      </c>
      <c r="B755" s="4">
        <f t="shared" ca="1" si="161"/>
        <v>4012.09716604</v>
      </c>
      <c r="C755" s="4">
        <f t="shared" si="157"/>
        <v>4000.002</v>
      </c>
      <c r="D755" s="6">
        <f ca="1">IF(A755&lt;$B$1,VLOOKUP(A755,[1]DI!$A$4:$B$15000,2,FALSE),0)</f>
        <v>6.4000000000000001E-2</v>
      </c>
      <c r="E755" s="4">
        <f t="shared" ca="1" si="150"/>
        <v>2.4620000000000002E-4</v>
      </c>
      <c r="F755" s="22">
        <f t="shared" si="163"/>
        <v>1.115</v>
      </c>
      <c r="G755" s="7">
        <f t="shared" ca="1" si="151"/>
        <v>1.0002745129999999</v>
      </c>
      <c r="H755" s="4">
        <f ca="1">TRUNC(PRODUCT(G$10:G754),15)</f>
        <v>1.1574083928538399</v>
      </c>
      <c r="I755" s="4">
        <f t="shared" ca="1" si="158"/>
        <v>1.1539191823331201</v>
      </c>
      <c r="J755" s="4">
        <f t="shared" ca="1" si="152"/>
        <v>1.0030237900000001</v>
      </c>
      <c r="K755" s="4">
        <f t="shared" ca="1" si="153"/>
        <v>12.095166040000001</v>
      </c>
      <c r="L755" s="23">
        <f>IF(VLOOKUP(A755,$U$12:$AD$125,8)=VLOOKUP(A754,$U$12:$AD$125,8),0,VLOOKUP(A755,U$12:$AD$125,8))</f>
        <v>0</v>
      </c>
      <c r="M755" s="9">
        <f>IF(L755&gt;0,VLOOKUP(L755,T$12:$AC$125,7),0)</f>
        <v>0</v>
      </c>
      <c r="N755" s="10">
        <f t="shared" si="154"/>
        <v>0</v>
      </c>
      <c r="O755" s="10">
        <f t="shared" ca="1" si="155"/>
        <v>12.095166040000001</v>
      </c>
      <c r="P755" s="24" t="str">
        <f t="shared" si="159"/>
        <v>A+J=</v>
      </c>
      <c r="Q755" s="12">
        <f t="shared" si="160"/>
        <v>43840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</row>
    <row r="756" spans="1:168" x14ac:dyDescent="0.2">
      <c r="A756" s="109">
        <f t="shared" si="156"/>
        <v>43672</v>
      </c>
      <c r="B756" s="4">
        <f t="shared" ca="1" si="161"/>
        <v>4013.1985265899998</v>
      </c>
      <c r="C756" s="4">
        <f t="shared" si="157"/>
        <v>4000.002</v>
      </c>
      <c r="D756" s="6">
        <f ca="1">IF(A756&lt;$B$1,VLOOKUP(A756,[1]DI!$A$4:$B$15000,2,FALSE),0)</f>
        <v>6.4000000000000001E-2</v>
      </c>
      <c r="E756" s="4">
        <f t="shared" ca="1" si="150"/>
        <v>2.4620000000000002E-4</v>
      </c>
      <c r="F756" s="22">
        <f t="shared" si="163"/>
        <v>1.115</v>
      </c>
      <c r="G756" s="7">
        <f t="shared" ca="1" si="151"/>
        <v>1.0002745129999999</v>
      </c>
      <c r="H756" s="4">
        <f ca="1">TRUNC(PRODUCT(G$10:G755),15)</f>
        <v>1.15772611650399</v>
      </c>
      <c r="I756" s="4">
        <f t="shared" ca="1" si="158"/>
        <v>1.1539191823331201</v>
      </c>
      <c r="J756" s="4">
        <f t="shared" ca="1" si="152"/>
        <v>1.00329913</v>
      </c>
      <c r="K756" s="4">
        <f t="shared" ca="1" si="153"/>
        <v>13.19652659</v>
      </c>
      <c r="L756" s="23">
        <f>IF(VLOOKUP(A756,$U$12:$AD$125,8)=VLOOKUP(A755,$U$12:$AD$125,8),0,VLOOKUP(A756,U$12:$AD$125,8))</f>
        <v>0</v>
      </c>
      <c r="M756" s="9">
        <f>IF(L756&gt;0,VLOOKUP(L756,T$12:$AC$125,7),0)</f>
        <v>0</v>
      </c>
      <c r="N756" s="10">
        <f t="shared" si="154"/>
        <v>0</v>
      </c>
      <c r="O756" s="10">
        <f t="shared" ca="1" si="155"/>
        <v>13.19652659</v>
      </c>
      <c r="P756" s="24" t="str">
        <f t="shared" si="159"/>
        <v>A+J=</v>
      </c>
      <c r="Q756" s="12">
        <f t="shared" si="160"/>
        <v>43840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</row>
    <row r="757" spans="1:168" x14ac:dyDescent="0.2">
      <c r="A757" s="109">
        <f t="shared" si="156"/>
        <v>43673</v>
      </c>
      <c r="B757" s="4">
        <f t="shared" ca="1" si="161"/>
        <v>4014.3002071400001</v>
      </c>
      <c r="C757" s="4">
        <f t="shared" si="157"/>
        <v>4000.002</v>
      </c>
      <c r="D757" s="6">
        <f ca="1">IF(A757&lt;$B$1,VLOOKUP(A757,[1]DI!$A$4:$B$15000,2,FALSE),0)</f>
        <v>0</v>
      </c>
      <c r="E757" s="4">
        <f t="shared" ca="1" si="150"/>
        <v>0</v>
      </c>
      <c r="F757" s="22">
        <f t="shared" si="163"/>
        <v>1.115</v>
      </c>
      <c r="G757" s="7">
        <f t="shared" ca="1" si="151"/>
        <v>1</v>
      </c>
      <c r="H757" s="4">
        <f ca="1">TRUNC(PRODUCT(G$10:G756),15)</f>
        <v>1.15804392737341</v>
      </c>
      <c r="I757" s="4">
        <f t="shared" ca="1" si="158"/>
        <v>1.1539191823331201</v>
      </c>
      <c r="J757" s="4">
        <f t="shared" ca="1" si="152"/>
        <v>1.00357455</v>
      </c>
      <c r="K757" s="4">
        <f t="shared" ca="1" si="153"/>
        <v>14.298207140000001</v>
      </c>
      <c r="L757" s="23">
        <f>IF(VLOOKUP(A757,$U$12:$AD$125,8)=VLOOKUP(A756,$U$12:$AD$125,8),0,VLOOKUP(A757,U$12:$AD$125,8))</f>
        <v>0</v>
      </c>
      <c r="M757" s="9">
        <f>IF(L757&gt;0,VLOOKUP(L757,T$12:$AC$125,7),0)</f>
        <v>0</v>
      </c>
      <c r="N757" s="10">
        <f t="shared" si="154"/>
        <v>0</v>
      </c>
      <c r="O757" s="10">
        <f t="shared" ca="1" si="155"/>
        <v>14.298207140000001</v>
      </c>
      <c r="P757" s="24" t="str">
        <f t="shared" si="159"/>
        <v>A+J=</v>
      </c>
      <c r="Q757" s="12">
        <f t="shared" si="160"/>
        <v>43840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</row>
    <row r="758" spans="1:168" x14ac:dyDescent="0.2">
      <c r="A758" s="109">
        <f t="shared" si="156"/>
        <v>43674</v>
      </c>
      <c r="B758" s="4">
        <f t="shared" ca="1" si="161"/>
        <v>4014.3002071400001</v>
      </c>
      <c r="C758" s="4">
        <f t="shared" si="157"/>
        <v>4000.002</v>
      </c>
      <c r="D758" s="6">
        <f ca="1">IF(A758&lt;$B$1,VLOOKUP(A758,[1]DI!$A$4:$B$15000,2,FALSE),0)</f>
        <v>0</v>
      </c>
      <c r="E758" s="4">
        <f t="shared" ca="1" si="150"/>
        <v>0</v>
      </c>
      <c r="F758" s="22">
        <f t="shared" si="163"/>
        <v>1.115</v>
      </c>
      <c r="G758" s="7">
        <f t="shared" ca="1" si="151"/>
        <v>1</v>
      </c>
      <c r="H758" s="4">
        <f ca="1">TRUNC(PRODUCT(G$10:G757),15)</f>
        <v>1.15804392737341</v>
      </c>
      <c r="I758" s="4">
        <f t="shared" ca="1" si="158"/>
        <v>1.1539191823331201</v>
      </c>
      <c r="J758" s="4">
        <f t="shared" ca="1" si="152"/>
        <v>1.00357455</v>
      </c>
      <c r="K758" s="4">
        <f t="shared" ca="1" si="153"/>
        <v>14.298207140000001</v>
      </c>
      <c r="L758" s="23">
        <f>IF(VLOOKUP(A758,$U$12:$AD$125,8)=VLOOKUP(A757,$U$12:$AD$125,8),0,VLOOKUP(A758,U$12:$AD$125,8))</f>
        <v>0</v>
      </c>
      <c r="M758" s="9">
        <f>IF(L758&gt;0,VLOOKUP(L758,T$12:$AC$125,7),0)</f>
        <v>0</v>
      </c>
      <c r="N758" s="10">
        <f t="shared" si="154"/>
        <v>0</v>
      </c>
      <c r="O758" s="10">
        <f t="shared" ca="1" si="155"/>
        <v>14.298207140000001</v>
      </c>
      <c r="P758" s="24" t="str">
        <f t="shared" si="159"/>
        <v>A+J=</v>
      </c>
      <c r="Q758" s="12">
        <f t="shared" si="160"/>
        <v>43840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</row>
    <row r="759" spans="1:168" x14ac:dyDescent="0.2">
      <c r="A759" s="109">
        <f t="shared" si="156"/>
        <v>43675</v>
      </c>
      <c r="B759" s="4">
        <f t="shared" ca="1" si="161"/>
        <v>4014.3002071400001</v>
      </c>
      <c r="C759" s="4">
        <f t="shared" si="157"/>
        <v>4000.002</v>
      </c>
      <c r="D759" s="6">
        <f ca="1">IF(A759&lt;$B$1,VLOOKUP(A759,[1]DI!$A$4:$B$15000,2,FALSE),0)</f>
        <v>6.4000000000000001E-2</v>
      </c>
      <c r="E759" s="4">
        <f t="shared" ca="1" si="150"/>
        <v>2.4620000000000002E-4</v>
      </c>
      <c r="F759" s="22">
        <f t="shared" si="163"/>
        <v>1.115</v>
      </c>
      <c r="G759" s="7">
        <f t="shared" ca="1" si="151"/>
        <v>1.0002745129999999</v>
      </c>
      <c r="H759" s="4">
        <f ca="1">TRUNC(PRODUCT(G$10:G758),15)</f>
        <v>1.15804392737341</v>
      </c>
      <c r="I759" s="4">
        <f t="shared" ca="1" si="158"/>
        <v>1.1539191823331201</v>
      </c>
      <c r="J759" s="4">
        <f t="shared" ca="1" si="152"/>
        <v>1.00357455</v>
      </c>
      <c r="K759" s="4">
        <f t="shared" ca="1" si="153"/>
        <v>14.298207140000001</v>
      </c>
      <c r="L759" s="23">
        <f>IF(VLOOKUP(A759,$U$12:$AD$125,8)=VLOOKUP(A758,$U$12:$AD$125,8),0,VLOOKUP(A759,U$12:$AD$125,8))</f>
        <v>0</v>
      </c>
      <c r="M759" s="9">
        <f>IF(L759&gt;0,VLOOKUP(L759,T$12:$AC$125,7),0)</f>
        <v>0</v>
      </c>
      <c r="N759" s="10">
        <f t="shared" si="154"/>
        <v>0</v>
      </c>
      <c r="O759" s="10">
        <f t="shared" ca="1" si="155"/>
        <v>14.298207140000001</v>
      </c>
      <c r="P759" s="24" t="str">
        <f t="shared" si="159"/>
        <v>A+J=</v>
      </c>
      <c r="Q759" s="12">
        <f t="shared" si="160"/>
        <v>43840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</row>
    <row r="760" spans="1:168" x14ac:dyDescent="0.2">
      <c r="A760" s="109">
        <f t="shared" si="156"/>
        <v>43676</v>
      </c>
      <c r="B760" s="4">
        <f t="shared" ca="1" si="161"/>
        <v>4015.4022077</v>
      </c>
      <c r="C760" s="4">
        <f t="shared" si="157"/>
        <v>4000.002</v>
      </c>
      <c r="D760" s="6">
        <f ca="1">IF(A760&lt;$B$1,VLOOKUP(A760,[1]DI!$A$4:$B$15000,2,FALSE),0)</f>
        <v>6.4000000000000001E-2</v>
      </c>
      <c r="E760" s="4">
        <f t="shared" ca="1" si="150"/>
        <v>2.4620000000000002E-4</v>
      </c>
      <c r="F760" s="22">
        <f t="shared" si="163"/>
        <v>1.115</v>
      </c>
      <c r="G760" s="7">
        <f t="shared" ca="1" si="151"/>
        <v>1.0002745129999999</v>
      </c>
      <c r="H760" s="4">
        <f ca="1">TRUNC(PRODUCT(G$10:G759),15)</f>
        <v>1.1583618254860399</v>
      </c>
      <c r="I760" s="4">
        <f t="shared" ca="1" si="158"/>
        <v>1.1539191823331201</v>
      </c>
      <c r="J760" s="4">
        <f t="shared" ca="1" si="152"/>
        <v>1.00385005</v>
      </c>
      <c r="K760" s="4">
        <f t="shared" ca="1" si="153"/>
        <v>15.400207699999999</v>
      </c>
      <c r="L760" s="23">
        <f>IF(VLOOKUP(A760,$U$12:$AD$125,8)=VLOOKUP(A759,$U$12:$AD$125,8),0,VLOOKUP(A760,U$12:$AD$125,8))</f>
        <v>0</v>
      </c>
      <c r="M760" s="9">
        <f>IF(L760&gt;0,VLOOKUP(L760,T$12:$AC$125,7),0)</f>
        <v>0</v>
      </c>
      <c r="N760" s="10">
        <f t="shared" si="154"/>
        <v>0</v>
      </c>
      <c r="O760" s="10">
        <f t="shared" ca="1" si="155"/>
        <v>15.400207699999999</v>
      </c>
      <c r="P760" s="24" t="str">
        <f t="shared" si="159"/>
        <v>A+J=</v>
      </c>
      <c r="Q760" s="12">
        <f t="shared" si="160"/>
        <v>43840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</row>
    <row r="761" spans="1:168" x14ac:dyDescent="0.2">
      <c r="A761" s="109">
        <f t="shared" si="156"/>
        <v>43677</v>
      </c>
      <c r="B761" s="4">
        <f t="shared" ca="1" si="161"/>
        <v>4016.5044882500001</v>
      </c>
      <c r="C761" s="4">
        <f t="shared" si="157"/>
        <v>4000.002</v>
      </c>
      <c r="D761" s="6">
        <f ca="1">IF(A761&lt;$B$1,VLOOKUP(A761,[1]DI!$A$4:$B$15000,2,FALSE),0)</f>
        <v>6.4000000000000001E-2</v>
      </c>
      <c r="E761" s="4">
        <f t="shared" ca="1" si="150"/>
        <v>2.4620000000000002E-4</v>
      </c>
      <c r="F761" s="22">
        <f t="shared" si="163"/>
        <v>1.115</v>
      </c>
      <c r="G761" s="7">
        <f t="shared" ca="1" si="151"/>
        <v>1.0002745129999999</v>
      </c>
      <c r="H761" s="4">
        <f ca="1">TRUNC(PRODUCT(G$10:G760),15)</f>
        <v>1.15867981086584</v>
      </c>
      <c r="I761" s="4">
        <f t="shared" ca="1" si="158"/>
        <v>1.1539191823331201</v>
      </c>
      <c r="J761" s="4">
        <f t="shared" ca="1" si="152"/>
        <v>1.0041256199999999</v>
      </c>
      <c r="K761" s="4">
        <f t="shared" ca="1" si="153"/>
        <v>16.502488249999999</v>
      </c>
      <c r="L761" s="23">
        <f>IF(VLOOKUP(A761,$U$12:$AD$125,8)=VLOOKUP(A760,$U$12:$AD$125,8),0,VLOOKUP(A761,U$12:$AD$125,8))</f>
        <v>0</v>
      </c>
      <c r="M761" s="9">
        <f>IF(L761&gt;0,VLOOKUP(L761,T$12:$AC$125,7),0)</f>
        <v>0</v>
      </c>
      <c r="N761" s="10">
        <f t="shared" si="154"/>
        <v>0</v>
      </c>
      <c r="O761" s="10">
        <f t="shared" ca="1" si="155"/>
        <v>16.502488249999999</v>
      </c>
      <c r="P761" s="24" t="str">
        <f t="shared" si="159"/>
        <v>A+J=</v>
      </c>
      <c r="Q761" s="12">
        <f t="shared" si="160"/>
        <v>43840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</row>
    <row r="762" spans="1:168" x14ac:dyDescent="0.2">
      <c r="A762" s="109">
        <f t="shared" si="156"/>
        <v>43678</v>
      </c>
      <c r="B762" s="4">
        <f t="shared" ca="1" si="161"/>
        <v>4017.6070488</v>
      </c>
      <c r="C762" s="4">
        <f t="shared" si="157"/>
        <v>4000.002</v>
      </c>
      <c r="D762" s="6">
        <f ca="1">IF(A762&lt;$B$1,VLOOKUP(A762,[1]DI!$A$4:$B$15000,2,FALSE),0)</f>
        <v>5.8999999999999997E-2</v>
      </c>
      <c r="E762" s="4">
        <f t="shared" ca="1" si="150"/>
        <v>2.2751E-4</v>
      </c>
      <c r="F762" s="22">
        <f t="shared" si="163"/>
        <v>1.115</v>
      </c>
      <c r="G762" s="7">
        <f t="shared" ca="1" si="151"/>
        <v>1.0002536736500001</v>
      </c>
      <c r="H762" s="4">
        <f ca="1">TRUNC(PRODUCT(G$10:G761),15)</f>
        <v>1.15899788353676</v>
      </c>
      <c r="I762" s="4">
        <f t="shared" ca="1" si="158"/>
        <v>1.1539191823331201</v>
      </c>
      <c r="J762" s="4">
        <f t="shared" ca="1" si="152"/>
        <v>1.0044012600000001</v>
      </c>
      <c r="K762" s="4">
        <f t="shared" ca="1" si="153"/>
        <v>17.605048799999999</v>
      </c>
      <c r="L762" s="23">
        <f>IF(VLOOKUP(A762,$U$12:$AD$125,8)=VLOOKUP(A761,$U$12:$AD$125,8),0,VLOOKUP(A762,U$12:$AD$125,8))</f>
        <v>0</v>
      </c>
      <c r="M762" s="9">
        <f>IF(L762&gt;0,VLOOKUP(L762,T$12:$AC$125,7),0)</f>
        <v>0</v>
      </c>
      <c r="N762" s="10">
        <f t="shared" si="154"/>
        <v>0</v>
      </c>
      <c r="O762" s="10">
        <f t="shared" ca="1" si="155"/>
        <v>17.605048799999999</v>
      </c>
      <c r="P762" s="24" t="str">
        <f t="shared" si="159"/>
        <v>A+J=</v>
      </c>
      <c r="Q762" s="12">
        <f t="shared" si="160"/>
        <v>43840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</row>
    <row r="763" spans="1:168" x14ac:dyDescent="0.2">
      <c r="A763" s="109">
        <f t="shared" si="156"/>
        <v>43679</v>
      </c>
      <c r="B763" s="4">
        <f t="shared" ca="1" si="161"/>
        <v>4018.6262093099999</v>
      </c>
      <c r="C763" s="4">
        <f t="shared" si="157"/>
        <v>4000.002</v>
      </c>
      <c r="D763" s="6">
        <f ca="1">IF(A763&lt;$B$1,VLOOKUP(A763,[1]DI!$A$4:$B$15000,2,FALSE),0)</f>
        <v>5.8999999999999997E-2</v>
      </c>
      <c r="E763" s="4">
        <f t="shared" ca="1" si="150"/>
        <v>2.2751E-4</v>
      </c>
      <c r="F763" s="22">
        <f t="shared" si="163"/>
        <v>1.115</v>
      </c>
      <c r="G763" s="7">
        <f t="shared" ca="1" si="151"/>
        <v>1.0002536736500001</v>
      </c>
      <c r="H763" s="4">
        <f ca="1">TRUNC(PRODUCT(G$10:G762),15)</f>
        <v>1.1592918907602201</v>
      </c>
      <c r="I763" s="4">
        <f t="shared" ca="1" si="158"/>
        <v>1.1539191823331201</v>
      </c>
      <c r="J763" s="4">
        <f t="shared" ca="1" si="152"/>
        <v>1.0046560499999999</v>
      </c>
      <c r="K763" s="4">
        <f t="shared" ca="1" si="153"/>
        <v>18.624209310000001</v>
      </c>
      <c r="L763" s="23">
        <f>IF(VLOOKUP(A763,$U$12:$AD$125,8)=VLOOKUP(A762,$U$12:$AD$125,8),0,VLOOKUP(A763,U$12:$AD$125,8))</f>
        <v>0</v>
      </c>
      <c r="M763" s="9">
        <f>IF(L763&gt;0,VLOOKUP(L763,T$12:$AC$125,7),0)</f>
        <v>0</v>
      </c>
      <c r="N763" s="10">
        <f t="shared" si="154"/>
        <v>0</v>
      </c>
      <c r="O763" s="10">
        <f t="shared" ca="1" si="155"/>
        <v>18.624209310000001</v>
      </c>
      <c r="P763" s="24" t="str">
        <f t="shared" si="159"/>
        <v>A+J=</v>
      </c>
      <c r="Q763" s="12">
        <f t="shared" si="160"/>
        <v>43840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</row>
    <row r="764" spans="1:168" x14ac:dyDescent="0.2">
      <c r="A764" s="109">
        <f t="shared" si="156"/>
        <v>43680</v>
      </c>
      <c r="B764" s="4">
        <f t="shared" ca="1" si="161"/>
        <v>4019.64564982</v>
      </c>
      <c r="C764" s="4">
        <f t="shared" si="157"/>
        <v>4000.002</v>
      </c>
      <c r="D764" s="6">
        <f ca="1">IF(A764&lt;$B$1,VLOOKUP(A764,[1]DI!$A$4:$B$15000,2,FALSE),0)</f>
        <v>0</v>
      </c>
      <c r="E764" s="4">
        <f t="shared" ca="1" si="150"/>
        <v>0</v>
      </c>
      <c r="F764" s="22">
        <f t="shared" si="163"/>
        <v>1.115</v>
      </c>
      <c r="G764" s="7">
        <f t="shared" ca="1" si="151"/>
        <v>1</v>
      </c>
      <c r="H764" s="4">
        <f ca="1">TRUNC(PRODUCT(G$10:G763),15)</f>
        <v>1.1595859725655699</v>
      </c>
      <c r="I764" s="4">
        <f t="shared" ca="1" si="158"/>
        <v>1.1539191823331201</v>
      </c>
      <c r="J764" s="4">
        <f t="shared" ca="1" si="152"/>
        <v>1.00491091</v>
      </c>
      <c r="K764" s="4">
        <f t="shared" ca="1" si="153"/>
        <v>19.64364982</v>
      </c>
      <c r="L764" s="23">
        <f>IF(VLOOKUP(A764,$U$12:$AD$125,8)=VLOOKUP(A763,$U$12:$AD$125,8),0,VLOOKUP(A764,U$12:$AD$125,8))</f>
        <v>0</v>
      </c>
      <c r="M764" s="9">
        <f>IF(L764&gt;0,VLOOKUP(L764,T$12:$AC$125,7),0)</f>
        <v>0</v>
      </c>
      <c r="N764" s="10">
        <f t="shared" si="154"/>
        <v>0</v>
      </c>
      <c r="O764" s="10">
        <f t="shared" ca="1" si="155"/>
        <v>19.64364982</v>
      </c>
      <c r="P764" s="24" t="str">
        <f t="shared" si="159"/>
        <v>A+J=</v>
      </c>
      <c r="Q764" s="12">
        <f t="shared" si="160"/>
        <v>43840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</row>
    <row r="765" spans="1:168" x14ac:dyDescent="0.2">
      <c r="A765" s="109">
        <f t="shared" si="156"/>
        <v>43681</v>
      </c>
      <c r="B765" s="4">
        <f t="shared" ca="1" si="161"/>
        <v>4019.64564982</v>
      </c>
      <c r="C765" s="4">
        <f t="shared" si="157"/>
        <v>4000.002</v>
      </c>
      <c r="D765" s="6">
        <f ca="1">IF(A765&lt;$B$1,VLOOKUP(A765,[1]DI!$A$4:$B$15000,2,FALSE),0)</f>
        <v>0</v>
      </c>
      <c r="E765" s="4">
        <f t="shared" ca="1" si="150"/>
        <v>0</v>
      </c>
      <c r="F765" s="22">
        <f t="shared" si="163"/>
        <v>1.115</v>
      </c>
      <c r="G765" s="7">
        <f t="shared" ca="1" si="151"/>
        <v>1</v>
      </c>
      <c r="H765" s="4">
        <f ca="1">TRUNC(PRODUCT(G$10:G764),15)</f>
        <v>1.1595859725655699</v>
      </c>
      <c r="I765" s="4">
        <f t="shared" ca="1" si="158"/>
        <v>1.1539191823331201</v>
      </c>
      <c r="J765" s="4">
        <f t="shared" ca="1" si="152"/>
        <v>1.00491091</v>
      </c>
      <c r="K765" s="4">
        <f t="shared" ca="1" si="153"/>
        <v>19.64364982</v>
      </c>
      <c r="L765" s="23">
        <f>IF(VLOOKUP(A765,$U$12:$AD$125,8)=VLOOKUP(A764,$U$12:$AD$125,8),0,VLOOKUP(A765,U$12:$AD$125,8))</f>
        <v>0</v>
      </c>
      <c r="M765" s="9">
        <f>IF(L765&gt;0,VLOOKUP(L765,T$12:$AC$125,7),0)</f>
        <v>0</v>
      </c>
      <c r="N765" s="10">
        <f t="shared" si="154"/>
        <v>0</v>
      </c>
      <c r="O765" s="10">
        <f t="shared" ca="1" si="155"/>
        <v>19.64364982</v>
      </c>
      <c r="P765" s="24" t="str">
        <f t="shared" si="159"/>
        <v>A+J=</v>
      </c>
      <c r="Q765" s="12">
        <f t="shared" si="160"/>
        <v>43840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</row>
    <row r="766" spans="1:168" x14ac:dyDescent="0.2">
      <c r="A766" s="109">
        <f t="shared" si="156"/>
        <v>43682</v>
      </c>
      <c r="B766" s="4">
        <f t="shared" ca="1" si="161"/>
        <v>4019.64564982</v>
      </c>
      <c r="C766" s="4">
        <f t="shared" si="157"/>
        <v>4000.002</v>
      </c>
      <c r="D766" s="6">
        <f ca="1">IF(A766&lt;$B$1,VLOOKUP(A766,[1]DI!$A$4:$B$15000,2,FALSE),0)</f>
        <v>5.8999999999999997E-2</v>
      </c>
      <c r="E766" s="4">
        <f t="shared" ca="1" si="150"/>
        <v>2.2751E-4</v>
      </c>
      <c r="F766" s="22">
        <f t="shared" si="163"/>
        <v>1.115</v>
      </c>
      <c r="G766" s="7">
        <f t="shared" ca="1" si="151"/>
        <v>1.0002536736500001</v>
      </c>
      <c r="H766" s="4">
        <f ca="1">TRUNC(PRODUCT(G$10:G765),15)</f>
        <v>1.1595859725655699</v>
      </c>
      <c r="I766" s="4">
        <f t="shared" ca="1" si="158"/>
        <v>1.1539191823331201</v>
      </c>
      <c r="J766" s="4">
        <f t="shared" ca="1" si="152"/>
        <v>1.00491091</v>
      </c>
      <c r="K766" s="4">
        <f t="shared" ca="1" si="153"/>
        <v>19.64364982</v>
      </c>
      <c r="L766" s="23">
        <f>IF(VLOOKUP(A766,$U$12:$AD$125,8)=VLOOKUP(A765,$U$12:$AD$125,8),0,VLOOKUP(A766,U$12:$AD$125,8))</f>
        <v>0</v>
      </c>
      <c r="M766" s="9">
        <f>IF(L766&gt;0,VLOOKUP(L766,T$12:$AC$125,7),0)</f>
        <v>0</v>
      </c>
      <c r="N766" s="10">
        <f t="shared" si="154"/>
        <v>0</v>
      </c>
      <c r="O766" s="10">
        <f t="shared" ca="1" si="155"/>
        <v>19.64364982</v>
      </c>
      <c r="P766" s="24" t="str">
        <f t="shared" si="159"/>
        <v>A+J=</v>
      </c>
      <c r="Q766" s="12">
        <f t="shared" si="160"/>
        <v>43840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</row>
    <row r="767" spans="1:168" x14ac:dyDescent="0.2">
      <c r="A767" s="109">
        <f t="shared" si="156"/>
        <v>43683</v>
      </c>
      <c r="B767" s="4">
        <f t="shared" ca="1" si="161"/>
        <v>4020.66533033</v>
      </c>
      <c r="C767" s="4">
        <f t="shared" si="157"/>
        <v>4000.002</v>
      </c>
      <c r="D767" s="6">
        <f ca="1">IF(A767&lt;$B$1,VLOOKUP(A767,[1]DI!$A$4:$B$15000,2,FALSE),0)</f>
        <v>5.8999999999999997E-2</v>
      </c>
      <c r="E767" s="4">
        <f t="shared" ca="1" si="150"/>
        <v>2.2751E-4</v>
      </c>
      <c r="F767" s="22">
        <f t="shared" si="163"/>
        <v>1.115</v>
      </c>
      <c r="G767" s="7">
        <f t="shared" ca="1" si="151"/>
        <v>1.0002536736500001</v>
      </c>
      <c r="H767" s="4">
        <f ca="1">TRUNC(PRODUCT(G$10:G766),15)</f>
        <v>1.15988012897172</v>
      </c>
      <c r="I767" s="4">
        <f t="shared" ca="1" si="158"/>
        <v>1.1539191823331201</v>
      </c>
      <c r="J767" s="4">
        <f t="shared" ca="1" si="152"/>
        <v>1.0051658299999999</v>
      </c>
      <c r="K767" s="4">
        <f t="shared" ca="1" si="153"/>
        <v>20.663330330000001</v>
      </c>
      <c r="L767" s="23">
        <f>IF(VLOOKUP(A767,$U$12:$AD$125,8)=VLOOKUP(A766,$U$12:$AD$125,8),0,VLOOKUP(A767,U$12:$AD$125,8))</f>
        <v>0</v>
      </c>
      <c r="M767" s="9">
        <f>IF(L767&gt;0,VLOOKUP(L767,T$12:$AC$125,7),0)</f>
        <v>0</v>
      </c>
      <c r="N767" s="10">
        <f t="shared" si="154"/>
        <v>0</v>
      </c>
      <c r="O767" s="10">
        <f t="shared" ca="1" si="155"/>
        <v>20.663330330000001</v>
      </c>
      <c r="P767" s="24" t="str">
        <f t="shared" si="159"/>
        <v>A+J=</v>
      </c>
      <c r="Q767" s="12">
        <f t="shared" si="160"/>
        <v>43840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</row>
    <row r="768" spans="1:168" x14ac:dyDescent="0.2">
      <c r="A768" s="109">
        <f t="shared" si="156"/>
        <v>43684</v>
      </c>
      <c r="B768" s="4">
        <f t="shared" ca="1" si="161"/>
        <v>4021.6852508399998</v>
      </c>
      <c r="C768" s="4">
        <f t="shared" si="157"/>
        <v>4000.002</v>
      </c>
      <c r="D768" s="6">
        <f ca="1">IF(A768&lt;$B$1,VLOOKUP(A768,[1]DI!$A$4:$B$15000,2,FALSE),0)</f>
        <v>5.8999999999999997E-2</v>
      </c>
      <c r="E768" s="4">
        <f t="shared" ca="1" si="150"/>
        <v>2.2751E-4</v>
      </c>
      <c r="F768" s="22">
        <f t="shared" si="163"/>
        <v>1.115</v>
      </c>
      <c r="G768" s="7">
        <f t="shared" ca="1" si="151"/>
        <v>1.0002536736500001</v>
      </c>
      <c r="H768" s="4">
        <f ca="1">TRUNC(PRODUCT(G$10:G767),15)</f>
        <v>1.1601743599976</v>
      </c>
      <c r="I768" s="4">
        <f t="shared" ca="1" si="158"/>
        <v>1.1539191823331201</v>
      </c>
      <c r="J768" s="4">
        <f t="shared" ca="1" si="152"/>
        <v>1.0054208099999999</v>
      </c>
      <c r="K768" s="4">
        <f t="shared" ca="1" si="153"/>
        <v>21.683250839999999</v>
      </c>
      <c r="L768" s="23">
        <f>IF(VLOOKUP(A768,$U$12:$AD$125,8)=VLOOKUP(A767,$U$12:$AD$125,8),0,VLOOKUP(A768,U$12:$AD$125,8))</f>
        <v>0</v>
      </c>
      <c r="M768" s="9">
        <f>IF(L768&gt;0,VLOOKUP(L768,T$12:$AC$125,7),0)</f>
        <v>0</v>
      </c>
      <c r="N768" s="10">
        <f t="shared" si="154"/>
        <v>0</v>
      </c>
      <c r="O768" s="10">
        <f t="shared" ca="1" si="155"/>
        <v>21.683250839999999</v>
      </c>
      <c r="P768" s="24" t="str">
        <f t="shared" si="159"/>
        <v>A+J=</v>
      </c>
      <c r="Q768" s="12">
        <f t="shared" si="160"/>
        <v>43840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</row>
    <row r="769" spans="1:168" x14ac:dyDescent="0.2">
      <c r="A769" s="109">
        <f t="shared" si="156"/>
        <v>43685</v>
      </c>
      <c r="B769" s="4">
        <f t="shared" ca="1" si="161"/>
        <v>4022.7054513499997</v>
      </c>
      <c r="C769" s="4">
        <f t="shared" si="157"/>
        <v>4000.002</v>
      </c>
      <c r="D769" s="6">
        <f ca="1">IF(A769&lt;$B$1,VLOOKUP(A769,[1]DI!$A$4:$B$15000,2,FALSE),0)</f>
        <v>5.8999999999999997E-2</v>
      </c>
      <c r="E769" s="4">
        <f t="shared" ca="1" si="150"/>
        <v>2.2751E-4</v>
      </c>
      <c r="F769" s="22">
        <f t="shared" si="163"/>
        <v>1.115</v>
      </c>
      <c r="G769" s="7">
        <f t="shared" ca="1" si="151"/>
        <v>1.0002536736500001</v>
      </c>
      <c r="H769" s="4">
        <f ca="1">TRUNC(PRODUCT(G$10:G768),15)</f>
        <v>1.1604686656621299</v>
      </c>
      <c r="I769" s="4">
        <f t="shared" ca="1" si="158"/>
        <v>1.1539191823331201</v>
      </c>
      <c r="J769" s="4">
        <f t="shared" ca="1" si="152"/>
        <v>1.00567586</v>
      </c>
      <c r="K769" s="4">
        <f t="shared" ca="1" si="153"/>
        <v>22.703451350000002</v>
      </c>
      <c r="L769" s="23">
        <f>IF(VLOOKUP(A769,$U$12:$AD$125,8)=VLOOKUP(A768,$U$12:$AD$125,8),0,VLOOKUP(A769,U$12:$AD$125,8))</f>
        <v>0</v>
      </c>
      <c r="M769" s="9">
        <f>IF(L769&gt;0,VLOOKUP(L769,T$12:$AC$125,7),0)</f>
        <v>0</v>
      </c>
      <c r="N769" s="10">
        <f t="shared" si="154"/>
        <v>0</v>
      </c>
      <c r="O769" s="10">
        <f t="shared" ca="1" si="155"/>
        <v>22.703451350000002</v>
      </c>
      <c r="P769" s="24" t="str">
        <f t="shared" si="159"/>
        <v>A+J=</v>
      </c>
      <c r="Q769" s="12">
        <f t="shared" si="160"/>
        <v>43840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</row>
    <row r="770" spans="1:168" x14ac:dyDescent="0.2">
      <c r="A770" s="109">
        <f t="shared" si="156"/>
        <v>43686</v>
      </c>
      <c r="B770" s="4">
        <f t="shared" ca="1" si="161"/>
        <v>4023.72589186</v>
      </c>
      <c r="C770" s="4">
        <f t="shared" si="157"/>
        <v>4000.002</v>
      </c>
      <c r="D770" s="6">
        <f ca="1">IF(A770&lt;$B$1,VLOOKUP(A770,[1]DI!$A$4:$B$15000,2,FALSE),0)</f>
        <v>5.8999999999999997E-2</v>
      </c>
      <c r="E770" s="4">
        <f t="shared" ca="1" si="150"/>
        <v>2.2751E-4</v>
      </c>
      <c r="F770" s="22">
        <f t="shared" si="163"/>
        <v>1.115</v>
      </c>
      <c r="G770" s="7">
        <f t="shared" ca="1" si="151"/>
        <v>1.0002536736500001</v>
      </c>
      <c r="H770" s="4">
        <f ca="1">TRUNC(PRODUCT(G$10:G769),15)</f>
        <v>1.1607630459842599</v>
      </c>
      <c r="I770" s="4">
        <f t="shared" ca="1" si="158"/>
        <v>1.1539191823331201</v>
      </c>
      <c r="J770" s="4">
        <f t="shared" ca="1" si="152"/>
        <v>1.0059309700000001</v>
      </c>
      <c r="K770" s="4">
        <f t="shared" ca="1" si="153"/>
        <v>23.723891859999998</v>
      </c>
      <c r="L770" s="23">
        <f>IF(VLOOKUP(A770,$U$12:$AD$125,8)=VLOOKUP(A769,$U$12:$AD$125,8),0,VLOOKUP(A770,U$12:$AD$125,8))</f>
        <v>0</v>
      </c>
      <c r="M770" s="9">
        <f>IF(L770&gt;0,VLOOKUP(L770,T$12:$AC$125,7),0)</f>
        <v>0</v>
      </c>
      <c r="N770" s="10">
        <f t="shared" si="154"/>
        <v>0</v>
      </c>
      <c r="O770" s="10">
        <f t="shared" ca="1" si="155"/>
        <v>23.723891859999998</v>
      </c>
      <c r="P770" s="24" t="str">
        <f t="shared" si="159"/>
        <v>A+J=</v>
      </c>
      <c r="Q770" s="12">
        <f t="shared" si="160"/>
        <v>43840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</row>
    <row r="771" spans="1:168" x14ac:dyDescent="0.2">
      <c r="A771" s="109">
        <f t="shared" si="156"/>
        <v>43687</v>
      </c>
      <c r="B771" s="4">
        <f t="shared" ca="1" si="161"/>
        <v>4024.7466123700001</v>
      </c>
      <c r="C771" s="4">
        <f t="shared" si="157"/>
        <v>4000.002</v>
      </c>
      <c r="D771" s="6">
        <f ca="1">IF(A771&lt;$B$1,VLOOKUP(A771,[1]DI!$A$4:$B$15000,2,FALSE),0)</f>
        <v>0</v>
      </c>
      <c r="E771" s="4">
        <f t="shared" ca="1" si="150"/>
        <v>0</v>
      </c>
      <c r="F771" s="22">
        <f t="shared" si="163"/>
        <v>1.115</v>
      </c>
      <c r="G771" s="7">
        <f t="shared" ca="1" si="151"/>
        <v>1</v>
      </c>
      <c r="H771" s="4">
        <f ca="1">TRUNC(PRODUCT(G$10:G770),15)</f>
        <v>1.16105750098292</v>
      </c>
      <c r="I771" s="4">
        <f t="shared" ca="1" si="158"/>
        <v>1.1539191823331201</v>
      </c>
      <c r="J771" s="4">
        <f t="shared" ca="1" si="152"/>
        <v>1.00618615</v>
      </c>
      <c r="K771" s="4">
        <f t="shared" ca="1" si="153"/>
        <v>24.744612369999999</v>
      </c>
      <c r="L771" s="23">
        <f>IF(VLOOKUP(A771,$U$12:$AD$125,8)=VLOOKUP(A770,$U$12:$AD$125,8),0,VLOOKUP(A771,U$12:$AD$125,8))</f>
        <v>0</v>
      </c>
      <c r="M771" s="9">
        <f>IF(L771&gt;0,VLOOKUP(L771,T$12:$AC$125,7),0)</f>
        <v>0</v>
      </c>
      <c r="N771" s="10">
        <f t="shared" si="154"/>
        <v>0</v>
      </c>
      <c r="O771" s="10">
        <f t="shared" ca="1" si="155"/>
        <v>24.744612369999999</v>
      </c>
      <c r="P771" s="24" t="str">
        <f t="shared" si="159"/>
        <v>A+J=</v>
      </c>
      <c r="Q771" s="12">
        <f t="shared" si="160"/>
        <v>43840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</row>
    <row r="772" spans="1:168" x14ac:dyDescent="0.2">
      <c r="A772" s="109">
        <f t="shared" si="156"/>
        <v>43688</v>
      </c>
      <c r="B772" s="4">
        <f t="shared" ca="1" si="161"/>
        <v>4024.7466123700001</v>
      </c>
      <c r="C772" s="4">
        <f t="shared" si="157"/>
        <v>4000.002</v>
      </c>
      <c r="D772" s="6">
        <f ca="1">IF(A772&lt;$B$1,VLOOKUP(A772,[1]DI!$A$4:$B$15000,2,FALSE),0)</f>
        <v>0</v>
      </c>
      <c r="E772" s="4">
        <f t="shared" ca="1" si="150"/>
        <v>0</v>
      </c>
      <c r="F772" s="22">
        <f t="shared" si="163"/>
        <v>1.115</v>
      </c>
      <c r="G772" s="7">
        <f t="shared" ca="1" si="151"/>
        <v>1</v>
      </c>
      <c r="H772" s="4">
        <f ca="1">TRUNC(PRODUCT(G$10:G771),15)</f>
        <v>1.16105750098292</v>
      </c>
      <c r="I772" s="4">
        <f t="shared" ca="1" si="158"/>
        <v>1.1539191823331201</v>
      </c>
      <c r="J772" s="4">
        <f t="shared" ca="1" si="152"/>
        <v>1.00618615</v>
      </c>
      <c r="K772" s="4">
        <f t="shared" ca="1" si="153"/>
        <v>24.744612369999999</v>
      </c>
      <c r="L772" s="23">
        <f>IF(VLOOKUP(A772,$U$12:$AD$125,8)=VLOOKUP(A771,$U$12:$AD$125,8),0,VLOOKUP(A772,U$12:$AD$125,8))</f>
        <v>0</v>
      </c>
      <c r="M772" s="9">
        <f>IF(L772&gt;0,VLOOKUP(L772,T$12:$AC$125,7),0)</f>
        <v>0</v>
      </c>
      <c r="N772" s="10">
        <f t="shared" si="154"/>
        <v>0</v>
      </c>
      <c r="O772" s="10">
        <f t="shared" ca="1" si="155"/>
        <v>24.744612369999999</v>
      </c>
      <c r="P772" s="24" t="str">
        <f t="shared" si="159"/>
        <v>A+J=</v>
      </c>
      <c r="Q772" s="12">
        <f t="shared" si="160"/>
        <v>43840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</row>
    <row r="773" spans="1:168" x14ac:dyDescent="0.2">
      <c r="A773" s="109">
        <f t="shared" si="156"/>
        <v>43689</v>
      </c>
      <c r="B773" s="4">
        <f t="shared" ca="1" si="161"/>
        <v>4024.7466123700001</v>
      </c>
      <c r="C773" s="4">
        <f t="shared" si="157"/>
        <v>4000.002</v>
      </c>
      <c r="D773" s="6">
        <f ca="1">IF(A773&lt;$B$1,VLOOKUP(A773,[1]DI!$A$4:$B$15000,2,FALSE),0)</f>
        <v>5.8999999999999997E-2</v>
      </c>
      <c r="E773" s="4">
        <f t="shared" ca="1" si="150"/>
        <v>2.2751E-4</v>
      </c>
      <c r="F773" s="22">
        <f t="shared" si="163"/>
        <v>1.115</v>
      </c>
      <c r="G773" s="7">
        <f t="shared" ca="1" si="151"/>
        <v>1.0002536736500001</v>
      </c>
      <c r="H773" s="4">
        <f ca="1">TRUNC(PRODUCT(G$10:G772),15)</f>
        <v>1.16105750098292</v>
      </c>
      <c r="I773" s="4">
        <f t="shared" ca="1" si="158"/>
        <v>1.1539191823331201</v>
      </c>
      <c r="J773" s="4">
        <f t="shared" ca="1" si="152"/>
        <v>1.00618615</v>
      </c>
      <c r="K773" s="4">
        <f t="shared" ca="1" si="153"/>
        <v>24.744612369999999</v>
      </c>
      <c r="L773" s="23">
        <f>IF(VLOOKUP(A773,$U$12:$AD$125,8)=VLOOKUP(A772,$U$12:$AD$125,8),0,VLOOKUP(A773,U$12:$AD$125,8))</f>
        <v>0</v>
      </c>
      <c r="M773" s="9">
        <f>IF(L773&gt;0,VLOOKUP(L773,T$12:$AC$125,7),0)</f>
        <v>0</v>
      </c>
      <c r="N773" s="10">
        <f t="shared" si="154"/>
        <v>0</v>
      </c>
      <c r="O773" s="10">
        <f t="shared" ca="1" si="155"/>
        <v>24.744612369999999</v>
      </c>
      <c r="P773" s="24" t="str">
        <f t="shared" si="159"/>
        <v>A+J=</v>
      </c>
      <c r="Q773" s="12">
        <f t="shared" si="160"/>
        <v>43840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</row>
    <row r="774" spans="1:168" x14ac:dyDescent="0.2">
      <c r="A774" s="109">
        <f t="shared" si="156"/>
        <v>43690</v>
      </c>
      <c r="B774" s="4">
        <f t="shared" ca="1" si="161"/>
        <v>4025.76757288</v>
      </c>
      <c r="C774" s="4">
        <f t="shared" si="157"/>
        <v>4000.002</v>
      </c>
      <c r="D774" s="6">
        <f ca="1">IF(A774&lt;$B$1,VLOOKUP(A774,[1]DI!$A$4:$B$15000,2,FALSE),0)</f>
        <v>5.8999999999999997E-2</v>
      </c>
      <c r="E774" s="4">
        <f t="shared" ca="1" si="150"/>
        <v>2.2751E-4</v>
      </c>
      <c r="F774" s="22">
        <f t="shared" si="163"/>
        <v>1.115</v>
      </c>
      <c r="G774" s="7">
        <f t="shared" ca="1" si="151"/>
        <v>1.0002536736500001</v>
      </c>
      <c r="H774" s="4">
        <f ca="1">TRUNC(PRODUCT(G$10:G773),15)</f>
        <v>1.1613520306770599</v>
      </c>
      <c r="I774" s="4">
        <f t="shared" ca="1" si="158"/>
        <v>1.1539191823331201</v>
      </c>
      <c r="J774" s="4">
        <f t="shared" ca="1" si="152"/>
        <v>1.00644139</v>
      </c>
      <c r="K774" s="4">
        <f t="shared" ca="1" si="153"/>
        <v>25.765572880000001</v>
      </c>
      <c r="L774" s="23">
        <f>IF(VLOOKUP(A774,$U$12:$AD$125,8)=VLOOKUP(A773,$U$12:$AD$125,8),0,VLOOKUP(A774,U$12:$AD$125,8))</f>
        <v>0</v>
      </c>
      <c r="M774" s="9">
        <f>IF(L774&gt;0,VLOOKUP(L774,T$12:$AC$125,7),0)</f>
        <v>0</v>
      </c>
      <c r="N774" s="10">
        <f t="shared" si="154"/>
        <v>0</v>
      </c>
      <c r="O774" s="10">
        <f t="shared" ca="1" si="155"/>
        <v>25.765572880000001</v>
      </c>
      <c r="P774" s="24" t="str">
        <f t="shared" si="159"/>
        <v>A+J=</v>
      </c>
      <c r="Q774" s="12">
        <f t="shared" si="160"/>
        <v>43840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</row>
    <row r="775" spans="1:168" x14ac:dyDescent="0.2">
      <c r="A775" s="109">
        <f t="shared" si="156"/>
        <v>43691</v>
      </c>
      <c r="B775" s="4">
        <f t="shared" ca="1" si="161"/>
        <v>4026.7888133900001</v>
      </c>
      <c r="C775" s="4">
        <f t="shared" si="157"/>
        <v>4000.002</v>
      </c>
      <c r="D775" s="6">
        <f ca="1">IF(A775&lt;$B$1,VLOOKUP(A775,[1]DI!$A$4:$B$15000,2,FALSE),0)</f>
        <v>5.8999999999999997E-2</v>
      </c>
      <c r="E775" s="4">
        <f t="shared" ca="1" si="150"/>
        <v>2.2751E-4</v>
      </c>
      <c r="F775" s="22">
        <f t="shared" si="163"/>
        <v>1.115</v>
      </c>
      <c r="G775" s="7">
        <f t="shared" ca="1" si="151"/>
        <v>1.0002536736500001</v>
      </c>
      <c r="H775" s="4">
        <f ca="1">TRUNC(PRODUCT(G$10:G774),15)</f>
        <v>1.1616466350856101</v>
      </c>
      <c r="I775" s="4">
        <f t="shared" ca="1" si="158"/>
        <v>1.1539191823331201</v>
      </c>
      <c r="J775" s="4">
        <f t="shared" ca="1" si="152"/>
        <v>1.0066967</v>
      </c>
      <c r="K775" s="4">
        <f t="shared" ca="1" si="153"/>
        <v>26.786813389999999</v>
      </c>
      <c r="L775" s="23">
        <f>IF(VLOOKUP(A775,$U$12:$AD$125,8)=VLOOKUP(A774,$U$12:$AD$125,8),0,VLOOKUP(A775,U$12:$AD$125,8))</f>
        <v>0</v>
      </c>
      <c r="M775" s="9">
        <f>IF(L775&gt;0,VLOOKUP(L775,T$12:$AC$125,7),0)</f>
        <v>0</v>
      </c>
      <c r="N775" s="10">
        <f t="shared" si="154"/>
        <v>0</v>
      </c>
      <c r="O775" s="10">
        <f t="shared" ca="1" si="155"/>
        <v>26.786813389999999</v>
      </c>
      <c r="P775" s="24" t="str">
        <f t="shared" si="159"/>
        <v>A+J=</v>
      </c>
      <c r="Q775" s="12">
        <f t="shared" si="160"/>
        <v>43840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</row>
    <row r="776" spans="1:168" x14ac:dyDescent="0.2">
      <c r="A776" s="109">
        <f t="shared" si="156"/>
        <v>43692</v>
      </c>
      <c r="B776" s="4">
        <f t="shared" ca="1" si="161"/>
        <v>4027.8102939</v>
      </c>
      <c r="C776" s="4">
        <f t="shared" si="157"/>
        <v>4000.002</v>
      </c>
      <c r="D776" s="6">
        <f ca="1">IF(A776&lt;$B$1,VLOOKUP(A776,[1]DI!$A$4:$B$15000,2,FALSE),0)</f>
        <v>5.8999999999999997E-2</v>
      </c>
      <c r="E776" s="4">
        <f t="shared" ca="1" si="150"/>
        <v>2.2751E-4</v>
      </c>
      <c r="F776" s="22">
        <f t="shared" si="163"/>
        <v>1.115</v>
      </c>
      <c r="G776" s="7">
        <f t="shared" ca="1" si="151"/>
        <v>1.0002536736500001</v>
      </c>
      <c r="H776" s="4">
        <f ca="1">TRUNC(PRODUCT(G$10:G775),15)</f>
        <v>1.1619413142275501</v>
      </c>
      <c r="I776" s="4">
        <f t="shared" ca="1" si="158"/>
        <v>1.1539191823331201</v>
      </c>
      <c r="J776" s="4">
        <f t="shared" ca="1" si="152"/>
        <v>1.0069520700000001</v>
      </c>
      <c r="K776" s="4">
        <f t="shared" ca="1" si="153"/>
        <v>27.808293899999999</v>
      </c>
      <c r="L776" s="23">
        <f>IF(VLOOKUP(A776,$U$12:$AD$125,8)=VLOOKUP(A775,$U$12:$AD$125,8),0,VLOOKUP(A776,U$12:$AD$125,8))</f>
        <v>0</v>
      </c>
      <c r="M776" s="9">
        <f>IF(L776&gt;0,VLOOKUP(L776,T$12:$AC$125,7),0)</f>
        <v>0</v>
      </c>
      <c r="N776" s="10">
        <f t="shared" si="154"/>
        <v>0</v>
      </c>
      <c r="O776" s="10">
        <f t="shared" ca="1" si="155"/>
        <v>27.808293899999999</v>
      </c>
      <c r="P776" s="24" t="str">
        <f t="shared" si="159"/>
        <v>A+J=</v>
      </c>
      <c r="Q776" s="12">
        <f t="shared" si="160"/>
        <v>43840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</row>
    <row r="777" spans="1:168" x14ac:dyDescent="0.2">
      <c r="A777" s="109">
        <f t="shared" si="156"/>
        <v>43693</v>
      </c>
      <c r="B777" s="4">
        <f t="shared" ca="1" si="161"/>
        <v>4028.8320544099997</v>
      </c>
      <c r="C777" s="4">
        <f t="shared" si="157"/>
        <v>4000.002</v>
      </c>
      <c r="D777" s="6">
        <f ca="1">IF(A777&lt;$B$1,VLOOKUP(A777,[1]DI!$A$4:$B$15000,2,FALSE),0)</f>
        <v>5.8999999999999997E-2</v>
      </c>
      <c r="E777" s="4">
        <f t="shared" ca="1" si="150"/>
        <v>2.2751E-4</v>
      </c>
      <c r="F777" s="22">
        <f t="shared" si="163"/>
        <v>1.115</v>
      </c>
      <c r="G777" s="7">
        <f t="shared" ca="1" si="151"/>
        <v>1.0002536736500001</v>
      </c>
      <c r="H777" s="4">
        <f ca="1">TRUNC(PRODUCT(G$10:G776),15)</f>
        <v>1.16223606812181</v>
      </c>
      <c r="I777" s="4">
        <f t="shared" ca="1" si="158"/>
        <v>1.1539191823331201</v>
      </c>
      <c r="J777" s="4">
        <f t="shared" ca="1" si="152"/>
        <v>1.00720751</v>
      </c>
      <c r="K777" s="4">
        <f t="shared" ca="1" si="153"/>
        <v>28.830054409999999</v>
      </c>
      <c r="L777" s="23">
        <f>IF(VLOOKUP(A777,$U$12:$AD$125,8)=VLOOKUP(A776,$U$12:$AD$125,8),0,VLOOKUP(A777,U$12:$AD$125,8))</f>
        <v>0</v>
      </c>
      <c r="M777" s="9">
        <f>IF(L777&gt;0,VLOOKUP(L777,T$12:$AC$125,7),0)</f>
        <v>0</v>
      </c>
      <c r="N777" s="10">
        <f t="shared" si="154"/>
        <v>0</v>
      </c>
      <c r="O777" s="10">
        <f t="shared" ca="1" si="155"/>
        <v>28.830054409999999</v>
      </c>
      <c r="P777" s="24" t="str">
        <f t="shared" si="159"/>
        <v>A+J=</v>
      </c>
      <c r="Q777" s="12">
        <f t="shared" si="160"/>
        <v>43840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</row>
    <row r="778" spans="1:168" x14ac:dyDescent="0.2">
      <c r="A778" s="109">
        <f t="shared" si="156"/>
        <v>43694</v>
      </c>
      <c r="B778" s="4">
        <f t="shared" ca="1" si="161"/>
        <v>4029.8540549199997</v>
      </c>
      <c r="C778" s="4">
        <f t="shared" si="157"/>
        <v>4000.002</v>
      </c>
      <c r="D778" s="6">
        <f ca="1">IF(A778&lt;$B$1,VLOOKUP(A778,[1]DI!$A$4:$B$15000,2,FALSE),0)</f>
        <v>0</v>
      </c>
      <c r="E778" s="4">
        <f t="shared" ref="E778:E841" ca="1" si="164">ROUND((((1+D778)^(1/252)-1)),8)</f>
        <v>0</v>
      </c>
      <c r="F778" s="22">
        <f t="shared" si="163"/>
        <v>1.115</v>
      </c>
      <c r="G778" s="7">
        <f t="shared" ref="G778:G841" ca="1" si="165">TRUNC((1+(E778*F778)),15)</f>
        <v>1</v>
      </c>
      <c r="H778" s="4">
        <f ca="1">TRUNC(PRODUCT(G$10:G777),15)</f>
        <v>1.16253089678737</v>
      </c>
      <c r="I778" s="4">
        <f t="shared" ca="1" si="158"/>
        <v>1.1539191823331201</v>
      </c>
      <c r="J778" s="4">
        <f t="shared" ref="J778:J841" ca="1" si="166">ROUND(TRUNC(H778/I778,15),8)</f>
        <v>1.0074630099999999</v>
      </c>
      <c r="K778" s="4">
        <f t="shared" ref="K778:K841" ca="1" si="167">TRUNC((C778*(J778-1)),8)</f>
        <v>29.85205492</v>
      </c>
      <c r="L778" s="23">
        <f>IF(VLOOKUP(A778,$U$12:$AD$125,8)=VLOOKUP(A777,$U$12:$AD$125,8),0,VLOOKUP(A778,U$12:$AD$125,8))</f>
        <v>0</v>
      </c>
      <c r="M778" s="9">
        <f>IF(L778&gt;0,VLOOKUP(L778,T$12:$AC$125,7),0)</f>
        <v>0</v>
      </c>
      <c r="N778" s="10">
        <f t="shared" ref="N778:N841" si="168">IF(M778&gt;0,(C778*M778),0)</f>
        <v>0</v>
      </c>
      <c r="O778" s="10">
        <f t="shared" ref="O778:O841" ca="1" si="169">(K778+N778)</f>
        <v>29.85205492</v>
      </c>
      <c r="P778" s="24" t="str">
        <f t="shared" si="159"/>
        <v>A+J=</v>
      </c>
      <c r="Q778" s="12">
        <f t="shared" si="160"/>
        <v>43840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</row>
    <row r="779" spans="1:168" x14ac:dyDescent="0.2">
      <c r="A779" s="109">
        <f t="shared" ref="A779:A842" si="170">(A778+1)</f>
        <v>43695</v>
      </c>
      <c r="B779" s="4">
        <f t="shared" ca="1" si="161"/>
        <v>4029.8540549199997</v>
      </c>
      <c r="C779" s="4">
        <f t="shared" ref="C779:C842" si="171">TRUNC(C778-N778,6)</f>
        <v>4000.002</v>
      </c>
      <c r="D779" s="6">
        <f ca="1">IF(A779&lt;$B$1,VLOOKUP(A779,[1]DI!$A$4:$B$15000,2,FALSE),0)</f>
        <v>0</v>
      </c>
      <c r="E779" s="4">
        <f t="shared" ca="1" si="164"/>
        <v>0</v>
      </c>
      <c r="F779" s="22">
        <f t="shared" si="163"/>
        <v>1.115</v>
      </c>
      <c r="G779" s="7">
        <f t="shared" ca="1" si="165"/>
        <v>1</v>
      </c>
      <c r="H779" s="4">
        <f ca="1">TRUNC(PRODUCT(G$10:G778),15)</f>
        <v>1.16253089678737</v>
      </c>
      <c r="I779" s="4">
        <f t="shared" ref="I779:I842" ca="1" si="172">IF(OR(L778&gt;0,L778="E"),H778,I778)</f>
        <v>1.1539191823331201</v>
      </c>
      <c r="J779" s="4">
        <f t="shared" ca="1" si="166"/>
        <v>1.0074630099999999</v>
      </c>
      <c r="K779" s="4">
        <f t="shared" ca="1" si="167"/>
        <v>29.85205492</v>
      </c>
      <c r="L779" s="23">
        <f>IF(VLOOKUP(A779,$U$12:$AD$125,8)=VLOOKUP(A778,$U$12:$AD$125,8),0,VLOOKUP(A779,U$12:$AD$125,8))</f>
        <v>0</v>
      </c>
      <c r="M779" s="9">
        <f>IF(L779&gt;0,VLOOKUP(L779,T$12:$AC$125,7),0)</f>
        <v>0</v>
      </c>
      <c r="N779" s="10">
        <f t="shared" si="168"/>
        <v>0</v>
      </c>
      <c r="O779" s="10">
        <f t="shared" ca="1" si="169"/>
        <v>29.85205492</v>
      </c>
      <c r="P779" s="24" t="str">
        <f t="shared" ref="P779:P842" si="173">IF(L778&gt;0,VLOOKUP(A778,$U$12:$AD$125,9),P778)</f>
        <v>A+J=</v>
      </c>
      <c r="Q779" s="12">
        <f t="shared" ref="Q779:Q842" si="174">IF(L778&gt;0,VLOOKUP(A778,$U$12:$AD$125,10),Q778)</f>
        <v>43840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</row>
    <row r="780" spans="1:168" x14ac:dyDescent="0.2">
      <c r="A780" s="109">
        <f t="shared" si="170"/>
        <v>43696</v>
      </c>
      <c r="B780" s="4">
        <f t="shared" ca="1" si="161"/>
        <v>4029.8540549199997</v>
      </c>
      <c r="C780" s="4">
        <f t="shared" si="171"/>
        <v>4000.002</v>
      </c>
      <c r="D780" s="6">
        <f ca="1">IF(A780&lt;$B$1,VLOOKUP(A780,[1]DI!$A$4:$B$15000,2,FALSE),0)</f>
        <v>5.8999999999999997E-2</v>
      </c>
      <c r="E780" s="4">
        <f t="shared" ca="1" si="164"/>
        <v>2.2751E-4</v>
      </c>
      <c r="F780" s="22">
        <f t="shared" si="163"/>
        <v>1.115</v>
      </c>
      <c r="G780" s="7">
        <f t="shared" ca="1" si="165"/>
        <v>1.0002536736500001</v>
      </c>
      <c r="H780" s="4">
        <f ca="1">TRUNC(PRODUCT(G$10:G779),15)</f>
        <v>1.16253089678737</v>
      </c>
      <c r="I780" s="4">
        <f t="shared" ca="1" si="172"/>
        <v>1.1539191823331201</v>
      </c>
      <c r="J780" s="4">
        <f t="shared" ca="1" si="166"/>
        <v>1.0074630099999999</v>
      </c>
      <c r="K780" s="4">
        <f t="shared" ca="1" si="167"/>
        <v>29.85205492</v>
      </c>
      <c r="L780" s="23">
        <f>IF(VLOOKUP(A780,$U$12:$AD$125,8)=VLOOKUP(A779,$U$12:$AD$125,8),0,VLOOKUP(A780,U$12:$AD$125,8))</f>
        <v>0</v>
      </c>
      <c r="M780" s="9">
        <f>IF(L780&gt;0,VLOOKUP(L780,T$12:$AC$125,7),0)</f>
        <v>0</v>
      </c>
      <c r="N780" s="10">
        <f t="shared" si="168"/>
        <v>0</v>
      </c>
      <c r="O780" s="10">
        <f t="shared" ca="1" si="169"/>
        <v>29.85205492</v>
      </c>
      <c r="P780" s="24" t="str">
        <f t="shared" si="173"/>
        <v>A+J=</v>
      </c>
      <c r="Q780" s="12">
        <f t="shared" si="174"/>
        <v>43840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</row>
    <row r="781" spans="1:168" x14ac:dyDescent="0.2">
      <c r="A781" s="109">
        <f t="shared" si="170"/>
        <v>43697</v>
      </c>
      <c r="B781" s="4">
        <f t="shared" ca="1" si="161"/>
        <v>4030.8763354299999</v>
      </c>
      <c r="C781" s="4">
        <f t="shared" si="171"/>
        <v>4000.002</v>
      </c>
      <c r="D781" s="6">
        <f ca="1">IF(A781&lt;$B$1,VLOOKUP(A781,[1]DI!$A$4:$B$15000,2,FALSE),0)</f>
        <v>5.8999999999999997E-2</v>
      </c>
      <c r="E781" s="4">
        <f t="shared" ca="1" si="164"/>
        <v>2.2751E-4</v>
      </c>
      <c r="F781" s="22">
        <f t="shared" si="163"/>
        <v>1.115</v>
      </c>
      <c r="G781" s="7">
        <f t="shared" ca="1" si="165"/>
        <v>1.0002536736500001</v>
      </c>
      <c r="H781" s="4">
        <f ca="1">TRUNC(PRODUCT(G$10:G780),15)</f>
        <v>1.1628258002431999</v>
      </c>
      <c r="I781" s="4">
        <f t="shared" ca="1" si="172"/>
        <v>1.1539191823331201</v>
      </c>
      <c r="J781" s="4">
        <f t="shared" ca="1" si="166"/>
        <v>1.0077185799999999</v>
      </c>
      <c r="K781" s="4">
        <f t="shared" ca="1" si="167"/>
        <v>30.874335429999999</v>
      </c>
      <c r="L781" s="23">
        <f>IF(VLOOKUP(A781,$U$12:$AD$125,8)=VLOOKUP(A780,$U$12:$AD$125,8),0,VLOOKUP(A781,U$12:$AD$125,8))</f>
        <v>0</v>
      </c>
      <c r="M781" s="9">
        <f>IF(L781&gt;0,VLOOKUP(L781,T$12:$AC$125,7),0)</f>
        <v>0</v>
      </c>
      <c r="N781" s="10">
        <f t="shared" si="168"/>
        <v>0</v>
      </c>
      <c r="O781" s="10">
        <f t="shared" ca="1" si="169"/>
        <v>30.874335429999999</v>
      </c>
      <c r="P781" s="24" t="str">
        <f t="shared" si="173"/>
        <v>A+J=</v>
      </c>
      <c r="Q781" s="12">
        <f t="shared" si="174"/>
        <v>43840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</row>
    <row r="782" spans="1:168" x14ac:dyDescent="0.2">
      <c r="A782" s="109">
        <f t="shared" si="170"/>
        <v>43698</v>
      </c>
      <c r="B782" s="4">
        <f t="shared" ca="1" si="161"/>
        <v>4031.89885594</v>
      </c>
      <c r="C782" s="4">
        <f t="shared" si="171"/>
        <v>4000.002</v>
      </c>
      <c r="D782" s="6">
        <f ca="1">IF(A782&lt;$B$1,VLOOKUP(A782,[1]DI!$A$4:$B$15000,2,FALSE),0)</f>
        <v>5.8999999999999997E-2</v>
      </c>
      <c r="E782" s="4">
        <f t="shared" ca="1" si="164"/>
        <v>2.2751E-4</v>
      </c>
      <c r="F782" s="22">
        <f t="shared" si="163"/>
        <v>1.115</v>
      </c>
      <c r="G782" s="7">
        <f t="shared" ca="1" si="165"/>
        <v>1.0002536736500001</v>
      </c>
      <c r="H782" s="4">
        <f ca="1">TRUNC(PRODUCT(G$10:G781),15)</f>
        <v>1.16312077850826</v>
      </c>
      <c r="I782" s="4">
        <f t="shared" ca="1" si="172"/>
        <v>1.1539191823331201</v>
      </c>
      <c r="J782" s="4">
        <f t="shared" ca="1" si="166"/>
        <v>1.00797421</v>
      </c>
      <c r="K782" s="4">
        <f t="shared" ca="1" si="167"/>
        <v>31.896855939999998</v>
      </c>
      <c r="L782" s="23">
        <f>IF(VLOOKUP(A782,$U$12:$AD$125,8)=VLOOKUP(A781,$U$12:$AD$125,8),0,VLOOKUP(A782,U$12:$AD$125,8))</f>
        <v>0</v>
      </c>
      <c r="M782" s="9">
        <f>IF(L782&gt;0,VLOOKUP(L782,T$12:$AC$125,7),0)</f>
        <v>0</v>
      </c>
      <c r="N782" s="10">
        <f t="shared" si="168"/>
        <v>0</v>
      </c>
      <c r="O782" s="10">
        <f t="shared" ca="1" si="169"/>
        <v>31.896855939999998</v>
      </c>
      <c r="P782" s="24" t="str">
        <f t="shared" si="173"/>
        <v>A+J=</v>
      </c>
      <c r="Q782" s="12">
        <f t="shared" si="174"/>
        <v>43840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</row>
    <row r="783" spans="1:168" x14ac:dyDescent="0.2">
      <c r="A783" s="109">
        <f t="shared" si="170"/>
        <v>43699</v>
      </c>
      <c r="B783" s="4">
        <f t="shared" ca="1" si="161"/>
        <v>4032.9216564499998</v>
      </c>
      <c r="C783" s="4">
        <f t="shared" si="171"/>
        <v>4000.002</v>
      </c>
      <c r="D783" s="6">
        <f ca="1">IF(A783&lt;$B$1,VLOOKUP(A783,[1]DI!$A$4:$B$15000,2,FALSE),0)</f>
        <v>5.8999999999999997E-2</v>
      </c>
      <c r="E783" s="4">
        <f t="shared" ca="1" si="164"/>
        <v>2.2751E-4</v>
      </c>
      <c r="F783" s="22">
        <f t="shared" si="163"/>
        <v>1.115</v>
      </c>
      <c r="G783" s="7">
        <f t="shared" ca="1" si="165"/>
        <v>1.0002536736500001</v>
      </c>
      <c r="H783" s="4">
        <f ca="1">TRUNC(PRODUCT(G$10:G782),15)</f>
        <v>1.1634158316015399</v>
      </c>
      <c r="I783" s="4">
        <f t="shared" ca="1" si="172"/>
        <v>1.1539191823331201</v>
      </c>
      <c r="J783" s="4">
        <f t="shared" ca="1" si="166"/>
        <v>1.0082299100000001</v>
      </c>
      <c r="K783" s="4">
        <f t="shared" ca="1" si="167"/>
        <v>32.919656449999998</v>
      </c>
      <c r="L783" s="23">
        <f>IF(VLOOKUP(A783,$U$12:$AD$125,8)=VLOOKUP(A782,$U$12:$AD$125,8),0,VLOOKUP(A783,U$12:$AD$125,8))</f>
        <v>0</v>
      </c>
      <c r="M783" s="9">
        <f>IF(L783&gt;0,VLOOKUP(L783,T$12:$AC$125,7),0)</f>
        <v>0</v>
      </c>
      <c r="N783" s="10">
        <f t="shared" si="168"/>
        <v>0</v>
      </c>
      <c r="O783" s="10">
        <f t="shared" ca="1" si="169"/>
        <v>32.919656449999998</v>
      </c>
      <c r="P783" s="24" t="str">
        <f t="shared" si="173"/>
        <v>A+J=</v>
      </c>
      <c r="Q783" s="12">
        <f t="shared" si="174"/>
        <v>43840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</row>
    <row r="784" spans="1:168" x14ac:dyDescent="0.2">
      <c r="A784" s="109">
        <f t="shared" si="170"/>
        <v>43700</v>
      </c>
      <c r="B784" s="4">
        <f t="shared" ca="1" si="161"/>
        <v>4033.9446969699998</v>
      </c>
      <c r="C784" s="4">
        <f t="shared" si="171"/>
        <v>4000.002</v>
      </c>
      <c r="D784" s="6">
        <f ca="1">IF(A784&lt;$B$1,VLOOKUP(A784,[1]DI!$A$4:$B$15000,2,FALSE),0)</f>
        <v>5.8999999999999997E-2</v>
      </c>
      <c r="E784" s="4">
        <f t="shared" ca="1" si="164"/>
        <v>2.2751E-4</v>
      </c>
      <c r="F784" s="22">
        <f t="shared" si="163"/>
        <v>1.115</v>
      </c>
      <c r="G784" s="7">
        <f t="shared" ca="1" si="165"/>
        <v>1.0002536736500001</v>
      </c>
      <c r="H784" s="4">
        <f ca="1">TRUNC(PRODUCT(G$10:G783),15)</f>
        <v>1.1637109595420101</v>
      </c>
      <c r="I784" s="4">
        <f t="shared" ca="1" si="172"/>
        <v>1.1539191823331201</v>
      </c>
      <c r="J784" s="4">
        <f t="shared" ca="1" si="166"/>
        <v>1.00848567</v>
      </c>
      <c r="K784" s="4">
        <f t="shared" ca="1" si="167"/>
        <v>33.94269697</v>
      </c>
      <c r="L784" s="23">
        <f>IF(VLOOKUP(A784,$U$12:$AD$125,8)=VLOOKUP(A783,$U$12:$AD$125,8),0,VLOOKUP(A784,U$12:$AD$125,8))</f>
        <v>0</v>
      </c>
      <c r="M784" s="9">
        <f>IF(L784&gt;0,VLOOKUP(L784,T$12:$AC$125,7),0)</f>
        <v>0</v>
      </c>
      <c r="N784" s="10">
        <f t="shared" si="168"/>
        <v>0</v>
      </c>
      <c r="O784" s="10">
        <f t="shared" ca="1" si="169"/>
        <v>33.94269697</v>
      </c>
      <c r="P784" s="24" t="str">
        <f t="shared" si="173"/>
        <v>A+J=</v>
      </c>
      <c r="Q784" s="12">
        <f t="shared" si="174"/>
        <v>43840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</row>
    <row r="785" spans="1:171" x14ac:dyDescent="0.2">
      <c r="A785" s="109">
        <f t="shared" si="170"/>
        <v>43701</v>
      </c>
      <c r="B785" s="4">
        <f t="shared" ca="1" si="161"/>
        <v>4034.9680174800001</v>
      </c>
      <c r="C785" s="4">
        <f t="shared" si="171"/>
        <v>4000.002</v>
      </c>
      <c r="D785" s="6">
        <f ca="1">IF(A785&lt;$B$1,VLOOKUP(A785,[1]DI!$A$4:$B$15000,2,FALSE),0)</f>
        <v>0</v>
      </c>
      <c r="E785" s="4">
        <f t="shared" ca="1" si="164"/>
        <v>0</v>
      </c>
      <c r="F785" s="22">
        <f t="shared" si="163"/>
        <v>1.115</v>
      </c>
      <c r="G785" s="7">
        <f t="shared" ca="1" si="165"/>
        <v>1</v>
      </c>
      <c r="H785" s="4">
        <f ca="1">TRUNC(PRODUCT(G$10:G784),15)</f>
        <v>1.1640061623486599</v>
      </c>
      <c r="I785" s="4">
        <f t="shared" ca="1" si="172"/>
        <v>1.1539191823331201</v>
      </c>
      <c r="J785" s="4">
        <f t="shared" ca="1" si="166"/>
        <v>1.0087415</v>
      </c>
      <c r="K785" s="4">
        <f t="shared" ca="1" si="167"/>
        <v>34.966017479999998</v>
      </c>
      <c r="L785" s="23">
        <f>IF(VLOOKUP(A785,$U$12:$AD$125,8)=VLOOKUP(A784,$U$12:$AD$125,8),0,VLOOKUP(A785,U$12:$AD$125,8))</f>
        <v>0</v>
      </c>
      <c r="M785" s="9">
        <f>IF(L785&gt;0,VLOOKUP(L785,T$12:$AC$125,7),0)</f>
        <v>0</v>
      </c>
      <c r="N785" s="10">
        <f t="shared" si="168"/>
        <v>0</v>
      </c>
      <c r="O785" s="10">
        <f t="shared" ca="1" si="169"/>
        <v>34.966017479999998</v>
      </c>
      <c r="P785" s="24" t="str">
        <f t="shared" si="173"/>
        <v>A+J=</v>
      </c>
      <c r="Q785" s="12">
        <f t="shared" si="174"/>
        <v>43840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</row>
    <row r="786" spans="1:171" x14ac:dyDescent="0.2">
      <c r="A786" s="109">
        <f t="shared" si="170"/>
        <v>43702</v>
      </c>
      <c r="B786" s="4">
        <f t="shared" ca="1" si="161"/>
        <v>4034.9680174800001</v>
      </c>
      <c r="C786" s="4">
        <f t="shared" si="171"/>
        <v>4000.002</v>
      </c>
      <c r="D786" s="6">
        <f ca="1">IF(A786&lt;$B$1,VLOOKUP(A786,[1]DI!$A$4:$B$15000,2,FALSE),0)</f>
        <v>0</v>
      </c>
      <c r="E786" s="4">
        <f t="shared" ca="1" si="164"/>
        <v>0</v>
      </c>
      <c r="F786" s="22">
        <f t="shared" si="163"/>
        <v>1.115</v>
      </c>
      <c r="G786" s="7">
        <f t="shared" ca="1" si="165"/>
        <v>1</v>
      </c>
      <c r="H786" s="4">
        <f ca="1">TRUNC(PRODUCT(G$10:G785),15)</f>
        <v>1.1640061623486599</v>
      </c>
      <c r="I786" s="4">
        <f t="shared" ca="1" si="172"/>
        <v>1.1539191823331201</v>
      </c>
      <c r="J786" s="4">
        <f t="shared" ca="1" si="166"/>
        <v>1.0087415</v>
      </c>
      <c r="K786" s="4">
        <f t="shared" ca="1" si="167"/>
        <v>34.966017479999998</v>
      </c>
      <c r="L786" s="23">
        <f>IF(VLOOKUP(A786,$U$12:$AD$125,8)=VLOOKUP(A785,$U$12:$AD$125,8),0,VLOOKUP(A786,U$12:$AD$125,8))</f>
        <v>0</v>
      </c>
      <c r="M786" s="9">
        <f>IF(L786&gt;0,VLOOKUP(L786,T$12:$AC$125,7),0)</f>
        <v>0</v>
      </c>
      <c r="N786" s="10">
        <f t="shared" si="168"/>
        <v>0</v>
      </c>
      <c r="O786" s="10">
        <f t="shared" ca="1" si="169"/>
        <v>34.966017479999998</v>
      </c>
      <c r="P786" s="24" t="str">
        <f t="shared" si="173"/>
        <v>A+J=</v>
      </c>
      <c r="Q786" s="12">
        <f t="shared" si="174"/>
        <v>43840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</row>
    <row r="787" spans="1:171" x14ac:dyDescent="0.2">
      <c r="A787" s="109">
        <f t="shared" si="170"/>
        <v>43703</v>
      </c>
      <c r="B787" s="4">
        <f t="shared" ca="1" si="161"/>
        <v>4034.9680174800001</v>
      </c>
      <c r="C787" s="4">
        <f t="shared" si="171"/>
        <v>4000.002</v>
      </c>
      <c r="D787" s="6">
        <f ca="1">IF(A787&lt;$B$1,VLOOKUP(A787,[1]DI!$A$4:$B$15000,2,FALSE),0)</f>
        <v>5.8999999999999997E-2</v>
      </c>
      <c r="E787" s="4">
        <f t="shared" ca="1" si="164"/>
        <v>2.2751E-4</v>
      </c>
      <c r="F787" s="22">
        <f t="shared" si="163"/>
        <v>1.115</v>
      </c>
      <c r="G787" s="7">
        <f t="shared" ca="1" si="165"/>
        <v>1.0002536736500001</v>
      </c>
      <c r="H787" s="4">
        <f ca="1">TRUNC(PRODUCT(G$10:G786),15)</f>
        <v>1.1640061623486599</v>
      </c>
      <c r="I787" s="4">
        <f t="shared" ca="1" si="172"/>
        <v>1.1539191823331201</v>
      </c>
      <c r="J787" s="4">
        <f t="shared" ca="1" si="166"/>
        <v>1.0087415</v>
      </c>
      <c r="K787" s="4">
        <f t="shared" ca="1" si="167"/>
        <v>34.966017479999998</v>
      </c>
      <c r="L787" s="23">
        <f>IF(VLOOKUP(A787,$U$12:$AD$125,8)=VLOOKUP(A786,$U$12:$AD$125,8),0,VLOOKUP(A787,U$12:$AD$125,8))</f>
        <v>0</v>
      </c>
      <c r="M787" s="9">
        <f>IF(L787&gt;0,VLOOKUP(L787,T$12:$AC$125,7),0)</f>
        <v>0</v>
      </c>
      <c r="N787" s="10">
        <f t="shared" si="168"/>
        <v>0</v>
      </c>
      <c r="O787" s="10">
        <f t="shared" ca="1" si="169"/>
        <v>34.966017479999998</v>
      </c>
      <c r="P787" s="24" t="str">
        <f t="shared" si="173"/>
        <v>A+J=</v>
      </c>
      <c r="Q787" s="12">
        <f t="shared" si="174"/>
        <v>43840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</row>
    <row r="788" spans="1:171" x14ac:dyDescent="0.2">
      <c r="A788" s="109">
        <f t="shared" si="170"/>
        <v>43704</v>
      </c>
      <c r="B788" s="4">
        <f t="shared" ca="1" si="161"/>
        <v>4035.9915779899998</v>
      </c>
      <c r="C788" s="4">
        <f t="shared" si="171"/>
        <v>4000.002</v>
      </c>
      <c r="D788" s="6">
        <f ca="1">IF(A788&lt;$B$1,VLOOKUP(A788,[1]DI!$A$4:$B$15000,2,FALSE),0)</f>
        <v>5.8999999999999997E-2</v>
      </c>
      <c r="E788" s="4">
        <f t="shared" ca="1" si="164"/>
        <v>2.2751E-4</v>
      </c>
      <c r="F788" s="22">
        <f t="shared" si="163"/>
        <v>1.115</v>
      </c>
      <c r="G788" s="7">
        <f t="shared" ca="1" si="165"/>
        <v>1.0002536736500001</v>
      </c>
      <c r="H788" s="4">
        <f ca="1">TRUNC(PRODUCT(G$10:G787),15)</f>
        <v>1.1643014400404901</v>
      </c>
      <c r="I788" s="4">
        <f t="shared" ca="1" si="172"/>
        <v>1.1539191823331201</v>
      </c>
      <c r="J788" s="4">
        <f t="shared" ca="1" si="166"/>
        <v>1.00899739</v>
      </c>
      <c r="K788" s="4">
        <f t="shared" ca="1" si="167"/>
        <v>35.989577990000001</v>
      </c>
      <c r="L788" s="23">
        <f>IF(VLOOKUP(A788,$U$12:$AD$125,8)=VLOOKUP(A787,$U$12:$AD$125,8),0,VLOOKUP(A788,U$12:$AD$125,8))</f>
        <v>0</v>
      </c>
      <c r="M788" s="9">
        <f>IF(L788&gt;0,VLOOKUP(L788,T$12:$AC$125,7),0)</f>
        <v>0</v>
      </c>
      <c r="N788" s="10">
        <f t="shared" si="168"/>
        <v>0</v>
      </c>
      <c r="O788" s="10">
        <f t="shared" ca="1" si="169"/>
        <v>35.989577990000001</v>
      </c>
      <c r="P788" s="24" t="str">
        <f t="shared" si="173"/>
        <v>A+J=</v>
      </c>
      <c r="Q788" s="12">
        <f t="shared" si="174"/>
        <v>43840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</row>
    <row r="789" spans="1:171" x14ac:dyDescent="0.2">
      <c r="A789" s="109">
        <f t="shared" si="170"/>
        <v>43705</v>
      </c>
      <c r="B789" s="4">
        <f t="shared" ca="1" si="161"/>
        <v>4037.0153784999998</v>
      </c>
      <c r="C789" s="4">
        <f t="shared" si="171"/>
        <v>4000.002</v>
      </c>
      <c r="D789" s="6">
        <f ca="1">IF(A789&lt;$B$1,VLOOKUP(A789,[1]DI!$A$4:$B$15000,2,FALSE),0)</f>
        <v>5.8999999999999997E-2</v>
      </c>
      <c r="E789" s="4">
        <f t="shared" ca="1" si="164"/>
        <v>2.2751E-4</v>
      </c>
      <c r="F789" s="22">
        <f t="shared" si="163"/>
        <v>1.115</v>
      </c>
      <c r="G789" s="7">
        <f t="shared" ca="1" si="165"/>
        <v>1.0002536736500001</v>
      </c>
      <c r="H789" s="4">
        <f ca="1">TRUNC(PRODUCT(G$10:G788),15)</f>
        <v>1.16459679263648</v>
      </c>
      <c r="I789" s="4">
        <f t="shared" ca="1" si="172"/>
        <v>1.1539191823331201</v>
      </c>
      <c r="J789" s="4">
        <f t="shared" ca="1" si="166"/>
        <v>1.0092533400000001</v>
      </c>
      <c r="K789" s="4">
        <f t="shared" ca="1" si="167"/>
        <v>37.013378500000002</v>
      </c>
      <c r="L789" s="23">
        <f>IF(VLOOKUP(A789,$U$12:$AD$125,8)=VLOOKUP(A788,$U$12:$AD$125,8),0,VLOOKUP(A789,U$12:$AD$125,8))</f>
        <v>0</v>
      </c>
      <c r="M789" s="9">
        <f>IF(L789&gt;0,VLOOKUP(L789,T$12:$AC$125,7),0)</f>
        <v>0</v>
      </c>
      <c r="N789" s="10">
        <f t="shared" si="168"/>
        <v>0</v>
      </c>
      <c r="O789" s="10">
        <f t="shared" ca="1" si="169"/>
        <v>37.013378500000002</v>
      </c>
      <c r="P789" s="24" t="str">
        <f t="shared" si="173"/>
        <v>A+J=</v>
      </c>
      <c r="Q789" s="12">
        <f t="shared" si="174"/>
        <v>43840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</row>
    <row r="790" spans="1:171" x14ac:dyDescent="0.2">
      <c r="A790" s="109">
        <f t="shared" si="170"/>
        <v>43706</v>
      </c>
      <c r="B790" s="4">
        <f t="shared" ca="1" si="161"/>
        <v>4038.03945901</v>
      </c>
      <c r="C790" s="4">
        <f t="shared" si="171"/>
        <v>4000.002</v>
      </c>
      <c r="D790" s="6">
        <f ca="1">IF(A790&lt;$B$1,VLOOKUP(A790,[1]DI!$A$4:$B$15000,2,FALSE),0)</f>
        <v>5.8999999999999997E-2</v>
      </c>
      <c r="E790" s="4">
        <f t="shared" ca="1" si="164"/>
        <v>2.2751E-4</v>
      </c>
      <c r="F790" s="22">
        <f t="shared" si="163"/>
        <v>1.115</v>
      </c>
      <c r="G790" s="7">
        <f t="shared" ca="1" si="165"/>
        <v>1.0002536736500001</v>
      </c>
      <c r="H790" s="4">
        <f ca="1">TRUNC(PRODUCT(G$10:G789),15)</f>
        <v>1.16489222015565</v>
      </c>
      <c r="I790" s="4">
        <f t="shared" ca="1" si="172"/>
        <v>1.1539191823331201</v>
      </c>
      <c r="J790" s="4">
        <f t="shared" ca="1" si="166"/>
        <v>1.00950936</v>
      </c>
      <c r="K790" s="4">
        <f t="shared" ca="1" si="167"/>
        <v>38.037459009999999</v>
      </c>
      <c r="L790" s="23">
        <f>IF(VLOOKUP(A790,$U$12:$AD$125,8)=VLOOKUP(A789,$U$12:$AD$125,8),0,VLOOKUP(A790,U$12:$AD$125,8))</f>
        <v>0</v>
      </c>
      <c r="M790" s="9">
        <f>IF(L790&gt;0,VLOOKUP(L790,T$12:$AC$125,7),0)</f>
        <v>0</v>
      </c>
      <c r="N790" s="10">
        <f t="shared" si="168"/>
        <v>0</v>
      </c>
      <c r="O790" s="10">
        <f t="shared" ca="1" si="169"/>
        <v>38.037459009999999</v>
      </c>
      <c r="P790" s="24" t="str">
        <f t="shared" si="173"/>
        <v>A+J=</v>
      </c>
      <c r="Q790" s="12">
        <f t="shared" si="174"/>
        <v>43840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</row>
    <row r="791" spans="1:171" x14ac:dyDescent="0.2">
      <c r="A791" s="109">
        <f t="shared" si="170"/>
        <v>43707</v>
      </c>
      <c r="B791" s="4">
        <f t="shared" ca="1" si="161"/>
        <v>4039.0638195299998</v>
      </c>
      <c r="C791" s="4">
        <f t="shared" si="171"/>
        <v>4000.002</v>
      </c>
      <c r="D791" s="6">
        <f ca="1">IF(A791&lt;$B$1,VLOOKUP(A791,[1]DI!$A$4:$B$15000,2,FALSE),0)</f>
        <v>5.8999999999999997E-2</v>
      </c>
      <c r="E791" s="4">
        <f t="shared" ca="1" si="164"/>
        <v>2.2751E-4</v>
      </c>
      <c r="F791" s="22">
        <f t="shared" si="163"/>
        <v>1.115</v>
      </c>
      <c r="G791" s="7">
        <f t="shared" ca="1" si="165"/>
        <v>1.0002536736500001</v>
      </c>
      <c r="H791" s="4">
        <f ca="1">TRUNC(PRODUCT(G$10:G790),15)</f>
        <v>1.16518772261699</v>
      </c>
      <c r="I791" s="4">
        <f t="shared" ca="1" si="172"/>
        <v>1.1539191823331201</v>
      </c>
      <c r="J791" s="4">
        <f t="shared" ca="1" si="166"/>
        <v>1.00976545</v>
      </c>
      <c r="K791" s="4">
        <f t="shared" ca="1" si="167"/>
        <v>39.061819530000001</v>
      </c>
      <c r="L791" s="23">
        <f>IF(VLOOKUP(A791,$U$12:$AD$125,8)=VLOOKUP(A790,$U$12:$AD$125,8),0,VLOOKUP(A791,U$12:$AD$125,8))</f>
        <v>0</v>
      </c>
      <c r="M791" s="9">
        <f>IF(L791&gt;0,VLOOKUP(L791,T$12:$AC$125,7),0)</f>
        <v>0</v>
      </c>
      <c r="N791" s="10">
        <f t="shared" si="168"/>
        <v>0</v>
      </c>
      <c r="O791" s="10">
        <f t="shared" ca="1" si="169"/>
        <v>39.061819530000001</v>
      </c>
      <c r="P791" s="24" t="str">
        <f t="shared" si="173"/>
        <v>A+J=</v>
      </c>
      <c r="Q791" s="12">
        <f t="shared" si="174"/>
        <v>43840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</row>
    <row r="792" spans="1:171" x14ac:dyDescent="0.2">
      <c r="A792" s="109">
        <f t="shared" si="170"/>
        <v>43708</v>
      </c>
      <c r="B792" s="4">
        <f t="shared" ca="1" si="161"/>
        <v>4040.0884200400001</v>
      </c>
      <c r="C792" s="4">
        <f t="shared" si="171"/>
        <v>4000.002</v>
      </c>
      <c r="D792" s="6">
        <f ca="1">IF(A792&lt;$B$1,VLOOKUP(A792,[1]DI!$A$4:$B$15000,2,FALSE),0)</f>
        <v>0</v>
      </c>
      <c r="E792" s="4">
        <f t="shared" ca="1" si="164"/>
        <v>0</v>
      </c>
      <c r="F792" s="22">
        <f t="shared" si="163"/>
        <v>1.115</v>
      </c>
      <c r="G792" s="7">
        <f t="shared" ca="1" si="165"/>
        <v>1</v>
      </c>
      <c r="H792" s="4">
        <f ca="1">TRUNC(PRODUCT(G$10:G791),15)</f>
        <v>1.1654833000395199</v>
      </c>
      <c r="I792" s="4">
        <f t="shared" ca="1" si="172"/>
        <v>1.1539191823331201</v>
      </c>
      <c r="J792" s="4">
        <f t="shared" ca="1" si="166"/>
        <v>1.0100216</v>
      </c>
      <c r="K792" s="4">
        <f t="shared" ca="1" si="167"/>
        <v>40.08642004</v>
      </c>
      <c r="L792" s="23">
        <f>IF(VLOOKUP(A792,$U$12:$AD$125,8)=VLOOKUP(A791,$U$12:$AD$125,8),0,VLOOKUP(A792,U$12:$AD$125,8))</f>
        <v>0</v>
      </c>
      <c r="M792" s="9">
        <f>IF(L792&gt;0,VLOOKUP(L792,T$12:$AC$125,7),0)</f>
        <v>0</v>
      </c>
      <c r="N792" s="10">
        <f t="shared" si="168"/>
        <v>0</v>
      </c>
      <c r="O792" s="10">
        <f t="shared" ca="1" si="169"/>
        <v>40.08642004</v>
      </c>
      <c r="P792" s="24" t="str">
        <f t="shared" si="173"/>
        <v>A+J=</v>
      </c>
      <c r="Q792" s="12">
        <f t="shared" si="174"/>
        <v>43840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</row>
    <row r="793" spans="1:171" x14ac:dyDescent="0.2">
      <c r="A793" s="109">
        <f t="shared" si="170"/>
        <v>43709</v>
      </c>
      <c r="B793" s="4">
        <f t="shared" ca="1" si="161"/>
        <v>4040.0884200400001</v>
      </c>
      <c r="C793" s="4">
        <f t="shared" si="171"/>
        <v>4000.002</v>
      </c>
      <c r="D793" s="6">
        <f ca="1">IF(A793&lt;$B$1,VLOOKUP(A793,[1]DI!$A$4:$B$15000,2,FALSE),0)</f>
        <v>0</v>
      </c>
      <c r="E793" s="4">
        <f t="shared" ca="1" si="164"/>
        <v>0</v>
      </c>
      <c r="F793" s="22">
        <f t="shared" si="163"/>
        <v>1.115</v>
      </c>
      <c r="G793" s="7">
        <f t="shared" ca="1" si="165"/>
        <v>1</v>
      </c>
      <c r="H793" s="4">
        <f ca="1">TRUNC(PRODUCT(G$10:G792),15)</f>
        <v>1.1654833000395199</v>
      </c>
      <c r="I793" s="4">
        <f t="shared" ca="1" si="172"/>
        <v>1.1539191823331201</v>
      </c>
      <c r="J793" s="4">
        <f t="shared" ca="1" si="166"/>
        <v>1.0100216</v>
      </c>
      <c r="K793" s="4">
        <f t="shared" ca="1" si="167"/>
        <v>40.08642004</v>
      </c>
      <c r="L793" s="23">
        <f>IF(VLOOKUP(A793,$U$12:$AD$125,8)=VLOOKUP(A792,$U$12:$AD$125,8),0,VLOOKUP(A793,U$12:$AD$125,8))</f>
        <v>0</v>
      </c>
      <c r="M793" s="9">
        <f>IF(L793&gt;0,VLOOKUP(L793,T$12:$AC$125,7),0)</f>
        <v>0</v>
      </c>
      <c r="N793" s="10">
        <f t="shared" si="168"/>
        <v>0</v>
      </c>
      <c r="O793" s="10">
        <f t="shared" ca="1" si="169"/>
        <v>40.08642004</v>
      </c>
      <c r="P793" s="24" t="str">
        <f t="shared" si="173"/>
        <v>A+J=</v>
      </c>
      <c r="Q793" s="12">
        <f t="shared" si="174"/>
        <v>43840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</row>
    <row r="794" spans="1:171" x14ac:dyDescent="0.2">
      <c r="A794" s="109">
        <f t="shared" si="170"/>
        <v>43710</v>
      </c>
      <c r="B794" s="4">
        <f t="shared" ca="1" si="161"/>
        <v>4040.0884200400001</v>
      </c>
      <c r="C794" s="4">
        <f t="shared" si="171"/>
        <v>4000.002</v>
      </c>
      <c r="D794" s="6">
        <f ca="1">IF(A794&lt;$B$1,VLOOKUP(A794,[1]DI!$A$4:$B$15000,2,FALSE),0)</f>
        <v>5.8999999999999997E-2</v>
      </c>
      <c r="E794" s="4">
        <f t="shared" ca="1" si="164"/>
        <v>2.2751E-4</v>
      </c>
      <c r="F794" s="22">
        <f t="shared" si="163"/>
        <v>1.115</v>
      </c>
      <c r="G794" s="7">
        <f t="shared" ca="1" si="165"/>
        <v>1.0002536736500001</v>
      </c>
      <c r="H794" s="4">
        <f ca="1">TRUNC(PRODUCT(G$10:G793),15)</f>
        <v>1.1654833000395199</v>
      </c>
      <c r="I794" s="4">
        <f t="shared" ca="1" si="172"/>
        <v>1.1539191823331201</v>
      </c>
      <c r="J794" s="4">
        <f t="shared" ca="1" si="166"/>
        <v>1.0100216</v>
      </c>
      <c r="K794" s="4">
        <f t="shared" ca="1" si="167"/>
        <v>40.08642004</v>
      </c>
      <c r="L794" s="23">
        <f>IF(VLOOKUP(A794,$U$12:$AD$125,8)=VLOOKUP(A793,$U$12:$AD$125,8),0,VLOOKUP(A794,U$12:$AD$125,8))</f>
        <v>0</v>
      </c>
      <c r="M794" s="9">
        <f>IF(L794&gt;0,VLOOKUP(L794,T$12:$AC$125,7),0)</f>
        <v>0</v>
      </c>
      <c r="N794" s="10">
        <f t="shared" si="168"/>
        <v>0</v>
      </c>
      <c r="O794" s="10">
        <f t="shared" ca="1" si="169"/>
        <v>40.08642004</v>
      </c>
      <c r="P794" s="24" t="str">
        <f t="shared" si="173"/>
        <v>A+J=</v>
      </c>
      <c r="Q794" s="12">
        <f t="shared" si="174"/>
        <v>43840</v>
      </c>
      <c r="R794" s="13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8"/>
      <c r="FN794" s="38"/>
      <c r="FO794" s="38"/>
    </row>
    <row r="795" spans="1:171" x14ac:dyDescent="0.2">
      <c r="A795" s="109">
        <f t="shared" si="170"/>
        <v>43711</v>
      </c>
      <c r="B795" s="4">
        <f t="shared" ca="1" si="161"/>
        <v>4041.1133005500001</v>
      </c>
      <c r="C795" s="4">
        <f t="shared" si="171"/>
        <v>4000.002</v>
      </c>
      <c r="D795" s="6">
        <f ca="1">IF(A795&lt;$B$1,VLOOKUP(A795,[1]DI!$A$4:$B$15000,2,FALSE),0)</f>
        <v>5.8999999999999997E-2</v>
      </c>
      <c r="E795" s="4">
        <f t="shared" ca="1" si="164"/>
        <v>2.2751E-4</v>
      </c>
      <c r="F795" s="22">
        <f t="shared" si="163"/>
        <v>1.115</v>
      </c>
      <c r="G795" s="7">
        <f t="shared" ca="1" si="165"/>
        <v>1.0002536736500001</v>
      </c>
      <c r="H795" s="4">
        <f ca="1">TRUNC(PRODUCT(G$10:G794),15)</f>
        <v>1.1657789524422599</v>
      </c>
      <c r="I795" s="4">
        <f t="shared" ca="1" si="172"/>
        <v>1.1539191823331201</v>
      </c>
      <c r="J795" s="4">
        <f t="shared" ca="1" si="166"/>
        <v>1.01027782</v>
      </c>
      <c r="K795" s="4">
        <f t="shared" ca="1" si="167"/>
        <v>41.111300550000003</v>
      </c>
      <c r="L795" s="23">
        <f>IF(VLOOKUP(A795,$U$12:$AD$125,8)=VLOOKUP(A794,$U$12:$AD$125,8),0,VLOOKUP(A795,U$12:$AD$125,8))</f>
        <v>0</v>
      </c>
      <c r="M795" s="9">
        <f>IF(L795&gt;0,VLOOKUP(L795,T$12:$AC$125,7),0)</f>
        <v>0</v>
      </c>
      <c r="N795" s="10">
        <f t="shared" si="168"/>
        <v>0</v>
      </c>
      <c r="O795" s="10">
        <f t="shared" ca="1" si="169"/>
        <v>41.111300550000003</v>
      </c>
      <c r="P795" s="24" t="str">
        <f t="shared" si="173"/>
        <v>A+J=</v>
      </c>
      <c r="Q795" s="12">
        <f t="shared" si="174"/>
        <v>43840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</row>
    <row r="796" spans="1:171" x14ac:dyDescent="0.2">
      <c r="A796" s="109">
        <f t="shared" si="170"/>
        <v>43712</v>
      </c>
      <c r="B796" s="4">
        <f t="shared" ca="1" si="161"/>
        <v>4042.1384210599999</v>
      </c>
      <c r="C796" s="4">
        <f t="shared" si="171"/>
        <v>4000.002</v>
      </c>
      <c r="D796" s="6">
        <f ca="1">IF(A796&lt;$B$1,VLOOKUP(A796,[1]DI!$A$4:$B$15000,2,FALSE),0)</f>
        <v>5.8999999999999997E-2</v>
      </c>
      <c r="E796" s="4">
        <f t="shared" ca="1" si="164"/>
        <v>2.2751E-4</v>
      </c>
      <c r="F796" s="22">
        <f t="shared" si="163"/>
        <v>1.115</v>
      </c>
      <c r="G796" s="7">
        <f t="shared" ca="1" si="165"/>
        <v>1.0002536736500001</v>
      </c>
      <c r="H796" s="4">
        <f ca="1">TRUNC(PRODUCT(G$10:G795),15)</f>
        <v>1.1660746798442201</v>
      </c>
      <c r="I796" s="4">
        <f t="shared" ca="1" si="172"/>
        <v>1.1539191823331201</v>
      </c>
      <c r="J796" s="4">
        <f t="shared" ca="1" si="166"/>
        <v>1.0105341000000001</v>
      </c>
      <c r="K796" s="4">
        <f t="shared" ca="1" si="167"/>
        <v>42.136421060000004</v>
      </c>
      <c r="L796" s="23">
        <f>IF(VLOOKUP(A796,$U$12:$AD$125,8)=VLOOKUP(A795,$U$12:$AD$125,8),0,VLOOKUP(A796,U$12:$AD$125,8))</f>
        <v>0</v>
      </c>
      <c r="M796" s="9">
        <f>IF(L796&gt;0,VLOOKUP(L796,T$12:$AC$125,7),0)</f>
        <v>0</v>
      </c>
      <c r="N796" s="10">
        <f t="shared" si="168"/>
        <v>0</v>
      </c>
      <c r="O796" s="10">
        <f t="shared" ca="1" si="169"/>
        <v>42.136421060000004</v>
      </c>
      <c r="P796" s="24" t="str">
        <f t="shared" si="173"/>
        <v>A+J=</v>
      </c>
      <c r="Q796" s="12">
        <f t="shared" si="174"/>
        <v>43840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</row>
    <row r="797" spans="1:171" x14ac:dyDescent="0.2">
      <c r="A797" s="109">
        <f t="shared" si="170"/>
        <v>43713</v>
      </c>
      <c r="B797" s="4">
        <f t="shared" ca="1" si="161"/>
        <v>4043.16378158</v>
      </c>
      <c r="C797" s="4">
        <f t="shared" si="171"/>
        <v>4000.002</v>
      </c>
      <c r="D797" s="6">
        <f ca="1">IF(A797&lt;$B$1,VLOOKUP(A797,[1]DI!$A$4:$B$15000,2,FALSE),0)</f>
        <v>5.8999999999999997E-2</v>
      </c>
      <c r="E797" s="4">
        <f t="shared" ca="1" si="164"/>
        <v>2.2751E-4</v>
      </c>
      <c r="F797" s="22">
        <f t="shared" si="163"/>
        <v>1.115</v>
      </c>
      <c r="G797" s="7">
        <f t="shared" ca="1" si="165"/>
        <v>1.0002536736500001</v>
      </c>
      <c r="H797" s="4">
        <f ca="1">TRUNC(PRODUCT(G$10:G796),15)</f>
        <v>1.1663704822644301</v>
      </c>
      <c r="I797" s="4">
        <f t="shared" ca="1" si="172"/>
        <v>1.1539191823331201</v>
      </c>
      <c r="J797" s="4">
        <f t="shared" ca="1" si="166"/>
        <v>1.0107904400000001</v>
      </c>
      <c r="K797" s="4">
        <f t="shared" ca="1" si="167"/>
        <v>43.161781580000003</v>
      </c>
      <c r="L797" s="23">
        <f>IF(VLOOKUP(A797,$U$12:$AD$125,8)=VLOOKUP(A796,$U$12:$AD$125,8),0,VLOOKUP(A797,U$12:$AD$125,8))</f>
        <v>0</v>
      </c>
      <c r="M797" s="9">
        <f>IF(L797&gt;0,VLOOKUP(L797,T$12:$AC$125,7),0)</f>
        <v>0</v>
      </c>
      <c r="N797" s="10">
        <f t="shared" si="168"/>
        <v>0</v>
      </c>
      <c r="O797" s="10">
        <f t="shared" ca="1" si="169"/>
        <v>43.161781580000003</v>
      </c>
      <c r="P797" s="24" t="str">
        <f t="shared" si="173"/>
        <v>A+J=</v>
      </c>
      <c r="Q797" s="12">
        <f t="shared" si="174"/>
        <v>43840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</row>
    <row r="798" spans="1:171" x14ac:dyDescent="0.2">
      <c r="A798" s="109">
        <f t="shared" si="170"/>
        <v>43714</v>
      </c>
      <c r="B798" s="4">
        <f t="shared" ref="B798:B861" ca="1" si="175">IF(A798&lt;=TODAY(),C798+K798,IF(AND(A798&gt;TODAY(),A798&lt;=$B$1),IF(VLOOKUP(TODAY(),$A$10:$D$1400,4,FALSE)=0,"n.d",C798+K798),"n.d"))</f>
        <v>4044.1894220899999</v>
      </c>
      <c r="C798" s="4">
        <f t="shared" si="171"/>
        <v>4000.002</v>
      </c>
      <c r="D798" s="6">
        <f ca="1">IF(A798&lt;$B$1,VLOOKUP(A798,[1]DI!$A$4:$B$15000,2,FALSE),0)</f>
        <v>5.8999999999999997E-2</v>
      </c>
      <c r="E798" s="4">
        <f t="shared" ca="1" si="164"/>
        <v>2.2751E-4</v>
      </c>
      <c r="F798" s="22">
        <f t="shared" si="163"/>
        <v>1.115</v>
      </c>
      <c r="G798" s="7">
        <f t="shared" ca="1" si="165"/>
        <v>1.0002536736500001</v>
      </c>
      <c r="H798" s="4">
        <f ca="1">TRUNC(PRODUCT(G$10:G797),15)</f>
        <v>1.16666635972191</v>
      </c>
      <c r="I798" s="4">
        <f t="shared" ca="1" si="172"/>
        <v>1.1539191823331201</v>
      </c>
      <c r="J798" s="4">
        <f t="shared" ca="1" si="166"/>
        <v>1.0110468500000001</v>
      </c>
      <c r="K798" s="4">
        <f t="shared" ca="1" si="167"/>
        <v>44.187422089999998</v>
      </c>
      <c r="L798" s="23">
        <f>IF(VLOOKUP(A798,$U$12:$AD$125,8)=VLOOKUP(A797,$U$12:$AD$125,8),0,VLOOKUP(A798,U$12:$AD$125,8))</f>
        <v>0</v>
      </c>
      <c r="M798" s="9">
        <f>IF(L798&gt;0,VLOOKUP(L798,T$12:$AC$125,7),0)</f>
        <v>0</v>
      </c>
      <c r="N798" s="10">
        <f t="shared" si="168"/>
        <v>0</v>
      </c>
      <c r="O798" s="10">
        <f t="shared" ca="1" si="169"/>
        <v>44.187422089999998</v>
      </c>
      <c r="P798" s="24" t="str">
        <f t="shared" si="173"/>
        <v>A+J=</v>
      </c>
      <c r="Q798" s="12">
        <f t="shared" si="174"/>
        <v>43840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</row>
    <row r="799" spans="1:171" x14ac:dyDescent="0.2">
      <c r="A799" s="109">
        <f t="shared" si="170"/>
        <v>43715</v>
      </c>
      <c r="B799" s="4">
        <f t="shared" ca="1" si="175"/>
        <v>4045.2153426</v>
      </c>
      <c r="C799" s="4">
        <f t="shared" si="171"/>
        <v>4000.002</v>
      </c>
      <c r="D799" s="6">
        <f ca="1">IF(A799&lt;$B$1,VLOOKUP(A799,[1]DI!$A$4:$B$15000,2,FALSE),0)</f>
        <v>0</v>
      </c>
      <c r="E799" s="4">
        <f t="shared" ca="1" si="164"/>
        <v>0</v>
      </c>
      <c r="F799" s="22">
        <f t="shared" si="163"/>
        <v>1.115</v>
      </c>
      <c r="G799" s="7">
        <f t="shared" ca="1" si="165"/>
        <v>1</v>
      </c>
      <c r="H799" s="4">
        <f ca="1">TRUNC(PRODUCT(G$10:G798),15)</f>
        <v>1.16696231223572</v>
      </c>
      <c r="I799" s="4">
        <f t="shared" ca="1" si="172"/>
        <v>1.1539191823331201</v>
      </c>
      <c r="J799" s="4">
        <f t="shared" ca="1" si="166"/>
        <v>1.0113033300000001</v>
      </c>
      <c r="K799" s="4">
        <f t="shared" ca="1" si="167"/>
        <v>45.213342599999997</v>
      </c>
      <c r="L799" s="23">
        <f>IF(VLOOKUP(A799,$U$12:$AD$125,8)=VLOOKUP(A798,$U$12:$AD$125,8),0,VLOOKUP(A799,U$12:$AD$125,8))</f>
        <v>0</v>
      </c>
      <c r="M799" s="9">
        <f>IF(L799&gt;0,VLOOKUP(L799,T$12:$AC$125,7),0)</f>
        <v>0</v>
      </c>
      <c r="N799" s="10">
        <f t="shared" si="168"/>
        <v>0</v>
      </c>
      <c r="O799" s="10">
        <f t="shared" ca="1" si="169"/>
        <v>45.213342599999997</v>
      </c>
      <c r="P799" s="24" t="str">
        <f t="shared" si="173"/>
        <v>A+J=</v>
      </c>
      <c r="Q799" s="12">
        <f t="shared" si="174"/>
        <v>43840</v>
      </c>
      <c r="R799" s="63"/>
      <c r="S799" s="36" t="s">
        <v>84</v>
      </c>
      <c r="T799" s="36" t="s">
        <v>10</v>
      </c>
      <c r="U799" s="36" t="s">
        <v>10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</row>
    <row r="800" spans="1:171" x14ac:dyDescent="0.2">
      <c r="A800" s="109">
        <f t="shared" si="170"/>
        <v>43716</v>
      </c>
      <c r="B800" s="4">
        <f t="shared" ca="1" si="175"/>
        <v>4045.2153426</v>
      </c>
      <c r="C800" s="4">
        <f t="shared" si="171"/>
        <v>4000.002</v>
      </c>
      <c r="D800" s="6">
        <f ca="1">IF(A800&lt;$B$1,VLOOKUP(A800,[1]DI!$A$4:$B$15000,2,FALSE),0)</f>
        <v>0</v>
      </c>
      <c r="E800" s="4">
        <f t="shared" ca="1" si="164"/>
        <v>0</v>
      </c>
      <c r="F800" s="22">
        <f t="shared" si="163"/>
        <v>1.115</v>
      </c>
      <c r="G800" s="7">
        <f t="shared" ca="1" si="165"/>
        <v>1</v>
      </c>
      <c r="H800" s="4">
        <f ca="1">TRUNC(PRODUCT(G$10:G799),15)</f>
        <v>1.16696231223572</v>
      </c>
      <c r="I800" s="4">
        <f t="shared" ca="1" si="172"/>
        <v>1.1539191823331201</v>
      </c>
      <c r="J800" s="4">
        <f t="shared" ca="1" si="166"/>
        <v>1.0113033300000001</v>
      </c>
      <c r="K800" s="4">
        <f t="shared" ca="1" si="167"/>
        <v>45.213342599999997</v>
      </c>
      <c r="L800" s="23">
        <f>IF(VLOOKUP(A800,$U$12:$AD$125,8)=VLOOKUP(A799,$U$12:$AD$125,8),0,VLOOKUP(A800,U$12:$AD$125,8))</f>
        <v>0</v>
      </c>
      <c r="M800" s="9">
        <f>IF(L800&gt;0,VLOOKUP(L800,T$12:$AC$125,7),0)</f>
        <v>0</v>
      </c>
      <c r="N800" s="10">
        <f t="shared" si="168"/>
        <v>0</v>
      </c>
      <c r="O800" s="10">
        <f t="shared" ca="1" si="169"/>
        <v>45.213342599999997</v>
      </c>
      <c r="P800" s="24" t="str">
        <f t="shared" si="173"/>
        <v>A+J=</v>
      </c>
      <c r="Q800" s="12">
        <f t="shared" si="174"/>
        <v>43840</v>
      </c>
      <c r="R800" s="45"/>
      <c r="S800" s="65">
        <v>37721000</v>
      </c>
      <c r="T800" s="65">
        <f>(S800-R800)</f>
        <v>37721000</v>
      </c>
      <c r="U800" s="61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</row>
    <row r="801" spans="1:168" x14ac:dyDescent="0.2">
      <c r="A801" s="109">
        <f t="shared" si="170"/>
        <v>43717</v>
      </c>
      <c r="B801" s="4">
        <f t="shared" ca="1" si="175"/>
        <v>4045.2153426</v>
      </c>
      <c r="C801" s="4">
        <f t="shared" si="171"/>
        <v>4000.002</v>
      </c>
      <c r="D801" s="6">
        <f ca="1">IF(A801&lt;$B$1,VLOOKUP(A801,[1]DI!$A$4:$B$15000,2,FALSE),0)</f>
        <v>5.8999999999999997E-2</v>
      </c>
      <c r="E801" s="4">
        <f t="shared" ca="1" si="164"/>
        <v>2.2751E-4</v>
      </c>
      <c r="F801" s="22">
        <f t="shared" si="163"/>
        <v>1.115</v>
      </c>
      <c r="G801" s="7">
        <f t="shared" ca="1" si="165"/>
        <v>1.0002536736500001</v>
      </c>
      <c r="H801" s="4">
        <f ca="1">TRUNC(PRODUCT(G$10:G800),15)</f>
        <v>1.16696231223572</v>
      </c>
      <c r="I801" s="4">
        <f t="shared" ca="1" si="172"/>
        <v>1.1539191823331201</v>
      </c>
      <c r="J801" s="4">
        <f t="shared" ca="1" si="166"/>
        <v>1.0113033300000001</v>
      </c>
      <c r="K801" s="4">
        <f t="shared" ca="1" si="167"/>
        <v>45.213342599999997</v>
      </c>
      <c r="L801" s="23">
        <f>IF(VLOOKUP(A801,$U$12:$AD$125,8)=VLOOKUP(A800,$U$12:$AD$125,8),0,VLOOKUP(A801,U$12:$AD$125,8))</f>
        <v>0</v>
      </c>
      <c r="M801" s="9">
        <f>IF(L801&gt;0,VLOOKUP(L801,T$12:$AC$125,7),0)</f>
        <v>0</v>
      </c>
      <c r="N801" s="10">
        <f t="shared" si="168"/>
        <v>0</v>
      </c>
      <c r="O801" s="10">
        <f t="shared" ca="1" si="169"/>
        <v>45.213342599999997</v>
      </c>
      <c r="P801" s="24" t="str">
        <f t="shared" si="173"/>
        <v>A+J=</v>
      </c>
      <c r="Q801" s="12">
        <f t="shared" si="174"/>
        <v>43840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</row>
    <row r="802" spans="1:168" x14ac:dyDescent="0.2">
      <c r="A802" s="109">
        <f t="shared" si="170"/>
        <v>43718</v>
      </c>
      <c r="B802" s="4">
        <f t="shared" ca="1" si="175"/>
        <v>4046.2415031099999</v>
      </c>
      <c r="C802" s="4">
        <f t="shared" si="171"/>
        <v>4000.002</v>
      </c>
      <c r="D802" s="6">
        <f ca="1">IF(A802&lt;$B$1,VLOOKUP(A802,[1]DI!$A$4:$B$15000,2,FALSE),0)</f>
        <v>5.8999999999999997E-2</v>
      </c>
      <c r="E802" s="4">
        <f t="shared" ca="1" si="164"/>
        <v>2.2751E-4</v>
      </c>
      <c r="F802" s="22">
        <f t="shared" si="163"/>
        <v>1.115</v>
      </c>
      <c r="G802" s="7">
        <f t="shared" ca="1" si="165"/>
        <v>1.0002536736500001</v>
      </c>
      <c r="H802" s="4">
        <f ca="1">TRUNC(PRODUCT(G$10:G801),15)</f>
        <v>1.1672583398248699</v>
      </c>
      <c r="I802" s="4">
        <f t="shared" ca="1" si="172"/>
        <v>1.1539191823331201</v>
      </c>
      <c r="J802" s="4">
        <f t="shared" ca="1" si="166"/>
        <v>1.0115598699999999</v>
      </c>
      <c r="K802" s="4">
        <f t="shared" ca="1" si="167"/>
        <v>46.239503110000001</v>
      </c>
      <c r="L802" s="23">
        <f>IF(VLOOKUP(A802,$U$12:$AD$125,8)=VLOOKUP(A801,$U$12:$AD$125,8),0,VLOOKUP(A802,U$12:$AD$125,8))</f>
        <v>0</v>
      </c>
      <c r="M802" s="9">
        <f>IF(L802&gt;0,VLOOKUP(L802,T$12:$AC$125,7),0)</f>
        <v>0</v>
      </c>
      <c r="N802" s="10">
        <f t="shared" si="168"/>
        <v>0</v>
      </c>
      <c r="O802" s="10">
        <f t="shared" ca="1" si="169"/>
        <v>46.239503110000001</v>
      </c>
      <c r="P802" s="24" t="str">
        <f t="shared" si="173"/>
        <v>A+J=</v>
      </c>
      <c r="Q802" s="12">
        <f t="shared" si="174"/>
        <v>43840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</row>
    <row r="803" spans="1:168" x14ac:dyDescent="0.2">
      <c r="A803" s="109">
        <f t="shared" si="170"/>
        <v>43719</v>
      </c>
      <c r="B803" s="4">
        <f t="shared" ca="1" si="175"/>
        <v>4047.26794363</v>
      </c>
      <c r="C803" s="4">
        <f t="shared" si="171"/>
        <v>4000.002</v>
      </c>
      <c r="D803" s="6">
        <f ca="1">IF(A803&lt;$B$1,VLOOKUP(A803,[1]DI!$A$4:$B$15000,2,FALSE),0)</f>
        <v>5.8999999999999997E-2</v>
      </c>
      <c r="E803" s="4">
        <f t="shared" ca="1" si="164"/>
        <v>2.2751E-4</v>
      </c>
      <c r="F803" s="22">
        <f t="shared" si="163"/>
        <v>1.115</v>
      </c>
      <c r="G803" s="7">
        <f t="shared" ca="1" si="165"/>
        <v>1.0002536736500001</v>
      </c>
      <c r="H803" s="4">
        <f ca="1">TRUNC(PRODUCT(G$10:G802),15)</f>
        <v>1.1675544425084301</v>
      </c>
      <c r="I803" s="4">
        <f t="shared" ca="1" si="172"/>
        <v>1.1539191823331201</v>
      </c>
      <c r="J803" s="4">
        <f t="shared" ca="1" si="166"/>
        <v>1.01181648</v>
      </c>
      <c r="K803" s="4">
        <f t="shared" ca="1" si="167"/>
        <v>47.265943630000002</v>
      </c>
      <c r="L803" s="23">
        <f>IF(VLOOKUP(A803,$U$12:$AD$125,8)=VLOOKUP(A802,$U$12:$AD$125,8),0,VLOOKUP(A803,U$12:$AD$125,8))</f>
        <v>0</v>
      </c>
      <c r="M803" s="9">
        <f>IF(L803&gt;0,VLOOKUP(L803,T$12:$AC$125,7),0)</f>
        <v>0</v>
      </c>
      <c r="N803" s="10">
        <f t="shared" si="168"/>
        <v>0</v>
      </c>
      <c r="O803" s="10">
        <f t="shared" ca="1" si="169"/>
        <v>47.265943630000002</v>
      </c>
      <c r="P803" s="24" t="str">
        <f t="shared" si="173"/>
        <v>A+J=</v>
      </c>
      <c r="Q803" s="12">
        <f t="shared" si="174"/>
        <v>43840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</row>
    <row r="804" spans="1:168" x14ac:dyDescent="0.2">
      <c r="A804" s="109">
        <f t="shared" si="170"/>
        <v>43720</v>
      </c>
      <c r="B804" s="4">
        <f t="shared" ca="1" si="175"/>
        <v>4048.29462414</v>
      </c>
      <c r="C804" s="4">
        <f t="shared" si="171"/>
        <v>4000.002</v>
      </c>
      <c r="D804" s="6">
        <f ca="1">IF(A804&lt;$B$1,VLOOKUP(A804,[1]DI!$A$4:$B$15000,2,FALSE),0)</f>
        <v>5.8999999999999997E-2</v>
      </c>
      <c r="E804" s="4">
        <f t="shared" ca="1" si="164"/>
        <v>2.2751E-4</v>
      </c>
      <c r="F804" s="22">
        <f t="shared" si="163"/>
        <v>1.115</v>
      </c>
      <c r="G804" s="7">
        <f t="shared" ca="1" si="165"/>
        <v>1.0002536736500001</v>
      </c>
      <c r="H804" s="4">
        <f ca="1">TRUNC(PRODUCT(G$10:G803),15)</f>
        <v>1.16785062030544</v>
      </c>
      <c r="I804" s="4">
        <f t="shared" ca="1" si="172"/>
        <v>1.1539191823331201</v>
      </c>
      <c r="J804" s="4">
        <f t="shared" ca="1" si="166"/>
        <v>1.01207315</v>
      </c>
      <c r="K804" s="4">
        <f t="shared" ca="1" si="167"/>
        <v>48.292624140000001</v>
      </c>
      <c r="L804" s="23">
        <f>IF(VLOOKUP(A804,$U$12:$AD$125,8)=VLOOKUP(A803,$U$12:$AD$125,8),0,VLOOKUP(A804,U$12:$AD$125,8))</f>
        <v>0</v>
      </c>
      <c r="M804" s="9">
        <f>IF(L804&gt;0,VLOOKUP(L804,T$12:$AC$125,7),0)</f>
        <v>0</v>
      </c>
      <c r="N804" s="10">
        <f t="shared" si="168"/>
        <v>0</v>
      </c>
      <c r="O804" s="10">
        <f t="shared" ca="1" si="169"/>
        <v>48.292624140000001</v>
      </c>
      <c r="P804" s="24" t="str">
        <f t="shared" si="173"/>
        <v>A+J=</v>
      </c>
      <c r="Q804" s="12">
        <f t="shared" si="174"/>
        <v>43840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</row>
    <row r="805" spans="1:168" x14ac:dyDescent="0.2">
      <c r="A805" s="109">
        <f t="shared" si="170"/>
        <v>43721</v>
      </c>
      <c r="B805" s="4">
        <f t="shared" ca="1" si="175"/>
        <v>4049.3215846499997</v>
      </c>
      <c r="C805" s="4">
        <f t="shared" si="171"/>
        <v>4000.002</v>
      </c>
      <c r="D805" s="6">
        <f ca="1">IF(A805&lt;$B$1,VLOOKUP(A805,[1]DI!$A$4:$B$15000,2,FALSE),0)</f>
        <v>5.8999999999999997E-2</v>
      </c>
      <c r="E805" s="4">
        <f t="shared" ca="1" si="164"/>
        <v>2.2751E-4</v>
      </c>
      <c r="F805" s="22">
        <f t="shared" si="163"/>
        <v>1.115</v>
      </c>
      <c r="G805" s="7">
        <f t="shared" ca="1" si="165"/>
        <v>1.0002536736500001</v>
      </c>
      <c r="H805" s="4">
        <f ca="1">TRUNC(PRODUCT(G$10:G804),15)</f>
        <v>1.16814687323494</v>
      </c>
      <c r="I805" s="4">
        <f t="shared" ca="1" si="172"/>
        <v>1.1539191823331201</v>
      </c>
      <c r="J805" s="4">
        <f t="shared" ca="1" si="166"/>
        <v>1.01232989</v>
      </c>
      <c r="K805" s="4">
        <f t="shared" ca="1" si="167"/>
        <v>49.319584650000003</v>
      </c>
      <c r="L805" s="23">
        <f>IF(VLOOKUP(A805,$U$12:$AD$125,8)=VLOOKUP(A804,$U$12:$AD$125,8),0,VLOOKUP(A805,U$12:$AD$125,8))</f>
        <v>0</v>
      </c>
      <c r="M805" s="9">
        <f>IF(L805&gt;0,VLOOKUP(L805,T$12:$AC$125,7),0)</f>
        <v>0</v>
      </c>
      <c r="N805" s="10">
        <f t="shared" si="168"/>
        <v>0</v>
      </c>
      <c r="O805" s="10">
        <f t="shared" ca="1" si="169"/>
        <v>49.319584650000003</v>
      </c>
      <c r="P805" s="24" t="str">
        <f t="shared" si="173"/>
        <v>A+J=</v>
      </c>
      <c r="Q805" s="12">
        <f t="shared" si="174"/>
        <v>43840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</row>
    <row r="806" spans="1:168" x14ac:dyDescent="0.2">
      <c r="A806" s="109">
        <f t="shared" si="170"/>
        <v>43722</v>
      </c>
      <c r="B806" s="4">
        <f t="shared" ca="1" si="175"/>
        <v>4050.3487851700002</v>
      </c>
      <c r="C806" s="4">
        <f t="shared" si="171"/>
        <v>4000.002</v>
      </c>
      <c r="D806" s="6">
        <f ca="1">IF(A806&lt;$B$1,VLOOKUP(A806,[1]DI!$A$4:$B$15000,2,FALSE),0)</f>
        <v>0</v>
      </c>
      <c r="E806" s="4">
        <f t="shared" ca="1" si="164"/>
        <v>0</v>
      </c>
      <c r="F806" s="22">
        <f t="shared" si="163"/>
        <v>1.115</v>
      </c>
      <c r="G806" s="7">
        <f t="shared" ca="1" si="165"/>
        <v>1</v>
      </c>
      <c r="H806" s="4">
        <f ca="1">TRUNC(PRODUCT(G$10:G805),15)</f>
        <v>1.16844320131601</v>
      </c>
      <c r="I806" s="4">
        <f t="shared" ca="1" si="172"/>
        <v>1.1539191823331201</v>
      </c>
      <c r="J806" s="4">
        <f t="shared" ca="1" si="166"/>
        <v>1.01258669</v>
      </c>
      <c r="K806" s="4">
        <f t="shared" ca="1" si="167"/>
        <v>50.346785169999997</v>
      </c>
      <c r="L806" s="23">
        <f>IF(VLOOKUP(A806,$U$12:$AD$125,8)=VLOOKUP(A805,$U$12:$AD$125,8),0,VLOOKUP(A806,U$12:$AD$125,8))</f>
        <v>0</v>
      </c>
      <c r="M806" s="9">
        <f>IF(L806&gt;0,VLOOKUP(L806,T$12:$AC$125,7),0)</f>
        <v>0</v>
      </c>
      <c r="N806" s="10">
        <f t="shared" si="168"/>
        <v>0</v>
      </c>
      <c r="O806" s="10">
        <f t="shared" ca="1" si="169"/>
        <v>50.346785169999997</v>
      </c>
      <c r="P806" s="24" t="str">
        <f t="shared" si="173"/>
        <v>A+J=</v>
      </c>
      <c r="Q806" s="12">
        <f t="shared" si="174"/>
        <v>43840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</row>
    <row r="807" spans="1:168" x14ac:dyDescent="0.2">
      <c r="A807" s="109">
        <f t="shared" si="170"/>
        <v>43723</v>
      </c>
      <c r="B807" s="4">
        <f t="shared" ca="1" si="175"/>
        <v>4050.3487851700002</v>
      </c>
      <c r="C807" s="4">
        <f t="shared" si="171"/>
        <v>4000.002</v>
      </c>
      <c r="D807" s="6">
        <f ca="1">IF(A807&lt;$B$1,VLOOKUP(A807,[1]DI!$A$4:$B$15000,2,FALSE),0)</f>
        <v>0</v>
      </c>
      <c r="E807" s="4">
        <f t="shared" ca="1" si="164"/>
        <v>0</v>
      </c>
      <c r="F807" s="22">
        <f t="shared" si="163"/>
        <v>1.115</v>
      </c>
      <c r="G807" s="7">
        <f t="shared" ca="1" si="165"/>
        <v>1</v>
      </c>
      <c r="H807" s="4">
        <f ca="1">TRUNC(PRODUCT(G$10:G806),15)</f>
        <v>1.16844320131601</v>
      </c>
      <c r="I807" s="4">
        <f t="shared" ca="1" si="172"/>
        <v>1.1539191823331201</v>
      </c>
      <c r="J807" s="4">
        <f t="shared" ca="1" si="166"/>
        <v>1.01258669</v>
      </c>
      <c r="K807" s="4">
        <f t="shared" ca="1" si="167"/>
        <v>50.346785169999997</v>
      </c>
      <c r="L807" s="23">
        <f>IF(VLOOKUP(A807,$U$12:$AD$125,8)=VLOOKUP(A806,$U$12:$AD$125,8),0,VLOOKUP(A807,U$12:$AD$125,8))</f>
        <v>0</v>
      </c>
      <c r="M807" s="9">
        <f>IF(L807&gt;0,VLOOKUP(L807,T$12:$AC$125,7),0)</f>
        <v>0</v>
      </c>
      <c r="N807" s="10">
        <f t="shared" si="168"/>
        <v>0</v>
      </c>
      <c r="O807" s="10">
        <f t="shared" ca="1" si="169"/>
        <v>50.346785169999997</v>
      </c>
      <c r="P807" s="24" t="str">
        <f t="shared" si="173"/>
        <v>A+J=</v>
      </c>
      <c r="Q807" s="12">
        <f t="shared" si="174"/>
        <v>43840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</row>
    <row r="808" spans="1:168" x14ac:dyDescent="0.2">
      <c r="A808" s="109">
        <f t="shared" si="170"/>
        <v>43724</v>
      </c>
      <c r="B808" s="4">
        <f t="shared" ca="1" si="175"/>
        <v>4050.3487851700002</v>
      </c>
      <c r="C808" s="4">
        <f t="shared" si="171"/>
        <v>4000.002</v>
      </c>
      <c r="D808" s="6">
        <f ca="1">IF(A808&lt;$B$1,VLOOKUP(A808,[1]DI!$A$4:$B$15000,2,FALSE),0)</f>
        <v>5.8999999999999997E-2</v>
      </c>
      <c r="E808" s="4">
        <f t="shared" ca="1" si="164"/>
        <v>2.2751E-4</v>
      </c>
      <c r="F808" s="22">
        <f t="shared" si="163"/>
        <v>1.115</v>
      </c>
      <c r="G808" s="7">
        <f t="shared" ca="1" si="165"/>
        <v>1.0002536736500001</v>
      </c>
      <c r="H808" s="4">
        <f ca="1">TRUNC(PRODUCT(G$10:G807),15)</f>
        <v>1.16844320131601</v>
      </c>
      <c r="I808" s="4">
        <f t="shared" ca="1" si="172"/>
        <v>1.1539191823331201</v>
      </c>
      <c r="J808" s="4">
        <f t="shared" ca="1" si="166"/>
        <v>1.01258669</v>
      </c>
      <c r="K808" s="4">
        <f t="shared" ca="1" si="167"/>
        <v>50.346785169999997</v>
      </c>
      <c r="L808" s="23">
        <f>IF(VLOOKUP(A808,$U$12:$AD$125,8)=VLOOKUP(A807,$U$12:$AD$125,8),0,VLOOKUP(A808,U$12:$AD$125,8))</f>
        <v>0</v>
      </c>
      <c r="M808" s="9">
        <f>IF(L808&gt;0,VLOOKUP(L808,T$12:$AC$125,7),0)</f>
        <v>0</v>
      </c>
      <c r="N808" s="10">
        <f t="shared" si="168"/>
        <v>0</v>
      </c>
      <c r="O808" s="10">
        <f t="shared" ca="1" si="169"/>
        <v>50.346785169999997</v>
      </c>
      <c r="P808" s="24" t="str">
        <f t="shared" si="173"/>
        <v>A+J=</v>
      </c>
      <c r="Q808" s="12">
        <f t="shared" si="174"/>
        <v>43840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</row>
    <row r="809" spans="1:168" x14ac:dyDescent="0.2">
      <c r="A809" s="109">
        <f t="shared" si="170"/>
        <v>43725</v>
      </c>
      <c r="B809" s="4">
        <f t="shared" ca="1" si="175"/>
        <v>4051.3762256800001</v>
      </c>
      <c r="C809" s="4">
        <f t="shared" si="171"/>
        <v>4000.002</v>
      </c>
      <c r="D809" s="6">
        <f ca="1">IF(A809&lt;$B$1,VLOOKUP(A809,[1]DI!$A$4:$B$15000,2,FALSE),0)</f>
        <v>5.8999999999999997E-2</v>
      </c>
      <c r="E809" s="4">
        <f t="shared" ca="1" si="164"/>
        <v>2.2751E-4</v>
      </c>
      <c r="F809" s="22">
        <f t="shared" si="163"/>
        <v>1.115</v>
      </c>
      <c r="G809" s="7">
        <f t="shared" ca="1" si="165"/>
        <v>1.0002536736500001</v>
      </c>
      <c r="H809" s="4">
        <f ca="1">TRUNC(PRODUCT(G$10:G808),15)</f>
        <v>1.1687396045677101</v>
      </c>
      <c r="I809" s="4">
        <f t="shared" ca="1" si="172"/>
        <v>1.1539191823331201</v>
      </c>
      <c r="J809" s="4">
        <f t="shared" ca="1" si="166"/>
        <v>1.0128435499999999</v>
      </c>
      <c r="K809" s="4">
        <f t="shared" ca="1" si="167"/>
        <v>51.374225680000002</v>
      </c>
      <c r="L809" s="23">
        <f>IF(VLOOKUP(A809,$U$12:$AD$125,8)=VLOOKUP(A808,$U$12:$AD$125,8),0,VLOOKUP(A809,U$12:$AD$125,8))</f>
        <v>0</v>
      </c>
      <c r="M809" s="9">
        <f>IF(L809&gt;0,VLOOKUP(L809,T$12:$AC$125,7),0)</f>
        <v>0</v>
      </c>
      <c r="N809" s="10">
        <f t="shared" si="168"/>
        <v>0</v>
      </c>
      <c r="O809" s="10">
        <f t="shared" ca="1" si="169"/>
        <v>51.374225680000002</v>
      </c>
      <c r="P809" s="24" t="str">
        <f t="shared" si="173"/>
        <v>A+J=</v>
      </c>
      <c r="Q809" s="12">
        <f t="shared" si="174"/>
        <v>43840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</row>
    <row r="810" spans="1:168" x14ac:dyDescent="0.2">
      <c r="A810" s="109">
        <f t="shared" si="170"/>
        <v>43726</v>
      </c>
      <c r="B810" s="4">
        <f t="shared" ca="1" si="175"/>
        <v>4052.4039462000001</v>
      </c>
      <c r="C810" s="4">
        <f t="shared" si="171"/>
        <v>4000.002</v>
      </c>
      <c r="D810" s="6">
        <f ca="1">IF(A810&lt;$B$1,VLOOKUP(A810,[1]DI!$A$4:$B$15000,2,FALSE),0)</f>
        <v>5.8999999999999997E-2</v>
      </c>
      <c r="E810" s="4">
        <f t="shared" ca="1" si="164"/>
        <v>2.2751E-4</v>
      </c>
      <c r="F810" s="22">
        <f t="shared" si="163"/>
        <v>1.115</v>
      </c>
      <c r="G810" s="7">
        <f t="shared" ca="1" si="165"/>
        <v>1.0002536736500001</v>
      </c>
      <c r="H810" s="4">
        <f ca="1">TRUNC(PRODUCT(G$10:G809),15)</f>
        <v>1.1690360830091</v>
      </c>
      <c r="I810" s="4">
        <f t="shared" ca="1" si="172"/>
        <v>1.1539191823331201</v>
      </c>
      <c r="J810" s="4">
        <f t="shared" ca="1" si="166"/>
        <v>1.0131004800000001</v>
      </c>
      <c r="K810" s="4">
        <f t="shared" ca="1" si="167"/>
        <v>52.401946199999998</v>
      </c>
      <c r="L810" s="23">
        <f>IF(VLOOKUP(A810,$U$12:$AD$125,8)=VLOOKUP(A809,$U$12:$AD$125,8),0,VLOOKUP(A810,U$12:$AD$125,8))</f>
        <v>0</v>
      </c>
      <c r="M810" s="9">
        <f>IF(L810&gt;0,VLOOKUP(L810,T$12:$AC$125,7),0)</f>
        <v>0</v>
      </c>
      <c r="N810" s="10">
        <f t="shared" si="168"/>
        <v>0</v>
      </c>
      <c r="O810" s="10">
        <f t="shared" ca="1" si="169"/>
        <v>52.401946199999998</v>
      </c>
      <c r="P810" s="24" t="str">
        <f t="shared" si="173"/>
        <v>A+J=</v>
      </c>
      <c r="Q810" s="12">
        <f t="shared" si="174"/>
        <v>43840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</row>
    <row r="811" spans="1:168" x14ac:dyDescent="0.2">
      <c r="A811" s="109">
        <f t="shared" si="170"/>
        <v>43727</v>
      </c>
      <c r="B811" s="4">
        <f t="shared" ca="1" si="175"/>
        <v>4053.4319467099999</v>
      </c>
      <c r="C811" s="4">
        <f t="shared" si="171"/>
        <v>4000.002</v>
      </c>
      <c r="D811" s="6">
        <f ca="1">IF(A811&lt;$B$1,VLOOKUP(A811,[1]DI!$A$4:$B$15000,2,FALSE),0)</f>
        <v>5.3999999999999999E-2</v>
      </c>
      <c r="E811" s="4">
        <f t="shared" ca="1" si="164"/>
        <v>2.0871999999999999E-4</v>
      </c>
      <c r="F811" s="22">
        <f t="shared" si="163"/>
        <v>1.115</v>
      </c>
      <c r="G811" s="7">
        <f t="shared" ca="1" si="165"/>
        <v>1.0002327228000001</v>
      </c>
      <c r="H811" s="4">
        <f ca="1">TRUNC(PRODUCT(G$10:G810),15)</f>
        <v>1.16933263665926</v>
      </c>
      <c r="I811" s="4">
        <f t="shared" ca="1" si="172"/>
        <v>1.1539191823331201</v>
      </c>
      <c r="J811" s="4">
        <f t="shared" ca="1" si="166"/>
        <v>1.01335748</v>
      </c>
      <c r="K811" s="4">
        <f t="shared" ca="1" si="167"/>
        <v>53.429946710000003</v>
      </c>
      <c r="L811" s="23">
        <f>IF(VLOOKUP(A811,$U$12:$AD$125,8)=VLOOKUP(A810,$U$12:$AD$125,8),0,VLOOKUP(A811,U$12:$AD$125,8))</f>
        <v>0</v>
      </c>
      <c r="M811" s="9">
        <f>IF(L811&gt;0,VLOOKUP(L811,T$12:$AC$125,7),0)</f>
        <v>0</v>
      </c>
      <c r="N811" s="10">
        <f t="shared" si="168"/>
        <v>0</v>
      </c>
      <c r="O811" s="10">
        <f t="shared" ca="1" si="169"/>
        <v>53.429946710000003</v>
      </c>
      <c r="P811" s="24" t="str">
        <f t="shared" si="173"/>
        <v>A+J=</v>
      </c>
      <c r="Q811" s="12">
        <f t="shared" si="174"/>
        <v>43840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</row>
    <row r="812" spans="1:168" x14ac:dyDescent="0.2">
      <c r="A812" s="109">
        <f t="shared" si="170"/>
        <v>43728</v>
      </c>
      <c r="B812" s="4">
        <f t="shared" ca="1" si="175"/>
        <v>4054.3752671799998</v>
      </c>
      <c r="C812" s="4">
        <f t="shared" si="171"/>
        <v>4000.002</v>
      </c>
      <c r="D812" s="6">
        <f ca="1">IF(A812&lt;$B$1,VLOOKUP(A812,[1]DI!$A$4:$B$15000,2,FALSE),0)</f>
        <v>5.3999999999999999E-2</v>
      </c>
      <c r="E812" s="4">
        <f t="shared" ca="1" si="164"/>
        <v>2.0871999999999999E-4</v>
      </c>
      <c r="F812" s="22">
        <f t="shared" si="163"/>
        <v>1.115</v>
      </c>
      <c r="G812" s="7">
        <f t="shared" ca="1" si="165"/>
        <v>1.0002327228000001</v>
      </c>
      <c r="H812" s="4">
        <f ca="1">TRUNC(PRODUCT(G$10:G811),15)</f>
        <v>1.1696047670245899</v>
      </c>
      <c r="I812" s="4">
        <f t="shared" ca="1" si="172"/>
        <v>1.1539191823331201</v>
      </c>
      <c r="J812" s="4">
        <f t="shared" ca="1" si="166"/>
        <v>1.0135933100000001</v>
      </c>
      <c r="K812" s="4">
        <f t="shared" ca="1" si="167"/>
        <v>54.373267179999999</v>
      </c>
      <c r="L812" s="23">
        <f>IF(VLOOKUP(A812,$U$12:$AD$125,8)=VLOOKUP(A811,$U$12:$AD$125,8),0,VLOOKUP(A812,U$12:$AD$125,8))</f>
        <v>0</v>
      </c>
      <c r="M812" s="9">
        <f>IF(L812&gt;0,VLOOKUP(L812,T$12:$AC$125,7),0)</f>
        <v>0</v>
      </c>
      <c r="N812" s="10">
        <f t="shared" si="168"/>
        <v>0</v>
      </c>
      <c r="O812" s="10">
        <f t="shared" ca="1" si="169"/>
        <v>54.373267179999999</v>
      </c>
      <c r="P812" s="24" t="str">
        <f t="shared" si="173"/>
        <v>A+J=</v>
      </c>
      <c r="Q812" s="12">
        <f t="shared" si="174"/>
        <v>43840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</row>
    <row r="813" spans="1:168" x14ac:dyDescent="0.2">
      <c r="A813" s="109">
        <f t="shared" si="170"/>
        <v>43729</v>
      </c>
      <c r="B813" s="4">
        <f t="shared" ca="1" si="175"/>
        <v>4055.31882765</v>
      </c>
      <c r="C813" s="4">
        <f t="shared" si="171"/>
        <v>4000.002</v>
      </c>
      <c r="D813" s="6">
        <f ca="1">IF(A813&lt;$B$1,VLOOKUP(A813,[1]DI!$A$4:$B$15000,2,FALSE),0)</f>
        <v>0</v>
      </c>
      <c r="E813" s="4">
        <f t="shared" ca="1" si="164"/>
        <v>0</v>
      </c>
      <c r="F813" s="22">
        <f t="shared" si="163"/>
        <v>1.115</v>
      </c>
      <c r="G813" s="7">
        <f t="shared" ca="1" si="165"/>
        <v>1</v>
      </c>
      <c r="H813" s="4">
        <f ca="1">TRUNC(PRODUCT(G$10:G812),15)</f>
        <v>1.1698769607208701</v>
      </c>
      <c r="I813" s="4">
        <f t="shared" ca="1" si="172"/>
        <v>1.1539191823331201</v>
      </c>
      <c r="J813" s="4">
        <f t="shared" ca="1" si="166"/>
        <v>1.0138292</v>
      </c>
      <c r="K813" s="4">
        <f t="shared" ca="1" si="167"/>
        <v>55.31682765</v>
      </c>
      <c r="L813" s="23">
        <f>IF(VLOOKUP(A813,$U$12:$AD$125,8)=VLOOKUP(A812,$U$12:$AD$125,8),0,VLOOKUP(A813,U$12:$AD$125,8))</f>
        <v>0</v>
      </c>
      <c r="M813" s="9">
        <f>IF(L813&gt;0,VLOOKUP(L813,T$12:$AC$125,7),0)</f>
        <v>0</v>
      </c>
      <c r="N813" s="10">
        <f t="shared" si="168"/>
        <v>0</v>
      </c>
      <c r="O813" s="10">
        <f t="shared" ca="1" si="169"/>
        <v>55.31682765</v>
      </c>
      <c r="P813" s="24" t="str">
        <f t="shared" si="173"/>
        <v>A+J=</v>
      </c>
      <c r="Q813" s="12">
        <f t="shared" si="174"/>
        <v>43840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</row>
    <row r="814" spans="1:168" x14ac:dyDescent="0.2">
      <c r="A814" s="109">
        <f t="shared" si="170"/>
        <v>43730</v>
      </c>
      <c r="B814" s="4">
        <f t="shared" ca="1" si="175"/>
        <v>4055.31882765</v>
      </c>
      <c r="C814" s="4">
        <f t="shared" si="171"/>
        <v>4000.002</v>
      </c>
      <c r="D814" s="6">
        <f ca="1">IF(A814&lt;$B$1,VLOOKUP(A814,[1]DI!$A$4:$B$15000,2,FALSE),0)</f>
        <v>0</v>
      </c>
      <c r="E814" s="4">
        <f t="shared" ca="1" si="164"/>
        <v>0</v>
      </c>
      <c r="F814" s="22">
        <f t="shared" si="163"/>
        <v>1.115</v>
      </c>
      <c r="G814" s="7">
        <f t="shared" ca="1" si="165"/>
        <v>1</v>
      </c>
      <c r="H814" s="4">
        <f ca="1">TRUNC(PRODUCT(G$10:G813),15)</f>
        <v>1.1698769607208701</v>
      </c>
      <c r="I814" s="4">
        <f t="shared" ca="1" si="172"/>
        <v>1.1539191823331201</v>
      </c>
      <c r="J814" s="4">
        <f t="shared" ca="1" si="166"/>
        <v>1.0138292</v>
      </c>
      <c r="K814" s="4">
        <f t="shared" ca="1" si="167"/>
        <v>55.31682765</v>
      </c>
      <c r="L814" s="23">
        <f>IF(VLOOKUP(A814,$U$12:$AD$125,8)=VLOOKUP(A813,$U$12:$AD$125,8),0,VLOOKUP(A814,U$12:$AD$125,8))</f>
        <v>0</v>
      </c>
      <c r="M814" s="9">
        <f>IF(L814&gt;0,VLOOKUP(L814,T$12:$AC$125,7),0)</f>
        <v>0</v>
      </c>
      <c r="N814" s="10">
        <f t="shared" si="168"/>
        <v>0</v>
      </c>
      <c r="O814" s="10">
        <f t="shared" ca="1" si="169"/>
        <v>55.31682765</v>
      </c>
      <c r="P814" s="24" t="str">
        <f t="shared" si="173"/>
        <v>A+J=</v>
      </c>
      <c r="Q814" s="12">
        <f t="shared" si="174"/>
        <v>43840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</row>
    <row r="815" spans="1:168" x14ac:dyDescent="0.2">
      <c r="A815" s="109">
        <f t="shared" si="170"/>
        <v>43731</v>
      </c>
      <c r="B815" s="4">
        <f t="shared" ca="1" si="175"/>
        <v>4055.31882765</v>
      </c>
      <c r="C815" s="4">
        <f t="shared" si="171"/>
        <v>4000.002</v>
      </c>
      <c r="D815" s="6">
        <f ca="1">IF(A815&lt;$B$1,VLOOKUP(A815,[1]DI!$A$4:$B$15000,2,FALSE),0)</f>
        <v>5.3999999999999999E-2</v>
      </c>
      <c r="E815" s="4">
        <f t="shared" ca="1" si="164"/>
        <v>2.0871999999999999E-4</v>
      </c>
      <c r="F815" s="22">
        <f t="shared" si="163"/>
        <v>1.115</v>
      </c>
      <c r="G815" s="7">
        <f t="shared" ca="1" si="165"/>
        <v>1.0002327228000001</v>
      </c>
      <c r="H815" s="4">
        <f ca="1">TRUNC(PRODUCT(G$10:G814),15)</f>
        <v>1.1698769607208701</v>
      </c>
      <c r="I815" s="4">
        <f t="shared" ca="1" si="172"/>
        <v>1.1539191823331201</v>
      </c>
      <c r="J815" s="4">
        <f t="shared" ca="1" si="166"/>
        <v>1.0138292</v>
      </c>
      <c r="K815" s="4">
        <f t="shared" ca="1" si="167"/>
        <v>55.31682765</v>
      </c>
      <c r="L815" s="23">
        <f>IF(VLOOKUP(A815,$U$12:$AD$125,8)=VLOOKUP(A814,$U$12:$AD$125,8),0,VLOOKUP(A815,U$12:$AD$125,8))</f>
        <v>0</v>
      </c>
      <c r="M815" s="9">
        <f>IF(L815&gt;0,VLOOKUP(L815,T$12:$AC$125,7),0)</f>
        <v>0</v>
      </c>
      <c r="N815" s="10">
        <f t="shared" si="168"/>
        <v>0</v>
      </c>
      <c r="O815" s="10">
        <f t="shared" ca="1" si="169"/>
        <v>55.31682765</v>
      </c>
      <c r="P815" s="24" t="str">
        <f t="shared" si="173"/>
        <v>A+J=</v>
      </c>
      <c r="Q815" s="12">
        <f t="shared" si="174"/>
        <v>43840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</row>
    <row r="816" spans="1:168" x14ac:dyDescent="0.2">
      <c r="A816" s="109">
        <f t="shared" si="170"/>
        <v>43732</v>
      </c>
      <c r="B816" s="4">
        <f t="shared" ca="1" si="175"/>
        <v>4056.26258813</v>
      </c>
      <c r="C816" s="4">
        <f t="shared" si="171"/>
        <v>4000.002</v>
      </c>
      <c r="D816" s="6">
        <f ca="1">IF(A816&lt;$B$1,VLOOKUP(A816,[1]DI!$A$4:$B$15000,2,FALSE),0)</f>
        <v>5.3999999999999999E-2</v>
      </c>
      <c r="E816" s="4">
        <f t="shared" ca="1" si="164"/>
        <v>2.0871999999999999E-4</v>
      </c>
      <c r="F816" s="22">
        <f t="shared" ref="F816:F879" si="176">F815</f>
        <v>1.115</v>
      </c>
      <c r="G816" s="7">
        <f t="shared" ca="1" si="165"/>
        <v>1.0002327228000001</v>
      </c>
      <c r="H816" s="4">
        <f ca="1">TRUNC(PRODUCT(G$10:G815),15)</f>
        <v>1.1701492177628201</v>
      </c>
      <c r="I816" s="4">
        <f t="shared" ca="1" si="172"/>
        <v>1.1539191823331201</v>
      </c>
      <c r="J816" s="4">
        <f t="shared" ca="1" si="166"/>
        <v>1.01406514</v>
      </c>
      <c r="K816" s="4">
        <f t="shared" ca="1" si="167"/>
        <v>56.260588130000002</v>
      </c>
      <c r="L816" s="23">
        <f>IF(VLOOKUP(A816,$U$12:$AD$125,8)=VLOOKUP(A815,$U$12:$AD$125,8),0,VLOOKUP(A816,U$12:$AD$125,8))</f>
        <v>0</v>
      </c>
      <c r="M816" s="9">
        <f>IF(L816&gt;0,VLOOKUP(L816,T$12:$AC$125,7),0)</f>
        <v>0</v>
      </c>
      <c r="N816" s="10">
        <f t="shared" si="168"/>
        <v>0</v>
      </c>
      <c r="O816" s="10">
        <f t="shared" ca="1" si="169"/>
        <v>56.260588130000002</v>
      </c>
      <c r="P816" s="24" t="str">
        <f t="shared" si="173"/>
        <v>A+J=</v>
      </c>
      <c r="Q816" s="12">
        <f t="shared" si="174"/>
        <v>43840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</row>
    <row r="817" spans="1:168" x14ac:dyDescent="0.2">
      <c r="A817" s="109">
        <f t="shared" si="170"/>
        <v>43733</v>
      </c>
      <c r="B817" s="4">
        <f t="shared" ca="1" si="175"/>
        <v>4057.2065886</v>
      </c>
      <c r="C817" s="4">
        <f t="shared" si="171"/>
        <v>4000.002</v>
      </c>
      <c r="D817" s="6">
        <f ca="1">IF(A817&lt;$B$1,VLOOKUP(A817,[1]DI!$A$4:$B$15000,2,FALSE),0)</f>
        <v>5.3999999999999999E-2</v>
      </c>
      <c r="E817" s="4">
        <f t="shared" ca="1" si="164"/>
        <v>2.0871999999999999E-4</v>
      </c>
      <c r="F817" s="22">
        <f t="shared" si="176"/>
        <v>1.115</v>
      </c>
      <c r="G817" s="7">
        <f t="shared" ca="1" si="165"/>
        <v>1.0002327228000001</v>
      </c>
      <c r="H817" s="4">
        <f ca="1">TRUNC(PRODUCT(G$10:G816),15)</f>
        <v>1.1704215381651999</v>
      </c>
      <c r="I817" s="4">
        <f t="shared" ca="1" si="172"/>
        <v>1.1539191823331201</v>
      </c>
      <c r="J817" s="4">
        <f t="shared" ca="1" si="166"/>
        <v>1.0143011399999999</v>
      </c>
      <c r="K817" s="4">
        <f t="shared" ca="1" si="167"/>
        <v>57.204588600000001</v>
      </c>
      <c r="L817" s="23">
        <f>IF(VLOOKUP(A817,$U$12:$AD$125,8)=VLOOKUP(A816,$U$12:$AD$125,8),0,VLOOKUP(A817,U$12:$AD$125,8))</f>
        <v>0</v>
      </c>
      <c r="M817" s="9">
        <f>IF(L817&gt;0,VLOOKUP(L817,T$12:$AC$125,7),0)</f>
        <v>0</v>
      </c>
      <c r="N817" s="10">
        <f t="shared" si="168"/>
        <v>0</v>
      </c>
      <c r="O817" s="10">
        <f t="shared" ca="1" si="169"/>
        <v>57.204588600000001</v>
      </c>
      <c r="P817" s="24" t="str">
        <f t="shared" si="173"/>
        <v>A+J=</v>
      </c>
      <c r="Q817" s="12">
        <f t="shared" si="174"/>
        <v>43840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</row>
    <row r="818" spans="1:168" x14ac:dyDescent="0.2">
      <c r="A818" s="109">
        <f t="shared" si="170"/>
        <v>43734</v>
      </c>
      <c r="B818" s="4">
        <f t="shared" ca="1" si="175"/>
        <v>4058.15078907</v>
      </c>
      <c r="C818" s="4">
        <f t="shared" si="171"/>
        <v>4000.002</v>
      </c>
      <c r="D818" s="6">
        <f ca="1">IF(A818&lt;$B$1,VLOOKUP(A818,[1]DI!$A$4:$B$15000,2,FALSE),0)</f>
        <v>5.3999999999999999E-2</v>
      </c>
      <c r="E818" s="4">
        <f t="shared" ca="1" si="164"/>
        <v>2.0871999999999999E-4</v>
      </c>
      <c r="F818" s="22">
        <f t="shared" si="176"/>
        <v>1.115</v>
      </c>
      <c r="G818" s="7">
        <f t="shared" ca="1" si="165"/>
        <v>1.0002327228000001</v>
      </c>
      <c r="H818" s="4">
        <f ca="1">TRUNC(PRODUCT(G$10:G817),15)</f>
        <v>1.1706939219427399</v>
      </c>
      <c r="I818" s="4">
        <f t="shared" ca="1" si="172"/>
        <v>1.1539191823331201</v>
      </c>
      <c r="J818" s="4">
        <f t="shared" ca="1" si="166"/>
        <v>1.01453719</v>
      </c>
      <c r="K818" s="4">
        <f t="shared" ca="1" si="167"/>
        <v>58.148789069999999</v>
      </c>
      <c r="L818" s="23">
        <f>IF(VLOOKUP(A818,$U$12:$AD$125,8)=VLOOKUP(A817,$U$12:$AD$125,8),0,VLOOKUP(A818,U$12:$AD$125,8))</f>
        <v>0</v>
      </c>
      <c r="M818" s="9">
        <f>IF(L818&gt;0,VLOOKUP(L818,T$12:$AC$125,7),0)</f>
        <v>0</v>
      </c>
      <c r="N818" s="10">
        <f t="shared" si="168"/>
        <v>0</v>
      </c>
      <c r="O818" s="10">
        <f t="shared" ca="1" si="169"/>
        <v>58.148789069999999</v>
      </c>
      <c r="P818" s="24" t="str">
        <f t="shared" si="173"/>
        <v>A+J=</v>
      </c>
      <c r="Q818" s="12">
        <f t="shared" si="174"/>
        <v>43840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</row>
    <row r="819" spans="1:168" x14ac:dyDescent="0.2">
      <c r="A819" s="109">
        <f t="shared" si="170"/>
        <v>43735</v>
      </c>
      <c r="B819" s="4">
        <f t="shared" ca="1" si="175"/>
        <v>4059.0951895399999</v>
      </c>
      <c r="C819" s="4">
        <f t="shared" si="171"/>
        <v>4000.002</v>
      </c>
      <c r="D819" s="6">
        <f ca="1">IF(A819&lt;$B$1,VLOOKUP(A819,[1]DI!$A$4:$B$15000,2,FALSE),0)</f>
        <v>5.3999999999999999E-2</v>
      </c>
      <c r="E819" s="4">
        <f t="shared" ca="1" si="164"/>
        <v>2.0871999999999999E-4</v>
      </c>
      <c r="F819" s="22">
        <f t="shared" si="176"/>
        <v>1.115</v>
      </c>
      <c r="G819" s="7">
        <f t="shared" ca="1" si="165"/>
        <v>1.0002327228000001</v>
      </c>
      <c r="H819" s="4">
        <f ca="1">TRUNC(PRODUCT(G$10:G818),15)</f>
        <v>1.1709663691101999</v>
      </c>
      <c r="I819" s="4">
        <f t="shared" ca="1" si="172"/>
        <v>1.1539191823331201</v>
      </c>
      <c r="J819" s="4">
        <f t="shared" ca="1" si="166"/>
        <v>1.0147732899999999</v>
      </c>
      <c r="K819" s="4">
        <f t="shared" ca="1" si="167"/>
        <v>59.093189539999997</v>
      </c>
      <c r="L819" s="23">
        <f>IF(VLOOKUP(A819,$U$12:$AD$125,8)=VLOOKUP(A818,$U$12:$AD$125,8),0,VLOOKUP(A819,U$12:$AD$125,8))</f>
        <v>0</v>
      </c>
      <c r="M819" s="9">
        <f>IF(L819&gt;0,VLOOKUP(L819,T$12:$AC$125,7),0)</f>
        <v>0</v>
      </c>
      <c r="N819" s="10">
        <f t="shared" si="168"/>
        <v>0</v>
      </c>
      <c r="O819" s="10">
        <f t="shared" ca="1" si="169"/>
        <v>59.093189539999997</v>
      </c>
      <c r="P819" s="24" t="str">
        <f t="shared" si="173"/>
        <v>A+J=</v>
      </c>
      <c r="Q819" s="12">
        <f t="shared" si="174"/>
        <v>43840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</row>
    <row r="820" spans="1:168" x14ac:dyDescent="0.2">
      <c r="A820" s="109">
        <f t="shared" si="170"/>
        <v>43736</v>
      </c>
      <c r="B820" s="4">
        <f t="shared" ca="1" si="175"/>
        <v>4060.0398300100001</v>
      </c>
      <c r="C820" s="4">
        <f t="shared" si="171"/>
        <v>4000.002</v>
      </c>
      <c r="D820" s="6">
        <f ca="1">IF(A820&lt;$B$1,VLOOKUP(A820,[1]DI!$A$4:$B$15000,2,FALSE),0)</f>
        <v>0</v>
      </c>
      <c r="E820" s="4">
        <f t="shared" ca="1" si="164"/>
        <v>0</v>
      </c>
      <c r="F820" s="22">
        <f t="shared" si="176"/>
        <v>1.115</v>
      </c>
      <c r="G820" s="7">
        <f t="shared" ca="1" si="165"/>
        <v>1</v>
      </c>
      <c r="H820" s="4">
        <f ca="1">TRUNC(PRODUCT(G$10:G819),15)</f>
        <v>1.1712388796823201</v>
      </c>
      <c r="I820" s="4">
        <f t="shared" ca="1" si="172"/>
        <v>1.1539191823331201</v>
      </c>
      <c r="J820" s="4">
        <f t="shared" ca="1" si="166"/>
        <v>1.01500945</v>
      </c>
      <c r="K820" s="4">
        <f t="shared" ca="1" si="167"/>
        <v>60.03783001</v>
      </c>
      <c r="L820" s="23">
        <f>IF(VLOOKUP(A820,$U$12:$AD$125,8)=VLOOKUP(A819,$U$12:$AD$125,8),0,VLOOKUP(A820,U$12:$AD$125,8))</f>
        <v>0</v>
      </c>
      <c r="M820" s="9">
        <f>IF(L820&gt;0,VLOOKUP(L820,T$12:$AC$125,7),0)</f>
        <v>0</v>
      </c>
      <c r="N820" s="10">
        <f t="shared" si="168"/>
        <v>0</v>
      </c>
      <c r="O820" s="10">
        <f t="shared" ca="1" si="169"/>
        <v>60.03783001</v>
      </c>
      <c r="P820" s="24" t="str">
        <f t="shared" si="173"/>
        <v>A+J=</v>
      </c>
      <c r="Q820" s="12">
        <f t="shared" si="174"/>
        <v>43840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</row>
    <row r="821" spans="1:168" x14ac:dyDescent="0.2">
      <c r="A821" s="109">
        <f t="shared" si="170"/>
        <v>43737</v>
      </c>
      <c r="B821" s="4">
        <f t="shared" ca="1" si="175"/>
        <v>4060.0398300100001</v>
      </c>
      <c r="C821" s="4">
        <f t="shared" si="171"/>
        <v>4000.002</v>
      </c>
      <c r="D821" s="6">
        <f ca="1">IF(A821&lt;$B$1,VLOOKUP(A821,[1]DI!$A$4:$B$15000,2,FALSE),0)</f>
        <v>0</v>
      </c>
      <c r="E821" s="4">
        <f t="shared" ca="1" si="164"/>
        <v>0</v>
      </c>
      <c r="F821" s="22">
        <f t="shared" si="176"/>
        <v>1.115</v>
      </c>
      <c r="G821" s="7">
        <f t="shared" ca="1" si="165"/>
        <v>1</v>
      </c>
      <c r="H821" s="4">
        <f ca="1">TRUNC(PRODUCT(G$10:G820),15)</f>
        <v>1.1712388796823201</v>
      </c>
      <c r="I821" s="4">
        <f t="shared" ca="1" si="172"/>
        <v>1.1539191823331201</v>
      </c>
      <c r="J821" s="4">
        <f t="shared" ca="1" si="166"/>
        <v>1.01500945</v>
      </c>
      <c r="K821" s="4">
        <f t="shared" ca="1" si="167"/>
        <v>60.03783001</v>
      </c>
      <c r="L821" s="23">
        <f>IF(VLOOKUP(A821,$U$12:$AD$125,8)=VLOOKUP(A820,$U$12:$AD$125,8),0,VLOOKUP(A821,U$12:$AD$125,8))</f>
        <v>0</v>
      </c>
      <c r="M821" s="9">
        <f>IF(L821&gt;0,VLOOKUP(L821,T$12:$AC$125,7),0)</f>
        <v>0</v>
      </c>
      <c r="N821" s="10">
        <f t="shared" si="168"/>
        <v>0</v>
      </c>
      <c r="O821" s="10">
        <f t="shared" ca="1" si="169"/>
        <v>60.03783001</v>
      </c>
      <c r="P821" s="24" t="str">
        <f t="shared" si="173"/>
        <v>A+J=</v>
      </c>
      <c r="Q821" s="12">
        <f t="shared" si="174"/>
        <v>43840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</row>
    <row r="822" spans="1:168" x14ac:dyDescent="0.2">
      <c r="A822" s="109">
        <f t="shared" si="170"/>
        <v>43738</v>
      </c>
      <c r="B822" s="4">
        <f t="shared" ca="1" si="175"/>
        <v>4060.0398300100001</v>
      </c>
      <c r="C822" s="4">
        <f t="shared" si="171"/>
        <v>4000.002</v>
      </c>
      <c r="D822" s="6">
        <f ca="1">IF(A822&lt;$B$1,VLOOKUP(A822,[1]DI!$A$4:$B$15000,2,FALSE),0)</f>
        <v>5.3999999999999999E-2</v>
      </c>
      <c r="E822" s="4">
        <f t="shared" ca="1" si="164"/>
        <v>2.0871999999999999E-4</v>
      </c>
      <c r="F822" s="22">
        <f t="shared" si="176"/>
        <v>1.115</v>
      </c>
      <c r="G822" s="7">
        <f t="shared" ca="1" si="165"/>
        <v>1.0002327228000001</v>
      </c>
      <c r="H822" s="4">
        <f ca="1">TRUNC(PRODUCT(G$10:G821),15)</f>
        <v>1.1712388796823201</v>
      </c>
      <c r="I822" s="4">
        <f t="shared" ca="1" si="172"/>
        <v>1.1539191823331201</v>
      </c>
      <c r="J822" s="4">
        <f t="shared" ca="1" si="166"/>
        <v>1.01500945</v>
      </c>
      <c r="K822" s="4">
        <f t="shared" ca="1" si="167"/>
        <v>60.03783001</v>
      </c>
      <c r="L822" s="23">
        <f>IF(VLOOKUP(A822,$U$12:$AD$125,8)=VLOOKUP(A821,$U$12:$AD$125,8),0,VLOOKUP(A822,U$12:$AD$125,8))</f>
        <v>0</v>
      </c>
      <c r="M822" s="9">
        <f>IF(L822&gt;0,VLOOKUP(L822,T$12:$AC$125,7),0)</f>
        <v>0</v>
      </c>
      <c r="N822" s="10">
        <f t="shared" si="168"/>
        <v>0</v>
      </c>
      <c r="O822" s="10">
        <f t="shared" ca="1" si="169"/>
        <v>60.03783001</v>
      </c>
      <c r="P822" s="24" t="str">
        <f t="shared" si="173"/>
        <v>A+J=</v>
      </c>
      <c r="Q822" s="12">
        <f t="shared" si="174"/>
        <v>43840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</row>
    <row r="823" spans="1:168" x14ac:dyDescent="0.2">
      <c r="A823" s="109">
        <f t="shared" si="170"/>
        <v>43739</v>
      </c>
      <c r="B823" s="4">
        <f t="shared" ca="1" si="175"/>
        <v>4060.98471049</v>
      </c>
      <c r="C823" s="4">
        <f t="shared" si="171"/>
        <v>4000.002</v>
      </c>
      <c r="D823" s="6">
        <f ca="1">IF(A823&lt;$B$1,VLOOKUP(A823,[1]DI!$A$4:$B$15000,2,FALSE),0)</f>
        <v>5.3999999999999999E-2</v>
      </c>
      <c r="E823" s="4">
        <f t="shared" ca="1" si="164"/>
        <v>2.0871999999999999E-4</v>
      </c>
      <c r="F823" s="22">
        <f t="shared" si="176"/>
        <v>1.115</v>
      </c>
      <c r="G823" s="7">
        <f t="shared" ca="1" si="165"/>
        <v>1.0002327228000001</v>
      </c>
      <c r="H823" s="4">
        <f ca="1">TRUNC(PRODUCT(G$10:G822),15)</f>
        <v>1.17151145367387</v>
      </c>
      <c r="I823" s="4">
        <f t="shared" ca="1" si="172"/>
        <v>1.1539191823331201</v>
      </c>
      <c r="J823" s="4">
        <f t="shared" ca="1" si="166"/>
        <v>1.0152456700000001</v>
      </c>
      <c r="K823" s="4">
        <f t="shared" ca="1" si="167"/>
        <v>60.982710490000002</v>
      </c>
      <c r="L823" s="23">
        <f>IF(VLOOKUP(A823,$U$12:$AD$125,8)=VLOOKUP(A822,$U$12:$AD$125,8),0,VLOOKUP(A823,U$12:$AD$125,8))</f>
        <v>0</v>
      </c>
      <c r="M823" s="9">
        <f>IF(L823&gt;0,VLOOKUP(L823,T$12:$AC$125,7),0)</f>
        <v>0</v>
      </c>
      <c r="N823" s="10">
        <f t="shared" si="168"/>
        <v>0</v>
      </c>
      <c r="O823" s="10">
        <f t="shared" ca="1" si="169"/>
        <v>60.982710490000002</v>
      </c>
      <c r="P823" s="24" t="str">
        <f t="shared" si="173"/>
        <v>A+J=</v>
      </c>
      <c r="Q823" s="12">
        <f t="shared" si="174"/>
        <v>43840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</row>
    <row r="824" spans="1:168" x14ac:dyDescent="0.2">
      <c r="A824" s="109">
        <f t="shared" si="170"/>
        <v>43740</v>
      </c>
      <c r="B824" s="4">
        <f t="shared" ca="1" si="175"/>
        <v>4061.92979096</v>
      </c>
      <c r="C824" s="4">
        <f t="shared" si="171"/>
        <v>4000.002</v>
      </c>
      <c r="D824" s="6">
        <f ca="1">IF(A824&lt;$B$1,VLOOKUP(A824,[1]DI!$A$4:$B$15000,2,FALSE),0)</f>
        <v>5.3999999999999999E-2</v>
      </c>
      <c r="E824" s="4">
        <f t="shared" ca="1" si="164"/>
        <v>2.0871999999999999E-4</v>
      </c>
      <c r="F824" s="22">
        <f t="shared" si="176"/>
        <v>1.115</v>
      </c>
      <c r="G824" s="7">
        <f t="shared" ca="1" si="165"/>
        <v>1.0002327228000001</v>
      </c>
      <c r="H824" s="4">
        <f ca="1">TRUNC(PRODUCT(G$10:G823),15)</f>
        <v>1.1717840910996</v>
      </c>
      <c r="I824" s="4">
        <f t="shared" ca="1" si="172"/>
        <v>1.1539191823331201</v>
      </c>
      <c r="J824" s="4">
        <f t="shared" ca="1" si="166"/>
        <v>1.0154819399999999</v>
      </c>
      <c r="K824" s="4">
        <f t="shared" ca="1" si="167"/>
        <v>61.927790960000003</v>
      </c>
      <c r="L824" s="23">
        <f>IF(VLOOKUP(A824,$U$12:$AD$125,8)=VLOOKUP(A823,$U$12:$AD$125,8),0,VLOOKUP(A824,U$12:$AD$125,8))</f>
        <v>0</v>
      </c>
      <c r="M824" s="9">
        <f>IF(L824&gt;0,VLOOKUP(L824,T$12:$AC$125,7),0)</f>
        <v>0</v>
      </c>
      <c r="N824" s="10">
        <f t="shared" si="168"/>
        <v>0</v>
      </c>
      <c r="O824" s="10">
        <f t="shared" ca="1" si="169"/>
        <v>61.927790960000003</v>
      </c>
      <c r="P824" s="24" t="str">
        <f t="shared" si="173"/>
        <v>A+J=</v>
      </c>
      <c r="Q824" s="12">
        <f t="shared" si="174"/>
        <v>43840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</row>
    <row r="825" spans="1:168" x14ac:dyDescent="0.2">
      <c r="A825" s="109">
        <f t="shared" si="170"/>
        <v>43741</v>
      </c>
      <c r="B825" s="4">
        <f t="shared" ca="1" si="175"/>
        <v>4062.8751114299998</v>
      </c>
      <c r="C825" s="4">
        <f t="shared" si="171"/>
        <v>4000.002</v>
      </c>
      <c r="D825" s="6">
        <f ca="1">IF(A825&lt;$B$1,VLOOKUP(A825,[1]DI!$A$4:$B$15000,2,FALSE),0)</f>
        <v>5.3999999999999999E-2</v>
      </c>
      <c r="E825" s="4">
        <f t="shared" ca="1" si="164"/>
        <v>2.0871999999999999E-4</v>
      </c>
      <c r="F825" s="22">
        <f t="shared" si="176"/>
        <v>1.115</v>
      </c>
      <c r="G825" s="7">
        <f t="shared" ca="1" si="165"/>
        <v>1.0002327228000001</v>
      </c>
      <c r="H825" s="4">
        <f ca="1">TRUNC(PRODUCT(G$10:G824),15)</f>
        <v>1.1720567919742799</v>
      </c>
      <c r="I825" s="4">
        <f t="shared" ca="1" si="172"/>
        <v>1.1539191823331201</v>
      </c>
      <c r="J825" s="4">
        <f t="shared" ca="1" si="166"/>
        <v>1.01571827</v>
      </c>
      <c r="K825" s="4">
        <f t="shared" ca="1" si="167"/>
        <v>62.873111430000002</v>
      </c>
      <c r="L825" s="23">
        <f>IF(VLOOKUP(A825,$U$12:$AD$125,8)=VLOOKUP(A824,$U$12:$AD$125,8),0,VLOOKUP(A825,U$12:$AD$125,8))</f>
        <v>0</v>
      </c>
      <c r="M825" s="9">
        <f>IF(L825&gt;0,VLOOKUP(L825,T$12:$AC$125,7),0)</f>
        <v>0</v>
      </c>
      <c r="N825" s="10">
        <f t="shared" si="168"/>
        <v>0</v>
      </c>
      <c r="O825" s="10">
        <f t="shared" ca="1" si="169"/>
        <v>62.873111430000002</v>
      </c>
      <c r="P825" s="24" t="str">
        <f t="shared" si="173"/>
        <v>A+J=</v>
      </c>
      <c r="Q825" s="12">
        <f t="shared" si="174"/>
        <v>43840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</row>
    <row r="826" spans="1:168" x14ac:dyDescent="0.2">
      <c r="A826" s="109">
        <f t="shared" si="170"/>
        <v>43742</v>
      </c>
      <c r="B826" s="4">
        <f t="shared" ca="1" si="175"/>
        <v>4063.8206319000001</v>
      </c>
      <c r="C826" s="4">
        <f t="shared" si="171"/>
        <v>4000.002</v>
      </c>
      <c r="D826" s="6">
        <f ca="1">IF(A826&lt;$B$1,VLOOKUP(A826,[1]DI!$A$4:$B$15000,2,FALSE),0)</f>
        <v>5.3999999999999999E-2</v>
      </c>
      <c r="E826" s="4">
        <f t="shared" ca="1" si="164"/>
        <v>2.0871999999999999E-4</v>
      </c>
      <c r="F826" s="22">
        <f t="shared" si="176"/>
        <v>1.115</v>
      </c>
      <c r="G826" s="7">
        <f t="shared" ca="1" si="165"/>
        <v>1.0002327228000001</v>
      </c>
      <c r="H826" s="4">
        <f ca="1">TRUNC(PRODUCT(G$10:G825),15)</f>
        <v>1.1723295563126701</v>
      </c>
      <c r="I826" s="4">
        <f t="shared" ca="1" si="172"/>
        <v>1.1539191823331201</v>
      </c>
      <c r="J826" s="4">
        <f t="shared" ca="1" si="166"/>
        <v>1.0159546500000001</v>
      </c>
      <c r="K826" s="4">
        <f t="shared" ca="1" si="167"/>
        <v>63.8186319</v>
      </c>
      <c r="L826" s="23">
        <f>IF(VLOOKUP(A826,$U$12:$AD$125,8)=VLOOKUP(A825,$U$12:$AD$125,8),0,VLOOKUP(A826,U$12:$AD$125,8))</f>
        <v>0</v>
      </c>
      <c r="M826" s="9">
        <f>IF(L826&gt;0,VLOOKUP(L826,T$12:$AC$125,7),0)</f>
        <v>0</v>
      </c>
      <c r="N826" s="10">
        <f t="shared" si="168"/>
        <v>0</v>
      </c>
      <c r="O826" s="10">
        <f t="shared" ca="1" si="169"/>
        <v>63.8186319</v>
      </c>
      <c r="P826" s="24" t="str">
        <f t="shared" si="173"/>
        <v>A+J=</v>
      </c>
      <c r="Q826" s="12">
        <f t="shared" si="174"/>
        <v>43840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</row>
    <row r="827" spans="1:168" x14ac:dyDescent="0.2">
      <c r="A827" s="109">
        <f t="shared" si="170"/>
        <v>43743</v>
      </c>
      <c r="B827" s="4">
        <f t="shared" ca="1" si="175"/>
        <v>4064.7663523800002</v>
      </c>
      <c r="C827" s="4">
        <f t="shared" si="171"/>
        <v>4000.002</v>
      </c>
      <c r="D827" s="6">
        <f ca="1">IF(A827&lt;$B$1,VLOOKUP(A827,[1]DI!$A$4:$B$15000,2,FALSE),0)</f>
        <v>0</v>
      </c>
      <c r="E827" s="4">
        <f t="shared" ca="1" si="164"/>
        <v>0</v>
      </c>
      <c r="F827" s="22">
        <f t="shared" si="176"/>
        <v>1.115</v>
      </c>
      <c r="G827" s="7">
        <f t="shared" ca="1" si="165"/>
        <v>1</v>
      </c>
      <c r="H827" s="4">
        <f ca="1">TRUNC(PRODUCT(G$10:G826),15)</f>
        <v>1.1726023841295301</v>
      </c>
      <c r="I827" s="4">
        <f t="shared" ca="1" si="172"/>
        <v>1.1539191823331201</v>
      </c>
      <c r="J827" s="4">
        <f t="shared" ca="1" si="166"/>
        <v>1.01619108</v>
      </c>
      <c r="K827" s="4">
        <f t="shared" ca="1" si="167"/>
        <v>64.764352380000005</v>
      </c>
      <c r="L827" s="23">
        <f>IF(VLOOKUP(A827,$U$12:$AD$125,8)=VLOOKUP(A826,$U$12:$AD$125,8),0,VLOOKUP(A827,U$12:$AD$125,8))</f>
        <v>0</v>
      </c>
      <c r="M827" s="9">
        <f>IF(L827&gt;0,VLOOKUP(L827,T$12:$AC$125,7),0)</f>
        <v>0</v>
      </c>
      <c r="N827" s="10">
        <f t="shared" si="168"/>
        <v>0</v>
      </c>
      <c r="O827" s="10">
        <f t="shared" ca="1" si="169"/>
        <v>64.764352380000005</v>
      </c>
      <c r="P827" s="24" t="str">
        <f t="shared" si="173"/>
        <v>A+J=</v>
      </c>
      <c r="Q827" s="12">
        <f t="shared" si="174"/>
        <v>43840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</row>
    <row r="828" spans="1:168" x14ac:dyDescent="0.2">
      <c r="A828" s="109">
        <f t="shared" si="170"/>
        <v>43744</v>
      </c>
      <c r="B828" s="4">
        <f t="shared" ca="1" si="175"/>
        <v>4064.7663523800002</v>
      </c>
      <c r="C828" s="4">
        <f t="shared" si="171"/>
        <v>4000.002</v>
      </c>
      <c r="D828" s="6">
        <f ca="1">IF(A828&lt;$B$1,VLOOKUP(A828,[1]DI!$A$4:$B$15000,2,FALSE),0)</f>
        <v>0</v>
      </c>
      <c r="E828" s="4">
        <f t="shared" ca="1" si="164"/>
        <v>0</v>
      </c>
      <c r="F828" s="22">
        <f t="shared" si="176"/>
        <v>1.115</v>
      </c>
      <c r="G828" s="7">
        <f t="shared" ca="1" si="165"/>
        <v>1</v>
      </c>
      <c r="H828" s="4">
        <f ca="1">TRUNC(PRODUCT(G$10:G827),15)</f>
        <v>1.1726023841295301</v>
      </c>
      <c r="I828" s="4">
        <f t="shared" ca="1" si="172"/>
        <v>1.1539191823331201</v>
      </c>
      <c r="J828" s="4">
        <f t="shared" ca="1" si="166"/>
        <v>1.01619108</v>
      </c>
      <c r="K828" s="4">
        <f t="shared" ca="1" si="167"/>
        <v>64.764352380000005</v>
      </c>
      <c r="L828" s="23">
        <f>IF(VLOOKUP(A828,$U$12:$AD$125,8)=VLOOKUP(A827,$U$12:$AD$125,8),0,VLOOKUP(A828,U$12:$AD$125,8))</f>
        <v>0</v>
      </c>
      <c r="M828" s="9">
        <f>IF(L828&gt;0,VLOOKUP(L828,T$12:$AC$125,7),0)</f>
        <v>0</v>
      </c>
      <c r="N828" s="10">
        <f t="shared" si="168"/>
        <v>0</v>
      </c>
      <c r="O828" s="10">
        <f t="shared" ca="1" si="169"/>
        <v>64.764352380000005</v>
      </c>
      <c r="P828" s="24" t="str">
        <f t="shared" si="173"/>
        <v>A+J=</v>
      </c>
      <c r="Q828" s="12">
        <f t="shared" si="174"/>
        <v>43840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</row>
    <row r="829" spans="1:168" x14ac:dyDescent="0.2">
      <c r="A829" s="109">
        <f t="shared" si="170"/>
        <v>43745</v>
      </c>
      <c r="B829" s="4">
        <f t="shared" ca="1" si="175"/>
        <v>4064.7663523800002</v>
      </c>
      <c r="C829" s="4">
        <f t="shared" si="171"/>
        <v>4000.002</v>
      </c>
      <c r="D829" s="6">
        <f ca="1">IF(A829&lt;$B$1,VLOOKUP(A829,[1]DI!$A$4:$B$15000,2,FALSE),0)</f>
        <v>5.3999999999999999E-2</v>
      </c>
      <c r="E829" s="4">
        <f t="shared" ca="1" si="164"/>
        <v>2.0871999999999999E-4</v>
      </c>
      <c r="F829" s="22">
        <f t="shared" si="176"/>
        <v>1.115</v>
      </c>
      <c r="G829" s="7">
        <f t="shared" ca="1" si="165"/>
        <v>1.0002327228000001</v>
      </c>
      <c r="H829" s="4">
        <f ca="1">TRUNC(PRODUCT(G$10:G828),15)</f>
        <v>1.1726023841295301</v>
      </c>
      <c r="I829" s="4">
        <f t="shared" ca="1" si="172"/>
        <v>1.1539191823331201</v>
      </c>
      <c r="J829" s="4">
        <f t="shared" ca="1" si="166"/>
        <v>1.01619108</v>
      </c>
      <c r="K829" s="4">
        <f t="shared" ca="1" si="167"/>
        <v>64.764352380000005</v>
      </c>
      <c r="L829" s="23">
        <f>IF(VLOOKUP(A829,$U$12:$AD$125,8)=VLOOKUP(A828,$U$12:$AD$125,8),0,VLOOKUP(A829,U$12:$AD$125,8))</f>
        <v>0</v>
      </c>
      <c r="M829" s="9">
        <f>IF(L829&gt;0,VLOOKUP(L829,T$12:$AC$125,7),0)</f>
        <v>0</v>
      </c>
      <c r="N829" s="10">
        <f t="shared" si="168"/>
        <v>0</v>
      </c>
      <c r="O829" s="10">
        <f t="shared" ca="1" si="169"/>
        <v>64.764352380000005</v>
      </c>
      <c r="P829" s="24" t="str">
        <f t="shared" si="173"/>
        <v>A+J=</v>
      </c>
      <c r="Q829" s="12">
        <f t="shared" si="174"/>
        <v>43840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</row>
    <row r="830" spans="1:168" x14ac:dyDescent="0.2">
      <c r="A830" s="109">
        <f t="shared" si="170"/>
        <v>43746</v>
      </c>
      <c r="B830" s="4">
        <f t="shared" ca="1" si="175"/>
        <v>4065.7123128499998</v>
      </c>
      <c r="C830" s="4">
        <f t="shared" si="171"/>
        <v>4000.002</v>
      </c>
      <c r="D830" s="6">
        <f ca="1">IF(A830&lt;$B$1,VLOOKUP(A830,[1]DI!$A$4:$B$15000,2,FALSE),0)</f>
        <v>5.3999999999999999E-2</v>
      </c>
      <c r="E830" s="4">
        <f t="shared" ca="1" si="164"/>
        <v>2.0871999999999999E-4</v>
      </c>
      <c r="F830" s="22">
        <f t="shared" si="176"/>
        <v>1.115</v>
      </c>
      <c r="G830" s="7">
        <f t="shared" ca="1" si="165"/>
        <v>1.0002327228000001</v>
      </c>
      <c r="H830" s="4">
        <f ca="1">TRUNC(PRODUCT(G$10:G829),15)</f>
        <v>1.1728752754396601</v>
      </c>
      <c r="I830" s="4">
        <f t="shared" ca="1" si="172"/>
        <v>1.1539191823331201</v>
      </c>
      <c r="J830" s="4">
        <f t="shared" ca="1" si="166"/>
        <v>1.0164275700000001</v>
      </c>
      <c r="K830" s="4">
        <f t="shared" ca="1" si="167"/>
        <v>65.710312849999994</v>
      </c>
      <c r="L830" s="23">
        <f>IF(VLOOKUP(A830,$U$12:$AD$125,8)=VLOOKUP(A829,$U$12:$AD$125,8),0,VLOOKUP(A830,U$12:$AD$125,8))</f>
        <v>0</v>
      </c>
      <c r="M830" s="9">
        <f>IF(L830&gt;0,VLOOKUP(L830,T$12:$AC$125,7),0)</f>
        <v>0</v>
      </c>
      <c r="N830" s="10">
        <f t="shared" si="168"/>
        <v>0</v>
      </c>
      <c r="O830" s="10">
        <f t="shared" ca="1" si="169"/>
        <v>65.710312849999994</v>
      </c>
      <c r="P830" s="24" t="str">
        <f t="shared" si="173"/>
        <v>A+J=</v>
      </c>
      <c r="Q830" s="12">
        <f t="shared" si="174"/>
        <v>43840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</row>
    <row r="831" spans="1:168" x14ac:dyDescent="0.2">
      <c r="A831" s="109">
        <f t="shared" si="170"/>
        <v>43747</v>
      </c>
      <c r="B831" s="4">
        <f t="shared" ca="1" si="175"/>
        <v>4066.6585133200001</v>
      </c>
      <c r="C831" s="4">
        <f t="shared" si="171"/>
        <v>4000.002</v>
      </c>
      <c r="D831" s="6">
        <f ca="1">IF(A831&lt;$B$1,VLOOKUP(A831,[1]DI!$A$4:$B$15000,2,FALSE),0)</f>
        <v>5.3999999999999999E-2</v>
      </c>
      <c r="E831" s="4">
        <f t="shared" ca="1" si="164"/>
        <v>2.0871999999999999E-4</v>
      </c>
      <c r="F831" s="22">
        <f t="shared" si="176"/>
        <v>1.115</v>
      </c>
      <c r="G831" s="7">
        <f t="shared" ca="1" si="165"/>
        <v>1.0002327228000001</v>
      </c>
      <c r="H831" s="4">
        <f ca="1">TRUNC(PRODUCT(G$10:G830),15)</f>
        <v>1.17314823025781</v>
      </c>
      <c r="I831" s="4">
        <f t="shared" ca="1" si="172"/>
        <v>1.1539191823331201</v>
      </c>
      <c r="J831" s="4">
        <f t="shared" ca="1" si="166"/>
        <v>1.0166641199999999</v>
      </c>
      <c r="K831" s="4">
        <f t="shared" ca="1" si="167"/>
        <v>66.656513320000002</v>
      </c>
      <c r="L831" s="23">
        <f>IF(VLOOKUP(A831,$U$12:$AD$125,8)=VLOOKUP(A830,$U$12:$AD$125,8),0,VLOOKUP(A831,U$12:$AD$125,8))</f>
        <v>0</v>
      </c>
      <c r="M831" s="9">
        <f>IF(L831&gt;0,VLOOKUP(L831,T$12:$AC$125,7),0)</f>
        <v>0</v>
      </c>
      <c r="N831" s="10">
        <f t="shared" si="168"/>
        <v>0</v>
      </c>
      <c r="O831" s="10">
        <f t="shared" ca="1" si="169"/>
        <v>66.656513320000002</v>
      </c>
      <c r="P831" s="24" t="str">
        <f t="shared" si="173"/>
        <v>A+J=</v>
      </c>
      <c r="Q831" s="12">
        <f t="shared" si="174"/>
        <v>43840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</row>
    <row r="832" spans="1:168" x14ac:dyDescent="0.2">
      <c r="A832" s="109">
        <f t="shared" si="170"/>
        <v>43748</v>
      </c>
      <c r="B832" s="4">
        <f t="shared" ca="1" si="175"/>
        <v>4067.6049137999998</v>
      </c>
      <c r="C832" s="4">
        <f t="shared" si="171"/>
        <v>4000.002</v>
      </c>
      <c r="D832" s="6">
        <f ca="1">IF(A832&lt;$B$1,VLOOKUP(A832,[1]DI!$A$4:$B$15000,2,FALSE),0)</f>
        <v>5.3999999999999999E-2</v>
      </c>
      <c r="E832" s="4">
        <f t="shared" ca="1" si="164"/>
        <v>2.0871999999999999E-4</v>
      </c>
      <c r="F832" s="22">
        <f t="shared" si="176"/>
        <v>1.115</v>
      </c>
      <c r="G832" s="7">
        <f t="shared" ca="1" si="165"/>
        <v>1.0002327228000001</v>
      </c>
      <c r="H832" s="4">
        <f ca="1">TRUNC(PRODUCT(G$10:G831),15)</f>
        <v>1.1734212485987701</v>
      </c>
      <c r="I832" s="4">
        <f t="shared" ca="1" si="172"/>
        <v>1.1539191823331201</v>
      </c>
      <c r="J832" s="4">
        <f t="shared" ca="1" si="166"/>
        <v>1.01690072</v>
      </c>
      <c r="K832" s="4">
        <f t="shared" ca="1" si="167"/>
        <v>67.602913799999996</v>
      </c>
      <c r="L832" s="23">
        <f>IF(VLOOKUP(A832,$U$12:$AD$125,8)=VLOOKUP(A831,$U$12:$AD$125,8),0,VLOOKUP(A832,U$12:$AD$125,8))</f>
        <v>0</v>
      </c>
      <c r="M832" s="9">
        <f>IF(L832&gt;0,VLOOKUP(L832,T$12:$AC$125,7),0)</f>
        <v>0</v>
      </c>
      <c r="N832" s="10">
        <f t="shared" si="168"/>
        <v>0</v>
      </c>
      <c r="O832" s="10">
        <f t="shared" ca="1" si="169"/>
        <v>67.602913799999996</v>
      </c>
      <c r="P832" s="24" t="str">
        <f t="shared" si="173"/>
        <v>A+J=</v>
      </c>
      <c r="Q832" s="12">
        <f t="shared" si="174"/>
        <v>43840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</row>
    <row r="833" spans="1:171" x14ac:dyDescent="0.2">
      <c r="A833" s="109">
        <f t="shared" si="170"/>
        <v>43749</v>
      </c>
      <c r="B833" s="4">
        <f t="shared" ca="1" si="175"/>
        <v>4068.55155427</v>
      </c>
      <c r="C833" s="4">
        <f t="shared" si="171"/>
        <v>4000.002</v>
      </c>
      <c r="D833" s="6">
        <f ca="1">IF(A833&lt;$B$1,VLOOKUP(A833,[1]DI!$A$4:$B$15000,2,FALSE),0)</f>
        <v>5.3999999999999999E-2</v>
      </c>
      <c r="E833" s="4">
        <f t="shared" ca="1" si="164"/>
        <v>2.0871999999999999E-4</v>
      </c>
      <c r="F833" s="22">
        <f t="shared" si="176"/>
        <v>1.115</v>
      </c>
      <c r="G833" s="7">
        <f t="shared" ca="1" si="165"/>
        <v>1.0002327228000001</v>
      </c>
      <c r="H833" s="4">
        <f ca="1">TRUNC(PRODUCT(G$10:G832),15)</f>
        <v>1.17369433047732</v>
      </c>
      <c r="I833" s="4">
        <f t="shared" ca="1" si="172"/>
        <v>1.1539191823331201</v>
      </c>
      <c r="J833" s="4">
        <f t="shared" ca="1" si="166"/>
        <v>1.0171373800000001</v>
      </c>
      <c r="K833" s="4">
        <f t="shared" ca="1" si="167"/>
        <v>68.549554270000002</v>
      </c>
      <c r="L833" s="23">
        <f>IF(VLOOKUP(A833,$U$12:$AD$125,8)=VLOOKUP(A832,$U$12:$AD$125,8),0,VLOOKUP(A833,U$12:$AD$125,8))</f>
        <v>0</v>
      </c>
      <c r="M833" s="9">
        <f>IF(L833&gt;0,VLOOKUP(L833,T$12:$AC$125,7),0)</f>
        <v>0</v>
      </c>
      <c r="N833" s="10">
        <f t="shared" si="168"/>
        <v>0</v>
      </c>
      <c r="O833" s="10">
        <f t="shared" ca="1" si="169"/>
        <v>68.549554270000002</v>
      </c>
      <c r="P833" s="24" t="str">
        <f t="shared" si="173"/>
        <v>A+J=</v>
      </c>
      <c r="Q833" s="12">
        <f t="shared" si="174"/>
        <v>43840</v>
      </c>
      <c r="R833" s="63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  <c r="FL833" s="37"/>
      <c r="FM833" s="38"/>
      <c r="FN833" s="38"/>
      <c r="FO833" s="38"/>
    </row>
    <row r="834" spans="1:171" x14ac:dyDescent="0.2">
      <c r="A834" s="109">
        <f t="shared" si="170"/>
        <v>43750</v>
      </c>
      <c r="B834" s="4">
        <f t="shared" ca="1" si="175"/>
        <v>4069.4983947400001</v>
      </c>
      <c r="C834" s="4">
        <f t="shared" si="171"/>
        <v>4000.002</v>
      </c>
      <c r="D834" s="6">
        <f ca="1">IF(A834&lt;$B$1,VLOOKUP(A834,[1]DI!$A$4:$B$15000,2,FALSE),0)</f>
        <v>0</v>
      </c>
      <c r="E834" s="4">
        <f t="shared" ca="1" si="164"/>
        <v>0</v>
      </c>
      <c r="F834" s="22">
        <f t="shared" si="176"/>
        <v>1.115</v>
      </c>
      <c r="G834" s="7">
        <f t="shared" ca="1" si="165"/>
        <v>1</v>
      </c>
      <c r="H834" s="4">
        <f ca="1">TRUNC(PRODUCT(G$10:G833),15)</f>
        <v>1.1739674759082499</v>
      </c>
      <c r="I834" s="4">
        <f t="shared" ca="1" si="172"/>
        <v>1.1539191823331201</v>
      </c>
      <c r="J834" s="4">
        <f t="shared" ca="1" si="166"/>
        <v>1.0173740899999999</v>
      </c>
      <c r="K834" s="4">
        <f t="shared" ca="1" si="167"/>
        <v>69.49639474</v>
      </c>
      <c r="L834" s="23">
        <f>IF(VLOOKUP(A834,$U$12:$AD$125,8)=VLOOKUP(A833,$U$12:$AD$125,8),0,VLOOKUP(A834,U$12:$AD$125,8))</f>
        <v>0</v>
      </c>
      <c r="M834" s="9">
        <f>IF(L834&gt;0,VLOOKUP(L834,T$12:$AC$125,7),0)</f>
        <v>0</v>
      </c>
      <c r="N834" s="10">
        <f t="shared" si="168"/>
        <v>0</v>
      </c>
      <c r="O834" s="10">
        <f t="shared" ca="1" si="169"/>
        <v>69.49639474</v>
      </c>
      <c r="P834" s="24" t="str">
        <f t="shared" si="173"/>
        <v>A+J=</v>
      </c>
      <c r="Q834" s="12">
        <f t="shared" si="174"/>
        <v>43840</v>
      </c>
      <c r="R834" s="45"/>
      <c r="S834" s="65"/>
      <c r="T834" s="65"/>
      <c r="U834" s="61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</row>
    <row r="835" spans="1:171" x14ac:dyDescent="0.2">
      <c r="A835" s="109">
        <f t="shared" si="170"/>
        <v>43751</v>
      </c>
      <c r="B835" s="4">
        <f t="shared" ca="1" si="175"/>
        <v>4069.4983947400001</v>
      </c>
      <c r="C835" s="4">
        <f t="shared" si="171"/>
        <v>4000.002</v>
      </c>
      <c r="D835" s="6">
        <f ca="1">IF(A835&lt;$B$1,VLOOKUP(A835,[1]DI!$A$4:$B$15000,2,FALSE),0)</f>
        <v>0</v>
      </c>
      <c r="E835" s="4">
        <f t="shared" ca="1" si="164"/>
        <v>0</v>
      </c>
      <c r="F835" s="22">
        <f t="shared" si="176"/>
        <v>1.115</v>
      </c>
      <c r="G835" s="7">
        <f t="shared" ca="1" si="165"/>
        <v>1</v>
      </c>
      <c r="H835" s="4">
        <f ca="1">TRUNC(PRODUCT(G$10:G834),15)</f>
        <v>1.1739674759082499</v>
      </c>
      <c r="I835" s="4">
        <f t="shared" ca="1" si="172"/>
        <v>1.1539191823331201</v>
      </c>
      <c r="J835" s="4">
        <f t="shared" ca="1" si="166"/>
        <v>1.0173740899999999</v>
      </c>
      <c r="K835" s="4">
        <f t="shared" ca="1" si="167"/>
        <v>69.49639474</v>
      </c>
      <c r="L835" s="23">
        <f>IF(VLOOKUP(A835,$U$12:$AD$125,8)=VLOOKUP(A834,$U$12:$AD$125,8),0,VLOOKUP(A835,U$12:$AD$125,8))</f>
        <v>0</v>
      </c>
      <c r="M835" s="9">
        <f>IF(L835&gt;0,VLOOKUP(L835,T$12:$AC$125,7),0)</f>
        <v>0</v>
      </c>
      <c r="N835" s="10">
        <f t="shared" si="168"/>
        <v>0</v>
      </c>
      <c r="O835" s="10">
        <f t="shared" ca="1" si="169"/>
        <v>69.49639474</v>
      </c>
      <c r="P835" s="24" t="str">
        <f t="shared" si="173"/>
        <v>A+J=</v>
      </c>
      <c r="Q835" s="12">
        <f t="shared" si="174"/>
        <v>43840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</row>
    <row r="836" spans="1:171" x14ac:dyDescent="0.2">
      <c r="A836" s="109">
        <f t="shared" si="170"/>
        <v>43752</v>
      </c>
      <c r="B836" s="4">
        <f t="shared" ca="1" si="175"/>
        <v>4069.4983947400001</v>
      </c>
      <c r="C836" s="4">
        <f t="shared" si="171"/>
        <v>4000.002</v>
      </c>
      <c r="D836" s="6">
        <f ca="1">IF(A836&lt;$B$1,VLOOKUP(A836,[1]DI!$A$4:$B$15000,2,FALSE),0)</f>
        <v>5.3999999999999999E-2</v>
      </c>
      <c r="E836" s="4">
        <f t="shared" ca="1" si="164"/>
        <v>2.0871999999999999E-4</v>
      </c>
      <c r="F836" s="22">
        <f t="shared" si="176"/>
        <v>1.115</v>
      </c>
      <c r="G836" s="7">
        <f t="shared" ca="1" si="165"/>
        <v>1.0002327228000001</v>
      </c>
      <c r="H836" s="4">
        <f ca="1">TRUNC(PRODUCT(G$10:G835),15)</f>
        <v>1.1739674759082499</v>
      </c>
      <c r="I836" s="4">
        <f t="shared" ca="1" si="172"/>
        <v>1.1539191823331201</v>
      </c>
      <c r="J836" s="4">
        <f t="shared" ca="1" si="166"/>
        <v>1.0173740899999999</v>
      </c>
      <c r="K836" s="4">
        <f t="shared" ca="1" si="167"/>
        <v>69.49639474</v>
      </c>
      <c r="L836" s="23">
        <f>IF(VLOOKUP(A836,$U$12:$AD$125,8)=VLOOKUP(A835,$U$12:$AD$125,8),0,VLOOKUP(A836,U$12:$AD$125,8))</f>
        <v>0</v>
      </c>
      <c r="M836" s="9">
        <f>IF(L836&gt;0,VLOOKUP(L836,T$12:$AC$125,7),0)</f>
        <v>0</v>
      </c>
      <c r="N836" s="10">
        <f t="shared" si="168"/>
        <v>0</v>
      </c>
      <c r="O836" s="10">
        <f t="shared" ca="1" si="169"/>
        <v>69.49639474</v>
      </c>
      <c r="P836" s="24" t="str">
        <f t="shared" si="173"/>
        <v>A+J=</v>
      </c>
      <c r="Q836" s="12">
        <f t="shared" si="174"/>
        <v>43840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</row>
    <row r="837" spans="1:171" x14ac:dyDescent="0.2">
      <c r="A837" s="109">
        <f t="shared" si="170"/>
        <v>43753</v>
      </c>
      <c r="B837" s="4">
        <f t="shared" ca="1" si="175"/>
        <v>4070.44543522</v>
      </c>
      <c r="C837" s="4">
        <f t="shared" si="171"/>
        <v>4000.002</v>
      </c>
      <c r="D837" s="6">
        <f ca="1">IF(A837&lt;$B$1,VLOOKUP(A837,[1]DI!$A$4:$B$15000,2,FALSE),0)</f>
        <v>5.3999999999999999E-2</v>
      </c>
      <c r="E837" s="4">
        <f t="shared" ca="1" si="164"/>
        <v>2.0871999999999999E-4</v>
      </c>
      <c r="F837" s="22">
        <f t="shared" si="176"/>
        <v>1.115</v>
      </c>
      <c r="G837" s="7">
        <f t="shared" ca="1" si="165"/>
        <v>1.0002327228000001</v>
      </c>
      <c r="H837" s="4">
        <f ca="1">TRUNC(PRODUCT(G$10:G836),15)</f>
        <v>1.17424068490636</v>
      </c>
      <c r="I837" s="4">
        <f t="shared" ca="1" si="172"/>
        <v>1.1539191823331201</v>
      </c>
      <c r="J837" s="4">
        <f t="shared" ca="1" si="166"/>
        <v>1.0176108500000001</v>
      </c>
      <c r="K837" s="4">
        <f t="shared" ca="1" si="167"/>
        <v>70.443435219999998</v>
      </c>
      <c r="L837" s="23">
        <f>IF(VLOOKUP(A837,$U$12:$AD$125,8)=VLOOKUP(A836,$U$12:$AD$125,8),0,VLOOKUP(A837,U$12:$AD$125,8))</f>
        <v>0</v>
      </c>
      <c r="M837" s="9">
        <f>IF(L837&gt;0,VLOOKUP(L837,T$12:$AC$125,7),0)</f>
        <v>0</v>
      </c>
      <c r="N837" s="10">
        <f t="shared" si="168"/>
        <v>0</v>
      </c>
      <c r="O837" s="10">
        <f t="shared" ca="1" si="169"/>
        <v>70.443435219999998</v>
      </c>
      <c r="P837" s="24" t="str">
        <f t="shared" si="173"/>
        <v>A+J=</v>
      </c>
      <c r="Q837" s="12">
        <f t="shared" si="174"/>
        <v>43840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</row>
    <row r="838" spans="1:171" x14ac:dyDescent="0.2">
      <c r="A838" s="109">
        <f t="shared" si="170"/>
        <v>43754</v>
      </c>
      <c r="B838" s="4">
        <f t="shared" ca="1" si="175"/>
        <v>4071.3927556899998</v>
      </c>
      <c r="C838" s="4">
        <f t="shared" si="171"/>
        <v>4000.002</v>
      </c>
      <c r="D838" s="6">
        <f ca="1">IF(A838&lt;$B$1,VLOOKUP(A838,[1]DI!$A$4:$B$15000,2,FALSE),0)</f>
        <v>5.3999999999999999E-2</v>
      </c>
      <c r="E838" s="4">
        <f t="shared" ca="1" si="164"/>
        <v>2.0871999999999999E-4</v>
      </c>
      <c r="F838" s="22">
        <f t="shared" si="176"/>
        <v>1.115</v>
      </c>
      <c r="G838" s="7">
        <f t="shared" ca="1" si="165"/>
        <v>1.0002327228000001</v>
      </c>
      <c r="H838" s="4">
        <f ca="1">TRUNC(PRODUCT(G$10:G837),15)</f>
        <v>1.1745139574864201</v>
      </c>
      <c r="I838" s="4">
        <f t="shared" ca="1" si="172"/>
        <v>1.1539191823331201</v>
      </c>
      <c r="J838" s="4">
        <f t="shared" ca="1" si="166"/>
        <v>1.01784768</v>
      </c>
      <c r="K838" s="4">
        <f t="shared" ca="1" si="167"/>
        <v>71.390755690000006</v>
      </c>
      <c r="L838" s="23">
        <f>IF(VLOOKUP(A838,$U$12:$AD$125,8)=VLOOKUP(A837,$U$12:$AD$125,8),0,VLOOKUP(A838,U$12:$AD$125,8))</f>
        <v>0</v>
      </c>
      <c r="M838" s="9">
        <f>IF(L838&gt;0,VLOOKUP(L838,T$12:$AC$125,7),0)</f>
        <v>0</v>
      </c>
      <c r="N838" s="10">
        <f t="shared" si="168"/>
        <v>0</v>
      </c>
      <c r="O838" s="10">
        <f t="shared" ca="1" si="169"/>
        <v>71.390755690000006</v>
      </c>
      <c r="P838" s="24" t="str">
        <f t="shared" si="173"/>
        <v>A+J=</v>
      </c>
      <c r="Q838" s="12">
        <f t="shared" si="174"/>
        <v>43840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</row>
    <row r="839" spans="1:171" x14ac:dyDescent="0.2">
      <c r="A839" s="109">
        <f t="shared" si="170"/>
        <v>43755</v>
      </c>
      <c r="B839" s="4">
        <f t="shared" ca="1" si="175"/>
        <v>4072.3402361600001</v>
      </c>
      <c r="C839" s="4">
        <f t="shared" si="171"/>
        <v>4000.002</v>
      </c>
      <c r="D839" s="6">
        <f ca="1">IF(A839&lt;$B$1,VLOOKUP(A839,[1]DI!$A$4:$B$15000,2,FALSE),0)</f>
        <v>5.3999999999999999E-2</v>
      </c>
      <c r="E839" s="4">
        <f t="shared" ca="1" si="164"/>
        <v>2.0871999999999999E-4</v>
      </c>
      <c r="F839" s="22">
        <f t="shared" si="176"/>
        <v>1.115</v>
      </c>
      <c r="G839" s="7">
        <f t="shared" ca="1" si="165"/>
        <v>1.0002327228000001</v>
      </c>
      <c r="H839" s="4">
        <f ca="1">TRUNC(PRODUCT(G$10:G838),15)</f>
        <v>1.17478729366325</v>
      </c>
      <c r="I839" s="4">
        <f t="shared" ca="1" si="172"/>
        <v>1.1539191823331201</v>
      </c>
      <c r="J839" s="4">
        <f t="shared" ca="1" si="166"/>
        <v>1.01808455</v>
      </c>
      <c r="K839" s="4">
        <f t="shared" ca="1" si="167"/>
        <v>72.338236159999994</v>
      </c>
      <c r="L839" s="23">
        <f>IF(VLOOKUP(A839,$U$12:$AD$125,8)=VLOOKUP(A838,$U$12:$AD$125,8),0,VLOOKUP(A839,U$12:$AD$125,8))</f>
        <v>0</v>
      </c>
      <c r="M839" s="9">
        <f>IF(L839&gt;0,VLOOKUP(L839,T$12:$AC$125,7),0)</f>
        <v>0</v>
      </c>
      <c r="N839" s="10">
        <f t="shared" si="168"/>
        <v>0</v>
      </c>
      <c r="O839" s="10">
        <f t="shared" ca="1" si="169"/>
        <v>72.338236159999994</v>
      </c>
      <c r="P839" s="24" t="str">
        <f t="shared" si="173"/>
        <v>A+J=</v>
      </c>
      <c r="Q839" s="12">
        <f t="shared" si="174"/>
        <v>43840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</row>
    <row r="840" spans="1:171" x14ac:dyDescent="0.2">
      <c r="A840" s="109">
        <f t="shared" si="170"/>
        <v>43756</v>
      </c>
      <c r="B840" s="4">
        <f t="shared" ca="1" si="175"/>
        <v>4073.2879566399997</v>
      </c>
      <c r="C840" s="4">
        <f t="shared" si="171"/>
        <v>4000.002</v>
      </c>
      <c r="D840" s="6">
        <f ca="1">IF(A840&lt;$B$1,VLOOKUP(A840,[1]DI!$A$4:$B$15000,2,FALSE),0)</f>
        <v>5.3999999999999999E-2</v>
      </c>
      <c r="E840" s="4">
        <f t="shared" ca="1" si="164"/>
        <v>2.0871999999999999E-4</v>
      </c>
      <c r="F840" s="22">
        <f t="shared" si="176"/>
        <v>1.115</v>
      </c>
      <c r="G840" s="7">
        <f t="shared" ca="1" si="165"/>
        <v>1.0002327228000001</v>
      </c>
      <c r="H840" s="4">
        <f ca="1">TRUNC(PRODUCT(G$10:G839),15)</f>
        <v>1.1750606934516299</v>
      </c>
      <c r="I840" s="4">
        <f t="shared" ca="1" si="172"/>
        <v>1.1539191823331201</v>
      </c>
      <c r="J840" s="4">
        <f t="shared" ca="1" si="166"/>
        <v>1.01832148</v>
      </c>
      <c r="K840" s="4">
        <f t="shared" ca="1" si="167"/>
        <v>73.285956639999995</v>
      </c>
      <c r="L840" s="23">
        <f>IF(VLOOKUP(A840,$U$12:$AD$125,8)=VLOOKUP(A839,$U$12:$AD$125,8),0,VLOOKUP(A840,U$12:$AD$125,8))</f>
        <v>0</v>
      </c>
      <c r="M840" s="9">
        <f>IF(L840&gt;0,VLOOKUP(L840,T$12:$AC$125,7),0)</f>
        <v>0</v>
      </c>
      <c r="N840" s="10">
        <f t="shared" si="168"/>
        <v>0</v>
      </c>
      <c r="O840" s="10">
        <f t="shared" ca="1" si="169"/>
        <v>73.285956639999995</v>
      </c>
      <c r="P840" s="24" t="str">
        <f t="shared" si="173"/>
        <v>A+J=</v>
      </c>
      <c r="Q840" s="12">
        <f t="shared" si="174"/>
        <v>43840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</row>
    <row r="841" spans="1:171" x14ac:dyDescent="0.2">
      <c r="A841" s="109">
        <f t="shared" si="170"/>
        <v>43757</v>
      </c>
      <c r="B841" s="4">
        <f t="shared" ca="1" si="175"/>
        <v>4074.2359171099997</v>
      </c>
      <c r="C841" s="4">
        <f t="shared" si="171"/>
        <v>4000.002</v>
      </c>
      <c r="D841" s="6">
        <f ca="1">IF(A841&lt;$B$1,VLOOKUP(A841,[1]DI!$A$4:$B$15000,2,FALSE),0)</f>
        <v>0</v>
      </c>
      <c r="E841" s="4">
        <f t="shared" ca="1" si="164"/>
        <v>0</v>
      </c>
      <c r="F841" s="22">
        <f t="shared" si="176"/>
        <v>1.115</v>
      </c>
      <c r="G841" s="7">
        <f t="shared" ca="1" si="165"/>
        <v>1</v>
      </c>
      <c r="H841" s="4">
        <f ca="1">TRUNC(PRODUCT(G$10:G840),15)</f>
        <v>1.17533415686638</v>
      </c>
      <c r="I841" s="4">
        <f t="shared" ca="1" si="172"/>
        <v>1.1539191823331201</v>
      </c>
      <c r="J841" s="4">
        <f t="shared" ca="1" si="166"/>
        <v>1.0185584700000001</v>
      </c>
      <c r="K841" s="4">
        <f t="shared" ca="1" si="167"/>
        <v>74.233917109999993</v>
      </c>
      <c r="L841" s="23">
        <f>IF(VLOOKUP(A841,$U$12:$AD$125,8)=VLOOKUP(A840,$U$12:$AD$125,8),0,VLOOKUP(A841,U$12:$AD$125,8))</f>
        <v>0</v>
      </c>
      <c r="M841" s="9">
        <f>IF(L841&gt;0,VLOOKUP(L841,T$12:$AC$125,7),0)</f>
        <v>0</v>
      </c>
      <c r="N841" s="10">
        <f t="shared" si="168"/>
        <v>0</v>
      </c>
      <c r="O841" s="10">
        <f t="shared" ca="1" si="169"/>
        <v>74.233917109999993</v>
      </c>
      <c r="P841" s="24" t="str">
        <f t="shared" si="173"/>
        <v>A+J=</v>
      </c>
      <c r="Q841" s="12">
        <f t="shared" si="174"/>
        <v>43840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</row>
    <row r="842" spans="1:171" x14ac:dyDescent="0.2">
      <c r="A842" s="109">
        <f t="shared" si="170"/>
        <v>43758</v>
      </c>
      <c r="B842" s="4">
        <f t="shared" ca="1" si="175"/>
        <v>4074.2359171099997</v>
      </c>
      <c r="C842" s="4">
        <f t="shared" si="171"/>
        <v>4000.002</v>
      </c>
      <c r="D842" s="6">
        <f ca="1">IF(A842&lt;$B$1,VLOOKUP(A842,[1]DI!$A$4:$B$15000,2,FALSE),0)</f>
        <v>0</v>
      </c>
      <c r="E842" s="4">
        <f t="shared" ref="E842:E905" ca="1" si="177">ROUND((((1+D842)^(1/252)-1)),8)</f>
        <v>0</v>
      </c>
      <c r="F842" s="22">
        <f t="shared" si="176"/>
        <v>1.115</v>
      </c>
      <c r="G842" s="7">
        <f t="shared" ref="G842:G905" ca="1" si="178">TRUNC((1+(E842*F842)),15)</f>
        <v>1</v>
      </c>
      <c r="H842" s="4">
        <f ca="1">TRUNC(PRODUCT(G$10:G841),15)</f>
        <v>1.17533415686638</v>
      </c>
      <c r="I842" s="4">
        <f t="shared" ca="1" si="172"/>
        <v>1.1539191823331201</v>
      </c>
      <c r="J842" s="4">
        <f t="shared" ref="J842:J905" ca="1" si="179">ROUND(TRUNC(H842/I842,15),8)</f>
        <v>1.0185584700000001</v>
      </c>
      <c r="K842" s="4">
        <f t="shared" ref="K842:K905" ca="1" si="180">TRUNC((C842*(J842-1)),8)</f>
        <v>74.233917109999993</v>
      </c>
      <c r="L842" s="23">
        <f>IF(VLOOKUP(A842,$U$12:$AD$125,8)=VLOOKUP(A841,$U$12:$AD$125,8),0,VLOOKUP(A842,U$12:$AD$125,8))</f>
        <v>0</v>
      </c>
      <c r="M842" s="9">
        <f>IF(L842&gt;0,VLOOKUP(L842,T$12:$AC$125,7),0)</f>
        <v>0</v>
      </c>
      <c r="N842" s="10">
        <f t="shared" ref="N842:N905" si="181">IF(M842&gt;0,(C842*M842),0)</f>
        <v>0</v>
      </c>
      <c r="O842" s="10">
        <f t="shared" ref="O842:O905" ca="1" si="182">(K842+N842)</f>
        <v>74.233917109999993</v>
      </c>
      <c r="P842" s="24" t="str">
        <f t="shared" si="173"/>
        <v>A+J=</v>
      </c>
      <c r="Q842" s="12">
        <f t="shared" si="174"/>
        <v>43840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</row>
    <row r="843" spans="1:171" x14ac:dyDescent="0.2">
      <c r="A843" s="109">
        <f t="shared" ref="A843:A906" si="183">(A842+1)</f>
        <v>43759</v>
      </c>
      <c r="B843" s="4">
        <f t="shared" ca="1" si="175"/>
        <v>4074.2359171099997</v>
      </c>
      <c r="C843" s="4">
        <f t="shared" ref="C843:C906" si="184">TRUNC(C842-N842,6)</f>
        <v>4000.002</v>
      </c>
      <c r="D843" s="6">
        <f ca="1">IF(A843&lt;$B$1,VLOOKUP(A843,[1]DI!$A$4:$B$15000,2,FALSE),0)</f>
        <v>5.3999999999999999E-2</v>
      </c>
      <c r="E843" s="4">
        <f t="shared" ca="1" si="177"/>
        <v>2.0871999999999999E-4</v>
      </c>
      <c r="F843" s="22">
        <f t="shared" si="176"/>
        <v>1.115</v>
      </c>
      <c r="G843" s="7">
        <f t="shared" ca="1" si="178"/>
        <v>1.0002327228000001</v>
      </c>
      <c r="H843" s="4">
        <f ca="1">TRUNC(PRODUCT(G$10:G842),15)</f>
        <v>1.17533415686638</v>
      </c>
      <c r="I843" s="4">
        <f t="shared" ref="I843:I906" ca="1" si="185">IF(OR(L842&gt;0,L842="E"),H842,I842)</f>
        <v>1.1539191823331201</v>
      </c>
      <c r="J843" s="4">
        <f t="shared" ca="1" si="179"/>
        <v>1.0185584700000001</v>
      </c>
      <c r="K843" s="4">
        <f t="shared" ca="1" si="180"/>
        <v>74.233917109999993</v>
      </c>
      <c r="L843" s="23">
        <f>IF(VLOOKUP(A843,$U$12:$AD$125,8)=VLOOKUP(A842,$U$12:$AD$125,8),0,VLOOKUP(A843,U$12:$AD$125,8))</f>
        <v>0</v>
      </c>
      <c r="M843" s="9">
        <f>IF(L843&gt;0,VLOOKUP(L843,T$12:$AC$125,7),0)</f>
        <v>0</v>
      </c>
      <c r="N843" s="10">
        <f t="shared" si="181"/>
        <v>0</v>
      </c>
      <c r="O843" s="10">
        <f t="shared" ca="1" si="182"/>
        <v>74.233917109999993</v>
      </c>
      <c r="P843" s="24" t="str">
        <f t="shared" ref="P843:P906" si="186">IF(L842&gt;0,VLOOKUP(A842,$U$12:$AD$125,9),P842)</f>
        <v>A+J=</v>
      </c>
      <c r="Q843" s="12">
        <f t="shared" ref="Q843:Q906" si="187">IF(L842&gt;0,VLOOKUP(A842,$U$12:$AD$125,10),Q842)</f>
        <v>43840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</row>
    <row r="844" spans="1:171" x14ac:dyDescent="0.2">
      <c r="A844" s="109">
        <f t="shared" si="183"/>
        <v>43760</v>
      </c>
      <c r="B844" s="4">
        <f t="shared" ca="1" si="175"/>
        <v>4075.18407759</v>
      </c>
      <c r="C844" s="4">
        <f t="shared" si="184"/>
        <v>4000.002</v>
      </c>
      <c r="D844" s="6">
        <f ca="1">IF(A844&lt;$B$1,VLOOKUP(A844,[1]DI!$A$4:$B$15000,2,FALSE),0)</f>
        <v>5.3999999999999999E-2</v>
      </c>
      <c r="E844" s="4">
        <f t="shared" ca="1" si="177"/>
        <v>2.0871999999999999E-4</v>
      </c>
      <c r="F844" s="22">
        <f t="shared" si="176"/>
        <v>1.115</v>
      </c>
      <c r="G844" s="7">
        <f t="shared" ca="1" si="178"/>
        <v>1.0002327228000001</v>
      </c>
      <c r="H844" s="4">
        <f ca="1">TRUNC(PRODUCT(G$10:G843),15)</f>
        <v>1.1756076839223</v>
      </c>
      <c r="I844" s="4">
        <f t="shared" ca="1" si="185"/>
        <v>1.1539191823331201</v>
      </c>
      <c r="J844" s="4">
        <f t="shared" ca="1" si="179"/>
        <v>1.0187955099999999</v>
      </c>
      <c r="K844" s="4">
        <f t="shared" ca="1" si="180"/>
        <v>75.182077590000006</v>
      </c>
      <c r="L844" s="23">
        <f>IF(VLOOKUP(A844,$U$12:$AD$125,8)=VLOOKUP(A843,$U$12:$AD$125,8),0,VLOOKUP(A844,U$12:$AD$125,8))</f>
        <v>0</v>
      </c>
      <c r="M844" s="9">
        <f>IF(L844&gt;0,VLOOKUP(L844,T$12:$AC$125,7),0)</f>
        <v>0</v>
      </c>
      <c r="N844" s="10">
        <f t="shared" si="181"/>
        <v>0</v>
      </c>
      <c r="O844" s="10">
        <f t="shared" ca="1" si="182"/>
        <v>75.182077590000006</v>
      </c>
      <c r="P844" s="24" t="str">
        <f t="shared" si="186"/>
        <v>A+J=</v>
      </c>
      <c r="Q844" s="12">
        <f t="shared" si="187"/>
        <v>43840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</row>
    <row r="845" spans="1:171" x14ac:dyDescent="0.2">
      <c r="A845" s="109">
        <f t="shared" si="183"/>
        <v>43761</v>
      </c>
      <c r="B845" s="4">
        <f t="shared" ca="1" si="175"/>
        <v>4076.1324780599998</v>
      </c>
      <c r="C845" s="4">
        <f t="shared" si="184"/>
        <v>4000.002</v>
      </c>
      <c r="D845" s="6">
        <f ca="1">IF(A845&lt;$B$1,VLOOKUP(A845,[1]DI!$A$4:$B$15000,2,FALSE),0)</f>
        <v>5.3999999999999999E-2</v>
      </c>
      <c r="E845" s="4">
        <f t="shared" ca="1" si="177"/>
        <v>2.0871999999999999E-4</v>
      </c>
      <c r="F845" s="22">
        <f t="shared" si="176"/>
        <v>1.115</v>
      </c>
      <c r="G845" s="7">
        <f t="shared" ca="1" si="178"/>
        <v>1.0002327228000001</v>
      </c>
      <c r="H845" s="4">
        <f ca="1">TRUNC(PRODUCT(G$10:G844),15)</f>
        <v>1.17588127463421</v>
      </c>
      <c r="I845" s="4">
        <f t="shared" ca="1" si="185"/>
        <v>1.1539191823331201</v>
      </c>
      <c r="J845" s="4">
        <f t="shared" ca="1" si="179"/>
        <v>1.01903261</v>
      </c>
      <c r="K845" s="4">
        <f t="shared" ca="1" si="180"/>
        <v>76.130478060000002</v>
      </c>
      <c r="L845" s="23">
        <f>IF(VLOOKUP(A845,$U$12:$AD$125,8)=VLOOKUP(A844,$U$12:$AD$125,8),0,VLOOKUP(A845,U$12:$AD$125,8))</f>
        <v>0</v>
      </c>
      <c r="M845" s="9">
        <f>IF(L845&gt;0,VLOOKUP(L845,T$12:$AC$125,7),0)</f>
        <v>0</v>
      </c>
      <c r="N845" s="10">
        <f t="shared" si="181"/>
        <v>0</v>
      </c>
      <c r="O845" s="10">
        <f t="shared" ca="1" si="182"/>
        <v>76.130478060000002</v>
      </c>
      <c r="P845" s="24" t="str">
        <f t="shared" si="186"/>
        <v>A+J=</v>
      </c>
      <c r="Q845" s="12">
        <f t="shared" si="187"/>
        <v>43840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</row>
    <row r="846" spans="1:171" x14ac:dyDescent="0.2">
      <c r="A846" s="109">
        <f t="shared" si="183"/>
        <v>43762</v>
      </c>
      <c r="B846" s="4">
        <f t="shared" ca="1" si="175"/>
        <v>4077.08107853</v>
      </c>
      <c r="C846" s="4">
        <f t="shared" si="184"/>
        <v>4000.002</v>
      </c>
      <c r="D846" s="6">
        <f ca="1">IF(A846&lt;$B$1,VLOOKUP(A846,[1]DI!$A$4:$B$15000,2,FALSE),0)</f>
        <v>5.3999999999999999E-2</v>
      </c>
      <c r="E846" s="4">
        <f t="shared" ca="1" si="177"/>
        <v>2.0871999999999999E-4</v>
      </c>
      <c r="F846" s="22">
        <f t="shared" si="176"/>
        <v>1.115</v>
      </c>
      <c r="G846" s="7">
        <f t="shared" ca="1" si="178"/>
        <v>1.0002327228000001</v>
      </c>
      <c r="H846" s="4">
        <f ca="1">TRUNC(PRODUCT(G$10:G845),15)</f>
        <v>1.17615492901691</v>
      </c>
      <c r="I846" s="4">
        <f t="shared" ca="1" si="185"/>
        <v>1.1539191823331201</v>
      </c>
      <c r="J846" s="4">
        <f t="shared" ca="1" si="179"/>
        <v>1.01926976</v>
      </c>
      <c r="K846" s="4">
        <f t="shared" ca="1" si="180"/>
        <v>77.079078530000004</v>
      </c>
      <c r="L846" s="23">
        <f>IF(VLOOKUP(A846,$U$12:$AD$125,8)=VLOOKUP(A845,$U$12:$AD$125,8),0,VLOOKUP(A846,U$12:$AD$125,8))</f>
        <v>0</v>
      </c>
      <c r="M846" s="9">
        <f>IF(L846&gt;0,VLOOKUP(L846,T$12:$AC$125,7),0)</f>
        <v>0</v>
      </c>
      <c r="N846" s="10">
        <f t="shared" si="181"/>
        <v>0</v>
      </c>
      <c r="O846" s="10">
        <f t="shared" ca="1" si="182"/>
        <v>77.079078530000004</v>
      </c>
      <c r="P846" s="24" t="str">
        <f t="shared" si="186"/>
        <v>A+J=</v>
      </c>
      <c r="Q846" s="12">
        <f t="shared" si="187"/>
        <v>43840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</row>
    <row r="847" spans="1:171" x14ac:dyDescent="0.2">
      <c r="A847" s="109">
        <f t="shared" si="183"/>
        <v>43763</v>
      </c>
      <c r="B847" s="4">
        <f t="shared" ca="1" si="175"/>
        <v>4078.02991901</v>
      </c>
      <c r="C847" s="4">
        <f t="shared" si="184"/>
        <v>4000.002</v>
      </c>
      <c r="D847" s="6">
        <f ca="1">IF(A847&lt;$B$1,VLOOKUP(A847,[1]DI!$A$4:$B$15000,2,FALSE),0)</f>
        <v>5.3999999999999999E-2</v>
      </c>
      <c r="E847" s="4">
        <f t="shared" ca="1" si="177"/>
        <v>2.0871999999999999E-4</v>
      </c>
      <c r="F847" s="22">
        <f t="shared" si="176"/>
        <v>1.115</v>
      </c>
      <c r="G847" s="7">
        <f t="shared" ca="1" si="178"/>
        <v>1.0002327228000001</v>
      </c>
      <c r="H847" s="4">
        <f ca="1">TRUNC(PRODUCT(G$10:G846),15)</f>
        <v>1.1764286470852201</v>
      </c>
      <c r="I847" s="4">
        <f t="shared" ca="1" si="185"/>
        <v>1.1539191823331201</v>
      </c>
      <c r="J847" s="4">
        <f t="shared" ca="1" si="179"/>
        <v>1.0195069699999999</v>
      </c>
      <c r="K847" s="4">
        <f t="shared" ca="1" si="180"/>
        <v>78.027919010000005</v>
      </c>
      <c r="L847" s="23">
        <f>IF(VLOOKUP(A847,$U$12:$AD$125,8)=VLOOKUP(A846,$U$12:$AD$125,8),0,VLOOKUP(A847,U$12:$AD$125,8))</f>
        <v>0</v>
      </c>
      <c r="M847" s="9">
        <f>IF(L847&gt;0,VLOOKUP(L847,T$12:$AC$125,7),0)</f>
        <v>0</v>
      </c>
      <c r="N847" s="10">
        <f t="shared" si="181"/>
        <v>0</v>
      </c>
      <c r="O847" s="10">
        <f t="shared" ca="1" si="182"/>
        <v>78.027919010000005</v>
      </c>
      <c r="P847" s="24" t="str">
        <f t="shared" si="186"/>
        <v>A+J=</v>
      </c>
      <c r="Q847" s="12">
        <f t="shared" si="187"/>
        <v>43840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</row>
    <row r="848" spans="1:171" x14ac:dyDescent="0.2">
      <c r="A848" s="109">
        <f t="shared" si="183"/>
        <v>43764</v>
      </c>
      <c r="B848" s="4">
        <f t="shared" ca="1" si="175"/>
        <v>4078.97895948</v>
      </c>
      <c r="C848" s="4">
        <f t="shared" si="184"/>
        <v>4000.002</v>
      </c>
      <c r="D848" s="6">
        <f ca="1">IF(A848&lt;$B$1,VLOOKUP(A848,[1]DI!$A$4:$B$15000,2,FALSE),0)</f>
        <v>0</v>
      </c>
      <c r="E848" s="4">
        <f t="shared" ca="1" si="177"/>
        <v>0</v>
      </c>
      <c r="F848" s="22">
        <f t="shared" si="176"/>
        <v>1.115</v>
      </c>
      <c r="G848" s="7">
        <f t="shared" ca="1" si="178"/>
        <v>1</v>
      </c>
      <c r="H848" s="4">
        <f ca="1">TRUNC(PRODUCT(G$10:G847),15)</f>
        <v>1.17670242885397</v>
      </c>
      <c r="I848" s="4">
        <f t="shared" ca="1" si="185"/>
        <v>1.1539191823331201</v>
      </c>
      <c r="J848" s="4">
        <f t="shared" ca="1" si="179"/>
        <v>1.0197442299999999</v>
      </c>
      <c r="K848" s="4">
        <f t="shared" ca="1" si="180"/>
        <v>78.976959480000005</v>
      </c>
      <c r="L848" s="23">
        <f>IF(VLOOKUP(A848,$U$12:$AD$125,8)=VLOOKUP(A847,$U$12:$AD$125,8),0,VLOOKUP(A848,U$12:$AD$125,8))</f>
        <v>0</v>
      </c>
      <c r="M848" s="9">
        <f>IF(L848&gt;0,VLOOKUP(L848,T$12:$AC$125,7),0)</f>
        <v>0</v>
      </c>
      <c r="N848" s="10">
        <f t="shared" si="181"/>
        <v>0</v>
      </c>
      <c r="O848" s="10">
        <f t="shared" ca="1" si="182"/>
        <v>78.976959480000005</v>
      </c>
      <c r="P848" s="24" t="str">
        <f t="shared" si="186"/>
        <v>A+J=</v>
      </c>
      <c r="Q848" s="12">
        <f t="shared" si="187"/>
        <v>43840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</row>
    <row r="849" spans="1:168" x14ac:dyDescent="0.2">
      <c r="A849" s="109">
        <f t="shared" si="183"/>
        <v>43765</v>
      </c>
      <c r="B849" s="4">
        <f t="shared" ca="1" si="175"/>
        <v>4078.97895948</v>
      </c>
      <c r="C849" s="4">
        <f t="shared" si="184"/>
        <v>4000.002</v>
      </c>
      <c r="D849" s="6">
        <f ca="1">IF(A849&lt;$B$1,VLOOKUP(A849,[1]DI!$A$4:$B$15000,2,FALSE),0)</f>
        <v>0</v>
      </c>
      <c r="E849" s="4">
        <f t="shared" ca="1" si="177"/>
        <v>0</v>
      </c>
      <c r="F849" s="22">
        <f t="shared" si="176"/>
        <v>1.115</v>
      </c>
      <c r="G849" s="7">
        <f t="shared" ca="1" si="178"/>
        <v>1</v>
      </c>
      <c r="H849" s="4">
        <f ca="1">TRUNC(PRODUCT(G$10:G848),15)</f>
        <v>1.17670242885397</v>
      </c>
      <c r="I849" s="4">
        <f t="shared" ca="1" si="185"/>
        <v>1.1539191823331201</v>
      </c>
      <c r="J849" s="4">
        <f t="shared" ca="1" si="179"/>
        <v>1.0197442299999999</v>
      </c>
      <c r="K849" s="4">
        <f t="shared" ca="1" si="180"/>
        <v>78.976959480000005</v>
      </c>
      <c r="L849" s="23">
        <f>IF(VLOOKUP(A849,$U$12:$AD$125,8)=VLOOKUP(A848,$U$12:$AD$125,8),0,VLOOKUP(A849,U$12:$AD$125,8))</f>
        <v>0</v>
      </c>
      <c r="M849" s="9">
        <f>IF(L849&gt;0,VLOOKUP(L849,T$12:$AC$125,7),0)</f>
        <v>0</v>
      </c>
      <c r="N849" s="10">
        <f t="shared" si="181"/>
        <v>0</v>
      </c>
      <c r="O849" s="10">
        <f t="shared" ca="1" si="182"/>
        <v>78.976959480000005</v>
      </c>
      <c r="P849" s="24" t="str">
        <f t="shared" si="186"/>
        <v>A+J=</v>
      </c>
      <c r="Q849" s="12">
        <f t="shared" si="187"/>
        <v>43840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</row>
    <row r="850" spans="1:168" x14ac:dyDescent="0.2">
      <c r="A850" s="109">
        <f t="shared" si="183"/>
        <v>43766</v>
      </c>
      <c r="B850" s="4">
        <f t="shared" ca="1" si="175"/>
        <v>4078.97895948</v>
      </c>
      <c r="C850" s="4">
        <f t="shared" si="184"/>
        <v>4000.002</v>
      </c>
      <c r="D850" s="6">
        <f ca="1">IF(A850&lt;$B$1,VLOOKUP(A850,[1]DI!$A$4:$B$15000,2,FALSE),0)</f>
        <v>5.3999999999999999E-2</v>
      </c>
      <c r="E850" s="4">
        <f t="shared" ca="1" si="177"/>
        <v>2.0871999999999999E-4</v>
      </c>
      <c r="F850" s="22">
        <f t="shared" si="176"/>
        <v>1.115</v>
      </c>
      <c r="G850" s="7">
        <f t="shared" ca="1" si="178"/>
        <v>1.0002327228000001</v>
      </c>
      <c r="H850" s="4">
        <f ca="1">TRUNC(PRODUCT(G$10:G849),15)</f>
        <v>1.17670242885397</v>
      </c>
      <c r="I850" s="4">
        <f t="shared" ca="1" si="185"/>
        <v>1.1539191823331201</v>
      </c>
      <c r="J850" s="4">
        <f t="shared" ca="1" si="179"/>
        <v>1.0197442299999999</v>
      </c>
      <c r="K850" s="4">
        <f t="shared" ca="1" si="180"/>
        <v>78.976959480000005</v>
      </c>
      <c r="L850" s="23">
        <f>IF(VLOOKUP(A850,$U$12:$AD$125,8)=VLOOKUP(A849,$U$12:$AD$125,8),0,VLOOKUP(A850,U$12:$AD$125,8))</f>
        <v>0</v>
      </c>
      <c r="M850" s="9">
        <f>IF(L850&gt;0,VLOOKUP(L850,T$12:$AC$125,7),0)</f>
        <v>0</v>
      </c>
      <c r="N850" s="10">
        <f t="shared" si="181"/>
        <v>0</v>
      </c>
      <c r="O850" s="10">
        <f t="shared" ca="1" si="182"/>
        <v>78.976959480000005</v>
      </c>
      <c r="P850" s="24" t="str">
        <f t="shared" si="186"/>
        <v>A+J=</v>
      </c>
      <c r="Q850" s="12">
        <f t="shared" si="187"/>
        <v>43840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</row>
    <row r="851" spans="1:168" x14ac:dyDescent="0.2">
      <c r="A851" s="109">
        <f t="shared" si="183"/>
        <v>43767</v>
      </c>
      <c r="B851" s="4">
        <f t="shared" ca="1" si="175"/>
        <v>4079.9282399600002</v>
      </c>
      <c r="C851" s="4">
        <f t="shared" si="184"/>
        <v>4000.002</v>
      </c>
      <c r="D851" s="6">
        <f ca="1">IF(A851&lt;$B$1,VLOOKUP(A851,[1]DI!$A$4:$B$15000,2,FALSE),0)</f>
        <v>5.3999999999999999E-2</v>
      </c>
      <c r="E851" s="4">
        <f t="shared" ca="1" si="177"/>
        <v>2.0871999999999999E-4</v>
      </c>
      <c r="F851" s="22">
        <f t="shared" si="176"/>
        <v>1.115</v>
      </c>
      <c r="G851" s="7">
        <f t="shared" ca="1" si="178"/>
        <v>1.0002327228000001</v>
      </c>
      <c r="H851" s="4">
        <f ca="1">TRUNC(PRODUCT(G$10:G850),15)</f>
        <v>1.1769762743379799</v>
      </c>
      <c r="I851" s="4">
        <f t="shared" ca="1" si="185"/>
        <v>1.1539191823331201</v>
      </c>
      <c r="J851" s="4">
        <f t="shared" ca="1" si="179"/>
        <v>1.01998155</v>
      </c>
      <c r="K851" s="4">
        <f t="shared" ca="1" si="180"/>
        <v>79.926239960000004</v>
      </c>
      <c r="L851" s="23">
        <f>IF(VLOOKUP(A851,$U$12:$AD$125,8)=VLOOKUP(A850,$U$12:$AD$125,8),0,VLOOKUP(A851,U$12:$AD$125,8))</f>
        <v>0</v>
      </c>
      <c r="M851" s="9">
        <f>IF(L851&gt;0,VLOOKUP(L851,T$12:$AC$125,7),0)</f>
        <v>0</v>
      </c>
      <c r="N851" s="10">
        <f t="shared" si="181"/>
        <v>0</v>
      </c>
      <c r="O851" s="10">
        <f t="shared" ca="1" si="182"/>
        <v>79.926239960000004</v>
      </c>
      <c r="P851" s="24" t="str">
        <f t="shared" si="186"/>
        <v>A+J=</v>
      </c>
      <c r="Q851" s="12">
        <f t="shared" si="187"/>
        <v>43840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</row>
    <row r="852" spans="1:168" x14ac:dyDescent="0.2">
      <c r="A852" s="109">
        <f t="shared" si="183"/>
        <v>43768</v>
      </c>
      <c r="B852" s="4">
        <f t="shared" ca="1" si="175"/>
        <v>4080.87772043</v>
      </c>
      <c r="C852" s="4">
        <f t="shared" si="184"/>
        <v>4000.002</v>
      </c>
      <c r="D852" s="6">
        <f ca="1">IF(A852&lt;$B$1,VLOOKUP(A852,[1]DI!$A$4:$B$15000,2,FALSE),0)</f>
        <v>5.3999999999999999E-2</v>
      </c>
      <c r="E852" s="4">
        <f t="shared" ca="1" si="177"/>
        <v>2.0871999999999999E-4</v>
      </c>
      <c r="F852" s="22">
        <f t="shared" si="176"/>
        <v>1.115</v>
      </c>
      <c r="G852" s="7">
        <f t="shared" ca="1" si="178"/>
        <v>1.0002327228000001</v>
      </c>
      <c r="H852" s="4">
        <f ca="1">TRUNC(PRODUCT(G$10:G851),15)</f>
        <v>1.1772501835520801</v>
      </c>
      <c r="I852" s="4">
        <f t="shared" ca="1" si="185"/>
        <v>1.1539191823331201</v>
      </c>
      <c r="J852" s="4">
        <f t="shared" ca="1" si="179"/>
        <v>1.02021892</v>
      </c>
      <c r="K852" s="4">
        <f t="shared" ca="1" si="180"/>
        <v>80.875720430000001</v>
      </c>
      <c r="L852" s="23">
        <f>IF(VLOOKUP(A852,$U$12:$AD$125,8)=VLOOKUP(A851,$U$12:$AD$125,8),0,VLOOKUP(A852,U$12:$AD$125,8))</f>
        <v>0</v>
      </c>
      <c r="M852" s="9">
        <f>IF(L852&gt;0,VLOOKUP(L852,T$12:$AC$125,7),0)</f>
        <v>0</v>
      </c>
      <c r="N852" s="10">
        <f t="shared" si="181"/>
        <v>0</v>
      </c>
      <c r="O852" s="10">
        <f t="shared" ca="1" si="182"/>
        <v>80.875720430000001</v>
      </c>
      <c r="P852" s="24" t="str">
        <f t="shared" si="186"/>
        <v>A+J=</v>
      </c>
      <c r="Q852" s="12">
        <f t="shared" si="187"/>
        <v>43840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</row>
    <row r="853" spans="1:168" x14ac:dyDescent="0.2">
      <c r="A853" s="109">
        <f t="shared" si="183"/>
        <v>43769</v>
      </c>
      <c r="B853" s="4">
        <f t="shared" ca="1" si="175"/>
        <v>4081.82744091</v>
      </c>
      <c r="C853" s="4">
        <f t="shared" si="184"/>
        <v>4000.002</v>
      </c>
      <c r="D853" s="6">
        <f ca="1">IF(A853&lt;$B$1,VLOOKUP(A853,[1]DI!$A$4:$B$15000,2,FALSE),0)</f>
        <v>4.9000000000000002E-2</v>
      </c>
      <c r="E853" s="4">
        <f t="shared" ca="1" si="177"/>
        <v>1.8985000000000001E-4</v>
      </c>
      <c r="F853" s="22">
        <f t="shared" si="176"/>
        <v>1.115</v>
      </c>
      <c r="G853" s="7">
        <f t="shared" ca="1" si="178"/>
        <v>1.0002116827500001</v>
      </c>
      <c r="H853" s="4">
        <f ca="1">TRUNC(PRODUCT(G$10:G852),15)</f>
        <v>1.1775241565111001</v>
      </c>
      <c r="I853" s="4">
        <f t="shared" ca="1" si="185"/>
        <v>1.1539191823331201</v>
      </c>
      <c r="J853" s="4">
        <f t="shared" ca="1" si="179"/>
        <v>1.0204563499999999</v>
      </c>
      <c r="K853" s="4">
        <f t="shared" ca="1" si="180"/>
        <v>81.825440909999998</v>
      </c>
      <c r="L853" s="23">
        <f>IF(VLOOKUP(A853,$U$12:$AD$125,8)=VLOOKUP(A852,$U$12:$AD$125,8),0,VLOOKUP(A853,U$12:$AD$125,8))</f>
        <v>0</v>
      </c>
      <c r="M853" s="9">
        <f>IF(L853&gt;0,VLOOKUP(L853,T$12:$AC$125,7),0)</f>
        <v>0</v>
      </c>
      <c r="N853" s="10">
        <f t="shared" si="181"/>
        <v>0</v>
      </c>
      <c r="O853" s="10">
        <f t="shared" ca="1" si="182"/>
        <v>81.825440909999998</v>
      </c>
      <c r="P853" s="24" t="str">
        <f t="shared" si="186"/>
        <v>A+J=</v>
      </c>
      <c r="Q853" s="12">
        <f t="shared" si="187"/>
        <v>43840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</row>
    <row r="854" spans="1:168" x14ac:dyDescent="0.2">
      <c r="A854" s="109">
        <f t="shared" si="183"/>
        <v>43770</v>
      </c>
      <c r="B854" s="4">
        <f t="shared" ca="1" si="175"/>
        <v>4082.6914813399999</v>
      </c>
      <c r="C854" s="4">
        <f t="shared" si="184"/>
        <v>4000.002</v>
      </c>
      <c r="D854" s="6">
        <f ca="1">IF(A854&lt;$B$1,VLOOKUP(A854,[1]DI!$A$4:$B$15000,2,FALSE),0)</f>
        <v>4.9000000000000002E-2</v>
      </c>
      <c r="E854" s="4">
        <f t="shared" ca="1" si="177"/>
        <v>1.8985000000000001E-4</v>
      </c>
      <c r="F854" s="22">
        <f t="shared" si="176"/>
        <v>1.115</v>
      </c>
      <c r="G854" s="7">
        <f t="shared" ca="1" si="178"/>
        <v>1.0002116827500001</v>
      </c>
      <c r="H854" s="4">
        <f ca="1">TRUNC(PRODUCT(G$10:G853),15)</f>
        <v>1.1777734180627399</v>
      </c>
      <c r="I854" s="4">
        <f t="shared" ca="1" si="185"/>
        <v>1.1539191823331201</v>
      </c>
      <c r="J854" s="4">
        <f t="shared" ca="1" si="179"/>
        <v>1.0206723600000001</v>
      </c>
      <c r="K854" s="4">
        <f t="shared" ca="1" si="180"/>
        <v>82.68948134</v>
      </c>
      <c r="L854" s="23">
        <f>IF(VLOOKUP(A854,$U$12:$AD$125,8)=VLOOKUP(A853,$U$12:$AD$125,8),0,VLOOKUP(A854,U$12:$AD$125,8))</f>
        <v>0</v>
      </c>
      <c r="M854" s="9">
        <f>IF(L854&gt;0,VLOOKUP(L854,T$12:$AC$125,7),0)</f>
        <v>0</v>
      </c>
      <c r="N854" s="10">
        <f t="shared" si="181"/>
        <v>0</v>
      </c>
      <c r="O854" s="10">
        <f t="shared" ca="1" si="182"/>
        <v>82.68948134</v>
      </c>
      <c r="P854" s="24" t="str">
        <f t="shared" si="186"/>
        <v>A+J=</v>
      </c>
      <c r="Q854" s="12">
        <f t="shared" si="187"/>
        <v>43840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</row>
    <row r="855" spans="1:168" x14ac:dyDescent="0.2">
      <c r="A855" s="109">
        <f t="shared" si="183"/>
        <v>43771</v>
      </c>
      <c r="B855" s="4">
        <f t="shared" ca="1" si="175"/>
        <v>4083.5557217699998</v>
      </c>
      <c r="C855" s="4">
        <f t="shared" si="184"/>
        <v>4000.002</v>
      </c>
      <c r="D855" s="6">
        <f ca="1">IF(A855&lt;$B$1,VLOOKUP(A855,[1]DI!$A$4:$B$15000,2,FALSE),0)</f>
        <v>0</v>
      </c>
      <c r="E855" s="4">
        <f t="shared" ca="1" si="177"/>
        <v>0</v>
      </c>
      <c r="F855" s="22">
        <f t="shared" si="176"/>
        <v>1.115</v>
      </c>
      <c r="G855" s="7">
        <f t="shared" ca="1" si="178"/>
        <v>1</v>
      </c>
      <c r="H855" s="4">
        <f ca="1">TRUNC(PRODUCT(G$10:G854),15)</f>
        <v>1.17802273237875</v>
      </c>
      <c r="I855" s="4">
        <f t="shared" ca="1" si="185"/>
        <v>1.1539191823331201</v>
      </c>
      <c r="J855" s="4">
        <f t="shared" ca="1" si="179"/>
        <v>1.0208884199999999</v>
      </c>
      <c r="K855" s="4">
        <f t="shared" ca="1" si="180"/>
        <v>83.553721769999996</v>
      </c>
      <c r="L855" s="23">
        <f>IF(VLOOKUP(A855,$U$12:$AD$125,8)=VLOOKUP(A854,$U$12:$AD$125,8),0,VLOOKUP(A855,U$12:$AD$125,8))</f>
        <v>0</v>
      </c>
      <c r="M855" s="9">
        <f>IF(L855&gt;0,VLOOKUP(L855,T$12:$AC$125,7),0)</f>
        <v>0</v>
      </c>
      <c r="N855" s="10">
        <f t="shared" si="181"/>
        <v>0</v>
      </c>
      <c r="O855" s="10">
        <f t="shared" ca="1" si="182"/>
        <v>83.553721769999996</v>
      </c>
      <c r="P855" s="24" t="str">
        <f t="shared" si="186"/>
        <v>A+J=</v>
      </c>
      <c r="Q855" s="12">
        <f t="shared" si="187"/>
        <v>43840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</row>
    <row r="856" spans="1:168" x14ac:dyDescent="0.2">
      <c r="A856" s="109">
        <f t="shared" si="183"/>
        <v>43772</v>
      </c>
      <c r="B856" s="4">
        <f t="shared" ca="1" si="175"/>
        <v>4083.5557217699998</v>
      </c>
      <c r="C856" s="4">
        <f t="shared" si="184"/>
        <v>4000.002</v>
      </c>
      <c r="D856" s="6">
        <f ca="1">IF(A856&lt;$B$1,VLOOKUP(A856,[1]DI!$A$4:$B$15000,2,FALSE),0)</f>
        <v>0</v>
      </c>
      <c r="E856" s="4">
        <f t="shared" ca="1" si="177"/>
        <v>0</v>
      </c>
      <c r="F856" s="22">
        <f t="shared" si="176"/>
        <v>1.115</v>
      </c>
      <c r="G856" s="7">
        <f t="shared" ca="1" si="178"/>
        <v>1</v>
      </c>
      <c r="H856" s="4">
        <f ca="1">TRUNC(PRODUCT(G$10:G855),15)</f>
        <v>1.17802273237875</v>
      </c>
      <c r="I856" s="4">
        <f t="shared" ca="1" si="185"/>
        <v>1.1539191823331201</v>
      </c>
      <c r="J856" s="4">
        <f t="shared" ca="1" si="179"/>
        <v>1.0208884199999999</v>
      </c>
      <c r="K856" s="4">
        <f t="shared" ca="1" si="180"/>
        <v>83.553721769999996</v>
      </c>
      <c r="L856" s="23">
        <f>IF(VLOOKUP(A856,$U$12:$AD$125,8)=VLOOKUP(A855,$U$12:$AD$125,8),0,VLOOKUP(A856,U$12:$AD$125,8))</f>
        <v>0</v>
      </c>
      <c r="M856" s="9">
        <f>IF(L856&gt;0,VLOOKUP(L856,T$12:$AC$125,7),0)</f>
        <v>0</v>
      </c>
      <c r="N856" s="10">
        <f t="shared" si="181"/>
        <v>0</v>
      </c>
      <c r="O856" s="10">
        <f t="shared" ca="1" si="182"/>
        <v>83.553721769999996</v>
      </c>
      <c r="P856" s="24" t="str">
        <f t="shared" si="186"/>
        <v>A+J=</v>
      </c>
      <c r="Q856" s="12">
        <f t="shared" si="187"/>
        <v>43840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</row>
    <row r="857" spans="1:168" x14ac:dyDescent="0.2">
      <c r="A857" s="109">
        <f t="shared" si="183"/>
        <v>43773</v>
      </c>
      <c r="B857" s="4">
        <f t="shared" ca="1" si="175"/>
        <v>4083.5557217699998</v>
      </c>
      <c r="C857" s="4">
        <f t="shared" si="184"/>
        <v>4000.002</v>
      </c>
      <c r="D857" s="6">
        <f ca="1">IF(A857&lt;$B$1,VLOOKUP(A857,[1]DI!$A$4:$B$15000,2,FALSE),0)</f>
        <v>4.9000000000000002E-2</v>
      </c>
      <c r="E857" s="4">
        <f t="shared" ca="1" si="177"/>
        <v>1.8985000000000001E-4</v>
      </c>
      <c r="F857" s="22">
        <f t="shared" si="176"/>
        <v>1.115</v>
      </c>
      <c r="G857" s="7">
        <f t="shared" ca="1" si="178"/>
        <v>1.0002116827500001</v>
      </c>
      <c r="H857" s="4">
        <f ca="1">TRUNC(PRODUCT(G$10:G856),15)</f>
        <v>1.17802273237875</v>
      </c>
      <c r="I857" s="4">
        <f t="shared" ca="1" si="185"/>
        <v>1.1539191823331201</v>
      </c>
      <c r="J857" s="4">
        <f t="shared" ca="1" si="179"/>
        <v>1.0208884199999999</v>
      </c>
      <c r="K857" s="4">
        <f t="shared" ca="1" si="180"/>
        <v>83.553721769999996</v>
      </c>
      <c r="L857" s="23">
        <f>IF(VLOOKUP(A857,$U$12:$AD$125,8)=VLOOKUP(A856,$U$12:$AD$125,8),0,VLOOKUP(A857,U$12:$AD$125,8))</f>
        <v>0</v>
      </c>
      <c r="M857" s="9">
        <f>IF(L857&gt;0,VLOOKUP(L857,T$12:$AC$125,7),0)</f>
        <v>0</v>
      </c>
      <c r="N857" s="10">
        <f t="shared" si="181"/>
        <v>0</v>
      </c>
      <c r="O857" s="10">
        <f t="shared" ca="1" si="182"/>
        <v>83.553721769999996</v>
      </c>
      <c r="P857" s="24" t="str">
        <f t="shared" si="186"/>
        <v>A+J=</v>
      </c>
      <c r="Q857" s="12">
        <f t="shared" si="187"/>
        <v>43840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</row>
    <row r="858" spans="1:168" x14ac:dyDescent="0.2">
      <c r="A858" s="109">
        <f t="shared" si="183"/>
        <v>43774</v>
      </c>
      <c r="B858" s="4">
        <f t="shared" ca="1" si="175"/>
        <v>4084.4201622</v>
      </c>
      <c r="C858" s="4">
        <f t="shared" si="184"/>
        <v>4000.002</v>
      </c>
      <c r="D858" s="6">
        <f ca="1">IF(A858&lt;$B$1,VLOOKUP(A858,[1]DI!$A$4:$B$15000,2,FALSE),0)</f>
        <v>4.9000000000000002E-2</v>
      </c>
      <c r="E858" s="4">
        <f t="shared" ca="1" si="177"/>
        <v>1.8985000000000001E-4</v>
      </c>
      <c r="F858" s="22">
        <f t="shared" si="176"/>
        <v>1.115</v>
      </c>
      <c r="G858" s="7">
        <f t="shared" ca="1" si="178"/>
        <v>1.0002116827500001</v>
      </c>
      <c r="H858" s="4">
        <f ca="1">TRUNC(PRODUCT(G$10:G857),15)</f>
        <v>1.17827209947031</v>
      </c>
      <c r="I858" s="4">
        <f t="shared" ca="1" si="185"/>
        <v>1.1539191823331201</v>
      </c>
      <c r="J858" s="4">
        <f t="shared" ca="1" si="179"/>
        <v>1.0211045299999999</v>
      </c>
      <c r="K858" s="4">
        <f t="shared" ca="1" si="180"/>
        <v>84.418162199999998</v>
      </c>
      <c r="L858" s="23">
        <f>IF(VLOOKUP(A858,$U$12:$AD$125,8)=VLOOKUP(A857,$U$12:$AD$125,8),0,VLOOKUP(A858,U$12:$AD$125,8))</f>
        <v>0</v>
      </c>
      <c r="M858" s="9">
        <f>IF(L858&gt;0,VLOOKUP(L858,T$12:$AC$125,7),0)</f>
        <v>0</v>
      </c>
      <c r="N858" s="10">
        <f t="shared" si="181"/>
        <v>0</v>
      </c>
      <c r="O858" s="10">
        <f t="shared" ca="1" si="182"/>
        <v>84.418162199999998</v>
      </c>
      <c r="P858" s="24" t="str">
        <f t="shared" si="186"/>
        <v>A+J=</v>
      </c>
      <c r="Q858" s="12">
        <f t="shared" si="187"/>
        <v>43840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</row>
    <row r="859" spans="1:168" x14ac:dyDescent="0.2">
      <c r="A859" s="109">
        <f t="shared" si="183"/>
        <v>43775</v>
      </c>
      <c r="B859" s="4">
        <f t="shared" ca="1" si="175"/>
        <v>4085.2847626399998</v>
      </c>
      <c r="C859" s="4">
        <f t="shared" si="184"/>
        <v>4000.002</v>
      </c>
      <c r="D859" s="6">
        <f ca="1">IF(A859&lt;$B$1,VLOOKUP(A859,[1]DI!$A$4:$B$15000,2,FALSE),0)</f>
        <v>4.9000000000000002E-2</v>
      </c>
      <c r="E859" s="4">
        <f t="shared" ca="1" si="177"/>
        <v>1.8985000000000001E-4</v>
      </c>
      <c r="F859" s="22">
        <f t="shared" si="176"/>
        <v>1.115</v>
      </c>
      <c r="G859" s="7">
        <f t="shared" ca="1" si="178"/>
        <v>1.0002116827500001</v>
      </c>
      <c r="H859" s="4">
        <f ca="1">TRUNC(PRODUCT(G$10:G858),15)</f>
        <v>1.1785215193485701</v>
      </c>
      <c r="I859" s="4">
        <f t="shared" ca="1" si="185"/>
        <v>1.1539191823331201</v>
      </c>
      <c r="J859" s="4">
        <f t="shared" ca="1" si="179"/>
        <v>1.0213206800000001</v>
      </c>
      <c r="K859" s="4">
        <f t="shared" ca="1" si="180"/>
        <v>85.282762640000001</v>
      </c>
      <c r="L859" s="23">
        <f>IF(VLOOKUP(A859,$U$12:$AD$125,8)=VLOOKUP(A858,$U$12:$AD$125,8),0,VLOOKUP(A859,U$12:$AD$125,8))</f>
        <v>0</v>
      </c>
      <c r="M859" s="9">
        <f>IF(L859&gt;0,VLOOKUP(L859,T$12:$AC$125,7),0)</f>
        <v>0</v>
      </c>
      <c r="N859" s="10">
        <f t="shared" si="181"/>
        <v>0</v>
      </c>
      <c r="O859" s="10">
        <f t="shared" ca="1" si="182"/>
        <v>85.282762640000001</v>
      </c>
      <c r="P859" s="24" t="str">
        <f t="shared" si="186"/>
        <v>A+J=</v>
      </c>
      <c r="Q859" s="12">
        <f t="shared" si="187"/>
        <v>43840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</row>
    <row r="860" spans="1:168" x14ac:dyDescent="0.2">
      <c r="A860" s="109">
        <f t="shared" si="183"/>
        <v>43776</v>
      </c>
      <c r="B860" s="4">
        <f t="shared" ca="1" si="175"/>
        <v>4086.1495230699998</v>
      </c>
      <c r="C860" s="4">
        <f t="shared" si="184"/>
        <v>4000.002</v>
      </c>
      <c r="D860" s="6">
        <f ca="1">IF(A860&lt;$B$1,VLOOKUP(A860,[1]DI!$A$4:$B$15000,2,FALSE),0)</f>
        <v>4.9000000000000002E-2</v>
      </c>
      <c r="E860" s="4">
        <f t="shared" ca="1" si="177"/>
        <v>1.8985000000000001E-4</v>
      </c>
      <c r="F860" s="22">
        <f t="shared" si="176"/>
        <v>1.115</v>
      </c>
      <c r="G860" s="7">
        <f t="shared" ca="1" si="178"/>
        <v>1.0002116827500001</v>
      </c>
      <c r="H860" s="4">
        <f ca="1">TRUNC(PRODUCT(G$10:G859),15)</f>
        <v>1.17877099202472</v>
      </c>
      <c r="I860" s="4">
        <f t="shared" ca="1" si="185"/>
        <v>1.1539191823331201</v>
      </c>
      <c r="J860" s="4">
        <f t="shared" ca="1" si="179"/>
        <v>1.02153687</v>
      </c>
      <c r="K860" s="4">
        <f t="shared" ca="1" si="180"/>
        <v>86.147523070000005</v>
      </c>
      <c r="L860" s="23">
        <f>IF(VLOOKUP(A860,$U$12:$AD$125,8)=VLOOKUP(A859,$U$12:$AD$125,8),0,VLOOKUP(A860,U$12:$AD$125,8))</f>
        <v>0</v>
      </c>
      <c r="M860" s="9">
        <f>IF(L860&gt;0,VLOOKUP(L860,T$12:$AC$125,7),0)</f>
        <v>0</v>
      </c>
      <c r="N860" s="10">
        <f t="shared" si="181"/>
        <v>0</v>
      </c>
      <c r="O860" s="10">
        <f t="shared" ca="1" si="182"/>
        <v>86.147523070000005</v>
      </c>
      <c r="P860" s="24" t="str">
        <f t="shared" si="186"/>
        <v>A+J=</v>
      </c>
      <c r="Q860" s="12">
        <f t="shared" si="187"/>
        <v>43840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</row>
    <row r="861" spans="1:168" x14ac:dyDescent="0.2">
      <c r="A861" s="109">
        <f t="shared" si="183"/>
        <v>43777</v>
      </c>
      <c r="B861" s="4">
        <f t="shared" ca="1" si="175"/>
        <v>4087.0144835000001</v>
      </c>
      <c r="C861" s="4">
        <f t="shared" si="184"/>
        <v>4000.002</v>
      </c>
      <c r="D861" s="6">
        <f ca="1">IF(A861&lt;$B$1,VLOOKUP(A861,[1]DI!$A$4:$B$15000,2,FALSE),0)</f>
        <v>4.9000000000000002E-2</v>
      </c>
      <c r="E861" s="4">
        <f t="shared" ca="1" si="177"/>
        <v>1.8985000000000001E-4</v>
      </c>
      <c r="F861" s="22">
        <f t="shared" si="176"/>
        <v>1.115</v>
      </c>
      <c r="G861" s="7">
        <f t="shared" ca="1" si="178"/>
        <v>1.0002116827500001</v>
      </c>
      <c r="H861" s="4">
        <f ca="1">TRUNC(PRODUCT(G$10:G860),15)</f>
        <v>1.17902051750993</v>
      </c>
      <c r="I861" s="4">
        <f t="shared" ca="1" si="185"/>
        <v>1.1539191823331201</v>
      </c>
      <c r="J861" s="4">
        <f t="shared" ca="1" si="179"/>
        <v>1.0217531099999999</v>
      </c>
      <c r="K861" s="4">
        <f t="shared" ca="1" si="180"/>
        <v>87.012483500000002</v>
      </c>
      <c r="L861" s="23">
        <f>IF(VLOOKUP(A861,$U$12:$AD$125,8)=VLOOKUP(A860,$U$12:$AD$125,8),0,VLOOKUP(A861,U$12:$AD$125,8))</f>
        <v>0</v>
      </c>
      <c r="M861" s="9">
        <f>IF(L861&gt;0,VLOOKUP(L861,T$12:$AC$125,7),0)</f>
        <v>0</v>
      </c>
      <c r="N861" s="10">
        <f t="shared" si="181"/>
        <v>0</v>
      </c>
      <c r="O861" s="10">
        <f t="shared" ca="1" si="182"/>
        <v>87.012483500000002</v>
      </c>
      <c r="P861" s="24" t="str">
        <f t="shared" si="186"/>
        <v>A+J=</v>
      </c>
      <c r="Q861" s="12">
        <f t="shared" si="187"/>
        <v>43840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</row>
    <row r="862" spans="1:168" x14ac:dyDescent="0.2">
      <c r="A862" s="109">
        <f t="shared" si="183"/>
        <v>43778</v>
      </c>
      <c r="B862" s="4">
        <f t="shared" ref="B862:B925" ca="1" si="188">IF(A862&lt;=TODAY(),C862+K862,IF(AND(A862&gt;TODAY(),A862&lt;=$B$1),IF(VLOOKUP(TODAY(),$A$10:$D$1400,4,FALSE)=0,"n.d",C862+K862),"n.d"))</f>
        <v>4087.8796439299999</v>
      </c>
      <c r="C862" s="4">
        <f t="shared" si="184"/>
        <v>4000.002</v>
      </c>
      <c r="D862" s="6">
        <f ca="1">IF(A862&lt;$B$1,VLOOKUP(A862,[1]DI!$A$4:$B$15000,2,FALSE),0)</f>
        <v>0</v>
      </c>
      <c r="E862" s="4">
        <f t="shared" ca="1" si="177"/>
        <v>0</v>
      </c>
      <c r="F862" s="22">
        <f t="shared" si="176"/>
        <v>1.115</v>
      </c>
      <c r="G862" s="7">
        <f t="shared" ca="1" si="178"/>
        <v>1</v>
      </c>
      <c r="H862" s="4">
        <f ca="1">TRUNC(PRODUCT(G$10:G861),15)</f>
        <v>1.1792700958153799</v>
      </c>
      <c r="I862" s="4">
        <f t="shared" ca="1" si="185"/>
        <v>1.1539191823331201</v>
      </c>
      <c r="J862" s="4">
        <f t="shared" ca="1" si="179"/>
        <v>1.0219693999999999</v>
      </c>
      <c r="K862" s="4">
        <f t="shared" ca="1" si="180"/>
        <v>87.877643930000005</v>
      </c>
      <c r="L862" s="23">
        <f>IF(VLOOKUP(A862,$U$12:$AD$125,8)=VLOOKUP(A861,$U$12:$AD$125,8),0,VLOOKUP(A862,U$12:$AD$125,8))</f>
        <v>0</v>
      </c>
      <c r="M862" s="9">
        <f>IF(L862&gt;0,VLOOKUP(L862,T$12:$AC$125,7),0)</f>
        <v>0</v>
      </c>
      <c r="N862" s="10">
        <f t="shared" si="181"/>
        <v>0</v>
      </c>
      <c r="O862" s="10">
        <f t="shared" ca="1" si="182"/>
        <v>87.877643930000005</v>
      </c>
      <c r="P862" s="24" t="str">
        <f t="shared" si="186"/>
        <v>A+J=</v>
      </c>
      <c r="Q862" s="12">
        <f t="shared" si="187"/>
        <v>43840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</row>
    <row r="863" spans="1:168" x14ac:dyDescent="0.2">
      <c r="A863" s="109">
        <f t="shared" si="183"/>
        <v>43779</v>
      </c>
      <c r="B863" s="4">
        <f t="shared" ca="1" si="188"/>
        <v>4087.8796439299999</v>
      </c>
      <c r="C863" s="4">
        <f t="shared" si="184"/>
        <v>4000.002</v>
      </c>
      <c r="D863" s="6">
        <f ca="1">IF(A863&lt;$B$1,VLOOKUP(A863,[1]DI!$A$4:$B$15000,2,FALSE),0)</f>
        <v>0</v>
      </c>
      <c r="E863" s="4">
        <f t="shared" ca="1" si="177"/>
        <v>0</v>
      </c>
      <c r="F863" s="22">
        <f t="shared" si="176"/>
        <v>1.115</v>
      </c>
      <c r="G863" s="7">
        <f t="shared" ca="1" si="178"/>
        <v>1</v>
      </c>
      <c r="H863" s="4">
        <f ca="1">TRUNC(PRODUCT(G$10:G862),15)</f>
        <v>1.1792700958153799</v>
      </c>
      <c r="I863" s="4">
        <f t="shared" ca="1" si="185"/>
        <v>1.1539191823331201</v>
      </c>
      <c r="J863" s="4">
        <f t="shared" ca="1" si="179"/>
        <v>1.0219693999999999</v>
      </c>
      <c r="K863" s="4">
        <f t="shared" ca="1" si="180"/>
        <v>87.877643930000005</v>
      </c>
      <c r="L863" s="23">
        <f>IF(VLOOKUP(A863,$U$12:$AD$125,8)=VLOOKUP(A862,$U$12:$AD$125,8),0,VLOOKUP(A863,U$12:$AD$125,8))</f>
        <v>0</v>
      </c>
      <c r="M863" s="9">
        <f>IF(L863&gt;0,VLOOKUP(L863,T$12:$AC$125,7),0)</f>
        <v>0</v>
      </c>
      <c r="N863" s="10">
        <f t="shared" si="181"/>
        <v>0</v>
      </c>
      <c r="O863" s="10">
        <f t="shared" ca="1" si="182"/>
        <v>87.877643930000005</v>
      </c>
      <c r="P863" s="24" t="str">
        <f t="shared" si="186"/>
        <v>A+J=</v>
      </c>
      <c r="Q863" s="12">
        <f t="shared" si="187"/>
        <v>43840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</row>
    <row r="864" spans="1:168" x14ac:dyDescent="0.2">
      <c r="A864" s="109">
        <f t="shared" si="183"/>
        <v>43780</v>
      </c>
      <c r="B864" s="4">
        <f t="shared" ca="1" si="188"/>
        <v>4087.8796439299999</v>
      </c>
      <c r="C864" s="4">
        <f t="shared" si="184"/>
        <v>4000.002</v>
      </c>
      <c r="D864" s="6">
        <f ca="1">IF(A864&lt;$B$1,VLOOKUP(A864,[1]DI!$A$4:$B$15000,2,FALSE),0)</f>
        <v>4.9000000000000002E-2</v>
      </c>
      <c r="E864" s="4">
        <f t="shared" ca="1" si="177"/>
        <v>1.8985000000000001E-4</v>
      </c>
      <c r="F864" s="22">
        <f t="shared" si="176"/>
        <v>1.115</v>
      </c>
      <c r="G864" s="7">
        <f t="shared" ca="1" si="178"/>
        <v>1.0002116827500001</v>
      </c>
      <c r="H864" s="4">
        <f ca="1">TRUNC(PRODUCT(G$10:G863),15)</f>
        <v>1.1792700958153799</v>
      </c>
      <c r="I864" s="4">
        <f t="shared" ca="1" si="185"/>
        <v>1.1539191823331201</v>
      </c>
      <c r="J864" s="4">
        <f t="shared" ca="1" si="179"/>
        <v>1.0219693999999999</v>
      </c>
      <c r="K864" s="4">
        <f t="shared" ca="1" si="180"/>
        <v>87.877643930000005</v>
      </c>
      <c r="L864" s="23">
        <f>IF(VLOOKUP(A864,$U$12:$AD$125,8)=VLOOKUP(A863,$U$12:$AD$125,8),0,VLOOKUP(A864,U$12:$AD$125,8))</f>
        <v>0</v>
      </c>
      <c r="M864" s="9">
        <f>IF(L864&gt;0,VLOOKUP(L864,T$12:$AC$125,7),0)</f>
        <v>0</v>
      </c>
      <c r="N864" s="10">
        <f t="shared" si="181"/>
        <v>0</v>
      </c>
      <c r="O864" s="10">
        <f t="shared" ca="1" si="182"/>
        <v>87.877643930000005</v>
      </c>
      <c r="P864" s="24" t="str">
        <f t="shared" si="186"/>
        <v>A+J=</v>
      </c>
      <c r="Q864" s="12">
        <f t="shared" si="187"/>
        <v>43840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</row>
    <row r="865" spans="1:168" x14ac:dyDescent="0.2">
      <c r="A865" s="109">
        <f t="shared" si="183"/>
        <v>43781</v>
      </c>
      <c r="B865" s="4">
        <f t="shared" ca="1" si="188"/>
        <v>4088.7449643700002</v>
      </c>
      <c r="C865" s="4">
        <f t="shared" si="184"/>
        <v>4000.002</v>
      </c>
      <c r="D865" s="6">
        <f ca="1">IF(A865&lt;$B$1,VLOOKUP(A865,[1]DI!$A$4:$B$15000,2,FALSE),0)</f>
        <v>4.9000000000000002E-2</v>
      </c>
      <c r="E865" s="4">
        <f t="shared" ca="1" si="177"/>
        <v>1.8985000000000001E-4</v>
      </c>
      <c r="F865" s="22">
        <f t="shared" si="176"/>
        <v>1.115</v>
      </c>
      <c r="G865" s="7">
        <f t="shared" ca="1" si="178"/>
        <v>1.0002116827500001</v>
      </c>
      <c r="H865" s="4">
        <f ca="1">TRUNC(PRODUCT(G$10:G864),15)</f>
        <v>1.1795197269522599</v>
      </c>
      <c r="I865" s="4">
        <f t="shared" ca="1" si="185"/>
        <v>1.1539191823331201</v>
      </c>
      <c r="J865" s="4">
        <f t="shared" ca="1" si="179"/>
        <v>1.0221857299999999</v>
      </c>
      <c r="K865" s="4">
        <f t="shared" ca="1" si="180"/>
        <v>88.742964369999996</v>
      </c>
      <c r="L865" s="23">
        <f>IF(VLOOKUP(A865,$U$12:$AD$125,8)=VLOOKUP(A864,$U$12:$AD$125,8),0,VLOOKUP(A865,U$12:$AD$125,8))</f>
        <v>0</v>
      </c>
      <c r="M865" s="9">
        <f>IF(L865&gt;0,VLOOKUP(L865,T$12:$AC$125,7),0)</f>
        <v>0</v>
      </c>
      <c r="N865" s="10">
        <f t="shared" si="181"/>
        <v>0</v>
      </c>
      <c r="O865" s="10">
        <f t="shared" ca="1" si="182"/>
        <v>88.742964369999996</v>
      </c>
      <c r="P865" s="24" t="str">
        <f t="shared" si="186"/>
        <v>A+J=</v>
      </c>
      <c r="Q865" s="12">
        <f t="shared" si="187"/>
        <v>43840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</row>
    <row r="866" spans="1:168" x14ac:dyDescent="0.2">
      <c r="A866" s="109">
        <f t="shared" si="183"/>
        <v>43782</v>
      </c>
      <c r="B866" s="4">
        <f t="shared" ca="1" si="188"/>
        <v>4089.6104848</v>
      </c>
      <c r="C866" s="4">
        <f t="shared" si="184"/>
        <v>4000.002</v>
      </c>
      <c r="D866" s="6">
        <f ca="1">IF(A866&lt;$B$1,VLOOKUP(A866,[1]DI!$A$4:$B$15000,2,FALSE),0)</f>
        <v>4.9000000000000002E-2</v>
      </c>
      <c r="E866" s="4">
        <f t="shared" ca="1" si="177"/>
        <v>1.8985000000000001E-4</v>
      </c>
      <c r="F866" s="22">
        <f t="shared" si="176"/>
        <v>1.115</v>
      </c>
      <c r="G866" s="7">
        <f t="shared" ca="1" si="178"/>
        <v>1.0002116827500001</v>
      </c>
      <c r="H866" s="4">
        <f ca="1">TRUNC(PRODUCT(G$10:G865),15)</f>
        <v>1.17976941093174</v>
      </c>
      <c r="I866" s="4">
        <f t="shared" ca="1" si="185"/>
        <v>1.1539191823331201</v>
      </c>
      <c r="J866" s="4">
        <f t="shared" ca="1" si="179"/>
        <v>1.02240211</v>
      </c>
      <c r="K866" s="4">
        <f t="shared" ca="1" si="180"/>
        <v>89.608484799999999</v>
      </c>
      <c r="L866" s="23">
        <f>IF(VLOOKUP(A866,$U$12:$AD$125,8)=VLOOKUP(A865,$U$12:$AD$125,8),0,VLOOKUP(A866,U$12:$AD$125,8))</f>
        <v>0</v>
      </c>
      <c r="M866" s="9">
        <f>IF(L866&gt;0,VLOOKUP(L866,T$12:$AC$125,7),0)</f>
        <v>0</v>
      </c>
      <c r="N866" s="10">
        <f t="shared" si="181"/>
        <v>0</v>
      </c>
      <c r="O866" s="10">
        <f t="shared" ca="1" si="182"/>
        <v>89.608484799999999</v>
      </c>
      <c r="P866" s="24" t="str">
        <f t="shared" si="186"/>
        <v>A+J=</v>
      </c>
      <c r="Q866" s="12">
        <f t="shared" si="187"/>
        <v>43840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</row>
    <row r="867" spans="1:168" x14ac:dyDescent="0.2">
      <c r="A867" s="109">
        <f t="shared" si="183"/>
        <v>43783</v>
      </c>
      <c r="B867" s="4">
        <f t="shared" ca="1" si="188"/>
        <v>4090.4762052299998</v>
      </c>
      <c r="C867" s="4">
        <f t="shared" si="184"/>
        <v>4000.002</v>
      </c>
      <c r="D867" s="6">
        <f ca="1">IF(A867&lt;$B$1,VLOOKUP(A867,[1]DI!$A$4:$B$15000,2,FALSE),0)</f>
        <v>4.9000000000000002E-2</v>
      </c>
      <c r="E867" s="4">
        <f t="shared" ca="1" si="177"/>
        <v>1.8985000000000001E-4</v>
      </c>
      <c r="F867" s="22">
        <f t="shared" si="176"/>
        <v>1.115</v>
      </c>
      <c r="G867" s="7">
        <f t="shared" ca="1" si="178"/>
        <v>1.0002116827500001</v>
      </c>
      <c r="H867" s="4">
        <f ca="1">TRUNC(PRODUCT(G$10:G866),15)</f>
        <v>1.1800191477650099</v>
      </c>
      <c r="I867" s="4">
        <f t="shared" ca="1" si="185"/>
        <v>1.1539191823331201</v>
      </c>
      <c r="J867" s="4">
        <f t="shared" ca="1" si="179"/>
        <v>1.0226185400000001</v>
      </c>
      <c r="K867" s="4">
        <f t="shared" ca="1" si="180"/>
        <v>90.474205229999995</v>
      </c>
      <c r="L867" s="23">
        <f>IF(VLOOKUP(A867,$U$12:$AD$125,8)=VLOOKUP(A866,$U$12:$AD$125,8),0,VLOOKUP(A867,U$12:$AD$125,8))</f>
        <v>0</v>
      </c>
      <c r="M867" s="9">
        <f>IF(L867&gt;0,VLOOKUP(L867,T$12:$AC$125,7),0)</f>
        <v>0</v>
      </c>
      <c r="N867" s="10">
        <f t="shared" si="181"/>
        <v>0</v>
      </c>
      <c r="O867" s="10">
        <f t="shared" ca="1" si="182"/>
        <v>90.474205229999995</v>
      </c>
      <c r="P867" s="24" t="str">
        <f t="shared" si="186"/>
        <v>A+J=</v>
      </c>
      <c r="Q867" s="12">
        <f t="shared" si="187"/>
        <v>43840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</row>
    <row r="868" spans="1:168" x14ac:dyDescent="0.2">
      <c r="A868" s="109">
        <f t="shared" si="183"/>
        <v>43784</v>
      </c>
      <c r="B868" s="4">
        <f t="shared" ca="1" si="188"/>
        <v>4091.34208567</v>
      </c>
      <c r="C868" s="4">
        <f t="shared" si="184"/>
        <v>4000.002</v>
      </c>
      <c r="D868" s="6">
        <f ca="1">IF(A868&lt;$B$1,VLOOKUP(A868,[1]DI!$A$4:$B$15000,2,FALSE),0)</f>
        <v>0</v>
      </c>
      <c r="E868" s="4">
        <f t="shared" ca="1" si="177"/>
        <v>0</v>
      </c>
      <c r="F868" s="22">
        <f t="shared" si="176"/>
        <v>1.115</v>
      </c>
      <c r="G868" s="7">
        <f t="shared" ca="1" si="178"/>
        <v>1</v>
      </c>
      <c r="H868" s="4">
        <f ca="1">TRUNC(PRODUCT(G$10:G867),15)</f>
        <v>1.18026893746326</v>
      </c>
      <c r="I868" s="4">
        <f t="shared" ca="1" si="185"/>
        <v>1.1539191823331201</v>
      </c>
      <c r="J868" s="4">
        <f t="shared" ca="1" si="179"/>
        <v>1.0228350100000001</v>
      </c>
      <c r="K868" s="4">
        <f t="shared" ca="1" si="180"/>
        <v>91.340085669999993</v>
      </c>
      <c r="L868" s="23">
        <f>IF(VLOOKUP(A868,$U$12:$AD$125,8)=VLOOKUP(A867,$U$12:$AD$125,8),0,VLOOKUP(A868,U$12:$AD$125,8))</f>
        <v>0</v>
      </c>
      <c r="M868" s="9">
        <f>IF(L868&gt;0,VLOOKUP(L868,T$12:$AC$125,7),0)</f>
        <v>0</v>
      </c>
      <c r="N868" s="10">
        <f t="shared" si="181"/>
        <v>0</v>
      </c>
      <c r="O868" s="10">
        <f t="shared" ca="1" si="182"/>
        <v>91.340085669999993</v>
      </c>
      <c r="P868" s="24" t="str">
        <f t="shared" si="186"/>
        <v>A+J=</v>
      </c>
      <c r="Q868" s="12">
        <f t="shared" si="187"/>
        <v>43840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</row>
    <row r="869" spans="1:168" x14ac:dyDescent="0.2">
      <c r="A869" s="109">
        <f t="shared" si="183"/>
        <v>43785</v>
      </c>
      <c r="B869" s="4">
        <f t="shared" ca="1" si="188"/>
        <v>4091.34208567</v>
      </c>
      <c r="C869" s="4">
        <f t="shared" si="184"/>
        <v>4000.002</v>
      </c>
      <c r="D869" s="6">
        <f ca="1">IF(A869&lt;$B$1,VLOOKUP(A869,[1]DI!$A$4:$B$15000,2,FALSE),0)</f>
        <v>0</v>
      </c>
      <c r="E869" s="4">
        <f t="shared" ca="1" si="177"/>
        <v>0</v>
      </c>
      <c r="F869" s="22">
        <f t="shared" si="176"/>
        <v>1.115</v>
      </c>
      <c r="G869" s="7">
        <f t="shared" ca="1" si="178"/>
        <v>1</v>
      </c>
      <c r="H869" s="4">
        <f ca="1">TRUNC(PRODUCT(G$10:G868),15)</f>
        <v>1.18026893746326</v>
      </c>
      <c r="I869" s="4">
        <f t="shared" ca="1" si="185"/>
        <v>1.1539191823331201</v>
      </c>
      <c r="J869" s="4">
        <f t="shared" ca="1" si="179"/>
        <v>1.0228350100000001</v>
      </c>
      <c r="K869" s="4">
        <f t="shared" ca="1" si="180"/>
        <v>91.340085669999993</v>
      </c>
      <c r="L869" s="23">
        <f>IF(VLOOKUP(A869,$U$12:$AD$125,8)=VLOOKUP(A868,$U$12:$AD$125,8),0,VLOOKUP(A869,U$12:$AD$125,8))</f>
        <v>0</v>
      </c>
      <c r="M869" s="9">
        <f>IF(L869&gt;0,VLOOKUP(L869,T$12:$AC$125,7),0)</f>
        <v>0</v>
      </c>
      <c r="N869" s="10">
        <f t="shared" si="181"/>
        <v>0</v>
      </c>
      <c r="O869" s="10">
        <f t="shared" ca="1" si="182"/>
        <v>91.340085669999993</v>
      </c>
      <c r="P869" s="24" t="str">
        <f t="shared" si="186"/>
        <v>A+J=</v>
      </c>
      <c r="Q869" s="12">
        <f t="shared" si="187"/>
        <v>43840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</row>
    <row r="870" spans="1:168" x14ac:dyDescent="0.2">
      <c r="A870" s="109">
        <f t="shared" si="183"/>
        <v>43786</v>
      </c>
      <c r="B870" s="4">
        <f t="shared" ca="1" si="188"/>
        <v>4091.34208567</v>
      </c>
      <c r="C870" s="4">
        <f t="shared" si="184"/>
        <v>4000.002</v>
      </c>
      <c r="D870" s="6">
        <f ca="1">IF(A870&lt;$B$1,VLOOKUP(A870,[1]DI!$A$4:$B$15000,2,FALSE),0)</f>
        <v>0</v>
      </c>
      <c r="E870" s="4">
        <f t="shared" ca="1" si="177"/>
        <v>0</v>
      </c>
      <c r="F870" s="22">
        <f t="shared" si="176"/>
        <v>1.115</v>
      </c>
      <c r="G870" s="7">
        <f t="shared" ca="1" si="178"/>
        <v>1</v>
      </c>
      <c r="H870" s="4">
        <f ca="1">TRUNC(PRODUCT(G$10:G869),15)</f>
        <v>1.18026893746326</v>
      </c>
      <c r="I870" s="4">
        <f t="shared" ca="1" si="185"/>
        <v>1.1539191823331201</v>
      </c>
      <c r="J870" s="4">
        <f t="shared" ca="1" si="179"/>
        <v>1.0228350100000001</v>
      </c>
      <c r="K870" s="4">
        <f t="shared" ca="1" si="180"/>
        <v>91.340085669999993</v>
      </c>
      <c r="L870" s="23">
        <f>IF(VLOOKUP(A870,$U$12:$AD$125,8)=VLOOKUP(A869,$U$12:$AD$125,8),0,VLOOKUP(A870,U$12:$AD$125,8))</f>
        <v>0</v>
      </c>
      <c r="M870" s="9">
        <f>IF(L870&gt;0,VLOOKUP(L870,T$12:$AC$125,7),0)</f>
        <v>0</v>
      </c>
      <c r="N870" s="10">
        <f t="shared" si="181"/>
        <v>0</v>
      </c>
      <c r="O870" s="10">
        <f t="shared" ca="1" si="182"/>
        <v>91.340085669999993</v>
      </c>
      <c r="P870" s="24" t="str">
        <f t="shared" si="186"/>
        <v>A+J=</v>
      </c>
      <c r="Q870" s="12">
        <f t="shared" si="187"/>
        <v>43840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</row>
    <row r="871" spans="1:168" x14ac:dyDescent="0.2">
      <c r="A871" s="109">
        <f t="shared" si="183"/>
        <v>43787</v>
      </c>
      <c r="B871" s="4">
        <f t="shared" ca="1" si="188"/>
        <v>4091.34208567</v>
      </c>
      <c r="C871" s="4">
        <f t="shared" si="184"/>
        <v>4000.002</v>
      </c>
      <c r="D871" s="6">
        <f ca="1">IF(A871&lt;$B$1,VLOOKUP(A871,[1]DI!$A$4:$B$15000,2,FALSE),0)</f>
        <v>4.9000000000000002E-2</v>
      </c>
      <c r="E871" s="4">
        <f t="shared" ca="1" si="177"/>
        <v>1.8985000000000001E-4</v>
      </c>
      <c r="F871" s="22">
        <f t="shared" si="176"/>
        <v>1.115</v>
      </c>
      <c r="G871" s="7">
        <f t="shared" ca="1" si="178"/>
        <v>1.0002116827500001</v>
      </c>
      <c r="H871" s="4">
        <f ca="1">TRUNC(PRODUCT(G$10:G870),15)</f>
        <v>1.18026893746326</v>
      </c>
      <c r="I871" s="4">
        <f t="shared" ca="1" si="185"/>
        <v>1.1539191823331201</v>
      </c>
      <c r="J871" s="4">
        <f t="shared" ca="1" si="179"/>
        <v>1.0228350100000001</v>
      </c>
      <c r="K871" s="4">
        <f t="shared" ca="1" si="180"/>
        <v>91.340085669999993</v>
      </c>
      <c r="L871" s="23">
        <f>IF(VLOOKUP(A871,$U$12:$AD$125,8)=VLOOKUP(A870,$U$12:$AD$125,8),0,VLOOKUP(A871,U$12:$AD$125,8))</f>
        <v>0</v>
      </c>
      <c r="M871" s="9">
        <f>IF(L871&gt;0,VLOOKUP(L871,T$12:$AC$125,7),0)</f>
        <v>0</v>
      </c>
      <c r="N871" s="10">
        <f t="shared" si="181"/>
        <v>0</v>
      </c>
      <c r="O871" s="10">
        <f t="shared" ca="1" si="182"/>
        <v>91.340085669999993</v>
      </c>
      <c r="P871" s="24" t="str">
        <f t="shared" si="186"/>
        <v>A+J=</v>
      </c>
      <c r="Q871" s="12">
        <f t="shared" si="187"/>
        <v>43840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</row>
    <row r="872" spans="1:168" x14ac:dyDescent="0.2">
      <c r="A872" s="109">
        <f t="shared" si="183"/>
        <v>43788</v>
      </c>
      <c r="B872" s="4">
        <f t="shared" ca="1" si="188"/>
        <v>4092.2081660999997</v>
      </c>
      <c r="C872" s="4">
        <f t="shared" si="184"/>
        <v>4000.002</v>
      </c>
      <c r="D872" s="6">
        <f ca="1">IF(A872&lt;$B$1,VLOOKUP(A872,[1]DI!$A$4:$B$15000,2,FALSE),0)</f>
        <v>4.9000000000000002E-2</v>
      </c>
      <c r="E872" s="4">
        <f t="shared" ca="1" si="177"/>
        <v>1.8985000000000001E-4</v>
      </c>
      <c r="F872" s="22">
        <f t="shared" si="176"/>
        <v>1.115</v>
      </c>
      <c r="G872" s="7">
        <f t="shared" ca="1" si="178"/>
        <v>1.0002116827500001</v>
      </c>
      <c r="H872" s="4">
        <f ca="1">TRUNC(PRODUCT(G$10:G871),15)</f>
        <v>1.18051878003769</v>
      </c>
      <c r="I872" s="4">
        <f t="shared" ca="1" si="185"/>
        <v>1.1539191823331201</v>
      </c>
      <c r="J872" s="4">
        <f t="shared" ca="1" si="179"/>
        <v>1.02305153</v>
      </c>
      <c r="K872" s="4">
        <f t="shared" ca="1" si="180"/>
        <v>92.206166100000004</v>
      </c>
      <c r="L872" s="23">
        <f>IF(VLOOKUP(A872,$U$12:$AD$125,8)=VLOOKUP(A871,$U$12:$AD$125,8),0,VLOOKUP(A872,U$12:$AD$125,8))</f>
        <v>0</v>
      </c>
      <c r="M872" s="9">
        <f>IF(L872&gt;0,VLOOKUP(L872,T$12:$AC$125,7),0)</f>
        <v>0</v>
      </c>
      <c r="N872" s="10">
        <f t="shared" si="181"/>
        <v>0</v>
      </c>
      <c r="O872" s="10">
        <f t="shared" ca="1" si="182"/>
        <v>92.206166100000004</v>
      </c>
      <c r="P872" s="24" t="str">
        <f t="shared" si="186"/>
        <v>A+J=</v>
      </c>
      <c r="Q872" s="12">
        <f t="shared" si="187"/>
        <v>43840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</row>
    <row r="873" spans="1:168" x14ac:dyDescent="0.2">
      <c r="A873" s="109">
        <f t="shared" si="183"/>
        <v>43789</v>
      </c>
      <c r="B873" s="4">
        <f t="shared" ca="1" si="188"/>
        <v>4093.07440653</v>
      </c>
      <c r="C873" s="4">
        <f t="shared" si="184"/>
        <v>4000.002</v>
      </c>
      <c r="D873" s="6">
        <f ca="1">IF(A873&lt;$B$1,VLOOKUP(A873,[1]DI!$A$4:$B$15000,2,FALSE),0)</f>
        <v>4.9000000000000002E-2</v>
      </c>
      <c r="E873" s="4">
        <f t="shared" ca="1" si="177"/>
        <v>1.8985000000000001E-4</v>
      </c>
      <c r="F873" s="22">
        <f t="shared" si="176"/>
        <v>1.115</v>
      </c>
      <c r="G873" s="7">
        <f t="shared" ca="1" si="178"/>
        <v>1.0002116827500001</v>
      </c>
      <c r="H873" s="4">
        <f ca="1">TRUNC(PRODUCT(G$10:G872),15)</f>
        <v>1.18076867549947</v>
      </c>
      <c r="I873" s="4">
        <f t="shared" ca="1" si="185"/>
        <v>1.1539191823331201</v>
      </c>
      <c r="J873" s="4">
        <f t="shared" ca="1" si="179"/>
        <v>1.02326809</v>
      </c>
      <c r="K873" s="4">
        <f t="shared" ca="1" si="180"/>
        <v>93.072406529999995</v>
      </c>
      <c r="L873" s="23">
        <f>IF(VLOOKUP(A873,$U$12:$AD$125,8)=VLOOKUP(A872,$U$12:$AD$125,8),0,VLOOKUP(A873,U$12:$AD$125,8))</f>
        <v>0</v>
      </c>
      <c r="M873" s="9">
        <f>IF(L873&gt;0,VLOOKUP(L873,T$12:$AC$125,7),0)</f>
        <v>0</v>
      </c>
      <c r="N873" s="10">
        <f t="shared" si="181"/>
        <v>0</v>
      </c>
      <c r="O873" s="10">
        <f t="shared" ca="1" si="182"/>
        <v>93.072406529999995</v>
      </c>
      <c r="P873" s="24" t="str">
        <f t="shared" si="186"/>
        <v>A+J=</v>
      </c>
      <c r="Q873" s="12">
        <f t="shared" si="187"/>
        <v>43840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</row>
    <row r="874" spans="1:168" x14ac:dyDescent="0.2">
      <c r="A874" s="109">
        <f t="shared" si="183"/>
        <v>43790</v>
      </c>
      <c r="B874" s="4">
        <f t="shared" ca="1" si="188"/>
        <v>4093.9408469599998</v>
      </c>
      <c r="C874" s="4">
        <f t="shared" si="184"/>
        <v>4000.002</v>
      </c>
      <c r="D874" s="6">
        <f ca="1">IF(A874&lt;$B$1,VLOOKUP(A874,[1]DI!$A$4:$B$15000,2,FALSE),0)</f>
        <v>4.9000000000000002E-2</v>
      </c>
      <c r="E874" s="4">
        <f t="shared" ca="1" si="177"/>
        <v>1.8985000000000001E-4</v>
      </c>
      <c r="F874" s="22">
        <f t="shared" si="176"/>
        <v>1.115</v>
      </c>
      <c r="G874" s="7">
        <f t="shared" ca="1" si="178"/>
        <v>1.0002116827500001</v>
      </c>
      <c r="H874" s="4">
        <f ca="1">TRUNC(PRODUCT(G$10:G873),15)</f>
        <v>1.1810186238598099</v>
      </c>
      <c r="I874" s="4">
        <f t="shared" ca="1" si="185"/>
        <v>1.1539191823331201</v>
      </c>
      <c r="J874" s="4">
        <f t="shared" ca="1" si="179"/>
        <v>1.0234847</v>
      </c>
      <c r="K874" s="4">
        <f t="shared" ca="1" si="180"/>
        <v>93.938846960000006</v>
      </c>
      <c r="L874" s="23">
        <f>IF(VLOOKUP(A874,$U$12:$AD$125,8)=VLOOKUP(A873,$U$12:$AD$125,8),0,VLOOKUP(A874,U$12:$AD$125,8))</f>
        <v>0</v>
      </c>
      <c r="M874" s="9">
        <f>IF(L874&gt;0,VLOOKUP(L874,T$12:$AC$125,7),0)</f>
        <v>0</v>
      </c>
      <c r="N874" s="10">
        <f t="shared" si="181"/>
        <v>0</v>
      </c>
      <c r="O874" s="10">
        <f t="shared" ca="1" si="182"/>
        <v>93.938846960000006</v>
      </c>
      <c r="P874" s="24" t="str">
        <f t="shared" si="186"/>
        <v>A+J=</v>
      </c>
      <c r="Q874" s="12">
        <f t="shared" si="187"/>
        <v>43840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</row>
    <row r="875" spans="1:168" x14ac:dyDescent="0.2">
      <c r="A875" s="109">
        <f t="shared" si="183"/>
        <v>43791</v>
      </c>
      <c r="B875" s="4">
        <f t="shared" ca="1" si="188"/>
        <v>4094.8074474</v>
      </c>
      <c r="C875" s="4">
        <f t="shared" si="184"/>
        <v>4000.002</v>
      </c>
      <c r="D875" s="6">
        <f ca="1">IF(A875&lt;$B$1,VLOOKUP(A875,[1]DI!$A$4:$B$15000,2,FALSE),0)</f>
        <v>4.9000000000000002E-2</v>
      </c>
      <c r="E875" s="4">
        <f t="shared" ca="1" si="177"/>
        <v>1.8985000000000001E-4</v>
      </c>
      <c r="F875" s="22">
        <f t="shared" si="176"/>
        <v>1.115</v>
      </c>
      <c r="G875" s="7">
        <f t="shared" ca="1" si="178"/>
        <v>1.0002116827500001</v>
      </c>
      <c r="H875" s="4">
        <f ca="1">TRUNC(PRODUCT(G$10:G874),15)</f>
        <v>1.18126862512991</v>
      </c>
      <c r="I875" s="4">
        <f t="shared" ca="1" si="185"/>
        <v>1.1539191823331201</v>
      </c>
      <c r="J875" s="4">
        <f t="shared" ca="1" si="179"/>
        <v>1.0237013500000001</v>
      </c>
      <c r="K875" s="4">
        <f t="shared" ca="1" si="180"/>
        <v>94.805447400000006</v>
      </c>
      <c r="L875" s="23">
        <f>IF(VLOOKUP(A875,$U$12:$AD$125,8)=VLOOKUP(A874,$U$12:$AD$125,8),0,VLOOKUP(A875,U$12:$AD$125,8))</f>
        <v>0</v>
      </c>
      <c r="M875" s="9">
        <f>IF(L875&gt;0,VLOOKUP(L875,T$12:$AC$125,7),0)</f>
        <v>0</v>
      </c>
      <c r="N875" s="10">
        <f t="shared" si="181"/>
        <v>0</v>
      </c>
      <c r="O875" s="10">
        <f t="shared" ca="1" si="182"/>
        <v>94.805447400000006</v>
      </c>
      <c r="P875" s="24" t="str">
        <f t="shared" si="186"/>
        <v>A+J=</v>
      </c>
      <c r="Q875" s="12">
        <f t="shared" si="187"/>
        <v>43840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</row>
    <row r="876" spans="1:168" x14ac:dyDescent="0.2">
      <c r="A876" s="109">
        <f t="shared" si="183"/>
        <v>43792</v>
      </c>
      <c r="B876" s="4">
        <f t="shared" ca="1" si="188"/>
        <v>4095.6742478299998</v>
      </c>
      <c r="C876" s="4">
        <f t="shared" si="184"/>
        <v>4000.002</v>
      </c>
      <c r="D876" s="6">
        <f ca="1">IF(A876&lt;$B$1,VLOOKUP(A876,[1]DI!$A$4:$B$15000,2,FALSE),0)</f>
        <v>0</v>
      </c>
      <c r="E876" s="4">
        <f t="shared" ca="1" si="177"/>
        <v>0</v>
      </c>
      <c r="F876" s="22">
        <f t="shared" si="176"/>
        <v>1.115</v>
      </c>
      <c r="G876" s="7">
        <f t="shared" ca="1" si="178"/>
        <v>1</v>
      </c>
      <c r="H876" s="4">
        <f ca="1">TRUNC(PRODUCT(G$10:G875),15)</f>
        <v>1.18151867932097</v>
      </c>
      <c r="I876" s="4">
        <f t="shared" ca="1" si="185"/>
        <v>1.1539191823331201</v>
      </c>
      <c r="J876" s="4">
        <f t="shared" ca="1" si="179"/>
        <v>1.02391805</v>
      </c>
      <c r="K876" s="4">
        <f t="shared" ca="1" si="180"/>
        <v>95.672247830000003</v>
      </c>
      <c r="L876" s="23">
        <f>IF(VLOOKUP(A876,$U$12:$AD$125,8)=VLOOKUP(A875,$U$12:$AD$125,8),0,VLOOKUP(A876,U$12:$AD$125,8))</f>
        <v>0</v>
      </c>
      <c r="M876" s="9">
        <f>IF(L876&gt;0,VLOOKUP(L876,T$12:$AC$125,7),0)</f>
        <v>0</v>
      </c>
      <c r="N876" s="10">
        <f t="shared" si="181"/>
        <v>0</v>
      </c>
      <c r="O876" s="10">
        <f t="shared" ca="1" si="182"/>
        <v>95.672247830000003</v>
      </c>
      <c r="P876" s="24" t="str">
        <f t="shared" si="186"/>
        <v>A+J=</v>
      </c>
      <c r="Q876" s="12">
        <f t="shared" si="187"/>
        <v>43840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</row>
    <row r="877" spans="1:168" x14ac:dyDescent="0.2">
      <c r="A877" s="109">
        <f t="shared" si="183"/>
        <v>43793</v>
      </c>
      <c r="B877" s="4">
        <f t="shared" ca="1" si="188"/>
        <v>4095.6742478299998</v>
      </c>
      <c r="C877" s="4">
        <f t="shared" si="184"/>
        <v>4000.002</v>
      </c>
      <c r="D877" s="6">
        <f ca="1">IF(A877&lt;$B$1,VLOOKUP(A877,[1]DI!$A$4:$B$15000,2,FALSE),0)</f>
        <v>0</v>
      </c>
      <c r="E877" s="4">
        <f t="shared" ca="1" si="177"/>
        <v>0</v>
      </c>
      <c r="F877" s="22">
        <f t="shared" si="176"/>
        <v>1.115</v>
      </c>
      <c r="G877" s="7">
        <f t="shared" ca="1" si="178"/>
        <v>1</v>
      </c>
      <c r="H877" s="4">
        <f ca="1">TRUNC(PRODUCT(G$10:G876),15)</f>
        <v>1.18151867932097</v>
      </c>
      <c r="I877" s="4">
        <f t="shared" ca="1" si="185"/>
        <v>1.1539191823331201</v>
      </c>
      <c r="J877" s="4">
        <f t="shared" ca="1" si="179"/>
        <v>1.02391805</v>
      </c>
      <c r="K877" s="4">
        <f t="shared" ca="1" si="180"/>
        <v>95.672247830000003</v>
      </c>
      <c r="L877" s="23">
        <f>IF(VLOOKUP(A877,$U$12:$AD$125,8)=VLOOKUP(A876,$U$12:$AD$125,8),0,VLOOKUP(A877,U$12:$AD$125,8))</f>
        <v>0</v>
      </c>
      <c r="M877" s="9">
        <f>IF(L877&gt;0,VLOOKUP(L877,T$12:$AC$125,7),0)</f>
        <v>0</v>
      </c>
      <c r="N877" s="10">
        <f t="shared" si="181"/>
        <v>0</v>
      </c>
      <c r="O877" s="10">
        <f t="shared" ca="1" si="182"/>
        <v>95.672247830000003</v>
      </c>
      <c r="P877" s="24" t="str">
        <f t="shared" si="186"/>
        <v>A+J=</v>
      </c>
      <c r="Q877" s="12">
        <f t="shared" si="187"/>
        <v>43840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</row>
    <row r="878" spans="1:168" x14ac:dyDescent="0.2">
      <c r="A878" s="109">
        <f t="shared" si="183"/>
        <v>43794</v>
      </c>
      <c r="B878" s="4">
        <f t="shared" ca="1" si="188"/>
        <v>4095.6742478299998</v>
      </c>
      <c r="C878" s="4">
        <f t="shared" si="184"/>
        <v>4000.002</v>
      </c>
      <c r="D878" s="6">
        <f ca="1">IF(A878&lt;$B$1,VLOOKUP(A878,[1]DI!$A$4:$B$15000,2,FALSE),0)</f>
        <v>4.9000000000000002E-2</v>
      </c>
      <c r="E878" s="4">
        <f t="shared" ca="1" si="177"/>
        <v>1.8985000000000001E-4</v>
      </c>
      <c r="F878" s="22">
        <f t="shared" si="176"/>
        <v>1.115</v>
      </c>
      <c r="G878" s="7">
        <f t="shared" ca="1" si="178"/>
        <v>1.0002116827500001</v>
      </c>
      <c r="H878" s="4">
        <f ca="1">TRUNC(PRODUCT(G$10:G877),15)</f>
        <v>1.18151867932097</v>
      </c>
      <c r="I878" s="4">
        <f t="shared" ca="1" si="185"/>
        <v>1.1539191823331201</v>
      </c>
      <c r="J878" s="4">
        <f t="shared" ca="1" si="179"/>
        <v>1.02391805</v>
      </c>
      <c r="K878" s="4">
        <f t="shared" ca="1" si="180"/>
        <v>95.672247830000003</v>
      </c>
      <c r="L878" s="23">
        <f>IF(VLOOKUP(A878,$U$12:$AD$125,8)=VLOOKUP(A877,$U$12:$AD$125,8),0,VLOOKUP(A878,U$12:$AD$125,8))</f>
        <v>0</v>
      </c>
      <c r="M878" s="9">
        <f>IF(L878&gt;0,VLOOKUP(L878,T$12:$AC$125,7),0)</f>
        <v>0</v>
      </c>
      <c r="N878" s="10">
        <f t="shared" si="181"/>
        <v>0</v>
      </c>
      <c r="O878" s="10">
        <f t="shared" ca="1" si="182"/>
        <v>95.672247830000003</v>
      </c>
      <c r="P878" s="24" t="str">
        <f t="shared" si="186"/>
        <v>A+J=</v>
      </c>
      <c r="Q878" s="12">
        <f t="shared" si="187"/>
        <v>43840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</row>
    <row r="879" spans="1:168" x14ac:dyDescent="0.2">
      <c r="A879" s="109">
        <f t="shared" si="183"/>
        <v>43795</v>
      </c>
      <c r="B879" s="4">
        <f t="shared" ca="1" si="188"/>
        <v>4096.5412482599995</v>
      </c>
      <c r="C879" s="4">
        <f t="shared" si="184"/>
        <v>4000.002</v>
      </c>
      <c r="D879" s="6">
        <f ca="1">IF(A879&lt;$B$1,VLOOKUP(A879,[1]DI!$A$4:$B$15000,2,FALSE),0)</f>
        <v>4.9000000000000002E-2</v>
      </c>
      <c r="E879" s="4">
        <f t="shared" ca="1" si="177"/>
        <v>1.8985000000000001E-4</v>
      </c>
      <c r="F879" s="22">
        <f t="shared" si="176"/>
        <v>1.115</v>
      </c>
      <c r="G879" s="7">
        <f t="shared" ca="1" si="178"/>
        <v>1.0002116827500001</v>
      </c>
      <c r="H879" s="4">
        <f ca="1">TRUNC(PRODUCT(G$10:G878),15)</f>
        <v>1.1817687864441899</v>
      </c>
      <c r="I879" s="4">
        <f t="shared" ca="1" si="185"/>
        <v>1.1539191823331201</v>
      </c>
      <c r="J879" s="4">
        <f t="shared" ca="1" si="179"/>
        <v>1.0241347999999999</v>
      </c>
      <c r="K879" s="4">
        <f t="shared" ca="1" si="180"/>
        <v>96.539248259999994</v>
      </c>
      <c r="L879" s="23">
        <f>IF(VLOOKUP(A879,$U$12:$AD$125,8)=VLOOKUP(A878,$U$12:$AD$125,8),0,VLOOKUP(A879,U$12:$AD$125,8))</f>
        <v>0</v>
      </c>
      <c r="M879" s="9">
        <f>IF(L879&gt;0,VLOOKUP(L879,T$12:$AC$125,7),0)</f>
        <v>0</v>
      </c>
      <c r="N879" s="10">
        <f t="shared" si="181"/>
        <v>0</v>
      </c>
      <c r="O879" s="10">
        <f t="shared" ca="1" si="182"/>
        <v>96.539248259999994</v>
      </c>
      <c r="P879" s="24" t="str">
        <f t="shared" si="186"/>
        <v>A+J=</v>
      </c>
      <c r="Q879" s="12">
        <f t="shared" si="187"/>
        <v>43840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</row>
    <row r="880" spans="1:168" x14ac:dyDescent="0.2">
      <c r="A880" s="109">
        <f t="shared" si="183"/>
        <v>43796</v>
      </c>
      <c r="B880" s="4">
        <f t="shared" ca="1" si="188"/>
        <v>4097.4084087000001</v>
      </c>
      <c r="C880" s="4">
        <f t="shared" si="184"/>
        <v>4000.002</v>
      </c>
      <c r="D880" s="6">
        <f ca="1">IF(A880&lt;$B$1,VLOOKUP(A880,[1]DI!$A$4:$B$15000,2,FALSE),0)</f>
        <v>4.9000000000000002E-2</v>
      </c>
      <c r="E880" s="4">
        <f t="shared" ca="1" si="177"/>
        <v>1.8985000000000001E-4</v>
      </c>
      <c r="F880" s="22">
        <f t="shared" ref="F880:F943" si="189">F879</f>
        <v>1.115</v>
      </c>
      <c r="G880" s="7">
        <f t="shared" ca="1" si="178"/>
        <v>1.0002116827500001</v>
      </c>
      <c r="H880" s="4">
        <f ca="1">TRUNC(PRODUCT(G$10:G879),15)</f>
        <v>1.18201894651076</v>
      </c>
      <c r="I880" s="4">
        <f t="shared" ca="1" si="185"/>
        <v>1.1539191823331201</v>
      </c>
      <c r="J880" s="4">
        <f t="shared" ca="1" si="179"/>
        <v>1.02435159</v>
      </c>
      <c r="K880" s="4">
        <f t="shared" ca="1" si="180"/>
        <v>97.4064087</v>
      </c>
      <c r="L880" s="23">
        <f>IF(VLOOKUP(A880,$U$12:$AD$125,8)=VLOOKUP(A879,$U$12:$AD$125,8),0,VLOOKUP(A880,U$12:$AD$125,8))</f>
        <v>0</v>
      </c>
      <c r="M880" s="9">
        <f>IF(L880&gt;0,VLOOKUP(L880,T$12:$AC$125,7),0)</f>
        <v>0</v>
      </c>
      <c r="N880" s="10">
        <f t="shared" si="181"/>
        <v>0</v>
      </c>
      <c r="O880" s="10">
        <f t="shared" ca="1" si="182"/>
        <v>97.4064087</v>
      </c>
      <c r="P880" s="24" t="str">
        <f t="shared" si="186"/>
        <v>A+J=</v>
      </c>
      <c r="Q880" s="12">
        <f t="shared" si="187"/>
        <v>43840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</row>
    <row r="881" spans="1:171" x14ac:dyDescent="0.2">
      <c r="A881" s="109">
        <f t="shared" si="183"/>
        <v>43797</v>
      </c>
      <c r="B881" s="4">
        <f t="shared" ca="1" si="188"/>
        <v>4098.2757691300003</v>
      </c>
      <c r="C881" s="4">
        <f t="shared" si="184"/>
        <v>4000.002</v>
      </c>
      <c r="D881" s="6">
        <f ca="1">IF(A881&lt;$B$1,VLOOKUP(A881,[1]DI!$A$4:$B$15000,2,FALSE),0)</f>
        <v>4.9000000000000002E-2</v>
      </c>
      <c r="E881" s="4">
        <f t="shared" ca="1" si="177"/>
        <v>1.8985000000000001E-4</v>
      </c>
      <c r="F881" s="22">
        <f t="shared" si="189"/>
        <v>1.115</v>
      </c>
      <c r="G881" s="7">
        <f t="shared" ca="1" si="178"/>
        <v>1.0002116827500001</v>
      </c>
      <c r="H881" s="4">
        <f ca="1">TRUNC(PRODUCT(G$10:G880),15)</f>
        <v>1.1822691595319099</v>
      </c>
      <c r="I881" s="4">
        <f t="shared" ca="1" si="185"/>
        <v>1.1539191823331201</v>
      </c>
      <c r="J881" s="4">
        <f t="shared" ca="1" si="179"/>
        <v>1.02456843</v>
      </c>
      <c r="K881" s="4">
        <f t="shared" ca="1" si="180"/>
        <v>98.273769130000005</v>
      </c>
      <c r="L881" s="23">
        <f>IF(VLOOKUP(A881,$U$12:$AD$125,8)=VLOOKUP(A880,$U$12:$AD$125,8),0,VLOOKUP(A881,U$12:$AD$125,8))</f>
        <v>0</v>
      </c>
      <c r="M881" s="9">
        <f>IF(L881&gt;0,VLOOKUP(L881,T$12:$AC$125,7),0)</f>
        <v>0</v>
      </c>
      <c r="N881" s="10">
        <f t="shared" si="181"/>
        <v>0</v>
      </c>
      <c r="O881" s="10">
        <f t="shared" ca="1" si="182"/>
        <v>98.273769130000005</v>
      </c>
      <c r="P881" s="24" t="str">
        <f t="shared" si="186"/>
        <v>A+J=</v>
      </c>
      <c r="Q881" s="12">
        <f t="shared" si="187"/>
        <v>43840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</row>
    <row r="882" spans="1:171" x14ac:dyDescent="0.2">
      <c r="A882" s="109">
        <f t="shared" si="183"/>
        <v>43798</v>
      </c>
      <c r="B882" s="4">
        <f t="shared" ca="1" si="188"/>
        <v>4099.14328957</v>
      </c>
      <c r="C882" s="4">
        <f t="shared" si="184"/>
        <v>4000.002</v>
      </c>
      <c r="D882" s="6">
        <f ca="1">IF(A882&lt;$B$1,VLOOKUP(A882,[1]DI!$A$4:$B$15000,2,FALSE),0)</f>
        <v>4.9000000000000002E-2</v>
      </c>
      <c r="E882" s="4">
        <f t="shared" ca="1" si="177"/>
        <v>1.8985000000000001E-4</v>
      </c>
      <c r="F882" s="22">
        <f t="shared" si="189"/>
        <v>1.115</v>
      </c>
      <c r="G882" s="7">
        <f t="shared" ca="1" si="178"/>
        <v>1.0002116827500001</v>
      </c>
      <c r="H882" s="4">
        <f ca="1">TRUNC(PRODUCT(G$10:G881),15)</f>
        <v>1.18251942551884</v>
      </c>
      <c r="I882" s="4">
        <f t="shared" ca="1" si="185"/>
        <v>1.1539191823331201</v>
      </c>
      <c r="J882" s="4">
        <f t="shared" ca="1" si="179"/>
        <v>1.0247853099999999</v>
      </c>
      <c r="K882" s="4">
        <f t="shared" ca="1" si="180"/>
        <v>99.141289569999998</v>
      </c>
      <c r="L882" s="23">
        <f>IF(VLOOKUP(A882,$U$12:$AD$125,8)=VLOOKUP(A881,$U$12:$AD$125,8),0,VLOOKUP(A882,U$12:$AD$125,8))</f>
        <v>0</v>
      </c>
      <c r="M882" s="9">
        <f>IF(L882&gt;0,VLOOKUP(L882,T$12:$AC$125,7),0)</f>
        <v>0</v>
      </c>
      <c r="N882" s="10">
        <f t="shared" si="181"/>
        <v>0</v>
      </c>
      <c r="O882" s="10">
        <f t="shared" ca="1" si="182"/>
        <v>99.141289569999998</v>
      </c>
      <c r="P882" s="24" t="str">
        <f t="shared" si="186"/>
        <v>A+J=</v>
      </c>
      <c r="Q882" s="12">
        <f t="shared" si="187"/>
        <v>43840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</row>
    <row r="883" spans="1:171" x14ac:dyDescent="0.2">
      <c r="A883" s="109">
        <f t="shared" si="183"/>
        <v>43799</v>
      </c>
      <c r="B883" s="4">
        <f t="shared" ca="1" si="188"/>
        <v>4100.0110100000002</v>
      </c>
      <c r="C883" s="4">
        <f t="shared" si="184"/>
        <v>4000.002</v>
      </c>
      <c r="D883" s="6">
        <f ca="1">IF(A883&lt;$B$1,VLOOKUP(A883,[1]DI!$A$4:$B$15000,2,FALSE),0)</f>
        <v>0</v>
      </c>
      <c r="E883" s="4">
        <f t="shared" ca="1" si="177"/>
        <v>0</v>
      </c>
      <c r="F883" s="22">
        <f t="shared" si="189"/>
        <v>1.115</v>
      </c>
      <c r="G883" s="7">
        <f t="shared" ca="1" si="178"/>
        <v>1</v>
      </c>
      <c r="H883" s="4">
        <f ca="1">TRUNC(PRODUCT(G$10:G882),15)</f>
        <v>1.1827697444827701</v>
      </c>
      <c r="I883" s="4">
        <f t="shared" ca="1" si="185"/>
        <v>1.1539191823331201</v>
      </c>
      <c r="J883" s="4">
        <f t="shared" ca="1" si="179"/>
        <v>1.0250022400000001</v>
      </c>
      <c r="K883" s="4">
        <f t="shared" ca="1" si="180"/>
        <v>100.00901</v>
      </c>
      <c r="L883" s="23">
        <f>IF(VLOOKUP(A883,$U$12:$AD$125,8)=VLOOKUP(A882,$U$12:$AD$125,8),0,VLOOKUP(A883,U$12:$AD$125,8))</f>
        <v>0</v>
      </c>
      <c r="M883" s="9">
        <f>IF(L883&gt;0,VLOOKUP(L883,T$12:$AC$125,7),0)</f>
        <v>0</v>
      </c>
      <c r="N883" s="10">
        <f t="shared" si="181"/>
        <v>0</v>
      </c>
      <c r="O883" s="10">
        <f t="shared" ca="1" si="182"/>
        <v>100.00901</v>
      </c>
      <c r="P883" s="24" t="str">
        <f t="shared" si="186"/>
        <v>A+J=</v>
      </c>
      <c r="Q883" s="12">
        <f t="shared" si="187"/>
        <v>43840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</row>
    <row r="884" spans="1:171" x14ac:dyDescent="0.2">
      <c r="A884" s="109">
        <f t="shared" si="183"/>
        <v>43800</v>
      </c>
      <c r="B884" s="4">
        <f t="shared" ca="1" si="188"/>
        <v>4100.0110100000002</v>
      </c>
      <c r="C884" s="4">
        <f t="shared" si="184"/>
        <v>4000.002</v>
      </c>
      <c r="D884" s="6">
        <f ca="1">IF(A884&lt;$B$1,VLOOKUP(A884,[1]DI!$A$4:$B$15000,2,FALSE),0)</f>
        <v>0</v>
      </c>
      <c r="E884" s="4">
        <f t="shared" ca="1" si="177"/>
        <v>0</v>
      </c>
      <c r="F884" s="22">
        <f t="shared" si="189"/>
        <v>1.115</v>
      </c>
      <c r="G884" s="7">
        <f t="shared" ca="1" si="178"/>
        <v>1</v>
      </c>
      <c r="H884" s="4">
        <f ca="1">TRUNC(PRODUCT(G$10:G883),15)</f>
        <v>1.1827697444827701</v>
      </c>
      <c r="I884" s="4">
        <f t="shared" ca="1" si="185"/>
        <v>1.1539191823331201</v>
      </c>
      <c r="J884" s="4">
        <f t="shared" ca="1" si="179"/>
        <v>1.0250022400000001</v>
      </c>
      <c r="K884" s="4">
        <f t="shared" ca="1" si="180"/>
        <v>100.00901</v>
      </c>
      <c r="L884" s="23">
        <f>IF(VLOOKUP(A884,$U$12:$AD$125,8)=VLOOKUP(A883,$U$12:$AD$125,8),0,VLOOKUP(A884,U$12:$AD$125,8))</f>
        <v>0</v>
      </c>
      <c r="M884" s="9">
        <f>IF(L884&gt;0,VLOOKUP(L884,T$12:$AC$125,7),0)</f>
        <v>0</v>
      </c>
      <c r="N884" s="10">
        <f t="shared" si="181"/>
        <v>0</v>
      </c>
      <c r="O884" s="10">
        <f t="shared" ca="1" si="182"/>
        <v>100.00901</v>
      </c>
      <c r="P884" s="24" t="str">
        <f t="shared" si="186"/>
        <v>A+J=</v>
      </c>
      <c r="Q884" s="12">
        <f t="shared" si="187"/>
        <v>43840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</row>
    <row r="885" spans="1:171" x14ac:dyDescent="0.2">
      <c r="A885" s="109">
        <f t="shared" si="183"/>
        <v>43801</v>
      </c>
      <c r="B885" s="4">
        <f t="shared" ca="1" si="188"/>
        <v>4100.0110100000002</v>
      </c>
      <c r="C885" s="4">
        <f t="shared" si="184"/>
        <v>4000.002</v>
      </c>
      <c r="D885" s="6">
        <f ca="1">IF(A885&lt;$B$1,VLOOKUP(A885,[1]DI!$A$4:$B$15000,2,FALSE),0)</f>
        <v>4.9000000000000002E-2</v>
      </c>
      <c r="E885" s="4">
        <f t="shared" ca="1" si="177"/>
        <v>1.8985000000000001E-4</v>
      </c>
      <c r="F885" s="22">
        <f t="shared" si="189"/>
        <v>1.115</v>
      </c>
      <c r="G885" s="7">
        <f t="shared" ca="1" si="178"/>
        <v>1.0002116827500001</v>
      </c>
      <c r="H885" s="4">
        <f ca="1">TRUNC(PRODUCT(G$10:G884),15)</f>
        <v>1.1827697444827701</v>
      </c>
      <c r="I885" s="4">
        <f t="shared" ca="1" si="185"/>
        <v>1.1539191823331201</v>
      </c>
      <c r="J885" s="4">
        <f t="shared" ca="1" si="179"/>
        <v>1.0250022400000001</v>
      </c>
      <c r="K885" s="4">
        <f t="shared" ca="1" si="180"/>
        <v>100.00901</v>
      </c>
      <c r="L885" s="23">
        <f>IF(VLOOKUP(A885,$U$12:$AD$125,8)=VLOOKUP(A884,$U$12:$AD$125,8),0,VLOOKUP(A885,U$12:$AD$125,8))</f>
        <v>0</v>
      </c>
      <c r="M885" s="9">
        <f>IF(L885&gt;0,VLOOKUP(L885,T$12:$AC$125,7),0)</f>
        <v>0</v>
      </c>
      <c r="N885" s="10">
        <f t="shared" si="181"/>
        <v>0</v>
      </c>
      <c r="O885" s="10">
        <f t="shared" ca="1" si="182"/>
        <v>100.00901</v>
      </c>
      <c r="P885" s="24" t="str">
        <f t="shared" si="186"/>
        <v>A+J=</v>
      </c>
      <c r="Q885" s="12">
        <f t="shared" si="187"/>
        <v>43840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</row>
    <row r="886" spans="1:171" x14ac:dyDescent="0.2">
      <c r="A886" s="109">
        <f t="shared" si="183"/>
        <v>43802</v>
      </c>
      <c r="B886" s="4">
        <f t="shared" ca="1" si="188"/>
        <v>4100.87889043</v>
      </c>
      <c r="C886" s="4">
        <f t="shared" si="184"/>
        <v>4000.002</v>
      </c>
      <c r="D886" s="6">
        <f ca="1">IF(A886&lt;$B$1,VLOOKUP(A886,[1]DI!$A$4:$B$15000,2,FALSE),0)</f>
        <v>4.9000000000000002E-2</v>
      </c>
      <c r="E886" s="4">
        <f t="shared" ca="1" si="177"/>
        <v>1.8985000000000001E-4</v>
      </c>
      <c r="F886" s="22">
        <f t="shared" si="189"/>
        <v>1.115</v>
      </c>
      <c r="G886" s="7">
        <f t="shared" ca="1" si="178"/>
        <v>1.0002116827500001</v>
      </c>
      <c r="H886" s="4">
        <f ca="1">TRUNC(PRODUCT(G$10:G885),15)</f>
        <v>1.1830201164348899</v>
      </c>
      <c r="I886" s="4">
        <f t="shared" ca="1" si="185"/>
        <v>1.1539191823331201</v>
      </c>
      <c r="J886" s="4">
        <f t="shared" ca="1" si="179"/>
        <v>1.0252192099999999</v>
      </c>
      <c r="K886" s="4">
        <f t="shared" ca="1" si="180"/>
        <v>100.87689043</v>
      </c>
      <c r="L886" s="23">
        <f>IF(VLOOKUP(A886,$U$12:$AD$125,8)=VLOOKUP(A885,$U$12:$AD$125,8),0,VLOOKUP(A886,U$12:$AD$125,8))</f>
        <v>0</v>
      </c>
      <c r="M886" s="9">
        <f>IF(L886&gt;0,VLOOKUP(L886,T$12:$AC$125,7),0)</f>
        <v>0</v>
      </c>
      <c r="N886" s="10">
        <f t="shared" si="181"/>
        <v>0</v>
      </c>
      <c r="O886" s="10">
        <f t="shared" ca="1" si="182"/>
        <v>100.87689043</v>
      </c>
      <c r="P886" s="24" t="str">
        <f t="shared" si="186"/>
        <v>A+J=</v>
      </c>
      <c r="Q886" s="12">
        <f t="shared" si="187"/>
        <v>43840</v>
      </c>
      <c r="R886" s="13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  <c r="FH886" s="37"/>
      <c r="FI886" s="37"/>
      <c r="FJ886" s="37"/>
      <c r="FK886" s="37"/>
      <c r="FL886" s="37"/>
      <c r="FM886" s="38"/>
      <c r="FN886" s="38"/>
      <c r="FO886" s="38"/>
    </row>
    <row r="887" spans="1:171" x14ac:dyDescent="0.2">
      <c r="A887" s="109">
        <f t="shared" si="183"/>
        <v>43803</v>
      </c>
      <c r="B887" s="4">
        <f t="shared" ca="1" si="188"/>
        <v>4101.74697087</v>
      </c>
      <c r="C887" s="4">
        <f t="shared" si="184"/>
        <v>4000.002</v>
      </c>
      <c r="D887" s="6">
        <f ca="1">IF(A887&lt;$B$1,VLOOKUP(A887,[1]DI!$A$4:$B$15000,2,FALSE),0)</f>
        <v>4.9000000000000002E-2</v>
      </c>
      <c r="E887" s="4">
        <f t="shared" ca="1" si="177"/>
        <v>1.8985000000000001E-4</v>
      </c>
      <c r="F887" s="22">
        <f t="shared" si="189"/>
        <v>1.115</v>
      </c>
      <c r="G887" s="7">
        <f t="shared" ca="1" si="178"/>
        <v>1.0002116827500001</v>
      </c>
      <c r="H887" s="4">
        <f ca="1">TRUNC(PRODUCT(G$10:G886),15)</f>
        <v>1.1832705413864499</v>
      </c>
      <c r="I887" s="4">
        <f t="shared" ca="1" si="185"/>
        <v>1.1539191823331201</v>
      </c>
      <c r="J887" s="4">
        <f t="shared" ca="1" si="179"/>
        <v>1.0254362299999999</v>
      </c>
      <c r="K887" s="4">
        <f t="shared" ca="1" si="180"/>
        <v>101.74497087</v>
      </c>
      <c r="L887" s="23">
        <f>IF(VLOOKUP(A887,$U$12:$AD$125,8)=VLOOKUP(A886,$U$12:$AD$125,8),0,VLOOKUP(A887,U$12:$AD$125,8))</f>
        <v>0</v>
      </c>
      <c r="M887" s="9">
        <f>IF(L887&gt;0,VLOOKUP(L887,T$12:$AC$125,7),0)</f>
        <v>0</v>
      </c>
      <c r="N887" s="10">
        <f t="shared" si="181"/>
        <v>0</v>
      </c>
      <c r="O887" s="10">
        <f t="shared" ca="1" si="182"/>
        <v>101.74497087</v>
      </c>
      <c r="P887" s="24" t="str">
        <f t="shared" si="186"/>
        <v>A+J=</v>
      </c>
      <c r="Q887" s="12">
        <f t="shared" si="187"/>
        <v>43840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</row>
    <row r="888" spans="1:171" x14ac:dyDescent="0.2">
      <c r="A888" s="109">
        <f t="shared" si="183"/>
        <v>43804</v>
      </c>
      <c r="B888" s="4">
        <f t="shared" ca="1" si="188"/>
        <v>4102.6152512999997</v>
      </c>
      <c r="C888" s="4">
        <f t="shared" si="184"/>
        <v>4000.002</v>
      </c>
      <c r="D888" s="6">
        <f ca="1">IF(A888&lt;$B$1,VLOOKUP(A888,[1]DI!$A$4:$B$15000,2,FALSE),0)</f>
        <v>4.9000000000000002E-2</v>
      </c>
      <c r="E888" s="4">
        <f t="shared" ca="1" si="177"/>
        <v>1.8985000000000001E-4</v>
      </c>
      <c r="F888" s="22">
        <f t="shared" si="189"/>
        <v>1.115</v>
      </c>
      <c r="G888" s="7">
        <f t="shared" ca="1" si="178"/>
        <v>1.0002116827500001</v>
      </c>
      <c r="H888" s="4">
        <f ca="1">TRUNC(PRODUCT(G$10:G887),15)</f>
        <v>1.1835210193486401</v>
      </c>
      <c r="I888" s="4">
        <f t="shared" ca="1" si="185"/>
        <v>1.1539191823331201</v>
      </c>
      <c r="J888" s="4">
        <f t="shared" ca="1" si="179"/>
        <v>1.0256533000000001</v>
      </c>
      <c r="K888" s="4">
        <f t="shared" ca="1" si="180"/>
        <v>102.6132513</v>
      </c>
      <c r="L888" s="23">
        <f>IF(VLOOKUP(A888,$U$12:$AD$125,8)=VLOOKUP(A887,$U$12:$AD$125,8),0,VLOOKUP(A888,U$12:$AD$125,8))</f>
        <v>0</v>
      </c>
      <c r="M888" s="9">
        <f>IF(L888&gt;0,VLOOKUP(L888,T$12:$AC$125,7),0)</f>
        <v>0</v>
      </c>
      <c r="N888" s="10">
        <f t="shared" si="181"/>
        <v>0</v>
      </c>
      <c r="O888" s="10">
        <f t="shared" ca="1" si="182"/>
        <v>102.6132513</v>
      </c>
      <c r="P888" s="24" t="str">
        <f t="shared" si="186"/>
        <v>A+J=</v>
      </c>
      <c r="Q888" s="12">
        <f t="shared" si="187"/>
        <v>43840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</row>
    <row r="889" spans="1:171" x14ac:dyDescent="0.2">
      <c r="A889" s="109">
        <f t="shared" si="183"/>
        <v>43805</v>
      </c>
      <c r="B889" s="4">
        <f t="shared" ca="1" si="188"/>
        <v>4103.4836917399998</v>
      </c>
      <c r="C889" s="4">
        <f t="shared" si="184"/>
        <v>4000.002</v>
      </c>
      <c r="D889" s="6">
        <f ca="1">IF(A889&lt;$B$1,VLOOKUP(A889,[1]DI!$A$4:$B$15000,2,FALSE),0)</f>
        <v>4.9000000000000002E-2</v>
      </c>
      <c r="E889" s="4">
        <f t="shared" ca="1" si="177"/>
        <v>1.8985000000000001E-4</v>
      </c>
      <c r="F889" s="22">
        <f t="shared" si="189"/>
        <v>1.115</v>
      </c>
      <c r="G889" s="7">
        <f t="shared" ca="1" si="178"/>
        <v>1.0002116827500001</v>
      </c>
      <c r="H889" s="4">
        <f ca="1">TRUNC(PRODUCT(G$10:G888),15)</f>
        <v>1.1837715503327</v>
      </c>
      <c r="I889" s="4">
        <f t="shared" ca="1" si="185"/>
        <v>1.1539191823331201</v>
      </c>
      <c r="J889" s="4">
        <f t="shared" ca="1" si="179"/>
        <v>1.02587041</v>
      </c>
      <c r="K889" s="4">
        <f t="shared" ca="1" si="180"/>
        <v>103.48169174</v>
      </c>
      <c r="L889" s="23">
        <f>IF(VLOOKUP(A889,$U$12:$AD$125,8)=VLOOKUP(A888,$U$12:$AD$125,8),0,VLOOKUP(A889,U$12:$AD$125,8))</f>
        <v>0</v>
      </c>
      <c r="M889" s="9">
        <f>IF(L889&gt;0,VLOOKUP(L889,T$12:$AC$125,7),0)</f>
        <v>0</v>
      </c>
      <c r="N889" s="10">
        <f t="shared" si="181"/>
        <v>0</v>
      </c>
      <c r="O889" s="10">
        <f t="shared" ca="1" si="182"/>
        <v>103.48169174</v>
      </c>
      <c r="P889" s="24" t="str">
        <f t="shared" si="186"/>
        <v>A+J=</v>
      </c>
      <c r="Q889" s="12">
        <f t="shared" si="187"/>
        <v>43840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</row>
    <row r="890" spans="1:171" x14ac:dyDescent="0.2">
      <c r="A890" s="109">
        <f t="shared" si="183"/>
        <v>43806</v>
      </c>
      <c r="B890" s="4">
        <f t="shared" ca="1" si="188"/>
        <v>4104.3523321699995</v>
      </c>
      <c r="C890" s="4">
        <f t="shared" si="184"/>
        <v>4000.002</v>
      </c>
      <c r="D890" s="6">
        <f ca="1">IF(A890&lt;$B$1,VLOOKUP(A890,[1]DI!$A$4:$B$15000,2,FALSE),0)</f>
        <v>0</v>
      </c>
      <c r="E890" s="4">
        <f t="shared" ca="1" si="177"/>
        <v>0</v>
      </c>
      <c r="F890" s="22">
        <f t="shared" si="189"/>
        <v>1.115</v>
      </c>
      <c r="G890" s="7">
        <f t="shared" ca="1" si="178"/>
        <v>1</v>
      </c>
      <c r="H890" s="4">
        <f ca="1">TRUNC(PRODUCT(G$10:G889),15)</f>
        <v>1.18402213434985</v>
      </c>
      <c r="I890" s="4">
        <f t="shared" ca="1" si="185"/>
        <v>1.1539191823331201</v>
      </c>
      <c r="J890" s="4">
        <f t="shared" ca="1" si="179"/>
        <v>1.0260875700000001</v>
      </c>
      <c r="K890" s="4">
        <f t="shared" ca="1" si="180"/>
        <v>104.35033217</v>
      </c>
      <c r="L890" s="23">
        <f>IF(VLOOKUP(A890,$U$12:$AD$125,8)=VLOOKUP(A889,$U$12:$AD$125,8),0,VLOOKUP(A890,U$12:$AD$125,8))</f>
        <v>0</v>
      </c>
      <c r="M890" s="9">
        <f>IF(L890&gt;0,VLOOKUP(L890,T$12:$AC$125,7),0)</f>
        <v>0</v>
      </c>
      <c r="N890" s="10">
        <f t="shared" si="181"/>
        <v>0</v>
      </c>
      <c r="O890" s="10">
        <f t="shared" ca="1" si="182"/>
        <v>104.35033217</v>
      </c>
      <c r="P890" s="24" t="str">
        <f t="shared" si="186"/>
        <v>A+J=</v>
      </c>
      <c r="Q890" s="12">
        <f t="shared" si="187"/>
        <v>43840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</row>
    <row r="891" spans="1:171" x14ac:dyDescent="0.2">
      <c r="A891" s="109">
        <f t="shared" si="183"/>
        <v>43807</v>
      </c>
      <c r="B891" s="4">
        <f t="shared" ca="1" si="188"/>
        <v>4104.3523321699995</v>
      </c>
      <c r="C891" s="4">
        <f t="shared" si="184"/>
        <v>4000.002</v>
      </c>
      <c r="D891" s="6">
        <f ca="1">IF(A891&lt;$B$1,VLOOKUP(A891,[1]DI!$A$4:$B$15000,2,FALSE),0)</f>
        <v>0</v>
      </c>
      <c r="E891" s="4">
        <f t="shared" ca="1" si="177"/>
        <v>0</v>
      </c>
      <c r="F891" s="22">
        <f t="shared" si="189"/>
        <v>1.115</v>
      </c>
      <c r="G891" s="7">
        <f t="shared" ca="1" si="178"/>
        <v>1</v>
      </c>
      <c r="H891" s="4">
        <f ca="1">TRUNC(PRODUCT(G$10:G890),15)</f>
        <v>1.18402213434985</v>
      </c>
      <c r="I891" s="4">
        <f t="shared" ca="1" si="185"/>
        <v>1.1539191823331201</v>
      </c>
      <c r="J891" s="4">
        <f t="shared" ca="1" si="179"/>
        <v>1.0260875700000001</v>
      </c>
      <c r="K891" s="4">
        <f t="shared" ca="1" si="180"/>
        <v>104.35033217</v>
      </c>
      <c r="L891" s="23">
        <f>IF(VLOOKUP(A891,$U$12:$AD$125,8)=VLOOKUP(A890,$U$12:$AD$125,8),0,VLOOKUP(A891,U$12:$AD$125,8))</f>
        <v>0</v>
      </c>
      <c r="M891" s="9">
        <f>IF(L891&gt;0,VLOOKUP(L891,T$12:$AC$125,7),0)</f>
        <v>0</v>
      </c>
      <c r="N891" s="10">
        <f t="shared" si="181"/>
        <v>0</v>
      </c>
      <c r="O891" s="10">
        <f t="shared" ca="1" si="182"/>
        <v>104.35033217</v>
      </c>
      <c r="P891" s="24" t="str">
        <f t="shared" si="186"/>
        <v>A+J=</v>
      </c>
      <c r="Q891" s="12">
        <f t="shared" si="187"/>
        <v>43840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</row>
    <row r="892" spans="1:171" x14ac:dyDescent="0.2">
      <c r="A892" s="109">
        <f t="shared" si="183"/>
        <v>43808</v>
      </c>
      <c r="B892" s="4">
        <f t="shared" ca="1" si="188"/>
        <v>4104.3523321699995</v>
      </c>
      <c r="C892" s="4">
        <f t="shared" si="184"/>
        <v>4000.002</v>
      </c>
      <c r="D892" s="6">
        <f ca="1">IF(A892&lt;$B$1,VLOOKUP(A892,[1]DI!$A$4:$B$15000,2,FALSE),0)</f>
        <v>4.9000000000000002E-2</v>
      </c>
      <c r="E892" s="4">
        <f t="shared" ca="1" si="177"/>
        <v>1.8985000000000001E-4</v>
      </c>
      <c r="F892" s="22">
        <f t="shared" si="189"/>
        <v>1.115</v>
      </c>
      <c r="G892" s="7">
        <f t="shared" ca="1" si="178"/>
        <v>1.0002116827500001</v>
      </c>
      <c r="H892" s="4">
        <f ca="1">TRUNC(PRODUCT(G$10:G891),15)</f>
        <v>1.18402213434985</v>
      </c>
      <c r="I892" s="4">
        <f t="shared" ca="1" si="185"/>
        <v>1.1539191823331201</v>
      </c>
      <c r="J892" s="4">
        <f t="shared" ca="1" si="179"/>
        <v>1.0260875700000001</v>
      </c>
      <c r="K892" s="4">
        <f t="shared" ca="1" si="180"/>
        <v>104.35033217</v>
      </c>
      <c r="L892" s="23">
        <f>IF(VLOOKUP(A892,$U$12:$AD$125,8)=VLOOKUP(A891,$U$12:$AD$125,8),0,VLOOKUP(A892,U$12:$AD$125,8))</f>
        <v>0</v>
      </c>
      <c r="M892" s="9">
        <f>IF(L892&gt;0,VLOOKUP(L892,T$12:$AC$125,7),0)</f>
        <v>0</v>
      </c>
      <c r="N892" s="10">
        <f t="shared" si="181"/>
        <v>0</v>
      </c>
      <c r="O892" s="10">
        <f t="shared" ca="1" si="182"/>
        <v>104.35033217</v>
      </c>
      <c r="P892" s="24" t="str">
        <f t="shared" si="186"/>
        <v>A+J=</v>
      </c>
      <c r="Q892" s="12">
        <f t="shared" si="187"/>
        <v>43840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</row>
    <row r="893" spans="1:171" x14ac:dyDescent="0.2">
      <c r="A893" s="109">
        <f t="shared" si="183"/>
        <v>43809</v>
      </c>
      <c r="B893" s="4">
        <f t="shared" ca="1" si="188"/>
        <v>4105.2211725999996</v>
      </c>
      <c r="C893" s="4">
        <f t="shared" si="184"/>
        <v>4000.002</v>
      </c>
      <c r="D893" s="6">
        <f ca="1">IF(A893&lt;$B$1,VLOOKUP(A893,[1]DI!$A$4:$B$15000,2,FALSE),0)</f>
        <v>4.9000000000000002E-2</v>
      </c>
      <c r="E893" s="4">
        <f t="shared" ca="1" si="177"/>
        <v>1.8985000000000001E-4</v>
      </c>
      <c r="F893" s="22">
        <f t="shared" si="189"/>
        <v>1.115</v>
      </c>
      <c r="G893" s="7">
        <f t="shared" ca="1" si="178"/>
        <v>1.0002116827500001</v>
      </c>
      <c r="H893" s="4">
        <f ca="1">TRUNC(PRODUCT(G$10:G892),15)</f>
        <v>1.1842727714113099</v>
      </c>
      <c r="I893" s="4">
        <f t="shared" ca="1" si="185"/>
        <v>1.1539191823331201</v>
      </c>
      <c r="J893" s="4">
        <f t="shared" ca="1" si="179"/>
        <v>1.02630478</v>
      </c>
      <c r="K893" s="4">
        <f t="shared" ca="1" si="180"/>
        <v>105.21917259999999</v>
      </c>
      <c r="L893" s="23">
        <f>IF(VLOOKUP(A893,$U$12:$AD$125,8)=VLOOKUP(A892,$U$12:$AD$125,8),0,VLOOKUP(A893,U$12:$AD$125,8))</f>
        <v>0</v>
      </c>
      <c r="M893" s="9">
        <f>IF(L893&gt;0,VLOOKUP(L893,T$12:$AC$125,7),0)</f>
        <v>0</v>
      </c>
      <c r="N893" s="10">
        <f t="shared" si="181"/>
        <v>0</v>
      </c>
      <c r="O893" s="10">
        <f t="shared" ca="1" si="182"/>
        <v>105.21917259999999</v>
      </c>
      <c r="P893" s="24" t="str">
        <f t="shared" si="186"/>
        <v>A+J=</v>
      </c>
      <c r="Q893" s="12">
        <f t="shared" si="187"/>
        <v>43840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</row>
    <row r="894" spans="1:171" x14ac:dyDescent="0.2">
      <c r="A894" s="109">
        <f t="shared" si="183"/>
        <v>43810</v>
      </c>
      <c r="B894" s="4">
        <f t="shared" ca="1" si="188"/>
        <v>4106.0901730400001</v>
      </c>
      <c r="C894" s="4">
        <f t="shared" si="184"/>
        <v>4000.002</v>
      </c>
      <c r="D894" s="6">
        <f ca="1">IF(A894&lt;$B$1,VLOOKUP(A894,[1]DI!$A$4:$B$15000,2,FALSE),0)</f>
        <v>4.9000000000000002E-2</v>
      </c>
      <c r="E894" s="4">
        <f t="shared" ca="1" si="177"/>
        <v>1.8985000000000001E-4</v>
      </c>
      <c r="F894" s="22">
        <f t="shared" si="189"/>
        <v>1.115</v>
      </c>
      <c r="G894" s="7">
        <f t="shared" ca="1" si="178"/>
        <v>1.0002116827500001</v>
      </c>
      <c r="H894" s="4">
        <f ca="1">TRUNC(PRODUCT(G$10:G893),15)</f>
        <v>1.18452346152831</v>
      </c>
      <c r="I894" s="4">
        <f t="shared" ca="1" si="185"/>
        <v>1.1539191823331201</v>
      </c>
      <c r="J894" s="4">
        <f t="shared" ca="1" si="179"/>
        <v>1.02652203</v>
      </c>
      <c r="K894" s="4">
        <f t="shared" ca="1" si="180"/>
        <v>106.08817304</v>
      </c>
      <c r="L894" s="23">
        <f>IF(VLOOKUP(A894,$U$12:$AD$125,8)=VLOOKUP(A893,$U$12:$AD$125,8),0,VLOOKUP(A894,U$12:$AD$125,8))</f>
        <v>0</v>
      </c>
      <c r="M894" s="9">
        <f>IF(L894&gt;0,VLOOKUP(L894,T$12:$AC$125,7),0)</f>
        <v>0</v>
      </c>
      <c r="N894" s="10">
        <f t="shared" si="181"/>
        <v>0</v>
      </c>
      <c r="O894" s="10">
        <f t="shared" ca="1" si="182"/>
        <v>106.08817304</v>
      </c>
      <c r="P894" s="24" t="str">
        <f t="shared" si="186"/>
        <v>A+J=</v>
      </c>
      <c r="Q894" s="12">
        <f t="shared" si="187"/>
        <v>43840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</row>
    <row r="895" spans="1:171" x14ac:dyDescent="0.2">
      <c r="A895" s="109">
        <f t="shared" si="183"/>
        <v>43811</v>
      </c>
      <c r="B895" s="4">
        <f t="shared" ca="1" si="188"/>
        <v>4106.9593734700002</v>
      </c>
      <c r="C895" s="4">
        <f t="shared" si="184"/>
        <v>4000.002</v>
      </c>
      <c r="D895" s="6">
        <f ca="1">IF(A895&lt;$B$1,VLOOKUP(A895,[1]DI!$A$4:$B$15000,2,FALSE),0)</f>
        <v>4.4000000000000004E-2</v>
      </c>
      <c r="E895" s="4">
        <f t="shared" ca="1" si="177"/>
        <v>1.7089000000000001E-4</v>
      </c>
      <c r="F895" s="22">
        <f t="shared" si="189"/>
        <v>1.115</v>
      </c>
      <c r="G895" s="7">
        <f t="shared" ca="1" si="178"/>
        <v>1.0001905423499999</v>
      </c>
      <c r="H895" s="4">
        <f ca="1">TRUNC(PRODUCT(G$10:G894),15)</f>
        <v>1.1847742047120899</v>
      </c>
      <c r="I895" s="4">
        <f t="shared" ca="1" si="185"/>
        <v>1.1539191823331201</v>
      </c>
      <c r="J895" s="4">
        <f t="shared" ca="1" si="179"/>
        <v>1.0267393300000001</v>
      </c>
      <c r="K895" s="4">
        <f t="shared" ca="1" si="180"/>
        <v>106.95737346999999</v>
      </c>
      <c r="L895" s="23">
        <f>IF(VLOOKUP(A895,$U$12:$AD$125,8)=VLOOKUP(A894,$U$12:$AD$125,8),0,VLOOKUP(A895,U$12:$AD$125,8))</f>
        <v>0</v>
      </c>
      <c r="M895" s="9">
        <f>IF(L895&gt;0,VLOOKUP(L895,T$12:$AC$125,7),0)</f>
        <v>0</v>
      </c>
      <c r="N895" s="10">
        <f t="shared" si="181"/>
        <v>0</v>
      </c>
      <c r="O895" s="10">
        <f t="shared" ca="1" si="182"/>
        <v>106.95737346999999</v>
      </c>
      <c r="P895" s="24" t="str">
        <f t="shared" si="186"/>
        <v>A+J=</v>
      </c>
      <c r="Q895" s="12">
        <f t="shared" si="187"/>
        <v>43840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</row>
    <row r="896" spans="1:171" x14ac:dyDescent="0.2">
      <c r="A896" s="109">
        <f t="shared" si="183"/>
        <v>43812</v>
      </c>
      <c r="B896" s="4">
        <f t="shared" ca="1" si="188"/>
        <v>4107.7418938600003</v>
      </c>
      <c r="C896" s="4">
        <f t="shared" si="184"/>
        <v>4000.002</v>
      </c>
      <c r="D896" s="6">
        <f ca="1">IF(A896&lt;$B$1,VLOOKUP(A896,[1]DI!$A$4:$B$15000,2,FALSE),0)</f>
        <v>4.4000000000000004E-2</v>
      </c>
      <c r="E896" s="4">
        <f t="shared" ca="1" si="177"/>
        <v>1.7089000000000001E-4</v>
      </c>
      <c r="F896" s="22">
        <f t="shared" si="189"/>
        <v>1.115</v>
      </c>
      <c r="G896" s="7">
        <f t="shared" ca="1" si="178"/>
        <v>1.0001905423499999</v>
      </c>
      <c r="H896" s="4">
        <f ca="1">TRUNC(PRODUCT(G$10:G895),15)</f>
        <v>1.1849999543732701</v>
      </c>
      <c r="I896" s="4">
        <f t="shared" ca="1" si="185"/>
        <v>1.1539191823331201</v>
      </c>
      <c r="J896" s="4">
        <f t="shared" ca="1" si="179"/>
        <v>1.02693496</v>
      </c>
      <c r="K896" s="4">
        <f t="shared" ca="1" si="180"/>
        <v>107.73989386</v>
      </c>
      <c r="L896" s="23">
        <f>IF(VLOOKUP(A896,$U$12:$AD$125,8)=VLOOKUP(A895,$U$12:$AD$125,8),0,VLOOKUP(A896,U$12:$AD$125,8))</f>
        <v>0</v>
      </c>
      <c r="M896" s="9">
        <f>IF(L896&gt;0,VLOOKUP(L896,T$12:$AC$125,7),0)</f>
        <v>0</v>
      </c>
      <c r="N896" s="10">
        <f t="shared" si="181"/>
        <v>0</v>
      </c>
      <c r="O896" s="10">
        <f t="shared" ca="1" si="182"/>
        <v>107.73989386</v>
      </c>
      <c r="P896" s="24" t="str">
        <f t="shared" si="186"/>
        <v>A+J=</v>
      </c>
      <c r="Q896" s="12">
        <f t="shared" si="187"/>
        <v>43840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</row>
    <row r="897" spans="1:168" x14ac:dyDescent="0.2">
      <c r="A897" s="109">
        <f t="shared" si="183"/>
        <v>43813</v>
      </c>
      <c r="B897" s="4">
        <f t="shared" ca="1" si="188"/>
        <v>4108.5246142599999</v>
      </c>
      <c r="C897" s="4">
        <f t="shared" si="184"/>
        <v>4000.002</v>
      </c>
      <c r="D897" s="6">
        <f ca="1">IF(A897&lt;$B$1,VLOOKUP(A897,[1]DI!$A$4:$B$15000,2,FALSE),0)</f>
        <v>0</v>
      </c>
      <c r="E897" s="4">
        <f t="shared" ca="1" si="177"/>
        <v>0</v>
      </c>
      <c r="F897" s="22">
        <f t="shared" si="189"/>
        <v>1.115</v>
      </c>
      <c r="G897" s="7">
        <f t="shared" ca="1" si="178"/>
        <v>1</v>
      </c>
      <c r="H897" s="4">
        <f ca="1">TRUNC(PRODUCT(G$10:G896),15)</f>
        <v>1.1852257470493299</v>
      </c>
      <c r="I897" s="4">
        <f t="shared" ca="1" si="185"/>
        <v>1.1539191823331201</v>
      </c>
      <c r="J897" s="4">
        <f t="shared" ca="1" si="179"/>
        <v>1.02713064</v>
      </c>
      <c r="K897" s="4">
        <f t="shared" ca="1" si="180"/>
        <v>108.52261426</v>
      </c>
      <c r="L897" s="23">
        <f>IF(VLOOKUP(A897,$U$12:$AD$125,8)=VLOOKUP(A896,$U$12:$AD$125,8),0,VLOOKUP(A897,U$12:$AD$125,8))</f>
        <v>0</v>
      </c>
      <c r="M897" s="9">
        <f>IF(L897&gt;0,VLOOKUP(L897,T$12:$AC$125,7),0)</f>
        <v>0</v>
      </c>
      <c r="N897" s="10">
        <f t="shared" si="181"/>
        <v>0</v>
      </c>
      <c r="O897" s="10">
        <f t="shared" ca="1" si="182"/>
        <v>108.52261426</v>
      </c>
      <c r="P897" s="24" t="str">
        <f t="shared" si="186"/>
        <v>A+J=</v>
      </c>
      <c r="Q897" s="12">
        <f t="shared" si="187"/>
        <v>43840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</row>
    <row r="898" spans="1:168" x14ac:dyDescent="0.2">
      <c r="A898" s="109">
        <f t="shared" si="183"/>
        <v>43814</v>
      </c>
      <c r="B898" s="4">
        <f t="shared" ca="1" si="188"/>
        <v>4108.5246142599999</v>
      </c>
      <c r="C898" s="4">
        <f t="shared" si="184"/>
        <v>4000.002</v>
      </c>
      <c r="D898" s="6">
        <f ca="1">IF(A898&lt;$B$1,VLOOKUP(A898,[1]DI!$A$4:$B$15000,2,FALSE),0)</f>
        <v>0</v>
      </c>
      <c r="E898" s="4">
        <f t="shared" ca="1" si="177"/>
        <v>0</v>
      </c>
      <c r="F898" s="22">
        <f t="shared" si="189"/>
        <v>1.115</v>
      </c>
      <c r="G898" s="7">
        <f t="shared" ca="1" si="178"/>
        <v>1</v>
      </c>
      <c r="H898" s="4">
        <f ca="1">TRUNC(PRODUCT(G$10:G897),15)</f>
        <v>1.1852257470493299</v>
      </c>
      <c r="I898" s="4">
        <f t="shared" ca="1" si="185"/>
        <v>1.1539191823331201</v>
      </c>
      <c r="J898" s="4">
        <f t="shared" ca="1" si="179"/>
        <v>1.02713064</v>
      </c>
      <c r="K898" s="4">
        <f t="shared" ca="1" si="180"/>
        <v>108.52261426</v>
      </c>
      <c r="L898" s="23">
        <f>IF(VLOOKUP(A898,$U$12:$AD$125,8)=VLOOKUP(A897,$U$12:$AD$125,8),0,VLOOKUP(A898,U$12:$AD$125,8))</f>
        <v>0</v>
      </c>
      <c r="M898" s="9">
        <f>IF(L898&gt;0,VLOOKUP(L898,T$12:$AC$125,7),0)</f>
        <v>0</v>
      </c>
      <c r="N898" s="10">
        <f t="shared" si="181"/>
        <v>0</v>
      </c>
      <c r="O898" s="10">
        <f t="shared" ca="1" si="182"/>
        <v>108.52261426</v>
      </c>
      <c r="P898" s="24" t="str">
        <f t="shared" si="186"/>
        <v>A+J=</v>
      </c>
      <c r="Q898" s="12">
        <f t="shared" si="187"/>
        <v>43840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</row>
    <row r="899" spans="1:168" x14ac:dyDescent="0.2">
      <c r="A899" s="109">
        <f t="shared" si="183"/>
        <v>43815</v>
      </c>
      <c r="B899" s="4">
        <f t="shared" ca="1" si="188"/>
        <v>4108.5246142599999</v>
      </c>
      <c r="C899" s="4">
        <f t="shared" si="184"/>
        <v>4000.002</v>
      </c>
      <c r="D899" s="6">
        <f ca="1">IF(A899&lt;$B$1,VLOOKUP(A899,[1]DI!$A$4:$B$15000,2,FALSE),0)</f>
        <v>4.4000000000000004E-2</v>
      </c>
      <c r="E899" s="4">
        <f t="shared" ca="1" si="177"/>
        <v>1.7089000000000001E-4</v>
      </c>
      <c r="F899" s="22">
        <f t="shared" si="189"/>
        <v>1.115</v>
      </c>
      <c r="G899" s="7">
        <f t="shared" ca="1" si="178"/>
        <v>1.0001905423499999</v>
      </c>
      <c r="H899" s="4">
        <f ca="1">TRUNC(PRODUCT(G$10:G898),15)</f>
        <v>1.1852257470493299</v>
      </c>
      <c r="I899" s="4">
        <f t="shared" ca="1" si="185"/>
        <v>1.1539191823331201</v>
      </c>
      <c r="J899" s="4">
        <f t="shared" ca="1" si="179"/>
        <v>1.02713064</v>
      </c>
      <c r="K899" s="4">
        <f t="shared" ca="1" si="180"/>
        <v>108.52261426</v>
      </c>
      <c r="L899" s="23">
        <f>IF(VLOOKUP(A899,$U$12:$AD$125,8)=VLOOKUP(A898,$U$12:$AD$125,8),0,VLOOKUP(A899,U$12:$AD$125,8))</f>
        <v>0</v>
      </c>
      <c r="M899" s="9">
        <f>IF(L899&gt;0,VLOOKUP(L899,T$12:$AC$125,7),0)</f>
        <v>0</v>
      </c>
      <c r="N899" s="10">
        <f t="shared" si="181"/>
        <v>0</v>
      </c>
      <c r="O899" s="10">
        <f t="shared" ca="1" si="182"/>
        <v>108.52261426</v>
      </c>
      <c r="P899" s="24" t="str">
        <f t="shared" si="186"/>
        <v>A+J=</v>
      </c>
      <c r="Q899" s="12">
        <f t="shared" si="187"/>
        <v>43840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</row>
    <row r="900" spans="1:168" x14ac:dyDescent="0.2">
      <c r="A900" s="109">
        <f t="shared" si="183"/>
        <v>43816</v>
      </c>
      <c r="B900" s="4">
        <f t="shared" ca="1" si="188"/>
        <v>4109.3074546500002</v>
      </c>
      <c r="C900" s="4">
        <f t="shared" si="184"/>
        <v>4000.002</v>
      </c>
      <c r="D900" s="6">
        <f ca="1">IF(A900&lt;$B$1,VLOOKUP(A900,[1]DI!$A$4:$B$15000,2,FALSE),0)</f>
        <v>4.4000000000000004E-2</v>
      </c>
      <c r="E900" s="4">
        <f t="shared" ca="1" si="177"/>
        <v>1.7089000000000001E-4</v>
      </c>
      <c r="F900" s="22">
        <f t="shared" si="189"/>
        <v>1.115</v>
      </c>
      <c r="G900" s="7">
        <f t="shared" ca="1" si="178"/>
        <v>1.0001905423499999</v>
      </c>
      <c r="H900" s="4">
        <f ca="1">TRUNC(PRODUCT(G$10:G899),15)</f>
        <v>1.18545158274845</v>
      </c>
      <c r="I900" s="4">
        <f t="shared" ca="1" si="185"/>
        <v>1.1539191823331201</v>
      </c>
      <c r="J900" s="4">
        <f t="shared" ca="1" si="179"/>
        <v>1.0273263500000001</v>
      </c>
      <c r="K900" s="4">
        <f t="shared" ca="1" si="180"/>
        <v>109.30545465</v>
      </c>
      <c r="L900" s="23">
        <f>IF(VLOOKUP(A900,$U$12:$AD$125,8)=VLOOKUP(A899,$U$12:$AD$125,8),0,VLOOKUP(A900,U$12:$AD$125,8))</f>
        <v>0</v>
      </c>
      <c r="M900" s="9">
        <f>IF(L900&gt;0,VLOOKUP(L900,T$12:$AC$125,7),0)</f>
        <v>0</v>
      </c>
      <c r="N900" s="10">
        <f t="shared" si="181"/>
        <v>0</v>
      </c>
      <c r="O900" s="10">
        <f t="shared" ca="1" si="182"/>
        <v>109.30545465</v>
      </c>
      <c r="P900" s="24" t="str">
        <f t="shared" si="186"/>
        <v>A+J=</v>
      </c>
      <c r="Q900" s="12">
        <f t="shared" si="187"/>
        <v>43840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</row>
    <row r="901" spans="1:168" x14ac:dyDescent="0.2">
      <c r="A901" s="109">
        <f t="shared" si="183"/>
        <v>43817</v>
      </c>
      <c r="B901" s="4">
        <f t="shared" ca="1" si="188"/>
        <v>4110.0904550400001</v>
      </c>
      <c r="C901" s="4">
        <f t="shared" si="184"/>
        <v>4000.002</v>
      </c>
      <c r="D901" s="6">
        <f ca="1">IF(A901&lt;$B$1,VLOOKUP(A901,[1]DI!$A$4:$B$15000,2,FALSE),0)</f>
        <v>4.4000000000000004E-2</v>
      </c>
      <c r="E901" s="4">
        <f t="shared" ca="1" si="177"/>
        <v>1.7089000000000001E-4</v>
      </c>
      <c r="F901" s="22">
        <f t="shared" si="189"/>
        <v>1.115</v>
      </c>
      <c r="G901" s="7">
        <f t="shared" ca="1" si="178"/>
        <v>1.0001905423499999</v>
      </c>
      <c r="H901" s="4">
        <f ca="1">TRUNC(PRODUCT(G$10:G900),15)</f>
        <v>1.1856774614788399</v>
      </c>
      <c r="I901" s="4">
        <f t="shared" ca="1" si="185"/>
        <v>1.1539191823331201</v>
      </c>
      <c r="J901" s="4">
        <f t="shared" ca="1" si="179"/>
        <v>1.0275221000000001</v>
      </c>
      <c r="K901" s="4">
        <f t="shared" ca="1" si="180"/>
        <v>110.08845504</v>
      </c>
      <c r="L901" s="23">
        <f>IF(VLOOKUP(A901,$U$12:$AD$125,8)=VLOOKUP(A900,$U$12:$AD$125,8),0,VLOOKUP(A901,U$12:$AD$125,8))</f>
        <v>0</v>
      </c>
      <c r="M901" s="9">
        <f>IF(L901&gt;0,VLOOKUP(L901,T$12:$AC$125,7),0)</f>
        <v>0</v>
      </c>
      <c r="N901" s="10">
        <f t="shared" si="181"/>
        <v>0</v>
      </c>
      <c r="O901" s="10">
        <f t="shared" ca="1" si="182"/>
        <v>110.08845504</v>
      </c>
      <c r="P901" s="24" t="str">
        <f t="shared" si="186"/>
        <v>A+J=</v>
      </c>
      <c r="Q901" s="12">
        <f t="shared" si="187"/>
        <v>43840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</row>
    <row r="902" spans="1:168" x14ac:dyDescent="0.2">
      <c r="A902" s="109">
        <f t="shared" si="183"/>
        <v>43818</v>
      </c>
      <c r="B902" s="4">
        <f t="shared" ca="1" si="188"/>
        <v>4110.8736154299995</v>
      </c>
      <c r="C902" s="4">
        <f t="shared" si="184"/>
        <v>4000.002</v>
      </c>
      <c r="D902" s="6">
        <f ca="1">IF(A902&lt;$B$1,VLOOKUP(A902,[1]DI!$A$4:$B$15000,2,FALSE),0)</f>
        <v>4.4000000000000004E-2</v>
      </c>
      <c r="E902" s="4">
        <f t="shared" ca="1" si="177"/>
        <v>1.7089000000000001E-4</v>
      </c>
      <c r="F902" s="22">
        <f t="shared" si="189"/>
        <v>1.115</v>
      </c>
      <c r="G902" s="7">
        <f t="shared" ca="1" si="178"/>
        <v>1.0001905423499999</v>
      </c>
      <c r="H902" s="4">
        <f ca="1">TRUNC(PRODUCT(G$10:G901),15)</f>
        <v>1.18590338324869</v>
      </c>
      <c r="I902" s="4">
        <f t="shared" ca="1" si="185"/>
        <v>1.1539191823331201</v>
      </c>
      <c r="J902" s="4">
        <f t="shared" ca="1" si="179"/>
        <v>1.0277178899999999</v>
      </c>
      <c r="K902" s="4">
        <f t="shared" ca="1" si="180"/>
        <v>110.87161543000001</v>
      </c>
      <c r="L902" s="23">
        <f>IF(VLOOKUP(A902,$U$12:$AD$125,8)=VLOOKUP(A901,$U$12:$AD$125,8),0,VLOOKUP(A902,U$12:$AD$125,8))</f>
        <v>0</v>
      </c>
      <c r="M902" s="9">
        <f>IF(L902&gt;0,VLOOKUP(L902,T$12:$AC$125,7),0)</f>
        <v>0</v>
      </c>
      <c r="N902" s="10">
        <f t="shared" si="181"/>
        <v>0</v>
      </c>
      <c r="O902" s="10">
        <f t="shared" ca="1" si="182"/>
        <v>110.87161543000001</v>
      </c>
      <c r="P902" s="24" t="str">
        <f t="shared" si="186"/>
        <v>A+J=</v>
      </c>
      <c r="Q902" s="12">
        <f t="shared" si="187"/>
        <v>43840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</row>
    <row r="903" spans="1:168" x14ac:dyDescent="0.2">
      <c r="A903" s="109">
        <f t="shared" si="183"/>
        <v>43819</v>
      </c>
      <c r="B903" s="4">
        <f t="shared" ca="1" si="188"/>
        <v>4111.6568958199996</v>
      </c>
      <c r="C903" s="4">
        <f t="shared" si="184"/>
        <v>4000.002</v>
      </c>
      <c r="D903" s="6">
        <f ca="1">IF(A903&lt;$B$1,VLOOKUP(A903,[1]DI!$A$4:$B$15000,2,FALSE),0)</f>
        <v>4.4000000000000004E-2</v>
      </c>
      <c r="E903" s="4">
        <f t="shared" ca="1" si="177"/>
        <v>1.7089000000000001E-4</v>
      </c>
      <c r="F903" s="22">
        <f t="shared" si="189"/>
        <v>1.115</v>
      </c>
      <c r="G903" s="7">
        <f t="shared" ca="1" si="178"/>
        <v>1.0001905423499999</v>
      </c>
      <c r="H903" s="4">
        <f ca="1">TRUNC(PRODUCT(G$10:G902),15)</f>
        <v>1.1861293480662101</v>
      </c>
      <c r="I903" s="4">
        <f t="shared" ca="1" si="185"/>
        <v>1.1539191823331201</v>
      </c>
      <c r="J903" s="4">
        <f t="shared" ca="1" si="179"/>
        <v>1.02791371</v>
      </c>
      <c r="K903" s="4">
        <f t="shared" ca="1" si="180"/>
        <v>111.65489581999999</v>
      </c>
      <c r="L903" s="23">
        <f>IF(VLOOKUP(A903,$U$12:$AD$125,8)=VLOOKUP(A902,$U$12:$AD$125,8),0,VLOOKUP(A903,U$12:$AD$125,8))</f>
        <v>0</v>
      </c>
      <c r="M903" s="9">
        <f>IF(L903&gt;0,VLOOKUP(L903,T$12:$AC$125,7),0)</f>
        <v>0</v>
      </c>
      <c r="N903" s="10">
        <f t="shared" si="181"/>
        <v>0</v>
      </c>
      <c r="O903" s="10">
        <f t="shared" ca="1" si="182"/>
        <v>111.65489581999999</v>
      </c>
      <c r="P903" s="24" t="str">
        <f t="shared" si="186"/>
        <v>A+J=</v>
      </c>
      <c r="Q903" s="12">
        <f t="shared" si="187"/>
        <v>43840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</row>
    <row r="904" spans="1:168" x14ac:dyDescent="0.2">
      <c r="A904" s="109">
        <f t="shared" si="183"/>
        <v>43820</v>
      </c>
      <c r="B904" s="4">
        <f t="shared" ca="1" si="188"/>
        <v>4112.4403362100002</v>
      </c>
      <c r="C904" s="4">
        <f t="shared" si="184"/>
        <v>4000.002</v>
      </c>
      <c r="D904" s="6">
        <f ca="1">IF(A904&lt;$B$1,VLOOKUP(A904,[1]DI!$A$4:$B$15000,2,FALSE),0)</f>
        <v>0</v>
      </c>
      <c r="E904" s="4">
        <f t="shared" ca="1" si="177"/>
        <v>0</v>
      </c>
      <c r="F904" s="22">
        <f t="shared" si="189"/>
        <v>1.115</v>
      </c>
      <c r="G904" s="7">
        <f t="shared" ca="1" si="178"/>
        <v>1</v>
      </c>
      <c r="H904" s="4">
        <f ca="1">TRUNC(PRODUCT(G$10:G903),15)</f>
        <v>1.1863553559395901</v>
      </c>
      <c r="I904" s="4">
        <f t="shared" ca="1" si="185"/>
        <v>1.1539191823331201</v>
      </c>
      <c r="J904" s="4">
        <f t="shared" ca="1" si="179"/>
        <v>1.02810957</v>
      </c>
      <c r="K904" s="4">
        <f t="shared" ca="1" si="180"/>
        <v>112.43833621</v>
      </c>
      <c r="L904" s="23">
        <f>IF(VLOOKUP(A904,$U$12:$AD$125,8)=VLOOKUP(A903,$U$12:$AD$125,8),0,VLOOKUP(A904,U$12:$AD$125,8))</f>
        <v>0</v>
      </c>
      <c r="M904" s="9">
        <f>IF(L904&gt;0,VLOOKUP(L904,T$12:$AC$125,7),0)</f>
        <v>0</v>
      </c>
      <c r="N904" s="10">
        <f t="shared" si="181"/>
        <v>0</v>
      </c>
      <c r="O904" s="10">
        <f t="shared" ca="1" si="182"/>
        <v>112.43833621</v>
      </c>
      <c r="P904" s="24" t="str">
        <f t="shared" si="186"/>
        <v>A+J=</v>
      </c>
      <c r="Q904" s="12">
        <f t="shared" si="187"/>
        <v>43840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</row>
    <row r="905" spans="1:168" x14ac:dyDescent="0.2">
      <c r="A905" s="109">
        <f t="shared" si="183"/>
        <v>43821</v>
      </c>
      <c r="B905" s="4">
        <f t="shared" ca="1" si="188"/>
        <v>4112.4403362100002</v>
      </c>
      <c r="C905" s="4">
        <f t="shared" si="184"/>
        <v>4000.002</v>
      </c>
      <c r="D905" s="6">
        <f ca="1">IF(A905&lt;$B$1,VLOOKUP(A905,[1]DI!$A$4:$B$15000,2,FALSE),0)</f>
        <v>0</v>
      </c>
      <c r="E905" s="4">
        <f t="shared" ca="1" si="177"/>
        <v>0</v>
      </c>
      <c r="F905" s="22">
        <f t="shared" si="189"/>
        <v>1.115</v>
      </c>
      <c r="G905" s="7">
        <f t="shared" ca="1" si="178"/>
        <v>1</v>
      </c>
      <c r="H905" s="4">
        <f ca="1">TRUNC(PRODUCT(G$10:G904),15)</f>
        <v>1.1863553559395901</v>
      </c>
      <c r="I905" s="4">
        <f t="shared" ca="1" si="185"/>
        <v>1.1539191823331201</v>
      </c>
      <c r="J905" s="4">
        <f t="shared" ca="1" si="179"/>
        <v>1.02810957</v>
      </c>
      <c r="K905" s="4">
        <f t="shared" ca="1" si="180"/>
        <v>112.43833621</v>
      </c>
      <c r="L905" s="23">
        <f>IF(VLOOKUP(A905,$U$12:$AD$125,8)=VLOOKUP(A904,$U$12:$AD$125,8),0,VLOOKUP(A905,U$12:$AD$125,8))</f>
        <v>0</v>
      </c>
      <c r="M905" s="9">
        <f>IF(L905&gt;0,VLOOKUP(L905,T$12:$AC$125,7),0)</f>
        <v>0</v>
      </c>
      <c r="N905" s="10">
        <f t="shared" si="181"/>
        <v>0</v>
      </c>
      <c r="O905" s="10">
        <f t="shared" ca="1" si="182"/>
        <v>112.43833621</v>
      </c>
      <c r="P905" s="24" t="str">
        <f t="shared" si="186"/>
        <v>A+J=</v>
      </c>
      <c r="Q905" s="12">
        <f t="shared" si="187"/>
        <v>43840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</row>
    <row r="906" spans="1:168" x14ac:dyDescent="0.2">
      <c r="A906" s="109">
        <f t="shared" si="183"/>
        <v>43822</v>
      </c>
      <c r="B906" s="4">
        <f t="shared" ca="1" si="188"/>
        <v>4112.4403362100002</v>
      </c>
      <c r="C906" s="4">
        <f t="shared" si="184"/>
        <v>4000.002</v>
      </c>
      <c r="D906" s="6">
        <f ca="1">IF(A906&lt;$B$1,VLOOKUP(A906,[1]DI!$A$4:$B$15000,2,FALSE),0)</f>
        <v>4.4000000000000004E-2</v>
      </c>
      <c r="E906" s="4">
        <f t="shared" ref="E906:E969" ca="1" si="190">ROUND((((1+D906)^(1/252)-1)),8)</f>
        <v>1.7089000000000001E-4</v>
      </c>
      <c r="F906" s="22">
        <f t="shared" si="189"/>
        <v>1.115</v>
      </c>
      <c r="G906" s="7">
        <f t="shared" ref="G906:G969" ca="1" si="191">TRUNC((1+(E906*F906)),15)</f>
        <v>1.0001905423499999</v>
      </c>
      <c r="H906" s="4">
        <f ca="1">TRUNC(PRODUCT(G$10:G905),15)</f>
        <v>1.1863553559395901</v>
      </c>
      <c r="I906" s="4">
        <f t="shared" ca="1" si="185"/>
        <v>1.1539191823331201</v>
      </c>
      <c r="J906" s="4">
        <f t="shared" ref="J906:J969" ca="1" si="192">ROUND(TRUNC(H906/I906,15),8)</f>
        <v>1.02810957</v>
      </c>
      <c r="K906" s="4">
        <f t="shared" ref="K906:K969" ca="1" si="193">TRUNC((C906*(J906-1)),8)</f>
        <v>112.43833621</v>
      </c>
      <c r="L906" s="23">
        <f>IF(VLOOKUP(A906,$U$12:$AD$125,8)=VLOOKUP(A905,$U$12:$AD$125,8),0,VLOOKUP(A906,U$12:$AD$125,8))</f>
        <v>0</v>
      </c>
      <c r="M906" s="9">
        <f>IF(L906&gt;0,VLOOKUP(L906,T$12:$AC$125,7),0)</f>
        <v>0</v>
      </c>
      <c r="N906" s="10">
        <f t="shared" ref="N906:N969" si="194">IF(M906&gt;0,(C906*M906),0)</f>
        <v>0</v>
      </c>
      <c r="O906" s="10">
        <f t="shared" ref="O906:O969" ca="1" si="195">(K906+N906)</f>
        <v>112.43833621</v>
      </c>
      <c r="P906" s="24" t="str">
        <f t="shared" si="186"/>
        <v>A+J=</v>
      </c>
      <c r="Q906" s="12">
        <f t="shared" si="187"/>
        <v>43840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</row>
    <row r="907" spans="1:168" x14ac:dyDescent="0.2">
      <c r="A907" s="109">
        <f t="shared" ref="A907:A970" si="196">(A906+1)</f>
        <v>43823</v>
      </c>
      <c r="B907" s="4">
        <f t="shared" ca="1" si="188"/>
        <v>4113.2239366100002</v>
      </c>
      <c r="C907" s="4">
        <f t="shared" ref="C907:C970" si="197">TRUNC(C906-N906,6)</f>
        <v>4000.002</v>
      </c>
      <c r="D907" s="6">
        <f ca="1">IF(A907&lt;$B$1,VLOOKUP(A907,[1]DI!$A$4:$B$15000,2,FALSE),0)</f>
        <v>4.4000000000000004E-2</v>
      </c>
      <c r="E907" s="4">
        <f t="shared" ca="1" si="190"/>
        <v>1.7089000000000001E-4</v>
      </c>
      <c r="F907" s="22">
        <f t="shared" si="189"/>
        <v>1.115</v>
      </c>
      <c r="G907" s="7">
        <f t="shared" ca="1" si="191"/>
        <v>1.0001905423499999</v>
      </c>
      <c r="H907" s="4">
        <f ca="1">TRUNC(PRODUCT(G$10:G906),15)</f>
        <v>1.1865814068770499</v>
      </c>
      <c r="I907" s="4">
        <f t="shared" ref="I907:I970" ca="1" si="198">IF(OR(L906&gt;0,L906="E"),H906,I906)</f>
        <v>1.1539191823331201</v>
      </c>
      <c r="J907" s="4">
        <f t="shared" ca="1" si="192"/>
        <v>1.0283054700000001</v>
      </c>
      <c r="K907" s="4">
        <f t="shared" ca="1" si="193"/>
        <v>113.22193661</v>
      </c>
      <c r="L907" s="23">
        <f>IF(VLOOKUP(A907,$U$12:$AD$125,8)=VLOOKUP(A906,$U$12:$AD$125,8),0,VLOOKUP(A907,U$12:$AD$125,8))</f>
        <v>0</v>
      </c>
      <c r="M907" s="9">
        <f>IF(L907&gt;0,VLOOKUP(L907,T$12:$AC$125,7),0)</f>
        <v>0</v>
      </c>
      <c r="N907" s="10">
        <f t="shared" si="194"/>
        <v>0</v>
      </c>
      <c r="O907" s="10">
        <f t="shared" ca="1" si="195"/>
        <v>113.22193661</v>
      </c>
      <c r="P907" s="24" t="str">
        <f t="shared" ref="P907:P970" si="199">IF(L906&gt;0,VLOOKUP(A906,$U$12:$AD$125,9),P906)</f>
        <v>A+J=</v>
      </c>
      <c r="Q907" s="12">
        <f t="shared" ref="Q907:Q970" si="200">IF(L906&gt;0,VLOOKUP(A906,$U$12:$AD$125,10),Q906)</f>
        <v>43840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</row>
    <row r="908" spans="1:168" x14ac:dyDescent="0.2">
      <c r="A908" s="109">
        <f t="shared" si="196"/>
        <v>43824</v>
      </c>
      <c r="B908" s="4">
        <f t="shared" ca="1" si="188"/>
        <v>4114.007697</v>
      </c>
      <c r="C908" s="4">
        <f t="shared" si="197"/>
        <v>4000.002</v>
      </c>
      <c r="D908" s="6">
        <f ca="1">IF(A908&lt;$B$1,VLOOKUP(A908,[1]DI!$A$4:$B$15000,2,FALSE),0)</f>
        <v>0</v>
      </c>
      <c r="E908" s="4">
        <f t="shared" ca="1" si="190"/>
        <v>0</v>
      </c>
      <c r="F908" s="22">
        <f t="shared" si="189"/>
        <v>1.115</v>
      </c>
      <c r="G908" s="7">
        <f t="shared" ca="1" si="191"/>
        <v>1</v>
      </c>
      <c r="H908" s="4">
        <f ca="1">TRUNC(PRODUCT(G$10:G907),15)</f>
        <v>1.18680750088678</v>
      </c>
      <c r="I908" s="4">
        <f t="shared" ca="1" si="198"/>
        <v>1.1539191823331201</v>
      </c>
      <c r="J908" s="4">
        <f t="shared" ca="1" si="192"/>
        <v>1.0285014100000001</v>
      </c>
      <c r="K908" s="4">
        <f t="shared" ca="1" si="193"/>
        <v>114.005697</v>
      </c>
      <c r="L908" s="23">
        <f>IF(VLOOKUP(A908,$U$12:$AD$125,8)=VLOOKUP(A907,$U$12:$AD$125,8),0,VLOOKUP(A908,U$12:$AD$125,8))</f>
        <v>0</v>
      </c>
      <c r="M908" s="9">
        <f>IF(L908&gt;0,VLOOKUP(L908,T$12:$AC$125,7),0)</f>
        <v>0</v>
      </c>
      <c r="N908" s="10">
        <f t="shared" si="194"/>
        <v>0</v>
      </c>
      <c r="O908" s="10">
        <f t="shared" ca="1" si="195"/>
        <v>114.005697</v>
      </c>
      <c r="P908" s="24" t="str">
        <f t="shared" si="199"/>
        <v>A+J=</v>
      </c>
      <c r="Q908" s="12">
        <f t="shared" si="200"/>
        <v>43840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</row>
    <row r="909" spans="1:168" x14ac:dyDescent="0.2">
      <c r="A909" s="109">
        <f t="shared" si="196"/>
        <v>43825</v>
      </c>
      <c r="B909" s="4">
        <f t="shared" ca="1" si="188"/>
        <v>4114.007697</v>
      </c>
      <c r="C909" s="4">
        <f t="shared" si="197"/>
        <v>4000.002</v>
      </c>
      <c r="D909" s="6">
        <f ca="1">IF(A909&lt;$B$1,VLOOKUP(A909,[1]DI!$A$4:$B$15000,2,FALSE),0)</f>
        <v>4.4000000000000004E-2</v>
      </c>
      <c r="E909" s="4">
        <f t="shared" ca="1" si="190"/>
        <v>1.7089000000000001E-4</v>
      </c>
      <c r="F909" s="22">
        <f t="shared" si="189"/>
        <v>1.115</v>
      </c>
      <c r="G909" s="7">
        <f t="shared" ca="1" si="191"/>
        <v>1.0001905423499999</v>
      </c>
      <c r="H909" s="4">
        <f ca="1">TRUNC(PRODUCT(G$10:G908),15)</f>
        <v>1.18680750088678</v>
      </c>
      <c r="I909" s="4">
        <f t="shared" ca="1" si="198"/>
        <v>1.1539191823331201</v>
      </c>
      <c r="J909" s="4">
        <f t="shared" ca="1" si="192"/>
        <v>1.0285014100000001</v>
      </c>
      <c r="K909" s="4">
        <f t="shared" ca="1" si="193"/>
        <v>114.005697</v>
      </c>
      <c r="L909" s="23">
        <f>IF(VLOOKUP(A909,$U$12:$AD$125,8)=VLOOKUP(A908,$U$12:$AD$125,8),0,VLOOKUP(A909,U$12:$AD$125,8))</f>
        <v>0</v>
      </c>
      <c r="M909" s="9">
        <f>IF(L909&gt;0,VLOOKUP(L909,T$12:$AC$125,7),0)</f>
        <v>0</v>
      </c>
      <c r="N909" s="10">
        <f t="shared" si="194"/>
        <v>0</v>
      </c>
      <c r="O909" s="10">
        <f t="shared" ca="1" si="195"/>
        <v>114.005697</v>
      </c>
      <c r="P909" s="24" t="str">
        <f t="shared" si="199"/>
        <v>A+J=</v>
      </c>
      <c r="Q909" s="12">
        <f t="shared" si="200"/>
        <v>43840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</row>
    <row r="910" spans="1:168" x14ac:dyDescent="0.2">
      <c r="A910" s="109">
        <f t="shared" si="196"/>
        <v>43826</v>
      </c>
      <c r="B910" s="4">
        <f t="shared" ca="1" si="188"/>
        <v>4114.7915773900004</v>
      </c>
      <c r="C910" s="4">
        <f t="shared" si="197"/>
        <v>4000.002</v>
      </c>
      <c r="D910" s="6">
        <f ca="1">IF(A910&lt;$B$1,VLOOKUP(A910,[1]DI!$A$4:$B$15000,2,FALSE),0)</f>
        <v>4.4000000000000004E-2</v>
      </c>
      <c r="E910" s="4">
        <f t="shared" ca="1" si="190"/>
        <v>1.7089000000000001E-4</v>
      </c>
      <c r="F910" s="22">
        <f t="shared" si="189"/>
        <v>1.115</v>
      </c>
      <c r="G910" s="7">
        <f t="shared" ca="1" si="191"/>
        <v>1.0001905423499999</v>
      </c>
      <c r="H910" s="4">
        <f ca="1">TRUNC(PRODUCT(G$10:G909),15)</f>
        <v>1.1870336379769999</v>
      </c>
      <c r="I910" s="4">
        <f t="shared" ca="1" si="198"/>
        <v>1.1539191823331201</v>
      </c>
      <c r="J910" s="4">
        <f t="shared" ca="1" si="192"/>
        <v>1.0286973800000001</v>
      </c>
      <c r="K910" s="4">
        <f t="shared" ca="1" si="193"/>
        <v>114.78957739000001</v>
      </c>
      <c r="L910" s="23">
        <f>IF(VLOOKUP(A910,$U$12:$AD$125,8)=VLOOKUP(A909,$U$12:$AD$125,8),0,VLOOKUP(A910,U$12:$AD$125,8))</f>
        <v>0</v>
      </c>
      <c r="M910" s="9">
        <f>IF(L910&gt;0,VLOOKUP(L910,T$12:$AC$125,7),0)</f>
        <v>0</v>
      </c>
      <c r="N910" s="10">
        <f t="shared" si="194"/>
        <v>0</v>
      </c>
      <c r="O910" s="10">
        <f t="shared" ca="1" si="195"/>
        <v>114.78957739000001</v>
      </c>
      <c r="P910" s="24" t="str">
        <f t="shared" si="199"/>
        <v>A+J=</v>
      </c>
      <c r="Q910" s="12">
        <f t="shared" si="200"/>
        <v>43840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</row>
    <row r="911" spans="1:168" x14ac:dyDescent="0.2">
      <c r="A911" s="109">
        <f t="shared" si="196"/>
        <v>43827</v>
      </c>
      <c r="B911" s="4">
        <f t="shared" ca="1" si="188"/>
        <v>4115.5756177800004</v>
      </c>
      <c r="C911" s="4">
        <f t="shared" si="197"/>
        <v>4000.002</v>
      </c>
      <c r="D911" s="6">
        <f ca="1">IF(A911&lt;$B$1,VLOOKUP(A911,[1]DI!$A$4:$B$15000,2,FALSE),0)</f>
        <v>0</v>
      </c>
      <c r="E911" s="4">
        <f t="shared" ca="1" si="190"/>
        <v>0</v>
      </c>
      <c r="F911" s="22">
        <f t="shared" si="189"/>
        <v>1.115</v>
      </c>
      <c r="G911" s="7">
        <f t="shared" ca="1" si="191"/>
        <v>1</v>
      </c>
      <c r="H911" s="4">
        <f ca="1">TRUNC(PRODUCT(G$10:G910),15)</f>
        <v>1.18725981815591</v>
      </c>
      <c r="I911" s="4">
        <f t="shared" ca="1" si="198"/>
        <v>1.1539191823331201</v>
      </c>
      <c r="J911" s="4">
        <f t="shared" ca="1" si="192"/>
        <v>1.0288933899999999</v>
      </c>
      <c r="K911" s="4">
        <f t="shared" ca="1" si="193"/>
        <v>115.57361778000001</v>
      </c>
      <c r="L911" s="23">
        <f>IF(VLOOKUP(A911,$U$12:$AD$125,8)=VLOOKUP(A910,$U$12:$AD$125,8),0,VLOOKUP(A911,U$12:$AD$125,8))</f>
        <v>0</v>
      </c>
      <c r="M911" s="9">
        <f>IF(L911&gt;0,VLOOKUP(L911,T$12:$AC$125,7),0)</f>
        <v>0</v>
      </c>
      <c r="N911" s="10">
        <f t="shared" si="194"/>
        <v>0</v>
      </c>
      <c r="O911" s="10">
        <f t="shared" ca="1" si="195"/>
        <v>115.57361778000001</v>
      </c>
      <c r="P911" s="24" t="str">
        <f t="shared" si="199"/>
        <v>A+J=</v>
      </c>
      <c r="Q911" s="12">
        <f t="shared" si="200"/>
        <v>43840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</row>
    <row r="912" spans="1:168" x14ac:dyDescent="0.2">
      <c r="A912" s="109">
        <f t="shared" si="196"/>
        <v>43828</v>
      </c>
      <c r="B912" s="4">
        <f t="shared" ca="1" si="188"/>
        <v>4115.5756177800004</v>
      </c>
      <c r="C912" s="4">
        <f t="shared" si="197"/>
        <v>4000.002</v>
      </c>
      <c r="D912" s="6">
        <f ca="1">IF(A912&lt;$B$1,VLOOKUP(A912,[1]DI!$A$4:$B$15000,2,FALSE),0)</f>
        <v>0</v>
      </c>
      <c r="E912" s="4">
        <f t="shared" ca="1" si="190"/>
        <v>0</v>
      </c>
      <c r="F912" s="22">
        <f t="shared" si="189"/>
        <v>1.115</v>
      </c>
      <c r="G912" s="7">
        <f t="shared" ca="1" si="191"/>
        <v>1</v>
      </c>
      <c r="H912" s="4">
        <f ca="1">TRUNC(PRODUCT(G$10:G911),15)</f>
        <v>1.18725981815591</v>
      </c>
      <c r="I912" s="4">
        <f t="shared" ca="1" si="198"/>
        <v>1.1539191823331201</v>
      </c>
      <c r="J912" s="4">
        <f t="shared" ca="1" si="192"/>
        <v>1.0288933899999999</v>
      </c>
      <c r="K912" s="4">
        <f t="shared" ca="1" si="193"/>
        <v>115.57361778000001</v>
      </c>
      <c r="L912" s="23">
        <f>IF(VLOOKUP(A912,$U$12:$AD$125,8)=VLOOKUP(A911,$U$12:$AD$125,8),0,VLOOKUP(A912,U$12:$AD$125,8))</f>
        <v>0</v>
      </c>
      <c r="M912" s="9">
        <f>IF(L912&gt;0,VLOOKUP(L912,T$12:$AC$125,7),0)</f>
        <v>0</v>
      </c>
      <c r="N912" s="10">
        <f t="shared" si="194"/>
        <v>0</v>
      </c>
      <c r="O912" s="10">
        <f t="shared" ca="1" si="195"/>
        <v>115.57361778000001</v>
      </c>
      <c r="P912" s="24" t="str">
        <f t="shared" si="199"/>
        <v>A+J=</v>
      </c>
      <c r="Q912" s="12">
        <f t="shared" si="200"/>
        <v>43840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</row>
    <row r="913" spans="1:171" x14ac:dyDescent="0.2">
      <c r="A913" s="109">
        <f t="shared" si="196"/>
        <v>43829</v>
      </c>
      <c r="B913" s="4">
        <f t="shared" ca="1" si="188"/>
        <v>4115.5756177800004</v>
      </c>
      <c r="C913" s="4">
        <f t="shared" si="197"/>
        <v>4000.002</v>
      </c>
      <c r="D913" s="6">
        <f ca="1">IF(A913&lt;$B$1,VLOOKUP(A913,[1]DI!$A$4:$B$15000,2,FALSE),0)</f>
        <v>4.4000000000000004E-2</v>
      </c>
      <c r="E913" s="4">
        <f t="shared" ca="1" si="190"/>
        <v>1.7089000000000001E-4</v>
      </c>
      <c r="F913" s="22">
        <f t="shared" si="189"/>
        <v>1.115</v>
      </c>
      <c r="G913" s="7">
        <f t="shared" ca="1" si="191"/>
        <v>1.0001905423499999</v>
      </c>
      <c r="H913" s="4">
        <f ca="1">TRUNC(PRODUCT(G$10:G912),15)</f>
        <v>1.18725981815591</v>
      </c>
      <c r="I913" s="4">
        <f t="shared" ca="1" si="198"/>
        <v>1.1539191823331201</v>
      </c>
      <c r="J913" s="4">
        <f t="shared" ca="1" si="192"/>
        <v>1.0288933899999999</v>
      </c>
      <c r="K913" s="4">
        <f t="shared" ca="1" si="193"/>
        <v>115.57361778000001</v>
      </c>
      <c r="L913" s="23">
        <f>IF(VLOOKUP(A913,$U$12:$AD$125,8)=VLOOKUP(A912,$U$12:$AD$125,8),0,VLOOKUP(A913,U$12:$AD$125,8))</f>
        <v>0</v>
      </c>
      <c r="M913" s="9">
        <f>IF(L913&gt;0,VLOOKUP(L913,T$12:$AC$125,7),0)</f>
        <v>0</v>
      </c>
      <c r="N913" s="10">
        <f t="shared" si="194"/>
        <v>0</v>
      </c>
      <c r="O913" s="10">
        <f t="shared" ca="1" si="195"/>
        <v>115.57361778000001</v>
      </c>
      <c r="P913" s="24" t="str">
        <f t="shared" si="199"/>
        <v>A+J=</v>
      </c>
      <c r="Q913" s="12">
        <f t="shared" si="200"/>
        <v>43840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</row>
    <row r="914" spans="1:171" x14ac:dyDescent="0.2">
      <c r="A914" s="109">
        <f t="shared" si="196"/>
        <v>43830</v>
      </c>
      <c r="B914" s="4">
        <f t="shared" ca="1" si="188"/>
        <v>4116.3598181699999</v>
      </c>
      <c r="C914" s="4">
        <f t="shared" si="197"/>
        <v>4000.002</v>
      </c>
      <c r="D914" s="6">
        <f ca="1">IF(A914&lt;$B$1,VLOOKUP(A914,[1]DI!$A$4:$B$15000,2,FALSE),0)</f>
        <v>4.4000000000000004E-2</v>
      </c>
      <c r="E914" s="4">
        <f t="shared" ca="1" si="190"/>
        <v>1.7089000000000001E-4</v>
      </c>
      <c r="F914" s="22">
        <f t="shared" si="189"/>
        <v>1.115</v>
      </c>
      <c r="G914" s="7">
        <f t="shared" ca="1" si="191"/>
        <v>1.0001905423499999</v>
      </c>
      <c r="H914" s="4">
        <f ca="1">TRUNC(PRODUCT(G$10:G913),15)</f>
        <v>1.1874860414317201</v>
      </c>
      <c r="I914" s="4">
        <f t="shared" ca="1" si="198"/>
        <v>1.1539191823331201</v>
      </c>
      <c r="J914" s="4">
        <f t="shared" ca="1" si="192"/>
        <v>1.0290894399999999</v>
      </c>
      <c r="K914" s="4">
        <f t="shared" ca="1" si="193"/>
        <v>116.35781817</v>
      </c>
      <c r="L914" s="23">
        <f>IF(VLOOKUP(A914,$U$12:$AD$125,8)=VLOOKUP(A913,$U$12:$AD$125,8),0,VLOOKUP(A914,U$12:$AD$125,8))</f>
        <v>0</v>
      </c>
      <c r="M914" s="9">
        <f>IF(L914&gt;0,VLOOKUP(L914,T$12:$AC$125,7),0)</f>
        <v>0</v>
      </c>
      <c r="N914" s="10">
        <f t="shared" si="194"/>
        <v>0</v>
      </c>
      <c r="O914" s="10">
        <f t="shared" ca="1" si="195"/>
        <v>116.35781817</v>
      </c>
      <c r="P914" s="24" t="str">
        <f t="shared" si="199"/>
        <v>A+J=</v>
      </c>
      <c r="Q914" s="12">
        <f t="shared" si="200"/>
        <v>43840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</row>
    <row r="915" spans="1:171" x14ac:dyDescent="0.2">
      <c r="A915" s="109">
        <f t="shared" si="196"/>
        <v>43831</v>
      </c>
      <c r="B915" s="4">
        <f t="shared" ca="1" si="188"/>
        <v>4117.14413857</v>
      </c>
      <c r="C915" s="4">
        <f t="shared" si="197"/>
        <v>4000.002</v>
      </c>
      <c r="D915" s="6">
        <f ca="1">IF(A915&lt;$B$1,VLOOKUP(A915,[1]DI!$A$4:$B$15000,2,FALSE),0)</f>
        <v>0</v>
      </c>
      <c r="E915" s="4">
        <f t="shared" ca="1" si="190"/>
        <v>0</v>
      </c>
      <c r="F915" s="22">
        <f t="shared" si="189"/>
        <v>1.115</v>
      </c>
      <c r="G915" s="7">
        <f t="shared" ca="1" si="191"/>
        <v>1</v>
      </c>
      <c r="H915" s="4">
        <f ca="1">TRUNC(PRODUCT(G$10:G914),15)</f>
        <v>1.1877123078126399</v>
      </c>
      <c r="I915" s="4">
        <f t="shared" ca="1" si="198"/>
        <v>1.1539191823331201</v>
      </c>
      <c r="J915" s="4">
        <f t="shared" ca="1" si="192"/>
        <v>1.02928552</v>
      </c>
      <c r="K915" s="4">
        <f t="shared" ca="1" si="193"/>
        <v>117.14213857</v>
      </c>
      <c r="L915" s="23">
        <f>IF(VLOOKUP(A915,$U$12:$AD$125,8)=VLOOKUP(A914,$U$12:$AD$125,8),0,VLOOKUP(A915,U$12:$AD$125,8))</f>
        <v>0</v>
      </c>
      <c r="M915" s="9">
        <f>IF(L915&gt;0,VLOOKUP(L915,T$12:$AC$125,7),0)</f>
        <v>0</v>
      </c>
      <c r="N915" s="10">
        <f t="shared" si="194"/>
        <v>0</v>
      </c>
      <c r="O915" s="10">
        <f t="shared" ca="1" si="195"/>
        <v>117.14213857</v>
      </c>
      <c r="P915" s="24" t="str">
        <f t="shared" si="199"/>
        <v>A+J=</v>
      </c>
      <c r="Q915" s="12">
        <f t="shared" si="200"/>
        <v>43840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</row>
    <row r="916" spans="1:171" x14ac:dyDescent="0.2">
      <c r="A916" s="109">
        <f t="shared" si="196"/>
        <v>43832</v>
      </c>
      <c r="B916" s="4">
        <f t="shared" ca="1" si="188"/>
        <v>4117.14413857</v>
      </c>
      <c r="C916" s="4">
        <f t="shared" si="197"/>
        <v>4000.002</v>
      </c>
      <c r="D916" s="6">
        <f ca="1">IF(A916&lt;$B$1,VLOOKUP(A916,[1]DI!$A$4:$B$15000,2,FALSE),0)</f>
        <v>4.4000000000000004E-2</v>
      </c>
      <c r="E916" s="4">
        <f t="shared" ca="1" si="190"/>
        <v>1.7089000000000001E-4</v>
      </c>
      <c r="F916" s="22">
        <f t="shared" si="189"/>
        <v>1.115</v>
      </c>
      <c r="G916" s="7">
        <f t="shared" ca="1" si="191"/>
        <v>1.0001905423499999</v>
      </c>
      <c r="H916" s="4">
        <f ca="1">TRUNC(PRODUCT(G$10:G915),15)</f>
        <v>1.1877123078126399</v>
      </c>
      <c r="I916" s="4">
        <f t="shared" ca="1" si="198"/>
        <v>1.1539191823331201</v>
      </c>
      <c r="J916" s="4">
        <f t="shared" ca="1" si="192"/>
        <v>1.02928552</v>
      </c>
      <c r="K916" s="4">
        <f t="shared" ca="1" si="193"/>
        <v>117.14213857</v>
      </c>
      <c r="L916" s="23">
        <f>IF(VLOOKUP(A916,$U$12:$AD$125,8)=VLOOKUP(A915,$U$12:$AD$125,8),0,VLOOKUP(A916,U$12:$AD$125,8))</f>
        <v>0</v>
      </c>
      <c r="M916" s="9">
        <f>IF(L916&gt;0,VLOOKUP(L916,T$12:$AC$125,7),0)</f>
        <v>0</v>
      </c>
      <c r="N916" s="10">
        <f t="shared" si="194"/>
        <v>0</v>
      </c>
      <c r="O916" s="10">
        <f t="shared" ca="1" si="195"/>
        <v>117.14213857</v>
      </c>
      <c r="P916" s="24" t="str">
        <f t="shared" si="199"/>
        <v>A+J=</v>
      </c>
      <c r="Q916" s="12">
        <f t="shared" si="200"/>
        <v>43840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</row>
    <row r="917" spans="1:171" x14ac:dyDescent="0.2">
      <c r="A917" s="109">
        <f t="shared" si="196"/>
        <v>43833</v>
      </c>
      <c r="B917" s="4">
        <f t="shared" ca="1" si="188"/>
        <v>4117.9286189599998</v>
      </c>
      <c r="C917" s="4">
        <f t="shared" si="197"/>
        <v>4000.002</v>
      </c>
      <c r="D917" s="6">
        <f ca="1">IF(A917&lt;$B$1,VLOOKUP(A917,[1]DI!$A$4:$B$15000,2,FALSE),0)</f>
        <v>4.4000000000000004E-2</v>
      </c>
      <c r="E917" s="4">
        <f t="shared" ca="1" si="190"/>
        <v>1.7089000000000001E-4</v>
      </c>
      <c r="F917" s="22">
        <f t="shared" si="189"/>
        <v>1.115</v>
      </c>
      <c r="G917" s="7">
        <f t="shared" ca="1" si="191"/>
        <v>1.0001905423499999</v>
      </c>
      <c r="H917" s="4">
        <f ca="1">TRUNC(PRODUCT(G$10:G916),15)</f>
        <v>1.1879386173069</v>
      </c>
      <c r="I917" s="4">
        <f t="shared" ca="1" si="198"/>
        <v>1.1539191823331201</v>
      </c>
      <c r="J917" s="4">
        <f t="shared" ca="1" si="192"/>
        <v>1.02948164</v>
      </c>
      <c r="K917" s="4">
        <f t="shared" ca="1" si="193"/>
        <v>117.92661896</v>
      </c>
      <c r="L917" s="23">
        <f>IF(VLOOKUP(A917,$U$12:$AD$125,8)=VLOOKUP(A916,$U$12:$AD$125,8),0,VLOOKUP(A917,U$12:$AD$125,8))</f>
        <v>0</v>
      </c>
      <c r="M917" s="9">
        <f>IF(L917&gt;0,VLOOKUP(L917,T$12:$AC$125,7),0)</f>
        <v>0</v>
      </c>
      <c r="N917" s="10">
        <f t="shared" si="194"/>
        <v>0</v>
      </c>
      <c r="O917" s="10">
        <f t="shared" ca="1" si="195"/>
        <v>117.92661896</v>
      </c>
      <c r="P917" s="24" t="str">
        <f t="shared" si="199"/>
        <v>A+J=</v>
      </c>
      <c r="Q917" s="12">
        <f t="shared" si="200"/>
        <v>43840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</row>
    <row r="918" spans="1:171" x14ac:dyDescent="0.2">
      <c r="A918" s="109">
        <f t="shared" si="196"/>
        <v>43834</v>
      </c>
      <c r="B918" s="4">
        <f t="shared" ca="1" si="188"/>
        <v>4118.71325935</v>
      </c>
      <c r="C918" s="4">
        <f t="shared" si="197"/>
        <v>4000.002</v>
      </c>
      <c r="D918" s="6">
        <f ca="1">IF(A918&lt;$B$1,VLOOKUP(A918,[1]DI!$A$4:$B$15000,2,FALSE),0)</f>
        <v>0</v>
      </c>
      <c r="E918" s="4">
        <f t="shared" ca="1" si="190"/>
        <v>0</v>
      </c>
      <c r="F918" s="22">
        <f t="shared" si="189"/>
        <v>1.115</v>
      </c>
      <c r="G918" s="7">
        <f t="shared" ca="1" si="191"/>
        <v>1</v>
      </c>
      <c r="H918" s="4">
        <f ca="1">TRUNC(PRODUCT(G$10:G917),15)</f>
        <v>1.1881649699226999</v>
      </c>
      <c r="I918" s="4">
        <f t="shared" ca="1" si="198"/>
        <v>1.1539191823331201</v>
      </c>
      <c r="J918" s="4">
        <f t="shared" ca="1" si="192"/>
        <v>1.0296778</v>
      </c>
      <c r="K918" s="4">
        <f t="shared" ca="1" si="193"/>
        <v>118.71125935000001</v>
      </c>
      <c r="L918" s="23">
        <f>IF(VLOOKUP(A918,$U$12:$AD$125,8)=VLOOKUP(A917,$U$12:$AD$125,8),0,VLOOKUP(A918,U$12:$AD$125,8))</f>
        <v>0</v>
      </c>
      <c r="M918" s="9">
        <f>IF(L918&gt;0,VLOOKUP(L918,T$12:$AC$125,7),0)</f>
        <v>0</v>
      </c>
      <c r="N918" s="10">
        <f t="shared" si="194"/>
        <v>0</v>
      </c>
      <c r="O918" s="10">
        <f t="shared" ca="1" si="195"/>
        <v>118.71125935000001</v>
      </c>
      <c r="P918" s="24" t="str">
        <f t="shared" si="199"/>
        <v>A+J=</v>
      </c>
      <c r="Q918" s="12">
        <f t="shared" si="200"/>
        <v>43840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</row>
    <row r="919" spans="1:171" x14ac:dyDescent="0.2">
      <c r="A919" s="109">
        <f t="shared" si="196"/>
        <v>43835</v>
      </c>
      <c r="B919" s="4">
        <f t="shared" ca="1" si="188"/>
        <v>4118.71325935</v>
      </c>
      <c r="C919" s="4">
        <f t="shared" si="197"/>
        <v>4000.002</v>
      </c>
      <c r="D919" s="6">
        <f ca="1">IF(A919&lt;$B$1,VLOOKUP(A919,[1]DI!$A$4:$B$15000,2,FALSE),0)</f>
        <v>0</v>
      </c>
      <c r="E919" s="4">
        <f t="shared" ca="1" si="190"/>
        <v>0</v>
      </c>
      <c r="F919" s="22">
        <f t="shared" si="189"/>
        <v>1.115</v>
      </c>
      <c r="G919" s="7">
        <f t="shared" ca="1" si="191"/>
        <v>1</v>
      </c>
      <c r="H919" s="4">
        <f ca="1">TRUNC(PRODUCT(G$10:G918),15)</f>
        <v>1.1881649699226999</v>
      </c>
      <c r="I919" s="4">
        <f t="shared" ca="1" si="198"/>
        <v>1.1539191823331201</v>
      </c>
      <c r="J919" s="4">
        <f t="shared" ca="1" si="192"/>
        <v>1.0296778</v>
      </c>
      <c r="K919" s="4">
        <f t="shared" ca="1" si="193"/>
        <v>118.71125935000001</v>
      </c>
      <c r="L919" s="23">
        <f>IF(VLOOKUP(A919,$U$12:$AD$125,8)=VLOOKUP(A918,$U$12:$AD$125,8),0,VLOOKUP(A919,U$12:$AD$125,8))</f>
        <v>0</v>
      </c>
      <c r="M919" s="9">
        <f>IF(L919&gt;0,VLOOKUP(L919,T$12:$AC$125,7),0)</f>
        <v>0</v>
      </c>
      <c r="N919" s="10">
        <f t="shared" si="194"/>
        <v>0</v>
      </c>
      <c r="O919" s="10">
        <f t="shared" ca="1" si="195"/>
        <v>118.71125935000001</v>
      </c>
      <c r="P919" s="24" t="str">
        <f t="shared" si="199"/>
        <v>A+J=</v>
      </c>
      <c r="Q919" s="12">
        <f t="shared" si="200"/>
        <v>43840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</row>
    <row r="920" spans="1:171" x14ac:dyDescent="0.2">
      <c r="A920" s="109">
        <f t="shared" si="196"/>
        <v>43836</v>
      </c>
      <c r="B920" s="4">
        <f t="shared" ca="1" si="188"/>
        <v>4118.71325935</v>
      </c>
      <c r="C920" s="4">
        <f t="shared" si="197"/>
        <v>4000.002</v>
      </c>
      <c r="D920" s="6">
        <f ca="1">IF(A920&lt;$B$1,VLOOKUP(A920,[1]DI!$A$4:$B$15000,2,FALSE),0)</f>
        <v>4.4000000000000004E-2</v>
      </c>
      <c r="E920" s="4">
        <f t="shared" ca="1" si="190"/>
        <v>1.7089000000000001E-4</v>
      </c>
      <c r="F920" s="22">
        <f t="shared" si="189"/>
        <v>1.115</v>
      </c>
      <c r="G920" s="7">
        <f t="shared" ca="1" si="191"/>
        <v>1.0001905423499999</v>
      </c>
      <c r="H920" s="4">
        <f ca="1">TRUNC(PRODUCT(G$10:G919),15)</f>
        <v>1.1881649699226999</v>
      </c>
      <c r="I920" s="4">
        <f t="shared" ca="1" si="198"/>
        <v>1.1539191823331201</v>
      </c>
      <c r="J920" s="4">
        <f t="shared" ca="1" si="192"/>
        <v>1.0296778</v>
      </c>
      <c r="K920" s="4">
        <f t="shared" ca="1" si="193"/>
        <v>118.71125935000001</v>
      </c>
      <c r="L920" s="23">
        <f>IF(VLOOKUP(A920,$U$12:$AD$125,8)=VLOOKUP(A919,$U$12:$AD$125,8),0,VLOOKUP(A920,U$12:$AD$125,8))</f>
        <v>0</v>
      </c>
      <c r="M920" s="9">
        <f>IF(L920&gt;0,VLOOKUP(L920,T$12:$AC$125,7),0)</f>
        <v>0</v>
      </c>
      <c r="N920" s="10">
        <f t="shared" si="194"/>
        <v>0</v>
      </c>
      <c r="O920" s="10">
        <f t="shared" ca="1" si="195"/>
        <v>118.71125935000001</v>
      </c>
      <c r="P920" s="24" t="str">
        <f t="shared" si="199"/>
        <v>A+J=</v>
      </c>
      <c r="Q920" s="12">
        <f t="shared" si="200"/>
        <v>43840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</row>
    <row r="921" spans="1:171" x14ac:dyDescent="0.2">
      <c r="A921" s="109">
        <f t="shared" si="196"/>
        <v>43837</v>
      </c>
      <c r="B921" s="4">
        <f t="shared" ca="1" si="188"/>
        <v>4119.4980597399999</v>
      </c>
      <c r="C921" s="4">
        <f t="shared" si="197"/>
        <v>4000.002</v>
      </c>
      <c r="D921" s="6">
        <f ca="1">IF(A921&lt;$B$1,VLOOKUP(A921,[1]DI!$A$4:$B$15000,2,FALSE),0)</f>
        <v>4.4000000000000004E-2</v>
      </c>
      <c r="E921" s="4">
        <f t="shared" ca="1" si="190"/>
        <v>1.7089000000000001E-4</v>
      </c>
      <c r="F921" s="22">
        <f t="shared" si="189"/>
        <v>1.115</v>
      </c>
      <c r="G921" s="7">
        <f t="shared" ca="1" si="191"/>
        <v>1.0001905423499999</v>
      </c>
      <c r="H921" s="4">
        <f ca="1">TRUNC(PRODUCT(G$10:G920),15)</f>
        <v>1.1883913656682501</v>
      </c>
      <c r="I921" s="4">
        <f t="shared" ca="1" si="198"/>
        <v>1.1539191823331201</v>
      </c>
      <c r="J921" s="4">
        <f t="shared" ca="1" si="192"/>
        <v>1.029874</v>
      </c>
      <c r="K921" s="4">
        <f t="shared" ca="1" si="193"/>
        <v>119.49605974000001</v>
      </c>
      <c r="L921" s="23">
        <f>IF(VLOOKUP(A921,$U$12:$AD$125,8)=VLOOKUP(A920,$U$12:$AD$125,8),0,VLOOKUP(A921,U$12:$AD$125,8))</f>
        <v>0</v>
      </c>
      <c r="M921" s="9">
        <f>IF(L921&gt;0,VLOOKUP(L921,T$12:$AC$125,7),0)</f>
        <v>0</v>
      </c>
      <c r="N921" s="10">
        <f t="shared" si="194"/>
        <v>0</v>
      </c>
      <c r="O921" s="10">
        <f t="shared" ca="1" si="195"/>
        <v>119.49605974000001</v>
      </c>
      <c r="P921" s="24" t="str">
        <f t="shared" si="199"/>
        <v>A+J=</v>
      </c>
      <c r="Q921" s="12">
        <f t="shared" si="200"/>
        <v>43840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</row>
    <row r="922" spans="1:171" x14ac:dyDescent="0.2">
      <c r="A922" s="109">
        <f t="shared" si="196"/>
        <v>43838</v>
      </c>
      <c r="B922" s="4">
        <f t="shared" ca="1" si="188"/>
        <v>4120.2830201400002</v>
      </c>
      <c r="C922" s="4">
        <f t="shared" si="197"/>
        <v>4000.002</v>
      </c>
      <c r="D922" s="6">
        <f ca="1">IF(A922&lt;$B$1,VLOOKUP(A922,[1]DI!$A$4:$B$15000,2,FALSE),0)</f>
        <v>4.4000000000000004E-2</v>
      </c>
      <c r="E922" s="4">
        <f t="shared" ca="1" si="190"/>
        <v>1.7089000000000001E-4</v>
      </c>
      <c r="F922" s="22">
        <f t="shared" si="189"/>
        <v>1.115</v>
      </c>
      <c r="G922" s="7">
        <f t="shared" ca="1" si="191"/>
        <v>1.0001905423499999</v>
      </c>
      <c r="H922" s="4">
        <f ca="1">TRUNC(PRODUCT(G$10:G921),15)</f>
        <v>1.1886178045517899</v>
      </c>
      <c r="I922" s="4">
        <f t="shared" ca="1" si="198"/>
        <v>1.1539191823331201</v>
      </c>
      <c r="J922" s="4">
        <f t="shared" ca="1" si="192"/>
        <v>1.0300702399999999</v>
      </c>
      <c r="K922" s="4">
        <f t="shared" ca="1" si="193"/>
        <v>120.28102014</v>
      </c>
      <c r="L922" s="23">
        <f>IF(VLOOKUP(A922,$U$12:$AD$125,8)=VLOOKUP(A921,$U$12:$AD$125,8),0,VLOOKUP(A922,U$12:$AD$125,8))</f>
        <v>0</v>
      </c>
      <c r="M922" s="9">
        <f>IF(L922&gt;0,VLOOKUP(L922,T$12:$AC$125,7),0)</f>
        <v>0</v>
      </c>
      <c r="N922" s="10">
        <f t="shared" si="194"/>
        <v>0</v>
      </c>
      <c r="O922" s="10">
        <f t="shared" ca="1" si="195"/>
        <v>120.28102014</v>
      </c>
      <c r="P922" s="24" t="str">
        <f t="shared" si="199"/>
        <v>A+J=</v>
      </c>
      <c r="Q922" s="12">
        <f t="shared" si="200"/>
        <v>43840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</row>
    <row r="923" spans="1:171" x14ac:dyDescent="0.2">
      <c r="A923" s="109">
        <f t="shared" si="196"/>
        <v>43839</v>
      </c>
      <c r="B923" s="4">
        <f t="shared" ca="1" si="188"/>
        <v>4121.0681005300003</v>
      </c>
      <c r="C923" s="4">
        <f t="shared" si="197"/>
        <v>4000.002</v>
      </c>
      <c r="D923" s="6">
        <f ca="1">IF(A923&lt;$B$1,VLOOKUP(A923,[1]DI!$A$4:$B$15000,2,FALSE),0)</f>
        <v>4.4000000000000004E-2</v>
      </c>
      <c r="E923" s="4">
        <f t="shared" ca="1" si="190"/>
        <v>1.7089000000000001E-4</v>
      </c>
      <c r="F923" s="22">
        <f t="shared" si="189"/>
        <v>1.115</v>
      </c>
      <c r="G923" s="7">
        <f t="shared" ca="1" si="191"/>
        <v>1.0001905423499999</v>
      </c>
      <c r="H923" s="4">
        <f ca="1">TRUNC(PRODUCT(G$10:G922),15)</f>
        <v>1.1888442865815201</v>
      </c>
      <c r="I923" s="4">
        <f t="shared" ca="1" si="198"/>
        <v>1.1539191823331201</v>
      </c>
      <c r="J923" s="4">
        <f t="shared" ca="1" si="192"/>
        <v>1.0302665099999999</v>
      </c>
      <c r="K923" s="4">
        <f t="shared" ca="1" si="193"/>
        <v>121.06610053</v>
      </c>
      <c r="L923" s="23">
        <f>IF(VLOOKUP(A923,$U$12:$AD$125,8)=VLOOKUP(A922,$U$12:$AD$125,8),0,VLOOKUP(A923,U$12:$AD$125,8))</f>
        <v>0</v>
      </c>
      <c r="M923" s="9">
        <f>IF(L923&gt;0,VLOOKUP(L923,T$12:$AC$125,7),0)</f>
        <v>0</v>
      </c>
      <c r="N923" s="10">
        <f t="shared" si="194"/>
        <v>0</v>
      </c>
      <c r="O923" s="10">
        <f t="shared" ca="1" si="195"/>
        <v>121.06610053</v>
      </c>
      <c r="P923" s="24" t="str">
        <f t="shared" si="199"/>
        <v>A+J=</v>
      </c>
      <c r="Q923" s="12">
        <f t="shared" si="200"/>
        <v>43840</v>
      </c>
      <c r="R923" s="13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  <c r="FL923" s="37"/>
      <c r="FM923" s="38"/>
      <c r="FN923" s="38"/>
      <c r="FO923" s="38"/>
    </row>
    <row r="924" spans="1:171" x14ac:dyDescent="0.2">
      <c r="A924" s="110">
        <f t="shared" si="196"/>
        <v>43840</v>
      </c>
      <c r="B924" s="4">
        <f t="shared" ca="1" si="188"/>
        <v>4121.8533409199999</v>
      </c>
      <c r="C924" s="54">
        <f t="shared" si="197"/>
        <v>4000.002</v>
      </c>
      <c r="D924" s="6">
        <f ca="1">IF(A924&lt;$B$1,VLOOKUP(A924,[1]DI!$A$4:$B$15000,2,FALSE),0)</f>
        <v>4.4000000000000004E-2</v>
      </c>
      <c r="E924" s="54">
        <f t="shared" ca="1" si="190"/>
        <v>1.7089000000000001E-4</v>
      </c>
      <c r="F924" s="64">
        <f t="shared" si="189"/>
        <v>1.115</v>
      </c>
      <c r="G924" s="55">
        <f t="shared" ca="1" si="191"/>
        <v>1.0001905423499999</v>
      </c>
      <c r="H924" s="54">
        <f ca="1">TRUNC(PRODUCT(G$10:G923),15)</f>
        <v>1.1890708117656701</v>
      </c>
      <c r="I924" s="54">
        <f t="shared" ca="1" si="198"/>
        <v>1.1539191823331201</v>
      </c>
      <c r="J924" s="54">
        <f t="shared" ca="1" si="192"/>
        <v>1.0304628199999999</v>
      </c>
      <c r="K924" s="54">
        <f t="shared" ca="1" si="193"/>
        <v>121.85134092</v>
      </c>
      <c r="L924" s="56">
        <f>IF(VLOOKUP(A924,$U$12:$AD$125,8)=VLOOKUP(A923,$U$12:$AD$125,8),0,VLOOKUP(A924,U$12:$AD$125,8))</f>
        <v>4</v>
      </c>
      <c r="M924" s="57">
        <f>IF(L924&gt;0,VLOOKUP(L924,T$12:$AC$125,7),0)</f>
        <v>0.5</v>
      </c>
      <c r="N924" s="58">
        <f t="shared" si="194"/>
        <v>2000.001</v>
      </c>
      <c r="O924" s="58">
        <f t="shared" ca="1" si="195"/>
        <v>2121.8523409200002</v>
      </c>
      <c r="P924" s="59" t="str">
        <f t="shared" si="199"/>
        <v>A+J=</v>
      </c>
      <c r="Q924" s="60">
        <f t="shared" si="200"/>
        <v>43840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</row>
    <row r="925" spans="1:171" x14ac:dyDescent="0.2">
      <c r="A925" s="109">
        <f t="shared" si="196"/>
        <v>43841</v>
      </c>
      <c r="B925" s="4">
        <f t="shared" ca="1" si="188"/>
        <v>2000.3820801899999</v>
      </c>
      <c r="C925" s="4">
        <f t="shared" si="197"/>
        <v>2000.001</v>
      </c>
      <c r="D925" s="6">
        <f ca="1">IF(A925&lt;$B$1,VLOOKUP(A925,[1]DI!$A$4:$B$15000,2,FALSE),0)</f>
        <v>0</v>
      </c>
      <c r="E925" s="4">
        <f t="shared" ca="1" si="190"/>
        <v>0</v>
      </c>
      <c r="F925" s="22">
        <f t="shared" si="189"/>
        <v>1.115</v>
      </c>
      <c r="G925" s="7">
        <f t="shared" ca="1" si="191"/>
        <v>1</v>
      </c>
      <c r="H925" s="4">
        <f ca="1">TRUNC(PRODUCT(G$10:G924),15)</f>
        <v>1.18929738011246</v>
      </c>
      <c r="I925" s="4">
        <f t="shared" ca="1" si="198"/>
        <v>1.1890708117656701</v>
      </c>
      <c r="J925" s="4">
        <f t="shared" ca="1" si="192"/>
        <v>1.00019054</v>
      </c>
      <c r="K925" s="4">
        <f t="shared" ca="1" si="193"/>
        <v>0.38108018999999999</v>
      </c>
      <c r="L925" s="23">
        <f>IF(VLOOKUP(A925,$U$12:$AD$125,8)=VLOOKUP(A924,$U$12:$AD$125,8),0,VLOOKUP(A925,U$12:$AD$125,8))</f>
        <v>0</v>
      </c>
      <c r="M925" s="9">
        <f>IF(L925&gt;0,VLOOKUP(L925,T$12:$AC$125,7),0)</f>
        <v>0</v>
      </c>
      <c r="N925" s="10">
        <f t="shared" si="194"/>
        <v>0</v>
      </c>
      <c r="O925" s="10">
        <f t="shared" ca="1" si="195"/>
        <v>0.38108018999999999</v>
      </c>
      <c r="P925" s="24" t="str">
        <f t="shared" si="199"/>
        <v>A+J=</v>
      </c>
      <c r="Q925" s="12">
        <f t="shared" si="200"/>
        <v>44022</v>
      </c>
      <c r="R925" s="13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  <c r="FL925" s="37"/>
      <c r="FM925" s="38"/>
      <c r="FN925" s="38"/>
      <c r="FO925" s="38"/>
    </row>
    <row r="926" spans="1:171" x14ac:dyDescent="0.2">
      <c r="A926" s="109">
        <f t="shared" si="196"/>
        <v>43842</v>
      </c>
      <c r="B926" s="4">
        <f t="shared" ref="B926:B989" ca="1" si="201">IF(A926&lt;=TODAY(),C926+K926,IF(AND(A926&gt;TODAY(),A926&lt;=$B$1),IF(VLOOKUP(TODAY(),$A$10:$D$1400,4,FALSE)=0,"n.d",C926+K926),"n.d"))</f>
        <v>2000.3820801899999</v>
      </c>
      <c r="C926" s="4">
        <f t="shared" si="197"/>
        <v>2000.001</v>
      </c>
      <c r="D926" s="6">
        <f ca="1">IF(A926&lt;$B$1,VLOOKUP(A926,[1]DI!$A$4:$B$15000,2,FALSE),0)</f>
        <v>0</v>
      </c>
      <c r="E926" s="4">
        <f t="shared" ca="1" si="190"/>
        <v>0</v>
      </c>
      <c r="F926" s="22">
        <f t="shared" si="189"/>
        <v>1.115</v>
      </c>
      <c r="G926" s="7">
        <f t="shared" ca="1" si="191"/>
        <v>1</v>
      </c>
      <c r="H926" s="4">
        <f ca="1">TRUNC(PRODUCT(G$10:G925),15)</f>
        <v>1.18929738011246</v>
      </c>
      <c r="I926" s="4">
        <f t="shared" ca="1" si="198"/>
        <v>1.1890708117656701</v>
      </c>
      <c r="J926" s="4">
        <f t="shared" ca="1" si="192"/>
        <v>1.00019054</v>
      </c>
      <c r="K926" s="4">
        <f t="shared" ca="1" si="193"/>
        <v>0.38108018999999999</v>
      </c>
      <c r="L926" s="23">
        <f>IF(VLOOKUP(A926,$U$12:$AD$125,8)=VLOOKUP(A925,$U$12:$AD$125,8),0,VLOOKUP(A926,U$12:$AD$125,8))</f>
        <v>0</v>
      </c>
      <c r="M926" s="9">
        <f>IF(L926&gt;0,VLOOKUP(L926,T$12:$AC$125,7),0)</f>
        <v>0</v>
      </c>
      <c r="N926" s="10">
        <f t="shared" si="194"/>
        <v>0</v>
      </c>
      <c r="O926" s="10">
        <f t="shared" ca="1" si="195"/>
        <v>0.38108018999999999</v>
      </c>
      <c r="P926" s="24" t="str">
        <f t="shared" si="199"/>
        <v>A+J=</v>
      </c>
      <c r="Q926" s="12">
        <f t="shared" si="200"/>
        <v>44022</v>
      </c>
      <c r="R926" s="13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  <c r="FL926" s="37"/>
      <c r="FM926" s="38"/>
      <c r="FN926" s="38"/>
      <c r="FO926" s="38"/>
    </row>
    <row r="927" spans="1:171" x14ac:dyDescent="0.2">
      <c r="A927" s="109">
        <f t="shared" si="196"/>
        <v>43843</v>
      </c>
      <c r="B927" s="4">
        <f t="shared" ca="1" si="201"/>
        <v>2000.3820801899999</v>
      </c>
      <c r="C927" s="4">
        <f t="shared" si="197"/>
        <v>2000.001</v>
      </c>
      <c r="D927" s="6">
        <f ca="1">IF(A927&lt;$B$1,VLOOKUP(A927,[1]DI!$A$4:$B$15000,2,FALSE),0)</f>
        <v>4.4000000000000004E-2</v>
      </c>
      <c r="E927" s="4">
        <f t="shared" ca="1" si="190"/>
        <v>1.7089000000000001E-4</v>
      </c>
      <c r="F927" s="22">
        <f t="shared" si="189"/>
        <v>1.115</v>
      </c>
      <c r="G927" s="7">
        <f t="shared" ca="1" si="191"/>
        <v>1.0001905423499999</v>
      </c>
      <c r="H927" s="4">
        <f ca="1">TRUNC(PRODUCT(G$10:G926),15)</f>
        <v>1.18929738011246</v>
      </c>
      <c r="I927" s="4">
        <f t="shared" ca="1" si="198"/>
        <v>1.1890708117656701</v>
      </c>
      <c r="J927" s="4">
        <f t="shared" ca="1" si="192"/>
        <v>1.00019054</v>
      </c>
      <c r="K927" s="4">
        <f t="shared" ca="1" si="193"/>
        <v>0.38108018999999999</v>
      </c>
      <c r="L927" s="23">
        <f>IF(VLOOKUP(A927,$U$12:$AD$125,8)=VLOOKUP(A926,$U$12:$AD$125,8),0,VLOOKUP(A927,U$12:$AD$125,8))</f>
        <v>0</v>
      </c>
      <c r="M927" s="9">
        <f>IF(L927&gt;0,VLOOKUP(L927,T$12:$AC$125,7),0)</f>
        <v>0</v>
      </c>
      <c r="N927" s="10">
        <f t="shared" si="194"/>
        <v>0</v>
      </c>
      <c r="O927" s="10">
        <f t="shared" ca="1" si="195"/>
        <v>0.38108018999999999</v>
      </c>
      <c r="P927" s="24" t="str">
        <f t="shared" si="199"/>
        <v>A+J=</v>
      </c>
      <c r="Q927" s="12">
        <f t="shared" si="200"/>
        <v>44022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</row>
    <row r="928" spans="1:171" x14ac:dyDescent="0.2">
      <c r="A928" s="109">
        <f t="shared" si="196"/>
        <v>43844</v>
      </c>
      <c r="B928" s="4">
        <f t="shared" ca="1" si="201"/>
        <v>2000.7632403800001</v>
      </c>
      <c r="C928" s="4">
        <f t="shared" si="197"/>
        <v>2000.001</v>
      </c>
      <c r="D928" s="6">
        <f ca="1">IF(A928&lt;$B$1,VLOOKUP(A928,[1]DI!$A$4:$B$15000,2,FALSE),0)</f>
        <v>4.4000000000000004E-2</v>
      </c>
      <c r="E928" s="4">
        <f t="shared" ca="1" si="190"/>
        <v>1.7089000000000001E-4</v>
      </c>
      <c r="F928" s="22">
        <f t="shared" si="189"/>
        <v>1.115</v>
      </c>
      <c r="G928" s="7">
        <f t="shared" ca="1" si="191"/>
        <v>1.0001905423499999</v>
      </c>
      <c r="H928" s="4">
        <f ca="1">TRUNC(PRODUCT(G$10:G927),15)</f>
        <v>1.1895239916301099</v>
      </c>
      <c r="I928" s="4">
        <f t="shared" ca="1" si="198"/>
        <v>1.1890708117656701</v>
      </c>
      <c r="J928" s="4">
        <f t="shared" ca="1" si="192"/>
        <v>1.0003811199999999</v>
      </c>
      <c r="K928" s="4">
        <f t="shared" ca="1" si="193"/>
        <v>0.76224038000000005</v>
      </c>
      <c r="L928" s="23">
        <f>IF(VLOOKUP(A928,$U$12:$AD$125,8)=VLOOKUP(A927,$U$12:$AD$125,8),0,VLOOKUP(A928,U$12:$AD$125,8))</f>
        <v>0</v>
      </c>
      <c r="M928" s="9">
        <f>IF(L928&gt;0,VLOOKUP(L928,T$12:$AC$125,7),0)</f>
        <v>0</v>
      </c>
      <c r="N928" s="10">
        <f t="shared" si="194"/>
        <v>0</v>
      </c>
      <c r="O928" s="10">
        <f t="shared" ca="1" si="195"/>
        <v>0.76224038000000005</v>
      </c>
      <c r="P928" s="24" t="str">
        <f t="shared" si="199"/>
        <v>A+J=</v>
      </c>
      <c r="Q928" s="12">
        <f t="shared" si="200"/>
        <v>44022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</row>
    <row r="929" spans="1:168" x14ac:dyDescent="0.2">
      <c r="A929" s="109">
        <f t="shared" si="196"/>
        <v>43845</v>
      </c>
      <c r="B929" s="4">
        <f t="shared" ca="1" si="201"/>
        <v>2001.14448057</v>
      </c>
      <c r="C929" s="4">
        <f t="shared" si="197"/>
        <v>2000.001</v>
      </c>
      <c r="D929" s="6">
        <f ca="1">IF(A929&lt;$B$1,VLOOKUP(A929,[1]DI!$A$4:$B$15000,2,FALSE),0)</f>
        <v>4.4000000000000004E-2</v>
      </c>
      <c r="E929" s="4">
        <f t="shared" ca="1" si="190"/>
        <v>1.7089000000000001E-4</v>
      </c>
      <c r="F929" s="22">
        <f t="shared" si="189"/>
        <v>1.115</v>
      </c>
      <c r="G929" s="7">
        <f t="shared" ca="1" si="191"/>
        <v>1.0001905423499999</v>
      </c>
      <c r="H929" s="4">
        <f ca="1">TRUNC(PRODUCT(G$10:G928),15)</f>
        <v>1.1897506463268599</v>
      </c>
      <c r="I929" s="4">
        <f t="shared" ca="1" si="198"/>
        <v>1.1890708117656701</v>
      </c>
      <c r="J929" s="4">
        <f t="shared" ca="1" si="192"/>
        <v>1.00057174</v>
      </c>
      <c r="K929" s="4">
        <f t="shared" ca="1" si="193"/>
        <v>1.1434805699999999</v>
      </c>
      <c r="L929" s="23">
        <f>IF(VLOOKUP(A929,$U$12:$AD$125,8)=VLOOKUP(A928,$U$12:$AD$125,8),0,VLOOKUP(A929,U$12:$AD$125,8))</f>
        <v>0</v>
      </c>
      <c r="M929" s="9">
        <f>IF(L929&gt;0,VLOOKUP(L929,T$12:$AC$125,7),0)</f>
        <v>0</v>
      </c>
      <c r="N929" s="10">
        <f t="shared" si="194"/>
        <v>0</v>
      </c>
      <c r="O929" s="10">
        <f t="shared" ca="1" si="195"/>
        <v>1.1434805699999999</v>
      </c>
      <c r="P929" s="24" t="str">
        <f t="shared" si="199"/>
        <v>A+J=</v>
      </c>
      <c r="Q929" s="12">
        <f t="shared" si="200"/>
        <v>44022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</row>
    <row r="930" spans="1:168" x14ac:dyDescent="0.2">
      <c r="A930" s="109">
        <f t="shared" si="196"/>
        <v>43846</v>
      </c>
      <c r="B930" s="4">
        <f t="shared" ca="1" si="201"/>
        <v>2001.5257807600001</v>
      </c>
      <c r="C930" s="4">
        <f t="shared" si="197"/>
        <v>2000.001</v>
      </c>
      <c r="D930" s="6">
        <f ca="1">IF(A930&lt;$B$1,VLOOKUP(A930,[1]DI!$A$4:$B$15000,2,FALSE),0)</f>
        <v>4.4000000000000004E-2</v>
      </c>
      <c r="E930" s="4">
        <f t="shared" ca="1" si="190"/>
        <v>1.7089000000000001E-4</v>
      </c>
      <c r="F930" s="22">
        <f t="shared" si="189"/>
        <v>1.115</v>
      </c>
      <c r="G930" s="7">
        <f t="shared" ca="1" si="191"/>
        <v>1.0001905423499999</v>
      </c>
      <c r="H930" s="4">
        <f ca="1">TRUNC(PRODUCT(G$10:G929),15)</f>
        <v>1.1899773442109201</v>
      </c>
      <c r="I930" s="4">
        <f t="shared" ca="1" si="198"/>
        <v>1.1890708117656701</v>
      </c>
      <c r="J930" s="4">
        <f t="shared" ca="1" si="192"/>
        <v>1.00076239</v>
      </c>
      <c r="K930" s="4">
        <f t="shared" ca="1" si="193"/>
        <v>1.5247807600000001</v>
      </c>
      <c r="L930" s="23">
        <f>IF(VLOOKUP(A930,$U$12:$AD$125,8)=VLOOKUP(A929,$U$12:$AD$125,8),0,VLOOKUP(A930,U$12:$AD$125,8))</f>
        <v>0</v>
      </c>
      <c r="M930" s="9">
        <f>IF(L930&gt;0,VLOOKUP(L930,T$12:$AC$125,7),0)</f>
        <v>0</v>
      </c>
      <c r="N930" s="10">
        <f t="shared" si="194"/>
        <v>0</v>
      </c>
      <c r="O930" s="10">
        <f t="shared" ca="1" si="195"/>
        <v>1.5247807600000001</v>
      </c>
      <c r="P930" s="24" t="str">
        <f t="shared" si="199"/>
        <v>A+J=</v>
      </c>
      <c r="Q930" s="12">
        <f t="shared" si="200"/>
        <v>44022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</row>
    <row r="931" spans="1:168" x14ac:dyDescent="0.2">
      <c r="A931" s="109">
        <f t="shared" si="196"/>
        <v>43847</v>
      </c>
      <c r="B931" s="4">
        <f t="shared" ca="1" si="201"/>
        <v>2001.90714095</v>
      </c>
      <c r="C931" s="4">
        <f t="shared" si="197"/>
        <v>2000.001</v>
      </c>
      <c r="D931" s="6">
        <f ca="1">IF(A931&lt;$B$1,VLOOKUP(A931,[1]DI!$A$4:$B$15000,2,FALSE),0)</f>
        <v>4.4000000000000004E-2</v>
      </c>
      <c r="E931" s="4">
        <f t="shared" ca="1" si="190"/>
        <v>1.7089000000000001E-4</v>
      </c>
      <c r="F931" s="22">
        <f t="shared" si="189"/>
        <v>1.115</v>
      </c>
      <c r="G931" s="7">
        <f t="shared" ca="1" si="191"/>
        <v>1.0001905423499999</v>
      </c>
      <c r="H931" s="4">
        <f ca="1">TRUNC(PRODUCT(G$10:G930),15)</f>
        <v>1.19020408529054</v>
      </c>
      <c r="I931" s="4">
        <f t="shared" ca="1" si="198"/>
        <v>1.1890708117656701</v>
      </c>
      <c r="J931" s="4">
        <f t="shared" ca="1" si="192"/>
        <v>1.00095307</v>
      </c>
      <c r="K931" s="4">
        <f t="shared" ca="1" si="193"/>
        <v>1.9061409499999999</v>
      </c>
      <c r="L931" s="23">
        <f>IF(VLOOKUP(A931,$U$12:$AD$125,8)=VLOOKUP(A930,$U$12:$AD$125,8),0,VLOOKUP(A931,U$12:$AD$125,8))</f>
        <v>0</v>
      </c>
      <c r="M931" s="9">
        <f>IF(L931&gt;0,VLOOKUP(L931,T$12:$AC$125,7),0)</f>
        <v>0</v>
      </c>
      <c r="N931" s="10">
        <f t="shared" si="194"/>
        <v>0</v>
      </c>
      <c r="O931" s="10">
        <f t="shared" ca="1" si="195"/>
        <v>1.9061409499999999</v>
      </c>
      <c r="P931" s="24" t="str">
        <f t="shared" si="199"/>
        <v>A+J=</v>
      </c>
      <c r="Q931" s="12">
        <f t="shared" si="200"/>
        <v>44022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</row>
    <row r="932" spans="1:168" x14ac:dyDescent="0.2">
      <c r="A932" s="109">
        <f t="shared" si="196"/>
        <v>43848</v>
      </c>
      <c r="B932" s="4">
        <f t="shared" ca="1" si="201"/>
        <v>2002.2886011400001</v>
      </c>
      <c r="C932" s="4">
        <f t="shared" si="197"/>
        <v>2000.001</v>
      </c>
      <c r="D932" s="6">
        <f ca="1">IF(A932&lt;$B$1,VLOOKUP(A932,[1]DI!$A$4:$B$15000,2,FALSE),0)</f>
        <v>0</v>
      </c>
      <c r="E932" s="4">
        <f t="shared" ca="1" si="190"/>
        <v>0</v>
      </c>
      <c r="F932" s="22">
        <f t="shared" si="189"/>
        <v>1.115</v>
      </c>
      <c r="G932" s="7">
        <f t="shared" ca="1" si="191"/>
        <v>1</v>
      </c>
      <c r="H932" s="4">
        <f ca="1">TRUNC(PRODUCT(G$10:G931),15)</f>
        <v>1.1904308695739301</v>
      </c>
      <c r="I932" s="4">
        <f t="shared" ca="1" si="198"/>
        <v>1.1890708117656701</v>
      </c>
      <c r="J932" s="4">
        <f t="shared" ca="1" si="192"/>
        <v>1.0011437999999999</v>
      </c>
      <c r="K932" s="4">
        <f t="shared" ca="1" si="193"/>
        <v>2.28760114</v>
      </c>
      <c r="L932" s="23">
        <f>IF(VLOOKUP(A932,$U$12:$AD$125,8)=VLOOKUP(A931,$U$12:$AD$125,8),0,VLOOKUP(A932,U$12:$AD$125,8))</f>
        <v>0</v>
      </c>
      <c r="M932" s="9">
        <f>IF(L932&gt;0,VLOOKUP(L932,T$12:$AC$125,7),0)</f>
        <v>0</v>
      </c>
      <c r="N932" s="10">
        <f t="shared" si="194"/>
        <v>0</v>
      </c>
      <c r="O932" s="10">
        <f t="shared" ca="1" si="195"/>
        <v>2.28760114</v>
      </c>
      <c r="P932" s="24" t="str">
        <f t="shared" si="199"/>
        <v>A+J=</v>
      </c>
      <c r="Q932" s="12">
        <f t="shared" si="200"/>
        <v>44022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</row>
    <row r="933" spans="1:168" x14ac:dyDescent="0.2">
      <c r="A933" s="109">
        <f t="shared" si="196"/>
        <v>43849</v>
      </c>
      <c r="B933" s="4">
        <f t="shared" ca="1" si="201"/>
        <v>2002.2886011400001</v>
      </c>
      <c r="C933" s="4">
        <f t="shared" si="197"/>
        <v>2000.001</v>
      </c>
      <c r="D933" s="6">
        <f ca="1">IF(A933&lt;$B$1,VLOOKUP(A933,[1]DI!$A$4:$B$15000,2,FALSE),0)</f>
        <v>0</v>
      </c>
      <c r="E933" s="4">
        <f t="shared" ca="1" si="190"/>
        <v>0</v>
      </c>
      <c r="F933" s="22">
        <f t="shared" si="189"/>
        <v>1.115</v>
      </c>
      <c r="G933" s="7">
        <f t="shared" ca="1" si="191"/>
        <v>1</v>
      </c>
      <c r="H933" s="4">
        <f ca="1">TRUNC(PRODUCT(G$10:G932),15)</f>
        <v>1.1904308695739301</v>
      </c>
      <c r="I933" s="4">
        <f t="shared" ca="1" si="198"/>
        <v>1.1890708117656701</v>
      </c>
      <c r="J933" s="4">
        <f t="shared" ca="1" si="192"/>
        <v>1.0011437999999999</v>
      </c>
      <c r="K933" s="4">
        <f t="shared" ca="1" si="193"/>
        <v>2.28760114</v>
      </c>
      <c r="L933" s="23">
        <f>IF(VLOOKUP(A933,$U$12:$AD$125,8)=VLOOKUP(A932,$U$12:$AD$125,8),0,VLOOKUP(A933,U$12:$AD$125,8))</f>
        <v>0</v>
      </c>
      <c r="M933" s="9">
        <f>IF(L933&gt;0,VLOOKUP(L933,T$12:$AC$125,7),0)</f>
        <v>0</v>
      </c>
      <c r="N933" s="10">
        <f t="shared" si="194"/>
        <v>0</v>
      </c>
      <c r="O933" s="10">
        <f t="shared" ca="1" si="195"/>
        <v>2.28760114</v>
      </c>
      <c r="P933" s="24" t="str">
        <f t="shared" si="199"/>
        <v>A+J=</v>
      </c>
      <c r="Q933" s="12">
        <f t="shared" si="200"/>
        <v>44022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</row>
    <row r="934" spans="1:168" x14ac:dyDescent="0.2">
      <c r="A934" s="109">
        <f t="shared" si="196"/>
        <v>43850</v>
      </c>
      <c r="B934" s="4">
        <f t="shared" ca="1" si="201"/>
        <v>2002.2886011400001</v>
      </c>
      <c r="C934" s="4">
        <f t="shared" si="197"/>
        <v>2000.001</v>
      </c>
      <c r="D934" s="6">
        <f ca="1">IF(A934&lt;$B$1,VLOOKUP(A934,[1]DI!$A$4:$B$15000,2,FALSE),0)</f>
        <v>4.4000000000000004E-2</v>
      </c>
      <c r="E934" s="4">
        <f t="shared" ca="1" si="190"/>
        <v>1.7089000000000001E-4</v>
      </c>
      <c r="F934" s="22">
        <f t="shared" si="189"/>
        <v>1.115</v>
      </c>
      <c r="G934" s="7">
        <f t="shared" ca="1" si="191"/>
        <v>1.0001905423499999</v>
      </c>
      <c r="H934" s="4">
        <f ca="1">TRUNC(PRODUCT(G$10:G933),15)</f>
        <v>1.1904308695739301</v>
      </c>
      <c r="I934" s="4">
        <f t="shared" ca="1" si="198"/>
        <v>1.1890708117656701</v>
      </c>
      <c r="J934" s="4">
        <f t="shared" ca="1" si="192"/>
        <v>1.0011437999999999</v>
      </c>
      <c r="K934" s="4">
        <f t="shared" ca="1" si="193"/>
        <v>2.28760114</v>
      </c>
      <c r="L934" s="23">
        <f>IF(VLOOKUP(A934,$U$12:$AD$125,8)=VLOOKUP(A933,$U$12:$AD$125,8),0,VLOOKUP(A934,U$12:$AD$125,8))</f>
        <v>0</v>
      </c>
      <c r="M934" s="9">
        <f>IF(L934&gt;0,VLOOKUP(L934,T$12:$AC$125,7),0)</f>
        <v>0</v>
      </c>
      <c r="N934" s="10">
        <f t="shared" si="194"/>
        <v>0</v>
      </c>
      <c r="O934" s="10">
        <f t="shared" ca="1" si="195"/>
        <v>2.28760114</v>
      </c>
      <c r="P934" s="24" t="str">
        <f t="shared" si="199"/>
        <v>A+J=</v>
      </c>
      <c r="Q934" s="12">
        <f t="shared" si="200"/>
        <v>44022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</row>
    <row r="935" spans="1:168" x14ac:dyDescent="0.2">
      <c r="A935" s="109">
        <f t="shared" si="196"/>
        <v>43851</v>
      </c>
      <c r="B935" s="4">
        <f t="shared" ca="1" si="201"/>
        <v>2002.67012133</v>
      </c>
      <c r="C935" s="4">
        <f t="shared" si="197"/>
        <v>2000.001</v>
      </c>
      <c r="D935" s="6">
        <f ca="1">IF(A935&lt;$B$1,VLOOKUP(A935,[1]DI!$A$4:$B$15000,2,FALSE),0)</f>
        <v>4.4000000000000004E-2</v>
      </c>
      <c r="E935" s="4">
        <f t="shared" ca="1" si="190"/>
        <v>1.7089000000000001E-4</v>
      </c>
      <c r="F935" s="22">
        <f t="shared" si="189"/>
        <v>1.115</v>
      </c>
      <c r="G935" s="7">
        <f t="shared" ca="1" si="191"/>
        <v>1.0001905423499999</v>
      </c>
      <c r="H935" s="4">
        <f ca="1">TRUNC(PRODUCT(G$10:G934),15)</f>
        <v>1.1906576970693299</v>
      </c>
      <c r="I935" s="4">
        <f t="shared" ca="1" si="198"/>
        <v>1.1890708117656701</v>
      </c>
      <c r="J935" s="4">
        <f t="shared" ca="1" si="192"/>
        <v>1.0013345600000001</v>
      </c>
      <c r="K935" s="4">
        <f t="shared" ca="1" si="193"/>
        <v>2.6691213299999998</v>
      </c>
      <c r="L935" s="23">
        <f>IF(VLOOKUP(A935,$U$12:$AD$125,8)=VLOOKUP(A934,$U$12:$AD$125,8),0,VLOOKUP(A935,U$12:$AD$125,8))</f>
        <v>0</v>
      </c>
      <c r="M935" s="9">
        <f>IF(L935&gt;0,VLOOKUP(L935,T$12:$AC$125,7),0)</f>
        <v>0</v>
      </c>
      <c r="N935" s="10">
        <f t="shared" si="194"/>
        <v>0</v>
      </c>
      <c r="O935" s="10">
        <f t="shared" ca="1" si="195"/>
        <v>2.6691213299999998</v>
      </c>
      <c r="P935" s="24" t="str">
        <f t="shared" si="199"/>
        <v>A+J=</v>
      </c>
      <c r="Q935" s="12">
        <f t="shared" si="200"/>
        <v>44022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</row>
    <row r="936" spans="1:168" x14ac:dyDescent="0.2">
      <c r="A936" s="109">
        <f t="shared" si="196"/>
        <v>43852</v>
      </c>
      <c r="B936" s="4">
        <f t="shared" ca="1" si="201"/>
        <v>2003.05172152</v>
      </c>
      <c r="C936" s="4">
        <f t="shared" si="197"/>
        <v>2000.001</v>
      </c>
      <c r="D936" s="6">
        <f ca="1">IF(A936&lt;$B$1,VLOOKUP(A936,[1]DI!$A$4:$B$15000,2,FALSE),0)</f>
        <v>4.4000000000000004E-2</v>
      </c>
      <c r="E936" s="4">
        <f t="shared" ca="1" si="190"/>
        <v>1.7089000000000001E-4</v>
      </c>
      <c r="F936" s="22">
        <f t="shared" si="189"/>
        <v>1.115</v>
      </c>
      <c r="G936" s="7">
        <f t="shared" ca="1" si="191"/>
        <v>1.0001905423499999</v>
      </c>
      <c r="H936" s="4">
        <f ca="1">TRUNC(PRODUCT(G$10:G935),15)</f>
        <v>1.19088456778497</v>
      </c>
      <c r="I936" s="4">
        <f t="shared" ca="1" si="198"/>
        <v>1.1890708117656701</v>
      </c>
      <c r="J936" s="4">
        <f t="shared" ca="1" si="192"/>
        <v>1.00152536</v>
      </c>
      <c r="K936" s="4">
        <f t="shared" ca="1" si="193"/>
        <v>3.0507215200000002</v>
      </c>
      <c r="L936" s="23">
        <f>IF(VLOOKUP(A936,$U$12:$AD$125,8)=VLOOKUP(A935,$U$12:$AD$125,8),0,VLOOKUP(A936,U$12:$AD$125,8))</f>
        <v>0</v>
      </c>
      <c r="M936" s="9">
        <f>IF(L936&gt;0,VLOOKUP(L936,T$12:$AC$125,7),0)</f>
        <v>0</v>
      </c>
      <c r="N936" s="10">
        <f t="shared" si="194"/>
        <v>0</v>
      </c>
      <c r="O936" s="10">
        <f t="shared" ca="1" si="195"/>
        <v>3.0507215200000002</v>
      </c>
      <c r="P936" s="24" t="str">
        <f t="shared" si="199"/>
        <v>A+J=</v>
      </c>
      <c r="Q936" s="12">
        <f t="shared" si="200"/>
        <v>44022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</row>
    <row r="937" spans="1:168" x14ac:dyDescent="0.2">
      <c r="A937" s="109">
        <f t="shared" si="196"/>
        <v>43853</v>
      </c>
      <c r="B937" s="4">
        <f t="shared" ca="1" si="201"/>
        <v>2003.43338171</v>
      </c>
      <c r="C937" s="4">
        <f t="shared" si="197"/>
        <v>2000.001</v>
      </c>
      <c r="D937" s="6">
        <f ca="1">IF(A937&lt;$B$1,VLOOKUP(A937,[1]DI!$A$4:$B$15000,2,FALSE),0)</f>
        <v>4.4000000000000004E-2</v>
      </c>
      <c r="E937" s="4">
        <f t="shared" ca="1" si="190"/>
        <v>1.7089000000000001E-4</v>
      </c>
      <c r="F937" s="22">
        <f t="shared" si="189"/>
        <v>1.115</v>
      </c>
      <c r="G937" s="7">
        <f t="shared" ca="1" si="191"/>
        <v>1.0001905423499999</v>
      </c>
      <c r="H937" s="4">
        <f ca="1">TRUNC(PRODUCT(G$10:G936),15)</f>
        <v>1.1911114817291</v>
      </c>
      <c r="I937" s="4">
        <f t="shared" ca="1" si="198"/>
        <v>1.1890708117656701</v>
      </c>
      <c r="J937" s="4">
        <f t="shared" ca="1" si="192"/>
        <v>1.00171619</v>
      </c>
      <c r="K937" s="4">
        <f t="shared" ca="1" si="193"/>
        <v>3.43238171</v>
      </c>
      <c r="L937" s="23">
        <f>IF(VLOOKUP(A937,$U$12:$AD$125,8)=VLOOKUP(A936,$U$12:$AD$125,8),0,VLOOKUP(A937,U$12:$AD$125,8))</f>
        <v>0</v>
      </c>
      <c r="M937" s="9">
        <f>IF(L937&gt;0,VLOOKUP(L937,T$12:$AC$125,7),0)</f>
        <v>0</v>
      </c>
      <c r="N937" s="10">
        <f t="shared" si="194"/>
        <v>0</v>
      </c>
      <c r="O937" s="10">
        <f t="shared" ca="1" si="195"/>
        <v>3.43238171</v>
      </c>
      <c r="P937" s="24" t="str">
        <f t="shared" si="199"/>
        <v>A+J=</v>
      </c>
      <c r="Q937" s="12">
        <f t="shared" si="200"/>
        <v>44022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</row>
    <row r="938" spans="1:168" x14ac:dyDescent="0.2">
      <c r="A938" s="109">
        <f t="shared" si="196"/>
        <v>43854</v>
      </c>
      <c r="B938" s="4">
        <f t="shared" ca="1" si="201"/>
        <v>2003.8151218999999</v>
      </c>
      <c r="C938" s="4">
        <f t="shared" si="197"/>
        <v>2000.001</v>
      </c>
      <c r="D938" s="6">
        <f ca="1">IF(A938&lt;$B$1,VLOOKUP(A938,[1]DI!$A$4:$B$15000,2,FALSE),0)</f>
        <v>4.4000000000000004E-2</v>
      </c>
      <c r="E938" s="4">
        <f t="shared" ca="1" si="190"/>
        <v>1.7089000000000001E-4</v>
      </c>
      <c r="F938" s="22">
        <f t="shared" si="189"/>
        <v>1.115</v>
      </c>
      <c r="G938" s="7">
        <f t="shared" ca="1" si="191"/>
        <v>1.0001905423499999</v>
      </c>
      <c r="H938" s="4">
        <f ca="1">TRUNC(PRODUCT(G$10:G937),15)</f>
        <v>1.19133843890994</v>
      </c>
      <c r="I938" s="4">
        <f t="shared" ca="1" si="198"/>
        <v>1.1890708117656701</v>
      </c>
      <c r="J938" s="4">
        <f t="shared" ca="1" si="192"/>
        <v>1.00190706</v>
      </c>
      <c r="K938" s="4">
        <f t="shared" ca="1" si="193"/>
        <v>3.8141219</v>
      </c>
      <c r="L938" s="23">
        <f>IF(VLOOKUP(A938,$U$12:$AD$125,8)=VLOOKUP(A937,$U$12:$AD$125,8),0,VLOOKUP(A938,U$12:$AD$125,8))</f>
        <v>0</v>
      </c>
      <c r="M938" s="9">
        <f>IF(L938&gt;0,VLOOKUP(L938,T$12:$AC$125,7),0)</f>
        <v>0</v>
      </c>
      <c r="N938" s="10">
        <f t="shared" si="194"/>
        <v>0</v>
      </c>
      <c r="O938" s="10">
        <f t="shared" ca="1" si="195"/>
        <v>3.8141219</v>
      </c>
      <c r="P938" s="24" t="str">
        <f t="shared" si="199"/>
        <v>A+J=</v>
      </c>
      <c r="Q938" s="12">
        <f t="shared" si="200"/>
        <v>44022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</row>
    <row r="939" spans="1:168" x14ac:dyDescent="0.2">
      <c r="A939" s="109">
        <f t="shared" si="196"/>
        <v>43855</v>
      </c>
      <c r="B939" s="4">
        <f t="shared" ca="1" si="201"/>
        <v>2004.19692209</v>
      </c>
      <c r="C939" s="4">
        <f t="shared" si="197"/>
        <v>2000.001</v>
      </c>
      <c r="D939" s="6">
        <f ca="1">IF(A939&lt;$B$1,VLOOKUP(A939,[1]DI!$A$4:$B$15000,2,FALSE),0)</f>
        <v>0</v>
      </c>
      <c r="E939" s="4">
        <f t="shared" ca="1" si="190"/>
        <v>0</v>
      </c>
      <c r="F939" s="22">
        <f t="shared" si="189"/>
        <v>1.115</v>
      </c>
      <c r="G939" s="7">
        <f t="shared" ca="1" si="191"/>
        <v>1</v>
      </c>
      <c r="H939" s="4">
        <f ca="1">TRUNC(PRODUCT(G$10:G938),15)</f>
        <v>1.19156543933573</v>
      </c>
      <c r="I939" s="4">
        <f t="shared" ca="1" si="198"/>
        <v>1.1890708117656701</v>
      </c>
      <c r="J939" s="4">
        <f t="shared" ca="1" si="192"/>
        <v>1.00209796</v>
      </c>
      <c r="K939" s="4">
        <f t="shared" ca="1" si="193"/>
        <v>4.1959220899999998</v>
      </c>
      <c r="L939" s="23">
        <f>IF(VLOOKUP(A939,$U$12:$AD$125,8)=VLOOKUP(A938,$U$12:$AD$125,8),0,VLOOKUP(A939,U$12:$AD$125,8))</f>
        <v>0</v>
      </c>
      <c r="M939" s="9">
        <f>IF(L939&gt;0,VLOOKUP(L939,T$12:$AC$125,7),0)</f>
        <v>0</v>
      </c>
      <c r="N939" s="10">
        <f t="shared" si="194"/>
        <v>0</v>
      </c>
      <c r="O939" s="10">
        <f t="shared" ca="1" si="195"/>
        <v>4.1959220899999998</v>
      </c>
      <c r="P939" s="24" t="str">
        <f t="shared" si="199"/>
        <v>A+J=</v>
      </c>
      <c r="Q939" s="12">
        <f t="shared" si="200"/>
        <v>44022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</row>
    <row r="940" spans="1:168" x14ac:dyDescent="0.2">
      <c r="A940" s="109">
        <f t="shared" si="196"/>
        <v>43856</v>
      </c>
      <c r="B940" s="4">
        <f t="shared" ca="1" si="201"/>
        <v>2004.19692209</v>
      </c>
      <c r="C940" s="4">
        <f t="shared" si="197"/>
        <v>2000.001</v>
      </c>
      <c r="D940" s="6">
        <f ca="1">IF(A940&lt;$B$1,VLOOKUP(A940,[1]DI!$A$4:$B$15000,2,FALSE),0)</f>
        <v>0</v>
      </c>
      <c r="E940" s="4">
        <f t="shared" ca="1" si="190"/>
        <v>0</v>
      </c>
      <c r="F940" s="22">
        <f t="shared" si="189"/>
        <v>1.115</v>
      </c>
      <c r="G940" s="7">
        <f t="shared" ca="1" si="191"/>
        <v>1</v>
      </c>
      <c r="H940" s="4">
        <f ca="1">TRUNC(PRODUCT(G$10:G939),15)</f>
        <v>1.19156543933573</v>
      </c>
      <c r="I940" s="4">
        <f t="shared" ca="1" si="198"/>
        <v>1.1890708117656701</v>
      </c>
      <c r="J940" s="4">
        <f t="shared" ca="1" si="192"/>
        <v>1.00209796</v>
      </c>
      <c r="K940" s="4">
        <f t="shared" ca="1" si="193"/>
        <v>4.1959220899999998</v>
      </c>
      <c r="L940" s="23">
        <f>IF(VLOOKUP(A940,$U$12:$AD$125,8)=VLOOKUP(A939,$U$12:$AD$125,8),0,VLOOKUP(A940,U$12:$AD$125,8))</f>
        <v>0</v>
      </c>
      <c r="M940" s="9">
        <f>IF(L940&gt;0,VLOOKUP(L940,T$12:$AC$125,7),0)</f>
        <v>0</v>
      </c>
      <c r="N940" s="10">
        <f t="shared" si="194"/>
        <v>0</v>
      </c>
      <c r="O940" s="10">
        <f t="shared" ca="1" si="195"/>
        <v>4.1959220899999998</v>
      </c>
      <c r="P940" s="24" t="str">
        <f t="shared" si="199"/>
        <v>A+J=</v>
      </c>
      <c r="Q940" s="12">
        <f t="shared" si="200"/>
        <v>44022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</row>
    <row r="941" spans="1:168" x14ac:dyDescent="0.2">
      <c r="A941" s="109">
        <f t="shared" si="196"/>
        <v>43857</v>
      </c>
      <c r="B941" s="4">
        <f t="shared" ca="1" si="201"/>
        <v>2004.19692209</v>
      </c>
      <c r="C941" s="4">
        <f t="shared" si="197"/>
        <v>2000.001</v>
      </c>
      <c r="D941" s="6">
        <f ca="1">IF(A941&lt;$B$1,VLOOKUP(A941,[1]DI!$A$4:$B$15000,2,FALSE),0)</f>
        <v>4.4000000000000004E-2</v>
      </c>
      <c r="E941" s="4">
        <f t="shared" ca="1" si="190"/>
        <v>1.7089000000000001E-4</v>
      </c>
      <c r="F941" s="22">
        <f t="shared" si="189"/>
        <v>1.115</v>
      </c>
      <c r="G941" s="7">
        <f t="shared" ca="1" si="191"/>
        <v>1.0001905423499999</v>
      </c>
      <c r="H941" s="4">
        <f ca="1">TRUNC(PRODUCT(G$10:G940),15)</f>
        <v>1.19156543933573</v>
      </c>
      <c r="I941" s="4">
        <f t="shared" ca="1" si="198"/>
        <v>1.1890708117656701</v>
      </c>
      <c r="J941" s="4">
        <f t="shared" ca="1" si="192"/>
        <v>1.00209796</v>
      </c>
      <c r="K941" s="4">
        <f t="shared" ca="1" si="193"/>
        <v>4.1959220899999998</v>
      </c>
      <c r="L941" s="23">
        <f>IF(VLOOKUP(A941,$U$12:$AD$125,8)=VLOOKUP(A940,$U$12:$AD$125,8),0,VLOOKUP(A941,U$12:$AD$125,8))</f>
        <v>0</v>
      </c>
      <c r="M941" s="9">
        <f>IF(L941&gt;0,VLOOKUP(L941,T$12:$AC$125,7),0)</f>
        <v>0</v>
      </c>
      <c r="N941" s="10">
        <f t="shared" si="194"/>
        <v>0</v>
      </c>
      <c r="O941" s="10">
        <f t="shared" ca="1" si="195"/>
        <v>4.1959220899999998</v>
      </c>
      <c r="P941" s="24" t="str">
        <f t="shared" si="199"/>
        <v>A+J=</v>
      </c>
      <c r="Q941" s="12">
        <f t="shared" si="200"/>
        <v>44022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</row>
    <row r="942" spans="1:168" x14ac:dyDescent="0.2">
      <c r="A942" s="109">
        <f t="shared" si="196"/>
        <v>43858</v>
      </c>
      <c r="B942" s="4">
        <f t="shared" ca="1" si="201"/>
        <v>2004.5788222799999</v>
      </c>
      <c r="C942" s="4">
        <f t="shared" si="197"/>
        <v>2000.001</v>
      </c>
      <c r="D942" s="6">
        <f ca="1">IF(A942&lt;$B$1,VLOOKUP(A942,[1]DI!$A$4:$B$15000,2,FALSE),0)</f>
        <v>4.4000000000000004E-2</v>
      </c>
      <c r="E942" s="4">
        <f t="shared" ca="1" si="190"/>
        <v>1.7089000000000001E-4</v>
      </c>
      <c r="F942" s="22">
        <f t="shared" si="189"/>
        <v>1.115</v>
      </c>
      <c r="G942" s="7">
        <f t="shared" ca="1" si="191"/>
        <v>1.0001905423499999</v>
      </c>
      <c r="H942" s="4">
        <f ca="1">TRUNC(PRODUCT(G$10:G941),15)</f>
        <v>1.19179248301472</v>
      </c>
      <c r="I942" s="4">
        <f t="shared" ca="1" si="198"/>
        <v>1.1890708117656701</v>
      </c>
      <c r="J942" s="4">
        <f t="shared" ca="1" si="192"/>
        <v>1.0022889100000001</v>
      </c>
      <c r="K942" s="4">
        <f t="shared" ca="1" si="193"/>
        <v>4.5778222800000004</v>
      </c>
      <c r="L942" s="23">
        <f>IF(VLOOKUP(A942,$U$12:$AD$125,8)=VLOOKUP(A941,$U$12:$AD$125,8),0,VLOOKUP(A942,U$12:$AD$125,8))</f>
        <v>0</v>
      </c>
      <c r="M942" s="9">
        <f>IF(L942&gt;0,VLOOKUP(L942,T$12:$AC$125,7),0)</f>
        <v>0</v>
      </c>
      <c r="N942" s="10">
        <f t="shared" si="194"/>
        <v>0</v>
      </c>
      <c r="O942" s="10">
        <f t="shared" ca="1" si="195"/>
        <v>4.5778222800000004</v>
      </c>
      <c r="P942" s="24" t="str">
        <f t="shared" si="199"/>
        <v>A+J=</v>
      </c>
      <c r="Q942" s="12">
        <f t="shared" si="200"/>
        <v>44022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</row>
    <row r="943" spans="1:168" x14ac:dyDescent="0.2">
      <c r="A943" s="109">
        <f t="shared" si="196"/>
        <v>43859</v>
      </c>
      <c r="B943" s="4">
        <f t="shared" ca="1" si="201"/>
        <v>2004.96076247</v>
      </c>
      <c r="C943" s="4">
        <f t="shared" si="197"/>
        <v>2000.001</v>
      </c>
      <c r="D943" s="6">
        <f ca="1">IF(A943&lt;$B$1,VLOOKUP(A943,[1]DI!$A$4:$B$15000,2,FALSE),0)</f>
        <v>4.4000000000000004E-2</v>
      </c>
      <c r="E943" s="4">
        <f t="shared" ca="1" si="190"/>
        <v>1.7089000000000001E-4</v>
      </c>
      <c r="F943" s="22">
        <f t="shared" si="189"/>
        <v>1.115</v>
      </c>
      <c r="G943" s="7">
        <f t="shared" ca="1" si="191"/>
        <v>1.0001905423499999</v>
      </c>
      <c r="H943" s="4">
        <f ca="1">TRUNC(PRODUCT(G$10:G942),15)</f>
        <v>1.1920195699551499</v>
      </c>
      <c r="I943" s="4">
        <f t="shared" ca="1" si="198"/>
        <v>1.1890708117656701</v>
      </c>
      <c r="J943" s="4">
        <f t="shared" ca="1" si="192"/>
        <v>1.0024798800000001</v>
      </c>
      <c r="K943" s="4">
        <f t="shared" ca="1" si="193"/>
        <v>4.9597624700000003</v>
      </c>
      <c r="L943" s="23">
        <f>IF(VLOOKUP(A943,$U$12:$AD$125,8)=VLOOKUP(A942,$U$12:$AD$125,8),0,VLOOKUP(A943,U$12:$AD$125,8))</f>
        <v>0</v>
      </c>
      <c r="M943" s="9">
        <f>IF(L943&gt;0,VLOOKUP(L943,T$12:$AC$125,7),0)</f>
        <v>0</v>
      </c>
      <c r="N943" s="10">
        <f t="shared" si="194"/>
        <v>0</v>
      </c>
      <c r="O943" s="10">
        <f t="shared" ca="1" si="195"/>
        <v>4.9597624700000003</v>
      </c>
      <c r="P943" s="24" t="str">
        <f t="shared" si="199"/>
        <v>A+J=</v>
      </c>
      <c r="Q943" s="12">
        <f t="shared" si="200"/>
        <v>44022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</row>
    <row r="944" spans="1:168" x14ac:dyDescent="0.2">
      <c r="A944" s="109">
        <f t="shared" si="196"/>
        <v>43860</v>
      </c>
      <c r="B944" s="4">
        <f t="shared" ca="1" si="201"/>
        <v>2005.3428026700001</v>
      </c>
      <c r="C944" s="4">
        <f t="shared" si="197"/>
        <v>2000.001</v>
      </c>
      <c r="D944" s="6">
        <f ca="1">IF(A944&lt;$B$1,VLOOKUP(A944,[1]DI!$A$4:$B$15000,2,FALSE),0)</f>
        <v>4.4000000000000004E-2</v>
      </c>
      <c r="E944" s="4">
        <f t="shared" ca="1" si="190"/>
        <v>1.7089000000000001E-4</v>
      </c>
      <c r="F944" s="22">
        <f t="shared" ref="F944:F1007" si="202">F943</f>
        <v>1.115</v>
      </c>
      <c r="G944" s="7">
        <f t="shared" ca="1" si="191"/>
        <v>1.0001905423499999</v>
      </c>
      <c r="H944" s="4">
        <f ca="1">TRUNC(PRODUCT(G$10:G943),15)</f>
        <v>1.1922467001652499</v>
      </c>
      <c r="I944" s="4">
        <f t="shared" ca="1" si="198"/>
        <v>1.1890708117656701</v>
      </c>
      <c r="J944" s="4">
        <f t="shared" ca="1" si="192"/>
        <v>1.0026709</v>
      </c>
      <c r="K944" s="4">
        <f t="shared" ca="1" si="193"/>
        <v>5.3418026699999999</v>
      </c>
      <c r="L944" s="23">
        <f>IF(VLOOKUP(A944,$U$12:$AD$125,8)=VLOOKUP(A943,$U$12:$AD$125,8),0,VLOOKUP(A944,U$12:$AD$125,8))</f>
        <v>0</v>
      </c>
      <c r="M944" s="9">
        <f>IF(L944&gt;0,VLOOKUP(L944,T$12:$AC$125,7),0)</f>
        <v>0</v>
      </c>
      <c r="N944" s="10">
        <f t="shared" si="194"/>
        <v>0</v>
      </c>
      <c r="O944" s="10">
        <f t="shared" ca="1" si="195"/>
        <v>5.3418026699999999</v>
      </c>
      <c r="P944" s="24" t="str">
        <f t="shared" si="199"/>
        <v>A+J=</v>
      </c>
      <c r="Q944" s="12">
        <f t="shared" si="200"/>
        <v>44022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</row>
    <row r="945" spans="1:168" x14ac:dyDescent="0.2">
      <c r="A945" s="109">
        <f t="shared" si="196"/>
        <v>43861</v>
      </c>
      <c r="B945" s="4">
        <f t="shared" ca="1" si="201"/>
        <v>2005.7249028599999</v>
      </c>
      <c r="C945" s="4">
        <f t="shared" si="197"/>
        <v>2000.001</v>
      </c>
      <c r="D945" s="6">
        <f ca="1">IF(A945&lt;$B$1,VLOOKUP(A945,[1]DI!$A$4:$B$15000,2,FALSE),0)</f>
        <v>4.4000000000000004E-2</v>
      </c>
      <c r="E945" s="4">
        <f t="shared" ca="1" si="190"/>
        <v>1.7089000000000001E-4</v>
      </c>
      <c r="F945" s="22">
        <f t="shared" si="202"/>
        <v>1.115</v>
      </c>
      <c r="G945" s="7">
        <f t="shared" ca="1" si="191"/>
        <v>1.0001905423499999</v>
      </c>
      <c r="H945" s="4">
        <f ca="1">TRUNC(PRODUCT(G$10:G944),15)</f>
        <v>1.1924738736532801</v>
      </c>
      <c r="I945" s="4">
        <f t="shared" ca="1" si="198"/>
        <v>1.1890708117656701</v>
      </c>
      <c r="J945" s="4">
        <f t="shared" ca="1" si="192"/>
        <v>1.00286195</v>
      </c>
      <c r="K945" s="4">
        <f t="shared" ca="1" si="193"/>
        <v>5.7239028599999999</v>
      </c>
      <c r="L945" s="23">
        <f>IF(VLOOKUP(A945,$U$12:$AD$125,8)=VLOOKUP(A944,$U$12:$AD$125,8),0,VLOOKUP(A945,U$12:$AD$125,8))</f>
        <v>0</v>
      </c>
      <c r="M945" s="9">
        <f>IF(L945&gt;0,VLOOKUP(L945,T$12:$AC$125,7),0)</f>
        <v>0</v>
      </c>
      <c r="N945" s="10">
        <f t="shared" si="194"/>
        <v>0</v>
      </c>
      <c r="O945" s="10">
        <f t="shared" ca="1" si="195"/>
        <v>5.7239028599999999</v>
      </c>
      <c r="P945" s="24" t="str">
        <f t="shared" si="199"/>
        <v>A+J=</v>
      </c>
      <c r="Q945" s="12">
        <f t="shared" si="200"/>
        <v>44022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</row>
    <row r="946" spans="1:168" x14ac:dyDescent="0.2">
      <c r="A946" s="109">
        <f t="shared" si="196"/>
        <v>43862</v>
      </c>
      <c r="B946" s="4">
        <f t="shared" ca="1" si="201"/>
        <v>2006.10708305</v>
      </c>
      <c r="C946" s="4">
        <f t="shared" si="197"/>
        <v>2000.001</v>
      </c>
      <c r="D946" s="6">
        <f ca="1">IF(A946&lt;$B$1,VLOOKUP(A946,[1]DI!$A$4:$B$15000,2,FALSE),0)</f>
        <v>0</v>
      </c>
      <c r="E946" s="4">
        <f t="shared" ca="1" si="190"/>
        <v>0</v>
      </c>
      <c r="F946" s="22">
        <f t="shared" si="202"/>
        <v>1.115</v>
      </c>
      <c r="G946" s="7">
        <f t="shared" ca="1" si="191"/>
        <v>1</v>
      </c>
      <c r="H946" s="4">
        <f ca="1">TRUNC(PRODUCT(G$10:G945),15)</f>
        <v>1.19270109042748</v>
      </c>
      <c r="I946" s="4">
        <f t="shared" ca="1" si="198"/>
        <v>1.1890708117656701</v>
      </c>
      <c r="J946" s="4">
        <f t="shared" ca="1" si="192"/>
        <v>1.00305304</v>
      </c>
      <c r="K946" s="4">
        <f t="shared" ca="1" si="193"/>
        <v>6.1060830499999996</v>
      </c>
      <c r="L946" s="23">
        <f>IF(VLOOKUP(A946,$U$12:$AD$125,8)=VLOOKUP(A945,$U$12:$AD$125,8),0,VLOOKUP(A946,U$12:$AD$125,8))</f>
        <v>0</v>
      </c>
      <c r="M946" s="9">
        <f>IF(L946&gt;0,VLOOKUP(L946,T$12:$AC$125,7),0)</f>
        <v>0</v>
      </c>
      <c r="N946" s="10">
        <f t="shared" si="194"/>
        <v>0</v>
      </c>
      <c r="O946" s="10">
        <f t="shared" ca="1" si="195"/>
        <v>6.1060830499999996</v>
      </c>
      <c r="P946" s="24" t="str">
        <f t="shared" si="199"/>
        <v>A+J=</v>
      </c>
      <c r="Q946" s="12">
        <f t="shared" si="200"/>
        <v>44022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</row>
    <row r="947" spans="1:168" x14ac:dyDescent="0.2">
      <c r="A947" s="109">
        <f t="shared" si="196"/>
        <v>43863</v>
      </c>
      <c r="B947" s="4">
        <f t="shared" ca="1" si="201"/>
        <v>2006.10708305</v>
      </c>
      <c r="C947" s="4">
        <f t="shared" si="197"/>
        <v>2000.001</v>
      </c>
      <c r="D947" s="6">
        <f ca="1">IF(A947&lt;$B$1,VLOOKUP(A947,[1]DI!$A$4:$B$15000,2,FALSE),0)</f>
        <v>0</v>
      </c>
      <c r="E947" s="4">
        <f t="shared" ca="1" si="190"/>
        <v>0</v>
      </c>
      <c r="F947" s="22">
        <f t="shared" si="202"/>
        <v>1.115</v>
      </c>
      <c r="G947" s="7">
        <f t="shared" ca="1" si="191"/>
        <v>1</v>
      </c>
      <c r="H947" s="4">
        <f ca="1">TRUNC(PRODUCT(G$10:G946),15)</f>
        <v>1.19270109042748</v>
      </c>
      <c r="I947" s="4">
        <f t="shared" ca="1" si="198"/>
        <v>1.1890708117656701</v>
      </c>
      <c r="J947" s="4">
        <f t="shared" ca="1" si="192"/>
        <v>1.00305304</v>
      </c>
      <c r="K947" s="4">
        <f t="shared" ca="1" si="193"/>
        <v>6.1060830499999996</v>
      </c>
      <c r="L947" s="23">
        <f>IF(VLOOKUP(A947,$U$12:$AD$125,8)=VLOOKUP(A946,$U$12:$AD$125,8),0,VLOOKUP(A947,U$12:$AD$125,8))</f>
        <v>0</v>
      </c>
      <c r="M947" s="9">
        <f>IF(L947&gt;0,VLOOKUP(L947,T$12:$AC$125,7),0)</f>
        <v>0</v>
      </c>
      <c r="N947" s="10">
        <f t="shared" si="194"/>
        <v>0</v>
      </c>
      <c r="O947" s="10">
        <f t="shared" ca="1" si="195"/>
        <v>6.1060830499999996</v>
      </c>
      <c r="P947" s="24" t="str">
        <f t="shared" si="199"/>
        <v>A+J=</v>
      </c>
      <c r="Q947" s="12">
        <f t="shared" si="200"/>
        <v>44022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</row>
    <row r="948" spans="1:168" x14ac:dyDescent="0.2">
      <c r="A948" s="109">
        <f t="shared" si="196"/>
        <v>43864</v>
      </c>
      <c r="B948" s="4">
        <f t="shared" ca="1" si="201"/>
        <v>2006.10708305</v>
      </c>
      <c r="C948" s="4">
        <f t="shared" si="197"/>
        <v>2000.001</v>
      </c>
      <c r="D948" s="6">
        <f ca="1">IF(A948&lt;$B$1,VLOOKUP(A948,[1]DI!$A$4:$B$15000,2,FALSE),0)</f>
        <v>4.4000000000000004E-2</v>
      </c>
      <c r="E948" s="4">
        <f t="shared" ca="1" si="190"/>
        <v>1.7089000000000001E-4</v>
      </c>
      <c r="F948" s="22">
        <f t="shared" si="202"/>
        <v>1.115</v>
      </c>
      <c r="G948" s="7">
        <f t="shared" ca="1" si="191"/>
        <v>1.0001905423499999</v>
      </c>
      <c r="H948" s="4">
        <f ca="1">TRUNC(PRODUCT(G$10:G947),15)</f>
        <v>1.19270109042748</v>
      </c>
      <c r="I948" s="4">
        <f t="shared" ca="1" si="198"/>
        <v>1.1890708117656701</v>
      </c>
      <c r="J948" s="4">
        <f t="shared" ca="1" si="192"/>
        <v>1.00305304</v>
      </c>
      <c r="K948" s="4">
        <f t="shared" ca="1" si="193"/>
        <v>6.1060830499999996</v>
      </c>
      <c r="L948" s="23">
        <f>IF(VLOOKUP(A948,$U$12:$AD$125,8)=VLOOKUP(A947,$U$12:$AD$125,8),0,VLOOKUP(A948,U$12:$AD$125,8))</f>
        <v>0</v>
      </c>
      <c r="M948" s="9">
        <f>IF(L948&gt;0,VLOOKUP(L948,T$12:$AC$125,7),0)</f>
        <v>0</v>
      </c>
      <c r="N948" s="10">
        <f t="shared" si="194"/>
        <v>0</v>
      </c>
      <c r="O948" s="10">
        <f t="shared" ca="1" si="195"/>
        <v>6.1060830499999996</v>
      </c>
      <c r="P948" s="24" t="str">
        <f t="shared" si="199"/>
        <v>A+J=</v>
      </c>
      <c r="Q948" s="12">
        <f t="shared" si="200"/>
        <v>44022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</row>
    <row r="949" spans="1:168" x14ac:dyDescent="0.2">
      <c r="A949" s="109">
        <f t="shared" si="196"/>
        <v>43865</v>
      </c>
      <c r="B949" s="4">
        <f t="shared" ca="1" si="201"/>
        <v>2006.48932324</v>
      </c>
      <c r="C949" s="4">
        <f t="shared" si="197"/>
        <v>2000.001</v>
      </c>
      <c r="D949" s="6">
        <f ca="1">IF(A949&lt;$B$1,VLOOKUP(A949,[1]DI!$A$4:$B$15000,2,FALSE),0)</f>
        <v>4.4000000000000004E-2</v>
      </c>
      <c r="E949" s="4">
        <f t="shared" ca="1" si="190"/>
        <v>1.7089000000000001E-4</v>
      </c>
      <c r="F949" s="22">
        <f t="shared" si="202"/>
        <v>1.115</v>
      </c>
      <c r="G949" s="7">
        <f t="shared" ca="1" si="191"/>
        <v>1.0001905423499999</v>
      </c>
      <c r="H949" s="4">
        <f ca="1">TRUNC(PRODUCT(G$10:G948),15)</f>
        <v>1.1929283504960999</v>
      </c>
      <c r="I949" s="4">
        <f t="shared" ca="1" si="198"/>
        <v>1.1890708117656701</v>
      </c>
      <c r="J949" s="4">
        <f t="shared" ca="1" si="192"/>
        <v>1.0032441599999999</v>
      </c>
      <c r="K949" s="4">
        <f t="shared" ca="1" si="193"/>
        <v>6.4883232399999997</v>
      </c>
      <c r="L949" s="23">
        <f>IF(VLOOKUP(A949,$U$12:$AD$125,8)=VLOOKUP(A948,$U$12:$AD$125,8),0,VLOOKUP(A949,U$12:$AD$125,8))</f>
        <v>0</v>
      </c>
      <c r="M949" s="9">
        <f>IF(L949&gt;0,VLOOKUP(L949,T$12:$AC$125,7),0)</f>
        <v>0</v>
      </c>
      <c r="N949" s="10">
        <f t="shared" si="194"/>
        <v>0</v>
      </c>
      <c r="O949" s="10">
        <f t="shared" ca="1" si="195"/>
        <v>6.4883232399999997</v>
      </c>
      <c r="P949" s="24" t="str">
        <f t="shared" si="199"/>
        <v>A+J=</v>
      </c>
      <c r="Q949" s="12">
        <f t="shared" si="200"/>
        <v>44022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</row>
    <row r="950" spans="1:168" x14ac:dyDescent="0.2">
      <c r="A950" s="109">
        <f t="shared" si="196"/>
        <v>43866</v>
      </c>
      <c r="B950" s="4">
        <f t="shared" ca="1" si="201"/>
        <v>2006.8716434299999</v>
      </c>
      <c r="C950" s="4">
        <f t="shared" si="197"/>
        <v>2000.001</v>
      </c>
      <c r="D950" s="6">
        <f ca="1">IF(A950&lt;$B$1,VLOOKUP(A950,[1]DI!$A$4:$B$15000,2,FALSE),0)</f>
        <v>4.4000000000000004E-2</v>
      </c>
      <c r="E950" s="4">
        <f t="shared" ca="1" si="190"/>
        <v>1.7089000000000001E-4</v>
      </c>
      <c r="F950" s="22">
        <f t="shared" si="202"/>
        <v>1.115</v>
      </c>
      <c r="G950" s="7">
        <f t="shared" ca="1" si="191"/>
        <v>1.0001905423499999</v>
      </c>
      <c r="H950" s="4">
        <f ca="1">TRUNC(PRODUCT(G$10:G949),15)</f>
        <v>1.19315565386739</v>
      </c>
      <c r="I950" s="4">
        <f t="shared" ca="1" si="198"/>
        <v>1.1890708117656701</v>
      </c>
      <c r="J950" s="4">
        <f t="shared" ca="1" si="192"/>
        <v>1.0034353199999999</v>
      </c>
      <c r="K950" s="4">
        <f t="shared" ca="1" si="193"/>
        <v>6.8706434300000003</v>
      </c>
      <c r="L950" s="23">
        <f>IF(VLOOKUP(A950,$U$12:$AD$125,8)=VLOOKUP(A949,$U$12:$AD$125,8),0,VLOOKUP(A950,U$12:$AD$125,8))</f>
        <v>0</v>
      </c>
      <c r="M950" s="9">
        <f>IF(L950&gt;0,VLOOKUP(L950,T$12:$AC$125,7),0)</f>
        <v>0</v>
      </c>
      <c r="N950" s="10">
        <f t="shared" si="194"/>
        <v>0</v>
      </c>
      <c r="O950" s="10">
        <f t="shared" ca="1" si="195"/>
        <v>6.8706434300000003</v>
      </c>
      <c r="P950" s="24" t="str">
        <f t="shared" si="199"/>
        <v>A+J=</v>
      </c>
      <c r="Q950" s="12">
        <f t="shared" si="200"/>
        <v>44022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</row>
    <row r="951" spans="1:168" x14ac:dyDescent="0.2">
      <c r="A951" s="109">
        <f t="shared" si="196"/>
        <v>43867</v>
      </c>
      <c r="B951" s="4">
        <f t="shared" ca="1" si="201"/>
        <v>2007.2540436199999</v>
      </c>
      <c r="C951" s="4">
        <f t="shared" si="197"/>
        <v>2000.001</v>
      </c>
      <c r="D951" s="6">
        <f ca="1">IF(A951&lt;$B$1,VLOOKUP(A951,[1]DI!$A$4:$B$15000,2,FALSE),0)</f>
        <v>4.1500000000000002E-2</v>
      </c>
      <c r="E951" s="4">
        <f t="shared" ca="1" si="190"/>
        <v>1.6137000000000001E-4</v>
      </c>
      <c r="F951" s="22">
        <f t="shared" si="202"/>
        <v>1.115</v>
      </c>
      <c r="G951" s="7">
        <f t="shared" ca="1" si="191"/>
        <v>1.0001799275500001</v>
      </c>
      <c r="H951" s="4">
        <f ca="1">TRUNC(PRODUCT(G$10:G950),15)</f>
        <v>1.19338300054959</v>
      </c>
      <c r="I951" s="4">
        <f t="shared" ca="1" si="198"/>
        <v>1.1890708117656701</v>
      </c>
      <c r="J951" s="4">
        <f t="shared" ca="1" si="192"/>
        <v>1.0036265200000001</v>
      </c>
      <c r="K951" s="4">
        <f t="shared" ca="1" si="193"/>
        <v>7.2530436199999997</v>
      </c>
      <c r="L951" s="23">
        <f>IF(VLOOKUP(A951,$U$12:$AD$125,8)=VLOOKUP(A950,$U$12:$AD$125,8),0,VLOOKUP(A951,U$12:$AD$125,8))</f>
        <v>0</v>
      </c>
      <c r="M951" s="9">
        <f>IF(L951&gt;0,VLOOKUP(L951,T$12:$AC$125,7),0)</f>
        <v>0</v>
      </c>
      <c r="N951" s="10">
        <f t="shared" si="194"/>
        <v>0</v>
      </c>
      <c r="O951" s="10">
        <f t="shared" ca="1" si="195"/>
        <v>7.2530436199999997</v>
      </c>
      <c r="P951" s="24" t="str">
        <f t="shared" si="199"/>
        <v>A+J=</v>
      </c>
      <c r="Q951" s="12">
        <f t="shared" si="200"/>
        <v>44022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</row>
    <row r="952" spans="1:168" x14ac:dyDescent="0.2">
      <c r="A952" s="109">
        <f t="shared" si="196"/>
        <v>43868</v>
      </c>
      <c r="B952" s="4">
        <f t="shared" ca="1" si="201"/>
        <v>2007.6152038</v>
      </c>
      <c r="C952" s="4">
        <f t="shared" si="197"/>
        <v>2000.001</v>
      </c>
      <c r="D952" s="6">
        <f ca="1">IF(A952&lt;$B$1,VLOOKUP(A952,[1]DI!$A$4:$B$15000,2,FALSE),0)</f>
        <v>4.1500000000000002E-2</v>
      </c>
      <c r="E952" s="4">
        <f t="shared" ca="1" si="190"/>
        <v>1.6137000000000001E-4</v>
      </c>
      <c r="F952" s="22">
        <f t="shared" si="202"/>
        <v>1.115</v>
      </c>
      <c r="G952" s="7">
        <f t="shared" ca="1" si="191"/>
        <v>1.0001799275500001</v>
      </c>
      <c r="H952" s="4">
        <f ca="1">TRUNC(PRODUCT(G$10:G951),15)</f>
        <v>1.19359772302909</v>
      </c>
      <c r="I952" s="4">
        <f t="shared" ca="1" si="198"/>
        <v>1.1890708117656701</v>
      </c>
      <c r="J952" s="4">
        <f t="shared" ca="1" si="192"/>
        <v>1.0038071</v>
      </c>
      <c r="K952" s="4">
        <f t="shared" ca="1" si="193"/>
        <v>7.6142038000000003</v>
      </c>
      <c r="L952" s="23">
        <f>IF(VLOOKUP(A952,$U$12:$AD$125,8)=VLOOKUP(A951,$U$12:$AD$125,8),0,VLOOKUP(A952,U$12:$AD$125,8))</f>
        <v>0</v>
      </c>
      <c r="M952" s="9">
        <f>IF(L952&gt;0,VLOOKUP(L952,T$12:$AC$125,7),0)</f>
        <v>0</v>
      </c>
      <c r="N952" s="10">
        <f t="shared" si="194"/>
        <v>0</v>
      </c>
      <c r="O952" s="10">
        <f t="shared" ca="1" si="195"/>
        <v>7.6142038000000003</v>
      </c>
      <c r="P952" s="24" t="str">
        <f t="shared" si="199"/>
        <v>A+J=</v>
      </c>
      <c r="Q952" s="12">
        <f t="shared" si="200"/>
        <v>44022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</row>
    <row r="953" spans="1:168" x14ac:dyDescent="0.2">
      <c r="A953" s="109">
        <f t="shared" si="196"/>
        <v>43869</v>
      </c>
      <c r="B953" s="4">
        <f t="shared" ca="1" si="201"/>
        <v>2007.9764239799999</v>
      </c>
      <c r="C953" s="4">
        <f t="shared" si="197"/>
        <v>2000.001</v>
      </c>
      <c r="D953" s="6">
        <f ca="1">IF(A953&lt;$B$1,VLOOKUP(A953,[1]DI!$A$4:$B$15000,2,FALSE),0)</f>
        <v>0</v>
      </c>
      <c r="E953" s="4">
        <f t="shared" ca="1" si="190"/>
        <v>0</v>
      </c>
      <c r="F953" s="22">
        <f t="shared" si="202"/>
        <v>1.115</v>
      </c>
      <c r="G953" s="7">
        <f t="shared" ca="1" si="191"/>
        <v>1</v>
      </c>
      <c r="H953" s="4">
        <f ca="1">TRUNC(PRODUCT(G$10:G952),15)</f>
        <v>1.1938124841430799</v>
      </c>
      <c r="I953" s="4">
        <f t="shared" ca="1" si="198"/>
        <v>1.1890708117656701</v>
      </c>
      <c r="J953" s="4">
        <f t="shared" ca="1" si="192"/>
        <v>1.0039877100000001</v>
      </c>
      <c r="K953" s="4">
        <f t="shared" ca="1" si="193"/>
        <v>7.9754239800000004</v>
      </c>
      <c r="L953" s="23">
        <f>IF(VLOOKUP(A953,$U$12:$AD$125,8)=VLOOKUP(A952,$U$12:$AD$125,8),0,VLOOKUP(A953,U$12:$AD$125,8))</f>
        <v>0</v>
      </c>
      <c r="M953" s="9">
        <f>IF(L953&gt;0,VLOOKUP(L953,T$12:$AC$125,7),0)</f>
        <v>0</v>
      </c>
      <c r="N953" s="10">
        <f t="shared" si="194"/>
        <v>0</v>
      </c>
      <c r="O953" s="10">
        <f t="shared" ca="1" si="195"/>
        <v>7.9754239800000004</v>
      </c>
      <c r="P953" s="24" t="str">
        <f t="shared" si="199"/>
        <v>A+J=</v>
      </c>
      <c r="Q953" s="12">
        <f t="shared" si="200"/>
        <v>44022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</row>
    <row r="954" spans="1:168" x14ac:dyDescent="0.2">
      <c r="A954" s="109">
        <f t="shared" si="196"/>
        <v>43870</v>
      </c>
      <c r="B954" s="4">
        <f t="shared" ca="1" si="201"/>
        <v>2007.9764239799999</v>
      </c>
      <c r="C954" s="4">
        <f t="shared" si="197"/>
        <v>2000.001</v>
      </c>
      <c r="D954" s="6">
        <f ca="1">IF(A954&lt;$B$1,VLOOKUP(A954,[1]DI!$A$4:$B$15000,2,FALSE),0)</f>
        <v>0</v>
      </c>
      <c r="E954" s="4">
        <f t="shared" ca="1" si="190"/>
        <v>0</v>
      </c>
      <c r="F954" s="22">
        <f t="shared" si="202"/>
        <v>1.115</v>
      </c>
      <c r="G954" s="7">
        <f t="shared" ca="1" si="191"/>
        <v>1</v>
      </c>
      <c r="H954" s="4">
        <f ca="1">TRUNC(PRODUCT(G$10:G953),15)</f>
        <v>1.1938124841430799</v>
      </c>
      <c r="I954" s="4">
        <f t="shared" ca="1" si="198"/>
        <v>1.1890708117656701</v>
      </c>
      <c r="J954" s="4">
        <f t="shared" ca="1" si="192"/>
        <v>1.0039877100000001</v>
      </c>
      <c r="K954" s="4">
        <f t="shared" ca="1" si="193"/>
        <v>7.9754239800000004</v>
      </c>
      <c r="L954" s="23">
        <f>IF(VLOOKUP(A954,$U$12:$AD$125,8)=VLOOKUP(A953,$U$12:$AD$125,8),0,VLOOKUP(A954,U$12:$AD$125,8))</f>
        <v>0</v>
      </c>
      <c r="M954" s="9">
        <f>IF(L954&gt;0,VLOOKUP(L954,T$12:$AC$125,7),0)</f>
        <v>0</v>
      </c>
      <c r="N954" s="10">
        <f t="shared" si="194"/>
        <v>0</v>
      </c>
      <c r="O954" s="10">
        <f t="shared" ca="1" si="195"/>
        <v>7.9754239800000004</v>
      </c>
      <c r="P954" s="24" t="str">
        <f t="shared" si="199"/>
        <v>A+J=</v>
      </c>
      <c r="Q954" s="12">
        <f t="shared" si="200"/>
        <v>44022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</row>
    <row r="955" spans="1:168" x14ac:dyDescent="0.2">
      <c r="A955" s="109">
        <f t="shared" si="196"/>
        <v>43871</v>
      </c>
      <c r="B955" s="4">
        <f t="shared" ca="1" si="201"/>
        <v>2007.9764239799999</v>
      </c>
      <c r="C955" s="4">
        <f t="shared" si="197"/>
        <v>2000.001</v>
      </c>
      <c r="D955" s="6">
        <f ca="1">IF(A955&lt;$B$1,VLOOKUP(A955,[1]DI!$A$4:$B$15000,2,FALSE),0)</f>
        <v>4.1500000000000002E-2</v>
      </c>
      <c r="E955" s="4">
        <f t="shared" ca="1" si="190"/>
        <v>1.6137000000000001E-4</v>
      </c>
      <c r="F955" s="22">
        <f t="shared" si="202"/>
        <v>1.115</v>
      </c>
      <c r="G955" s="7">
        <f t="shared" ca="1" si="191"/>
        <v>1.0001799275500001</v>
      </c>
      <c r="H955" s="4">
        <f ca="1">TRUNC(PRODUCT(G$10:G954),15)</f>
        <v>1.1938124841430799</v>
      </c>
      <c r="I955" s="4">
        <f t="shared" ca="1" si="198"/>
        <v>1.1890708117656701</v>
      </c>
      <c r="J955" s="4">
        <f t="shared" ca="1" si="192"/>
        <v>1.0039877100000001</v>
      </c>
      <c r="K955" s="4">
        <f t="shared" ca="1" si="193"/>
        <v>7.9754239800000004</v>
      </c>
      <c r="L955" s="23">
        <f>IF(VLOOKUP(A955,$U$12:$AD$125,8)=VLOOKUP(A954,$U$12:$AD$125,8),0,VLOOKUP(A955,U$12:$AD$125,8))</f>
        <v>0</v>
      </c>
      <c r="M955" s="9">
        <f>IF(L955&gt;0,VLOOKUP(L955,T$12:$AC$125,7),0)</f>
        <v>0</v>
      </c>
      <c r="N955" s="10">
        <f t="shared" si="194"/>
        <v>0</v>
      </c>
      <c r="O955" s="10">
        <f t="shared" ca="1" si="195"/>
        <v>7.9754239800000004</v>
      </c>
      <c r="P955" s="24" t="str">
        <f t="shared" si="199"/>
        <v>A+J=</v>
      </c>
      <c r="Q955" s="12">
        <f t="shared" si="200"/>
        <v>44022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</row>
    <row r="956" spans="1:168" x14ac:dyDescent="0.2">
      <c r="A956" s="109">
        <f t="shared" si="196"/>
        <v>43872</v>
      </c>
      <c r="B956" s="4">
        <f t="shared" ca="1" si="201"/>
        <v>2008.3377241599999</v>
      </c>
      <c r="C956" s="4">
        <f t="shared" si="197"/>
        <v>2000.001</v>
      </c>
      <c r="D956" s="6">
        <f ca="1">IF(A956&lt;$B$1,VLOOKUP(A956,[1]DI!$A$4:$B$15000,2,FALSE),0)</f>
        <v>4.1500000000000002E-2</v>
      </c>
      <c r="E956" s="4">
        <f t="shared" ca="1" si="190"/>
        <v>1.6137000000000001E-4</v>
      </c>
      <c r="F956" s="22">
        <f t="shared" si="202"/>
        <v>1.115</v>
      </c>
      <c r="G956" s="7">
        <f t="shared" ca="1" si="191"/>
        <v>1.0001799275500001</v>
      </c>
      <c r="H956" s="4">
        <f ca="1">TRUNC(PRODUCT(G$10:G955),15)</f>
        <v>1.19402728389851</v>
      </c>
      <c r="I956" s="4">
        <f t="shared" ca="1" si="198"/>
        <v>1.1890708117656701</v>
      </c>
      <c r="J956" s="4">
        <f t="shared" ca="1" si="192"/>
        <v>1.00416836</v>
      </c>
      <c r="K956" s="4">
        <f t="shared" ca="1" si="193"/>
        <v>8.3367241599999993</v>
      </c>
      <c r="L956" s="23">
        <f>IF(VLOOKUP(A956,$U$12:$AD$125,8)=VLOOKUP(A955,$U$12:$AD$125,8),0,VLOOKUP(A956,U$12:$AD$125,8))</f>
        <v>0</v>
      </c>
      <c r="M956" s="9">
        <f>IF(L956&gt;0,VLOOKUP(L956,T$12:$AC$125,7),0)</f>
        <v>0</v>
      </c>
      <c r="N956" s="10">
        <f t="shared" si="194"/>
        <v>0</v>
      </c>
      <c r="O956" s="10">
        <f t="shared" ca="1" si="195"/>
        <v>8.3367241599999993</v>
      </c>
      <c r="P956" s="24" t="str">
        <f t="shared" si="199"/>
        <v>A+J=</v>
      </c>
      <c r="Q956" s="12">
        <f t="shared" si="200"/>
        <v>44022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</row>
    <row r="957" spans="1:168" x14ac:dyDescent="0.2">
      <c r="A957" s="109">
        <f t="shared" si="196"/>
        <v>43873</v>
      </c>
      <c r="B957" s="4">
        <f t="shared" ca="1" si="201"/>
        <v>2008.6990643399999</v>
      </c>
      <c r="C957" s="4">
        <f t="shared" si="197"/>
        <v>2000.001</v>
      </c>
      <c r="D957" s="6">
        <f ca="1">IF(A957&lt;$B$1,VLOOKUP(A957,[1]DI!$A$4:$B$15000,2,FALSE),0)</f>
        <v>4.1500000000000002E-2</v>
      </c>
      <c r="E957" s="4">
        <f t="shared" ca="1" si="190"/>
        <v>1.6137000000000001E-4</v>
      </c>
      <c r="F957" s="22">
        <f t="shared" si="202"/>
        <v>1.115</v>
      </c>
      <c r="G957" s="7">
        <f t="shared" ca="1" si="191"/>
        <v>1.0001799275500001</v>
      </c>
      <c r="H957" s="4">
        <f ca="1">TRUNC(PRODUCT(G$10:G956),15)</f>
        <v>1.1942421223023401</v>
      </c>
      <c r="I957" s="4">
        <f t="shared" ca="1" si="198"/>
        <v>1.1890708117656701</v>
      </c>
      <c r="J957" s="4">
        <f t="shared" ca="1" si="192"/>
        <v>1.00434903</v>
      </c>
      <c r="K957" s="4">
        <f t="shared" ca="1" si="193"/>
        <v>8.6980643400000002</v>
      </c>
      <c r="L957" s="23">
        <f>IF(VLOOKUP(A957,$U$12:$AD$125,8)=VLOOKUP(A956,$U$12:$AD$125,8),0,VLOOKUP(A957,U$12:$AD$125,8))</f>
        <v>0</v>
      </c>
      <c r="M957" s="9">
        <f>IF(L957&gt;0,VLOOKUP(L957,T$12:$AC$125,7),0)</f>
        <v>0</v>
      </c>
      <c r="N957" s="10">
        <f t="shared" si="194"/>
        <v>0</v>
      </c>
      <c r="O957" s="10">
        <f t="shared" ca="1" si="195"/>
        <v>8.6980643400000002</v>
      </c>
      <c r="P957" s="24" t="str">
        <f t="shared" si="199"/>
        <v>A+J=</v>
      </c>
      <c r="Q957" s="12">
        <f t="shared" si="200"/>
        <v>44022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</row>
    <row r="958" spans="1:168" x14ac:dyDescent="0.2">
      <c r="A958" s="109">
        <f t="shared" si="196"/>
        <v>43874</v>
      </c>
      <c r="B958" s="4">
        <f t="shared" ca="1" si="201"/>
        <v>2009.06050452</v>
      </c>
      <c r="C958" s="4">
        <f t="shared" si="197"/>
        <v>2000.001</v>
      </c>
      <c r="D958" s="6">
        <f ca="1">IF(A958&lt;$B$1,VLOOKUP(A958,[1]DI!$A$4:$B$15000,2,FALSE),0)</f>
        <v>4.1500000000000002E-2</v>
      </c>
      <c r="E958" s="4">
        <f t="shared" ca="1" si="190"/>
        <v>1.6137000000000001E-4</v>
      </c>
      <c r="F958" s="22">
        <f t="shared" si="202"/>
        <v>1.115</v>
      </c>
      <c r="G958" s="7">
        <f t="shared" ca="1" si="191"/>
        <v>1.0001799275500001</v>
      </c>
      <c r="H958" s="4">
        <f ca="1">TRUNC(PRODUCT(G$10:G957),15)</f>
        <v>1.19445699936151</v>
      </c>
      <c r="I958" s="4">
        <f t="shared" ca="1" si="198"/>
        <v>1.1890708117656701</v>
      </c>
      <c r="J958" s="4">
        <f t="shared" ca="1" si="192"/>
        <v>1.0045297500000001</v>
      </c>
      <c r="K958" s="4">
        <f t="shared" ca="1" si="193"/>
        <v>9.0595045200000008</v>
      </c>
      <c r="L958" s="23">
        <f>IF(VLOOKUP(A958,$U$12:$AD$125,8)=VLOOKUP(A957,$U$12:$AD$125,8),0,VLOOKUP(A958,U$12:$AD$125,8))</f>
        <v>0</v>
      </c>
      <c r="M958" s="9">
        <f>IF(L958&gt;0,VLOOKUP(L958,T$12:$AC$125,7),0)</f>
        <v>0</v>
      </c>
      <c r="N958" s="10">
        <f t="shared" si="194"/>
        <v>0</v>
      </c>
      <c r="O958" s="10">
        <f t="shared" ca="1" si="195"/>
        <v>9.0595045200000008</v>
      </c>
      <c r="P958" s="24" t="str">
        <f t="shared" si="199"/>
        <v>A+J=</v>
      </c>
      <c r="Q958" s="12">
        <f t="shared" si="200"/>
        <v>44022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</row>
    <row r="959" spans="1:168" x14ac:dyDescent="0.2">
      <c r="A959" s="109">
        <f t="shared" si="196"/>
        <v>43875</v>
      </c>
      <c r="B959" s="4">
        <f t="shared" ca="1" si="201"/>
        <v>2009.4219847100001</v>
      </c>
      <c r="C959" s="4">
        <f t="shared" si="197"/>
        <v>2000.001</v>
      </c>
      <c r="D959" s="6">
        <f ca="1">IF(A959&lt;$B$1,VLOOKUP(A959,[1]DI!$A$4:$B$15000,2,FALSE),0)</f>
        <v>4.1500000000000002E-2</v>
      </c>
      <c r="E959" s="4">
        <f t="shared" ca="1" si="190"/>
        <v>1.6137000000000001E-4</v>
      </c>
      <c r="F959" s="22">
        <f t="shared" si="202"/>
        <v>1.115</v>
      </c>
      <c r="G959" s="7">
        <f t="shared" ca="1" si="191"/>
        <v>1.0001799275500001</v>
      </c>
      <c r="H959" s="4">
        <f ca="1">TRUNC(PRODUCT(G$10:G958),15)</f>
        <v>1.1946719150829801</v>
      </c>
      <c r="I959" s="4">
        <f t="shared" ca="1" si="198"/>
        <v>1.1890708117656701</v>
      </c>
      <c r="J959" s="4">
        <f t="shared" ca="1" si="192"/>
        <v>1.0047104899999999</v>
      </c>
      <c r="K959" s="4">
        <f t="shared" ca="1" si="193"/>
        <v>9.4209847100000008</v>
      </c>
      <c r="L959" s="23">
        <f>IF(VLOOKUP(A959,$U$12:$AD$125,8)=VLOOKUP(A958,$U$12:$AD$125,8),0,VLOOKUP(A959,U$12:$AD$125,8))</f>
        <v>0</v>
      </c>
      <c r="M959" s="9">
        <f>IF(L959&gt;0,VLOOKUP(L959,T$12:$AC$125,7),0)</f>
        <v>0</v>
      </c>
      <c r="N959" s="10">
        <f t="shared" si="194"/>
        <v>0</v>
      </c>
      <c r="O959" s="10">
        <f t="shared" ca="1" si="195"/>
        <v>9.4209847100000008</v>
      </c>
      <c r="P959" s="24" t="str">
        <f t="shared" si="199"/>
        <v>A+J=</v>
      </c>
      <c r="Q959" s="12">
        <f t="shared" si="200"/>
        <v>44022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</row>
    <row r="960" spans="1:168" x14ac:dyDescent="0.2">
      <c r="A960" s="109">
        <f t="shared" si="196"/>
        <v>43876</v>
      </c>
      <c r="B960" s="4">
        <f t="shared" ca="1" si="201"/>
        <v>2009.7835248900001</v>
      </c>
      <c r="C960" s="4">
        <f t="shared" si="197"/>
        <v>2000.001</v>
      </c>
      <c r="D960" s="6">
        <f ca="1">IF(A960&lt;$B$1,VLOOKUP(A960,[1]DI!$A$4:$B$15000,2,FALSE),0)</f>
        <v>0</v>
      </c>
      <c r="E960" s="4">
        <f t="shared" ca="1" si="190"/>
        <v>0</v>
      </c>
      <c r="F960" s="22">
        <f t="shared" si="202"/>
        <v>1.115</v>
      </c>
      <c r="G960" s="7">
        <f t="shared" ca="1" si="191"/>
        <v>1</v>
      </c>
      <c r="H960" s="4">
        <f ca="1">TRUNC(PRODUCT(G$10:G959),15)</f>
        <v>1.19488686947372</v>
      </c>
      <c r="I960" s="4">
        <f t="shared" ca="1" si="198"/>
        <v>1.1890708117656701</v>
      </c>
      <c r="J960" s="4">
        <f t="shared" ca="1" si="192"/>
        <v>1.00489126</v>
      </c>
      <c r="K960" s="4">
        <f t="shared" ca="1" si="193"/>
        <v>9.7825248899999995</v>
      </c>
      <c r="L960" s="23">
        <f>IF(VLOOKUP(A960,$U$12:$AD$125,8)=VLOOKUP(A959,$U$12:$AD$125,8),0,VLOOKUP(A960,U$12:$AD$125,8))</f>
        <v>0</v>
      </c>
      <c r="M960" s="9">
        <f>IF(L960&gt;0,VLOOKUP(L960,T$12:$AC$125,7),0)</f>
        <v>0</v>
      </c>
      <c r="N960" s="10">
        <f t="shared" si="194"/>
        <v>0</v>
      </c>
      <c r="O960" s="10">
        <f t="shared" ca="1" si="195"/>
        <v>9.7825248899999995</v>
      </c>
      <c r="P960" s="24" t="str">
        <f t="shared" si="199"/>
        <v>A+J=</v>
      </c>
      <c r="Q960" s="12">
        <f t="shared" si="200"/>
        <v>44022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</row>
    <row r="961" spans="1:168" x14ac:dyDescent="0.2">
      <c r="A961" s="109">
        <f t="shared" si="196"/>
        <v>43877</v>
      </c>
      <c r="B961" s="4">
        <f t="shared" ca="1" si="201"/>
        <v>2009.7835248900001</v>
      </c>
      <c r="C961" s="4">
        <f t="shared" si="197"/>
        <v>2000.001</v>
      </c>
      <c r="D961" s="6">
        <f ca="1">IF(A961&lt;$B$1,VLOOKUP(A961,[1]DI!$A$4:$B$15000,2,FALSE),0)</f>
        <v>0</v>
      </c>
      <c r="E961" s="4">
        <f t="shared" ca="1" si="190"/>
        <v>0</v>
      </c>
      <c r="F961" s="22">
        <f t="shared" si="202"/>
        <v>1.115</v>
      </c>
      <c r="G961" s="7">
        <f t="shared" ca="1" si="191"/>
        <v>1</v>
      </c>
      <c r="H961" s="4">
        <f ca="1">TRUNC(PRODUCT(G$10:G960),15)</f>
        <v>1.19488686947372</v>
      </c>
      <c r="I961" s="4">
        <f t="shared" ca="1" si="198"/>
        <v>1.1890708117656701</v>
      </c>
      <c r="J961" s="4">
        <f t="shared" ca="1" si="192"/>
        <v>1.00489126</v>
      </c>
      <c r="K961" s="4">
        <f t="shared" ca="1" si="193"/>
        <v>9.7825248899999995</v>
      </c>
      <c r="L961" s="23">
        <f>IF(VLOOKUP(A961,$U$12:$AD$125,8)=VLOOKUP(A960,$U$12:$AD$125,8),0,VLOOKUP(A961,U$12:$AD$125,8))</f>
        <v>0</v>
      </c>
      <c r="M961" s="9">
        <f>IF(L961&gt;0,VLOOKUP(L961,T$12:$AC$125,7),0)</f>
        <v>0</v>
      </c>
      <c r="N961" s="10">
        <f t="shared" si="194"/>
        <v>0</v>
      </c>
      <c r="O961" s="10">
        <f t="shared" ca="1" si="195"/>
        <v>9.7825248899999995</v>
      </c>
      <c r="P961" s="24" t="str">
        <f t="shared" si="199"/>
        <v>A+J=</v>
      </c>
      <c r="Q961" s="12">
        <f t="shared" si="200"/>
        <v>44022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</row>
    <row r="962" spans="1:168" x14ac:dyDescent="0.2">
      <c r="A962" s="109">
        <f t="shared" si="196"/>
        <v>43878</v>
      </c>
      <c r="B962" s="4">
        <f t="shared" ca="1" si="201"/>
        <v>2009.7835248900001</v>
      </c>
      <c r="C962" s="4">
        <f t="shared" si="197"/>
        <v>2000.001</v>
      </c>
      <c r="D962" s="6">
        <f ca="1">IF(A962&lt;$B$1,VLOOKUP(A962,[1]DI!$A$4:$B$15000,2,FALSE),0)</f>
        <v>4.1500000000000002E-2</v>
      </c>
      <c r="E962" s="4">
        <f t="shared" ca="1" si="190"/>
        <v>1.6137000000000001E-4</v>
      </c>
      <c r="F962" s="22">
        <f t="shared" si="202"/>
        <v>1.115</v>
      </c>
      <c r="G962" s="7">
        <f t="shared" ca="1" si="191"/>
        <v>1.0001799275500001</v>
      </c>
      <c r="H962" s="4">
        <f ca="1">TRUNC(PRODUCT(G$10:G961),15)</f>
        <v>1.19488686947372</v>
      </c>
      <c r="I962" s="4">
        <f t="shared" ca="1" si="198"/>
        <v>1.1890708117656701</v>
      </c>
      <c r="J962" s="4">
        <f t="shared" ca="1" si="192"/>
        <v>1.00489126</v>
      </c>
      <c r="K962" s="4">
        <f t="shared" ca="1" si="193"/>
        <v>9.7825248899999995</v>
      </c>
      <c r="L962" s="23">
        <f>IF(VLOOKUP(A962,$U$12:$AD$125,8)=VLOOKUP(A961,$U$12:$AD$125,8),0,VLOOKUP(A962,U$12:$AD$125,8))</f>
        <v>0</v>
      </c>
      <c r="M962" s="9">
        <f>IF(L962&gt;0,VLOOKUP(L962,T$12:$AC$125,7),0)</f>
        <v>0</v>
      </c>
      <c r="N962" s="10">
        <f t="shared" si="194"/>
        <v>0</v>
      </c>
      <c r="O962" s="10">
        <f t="shared" ca="1" si="195"/>
        <v>9.7825248899999995</v>
      </c>
      <c r="P962" s="24" t="str">
        <f t="shared" si="199"/>
        <v>A+J=</v>
      </c>
      <c r="Q962" s="12">
        <f t="shared" si="200"/>
        <v>44022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</row>
    <row r="963" spans="1:168" x14ac:dyDescent="0.2">
      <c r="A963" s="109">
        <f t="shared" si="196"/>
        <v>43879</v>
      </c>
      <c r="B963" s="4">
        <f t="shared" ca="1" si="201"/>
        <v>2010.1451450699999</v>
      </c>
      <c r="C963" s="4">
        <f t="shared" si="197"/>
        <v>2000.001</v>
      </c>
      <c r="D963" s="6">
        <f ca="1">IF(A963&lt;$B$1,VLOOKUP(A963,[1]DI!$A$4:$B$15000,2,FALSE),0)</f>
        <v>4.1500000000000002E-2</v>
      </c>
      <c r="E963" s="4">
        <f t="shared" ca="1" si="190"/>
        <v>1.6137000000000001E-4</v>
      </c>
      <c r="F963" s="22">
        <f t="shared" si="202"/>
        <v>1.115</v>
      </c>
      <c r="G963" s="7">
        <f t="shared" ca="1" si="191"/>
        <v>1.0001799275500001</v>
      </c>
      <c r="H963" s="4">
        <f ca="1">TRUNC(PRODUCT(G$10:G962),15)</f>
        <v>1.19510186254067</v>
      </c>
      <c r="I963" s="4">
        <f t="shared" ca="1" si="198"/>
        <v>1.1890708117656701</v>
      </c>
      <c r="J963" s="4">
        <f t="shared" ca="1" si="192"/>
        <v>1.00507207</v>
      </c>
      <c r="K963" s="4">
        <f t="shared" ca="1" si="193"/>
        <v>10.14414507</v>
      </c>
      <c r="L963" s="23">
        <f>IF(VLOOKUP(A963,$U$12:$AD$125,8)=VLOOKUP(A962,$U$12:$AD$125,8),0,VLOOKUP(A963,U$12:$AD$125,8))</f>
        <v>0</v>
      </c>
      <c r="M963" s="9">
        <f>IF(L963&gt;0,VLOOKUP(L963,T$12:$AC$125,7),0)</f>
        <v>0</v>
      </c>
      <c r="N963" s="10">
        <f t="shared" si="194"/>
        <v>0</v>
      </c>
      <c r="O963" s="10">
        <f t="shared" ca="1" si="195"/>
        <v>10.14414507</v>
      </c>
      <c r="P963" s="24" t="str">
        <f t="shared" si="199"/>
        <v>A+J=</v>
      </c>
      <c r="Q963" s="12">
        <f t="shared" si="200"/>
        <v>44022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</row>
    <row r="964" spans="1:168" x14ac:dyDescent="0.2">
      <c r="A964" s="109">
        <f t="shared" si="196"/>
        <v>43880</v>
      </c>
      <c r="B964" s="4">
        <f t="shared" ca="1" si="201"/>
        <v>2010.50682525</v>
      </c>
      <c r="C964" s="4">
        <f t="shared" si="197"/>
        <v>2000.001</v>
      </c>
      <c r="D964" s="6">
        <f ca="1">IF(A964&lt;$B$1,VLOOKUP(A964,[1]DI!$A$4:$B$15000,2,FALSE),0)</f>
        <v>4.1500000000000002E-2</v>
      </c>
      <c r="E964" s="4">
        <f t="shared" ca="1" si="190"/>
        <v>1.6137000000000001E-4</v>
      </c>
      <c r="F964" s="22">
        <f t="shared" si="202"/>
        <v>1.115</v>
      </c>
      <c r="G964" s="7">
        <f t="shared" ca="1" si="191"/>
        <v>1.0001799275500001</v>
      </c>
      <c r="H964" s="4">
        <f ca="1">TRUNC(PRODUCT(G$10:G963),15)</f>
        <v>1.1953168942907999</v>
      </c>
      <c r="I964" s="4">
        <f t="shared" ca="1" si="198"/>
        <v>1.1890708117656701</v>
      </c>
      <c r="J964" s="4">
        <f t="shared" ca="1" si="192"/>
        <v>1.0052529100000001</v>
      </c>
      <c r="K964" s="4">
        <f t="shared" ca="1" si="193"/>
        <v>10.505825249999999</v>
      </c>
      <c r="L964" s="23">
        <f>IF(VLOOKUP(A964,$U$12:$AD$125,8)=VLOOKUP(A963,$U$12:$AD$125,8),0,VLOOKUP(A964,U$12:$AD$125,8))</f>
        <v>0</v>
      </c>
      <c r="M964" s="9">
        <f>IF(L964&gt;0,VLOOKUP(L964,T$12:$AC$125,7),0)</f>
        <v>0</v>
      </c>
      <c r="N964" s="10">
        <f t="shared" si="194"/>
        <v>0</v>
      </c>
      <c r="O964" s="10">
        <f t="shared" ca="1" si="195"/>
        <v>10.505825249999999</v>
      </c>
      <c r="P964" s="24" t="str">
        <f t="shared" si="199"/>
        <v>A+J=</v>
      </c>
      <c r="Q964" s="12">
        <f t="shared" si="200"/>
        <v>44022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</row>
    <row r="965" spans="1:168" x14ac:dyDescent="0.2">
      <c r="A965" s="109">
        <f t="shared" si="196"/>
        <v>43881</v>
      </c>
      <c r="B965" s="4">
        <f t="shared" ca="1" si="201"/>
        <v>2010.86856543</v>
      </c>
      <c r="C965" s="4">
        <f t="shared" si="197"/>
        <v>2000.001</v>
      </c>
      <c r="D965" s="6">
        <f ca="1">IF(A965&lt;$B$1,VLOOKUP(A965,[1]DI!$A$4:$B$15000,2,FALSE),0)</f>
        <v>4.1500000000000002E-2</v>
      </c>
      <c r="E965" s="4">
        <f t="shared" ca="1" si="190"/>
        <v>1.6137000000000001E-4</v>
      </c>
      <c r="F965" s="22">
        <f t="shared" si="202"/>
        <v>1.115</v>
      </c>
      <c r="G965" s="7">
        <f t="shared" ca="1" si="191"/>
        <v>1.0001799275500001</v>
      </c>
      <c r="H965" s="4">
        <f ca="1">TRUNC(PRODUCT(G$10:G964),15)</f>
        <v>1.19553196473106</v>
      </c>
      <c r="I965" s="4">
        <f t="shared" ca="1" si="198"/>
        <v>1.1890708117656701</v>
      </c>
      <c r="J965" s="4">
        <f t="shared" ca="1" si="192"/>
        <v>1.0054337799999999</v>
      </c>
      <c r="K965" s="4">
        <f t="shared" ca="1" si="193"/>
        <v>10.867565430000001</v>
      </c>
      <c r="L965" s="23">
        <f>IF(VLOOKUP(A965,$U$12:$AD$125,8)=VLOOKUP(A964,$U$12:$AD$125,8),0,VLOOKUP(A965,U$12:$AD$125,8))</f>
        <v>0</v>
      </c>
      <c r="M965" s="9">
        <f>IF(L965&gt;0,VLOOKUP(L965,T$12:$AC$125,7),0)</f>
        <v>0</v>
      </c>
      <c r="N965" s="10">
        <f t="shared" si="194"/>
        <v>0</v>
      </c>
      <c r="O965" s="10">
        <f t="shared" ca="1" si="195"/>
        <v>10.867565430000001</v>
      </c>
      <c r="P965" s="24" t="str">
        <f t="shared" si="199"/>
        <v>A+J=</v>
      </c>
      <c r="Q965" s="12">
        <f t="shared" si="200"/>
        <v>44022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</row>
    <row r="966" spans="1:168" x14ac:dyDescent="0.2">
      <c r="A966" s="109">
        <f t="shared" si="196"/>
        <v>43882</v>
      </c>
      <c r="B966" s="4">
        <f t="shared" ca="1" si="201"/>
        <v>2011.23038561</v>
      </c>
      <c r="C966" s="4">
        <f t="shared" si="197"/>
        <v>2000.001</v>
      </c>
      <c r="D966" s="6">
        <f ca="1">IF(A966&lt;$B$1,VLOOKUP(A966,[1]DI!$A$4:$B$15000,2,FALSE),0)</f>
        <v>4.1500000000000002E-2</v>
      </c>
      <c r="E966" s="4">
        <f t="shared" ca="1" si="190"/>
        <v>1.6137000000000001E-4</v>
      </c>
      <c r="F966" s="22">
        <f t="shared" si="202"/>
        <v>1.115</v>
      </c>
      <c r="G966" s="7">
        <f t="shared" ca="1" si="191"/>
        <v>1.0001799275500001</v>
      </c>
      <c r="H966" s="4">
        <f ca="1">TRUNC(PRODUCT(G$10:G965),15)</f>
        <v>1.1957470738684199</v>
      </c>
      <c r="I966" s="4">
        <f t="shared" ca="1" si="198"/>
        <v>1.1890708117656701</v>
      </c>
      <c r="J966" s="4">
        <f t="shared" ca="1" si="192"/>
        <v>1.00561469</v>
      </c>
      <c r="K966" s="4">
        <f t="shared" ca="1" si="193"/>
        <v>11.22938561</v>
      </c>
      <c r="L966" s="23">
        <f>IF(VLOOKUP(A966,$U$12:$AD$125,8)=VLOOKUP(A965,$U$12:$AD$125,8),0,VLOOKUP(A966,U$12:$AD$125,8))</f>
        <v>0</v>
      </c>
      <c r="M966" s="9">
        <f>IF(L966&gt;0,VLOOKUP(L966,T$12:$AC$125,7),0)</f>
        <v>0</v>
      </c>
      <c r="N966" s="10">
        <f t="shared" si="194"/>
        <v>0</v>
      </c>
      <c r="O966" s="10">
        <f t="shared" ca="1" si="195"/>
        <v>11.22938561</v>
      </c>
      <c r="P966" s="24" t="str">
        <f t="shared" si="199"/>
        <v>A+J=</v>
      </c>
      <c r="Q966" s="12">
        <f t="shared" si="200"/>
        <v>44022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</row>
    <row r="967" spans="1:168" x14ac:dyDescent="0.2">
      <c r="A967" s="109">
        <f t="shared" si="196"/>
        <v>43883</v>
      </c>
      <c r="B967" s="4">
        <f t="shared" ca="1" si="201"/>
        <v>2011.5922657900001</v>
      </c>
      <c r="C967" s="4">
        <f t="shared" si="197"/>
        <v>2000.001</v>
      </c>
      <c r="D967" s="6">
        <f ca="1">IF(A967&lt;$B$1,VLOOKUP(A967,[1]DI!$A$4:$B$15000,2,FALSE),0)</f>
        <v>0</v>
      </c>
      <c r="E967" s="4">
        <f t="shared" ca="1" si="190"/>
        <v>0</v>
      </c>
      <c r="F967" s="22">
        <f t="shared" si="202"/>
        <v>1.115</v>
      </c>
      <c r="G967" s="7">
        <f t="shared" ca="1" si="191"/>
        <v>1</v>
      </c>
      <c r="H967" s="4">
        <f ca="1">TRUNC(PRODUCT(G$10:G966),15)</f>
        <v>1.19596222170984</v>
      </c>
      <c r="I967" s="4">
        <f t="shared" ca="1" si="198"/>
        <v>1.1890708117656701</v>
      </c>
      <c r="J967" s="4">
        <f t="shared" ca="1" si="192"/>
        <v>1.0057956299999999</v>
      </c>
      <c r="K967" s="4">
        <f t="shared" ca="1" si="193"/>
        <v>11.59126579</v>
      </c>
      <c r="L967" s="23">
        <f>IF(VLOOKUP(A967,$U$12:$AD$125,8)=VLOOKUP(A966,$U$12:$AD$125,8),0,VLOOKUP(A967,U$12:$AD$125,8))</f>
        <v>0</v>
      </c>
      <c r="M967" s="9">
        <f>IF(L967&gt;0,VLOOKUP(L967,T$12:$AC$125,7),0)</f>
        <v>0</v>
      </c>
      <c r="N967" s="10">
        <f t="shared" si="194"/>
        <v>0</v>
      </c>
      <c r="O967" s="10">
        <f t="shared" ca="1" si="195"/>
        <v>11.59126579</v>
      </c>
      <c r="P967" s="24" t="str">
        <f t="shared" si="199"/>
        <v>A+J=</v>
      </c>
      <c r="Q967" s="12">
        <f t="shared" si="200"/>
        <v>44022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</row>
    <row r="968" spans="1:168" x14ac:dyDescent="0.2">
      <c r="A968" s="109">
        <f t="shared" si="196"/>
        <v>43884</v>
      </c>
      <c r="B968" s="4">
        <f t="shared" ca="1" si="201"/>
        <v>2011.5922657900001</v>
      </c>
      <c r="C968" s="4">
        <f t="shared" si="197"/>
        <v>2000.001</v>
      </c>
      <c r="D968" s="6">
        <f ca="1">IF(A968&lt;$B$1,VLOOKUP(A968,[1]DI!$A$4:$B$15000,2,FALSE),0)</f>
        <v>0</v>
      </c>
      <c r="E968" s="4">
        <f t="shared" ca="1" si="190"/>
        <v>0</v>
      </c>
      <c r="F968" s="22">
        <f t="shared" si="202"/>
        <v>1.115</v>
      </c>
      <c r="G968" s="7">
        <f t="shared" ca="1" si="191"/>
        <v>1</v>
      </c>
      <c r="H968" s="4">
        <f ca="1">TRUNC(PRODUCT(G$10:G967),15)</f>
        <v>1.19596222170984</v>
      </c>
      <c r="I968" s="4">
        <f t="shared" ca="1" si="198"/>
        <v>1.1890708117656701</v>
      </c>
      <c r="J968" s="4">
        <f t="shared" ca="1" si="192"/>
        <v>1.0057956299999999</v>
      </c>
      <c r="K968" s="4">
        <f t="shared" ca="1" si="193"/>
        <v>11.59126579</v>
      </c>
      <c r="L968" s="23">
        <f>IF(VLOOKUP(A968,$U$12:$AD$125,8)=VLOOKUP(A967,$U$12:$AD$125,8),0,VLOOKUP(A968,U$12:$AD$125,8))</f>
        <v>0</v>
      </c>
      <c r="M968" s="9">
        <f>IF(L968&gt;0,VLOOKUP(L968,T$12:$AC$125,7),0)</f>
        <v>0</v>
      </c>
      <c r="N968" s="10">
        <f t="shared" si="194"/>
        <v>0</v>
      </c>
      <c r="O968" s="10">
        <f t="shared" ca="1" si="195"/>
        <v>11.59126579</v>
      </c>
      <c r="P968" s="24" t="str">
        <f t="shared" si="199"/>
        <v>A+J=</v>
      </c>
      <c r="Q968" s="12">
        <f t="shared" si="200"/>
        <v>44022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</row>
    <row r="969" spans="1:168" x14ac:dyDescent="0.2">
      <c r="A969" s="109">
        <f t="shared" si="196"/>
        <v>43885</v>
      </c>
      <c r="B969" s="4">
        <f t="shared" ca="1" si="201"/>
        <v>2011.5922657900001</v>
      </c>
      <c r="C969" s="4">
        <f t="shared" si="197"/>
        <v>2000.001</v>
      </c>
      <c r="D969" s="6">
        <f ca="1">IF(A969&lt;$B$1,VLOOKUP(A969,[1]DI!$A$4:$B$15000,2,FALSE),0)</f>
        <v>0</v>
      </c>
      <c r="E969" s="4">
        <f t="shared" ca="1" si="190"/>
        <v>0</v>
      </c>
      <c r="F969" s="22">
        <f t="shared" si="202"/>
        <v>1.115</v>
      </c>
      <c r="G969" s="7">
        <f t="shared" ca="1" si="191"/>
        <v>1</v>
      </c>
      <c r="H969" s="4">
        <f ca="1">TRUNC(PRODUCT(G$10:G968),15)</f>
        <v>1.19596222170984</v>
      </c>
      <c r="I969" s="4">
        <f t="shared" ca="1" si="198"/>
        <v>1.1890708117656701</v>
      </c>
      <c r="J969" s="4">
        <f t="shared" ca="1" si="192"/>
        <v>1.0057956299999999</v>
      </c>
      <c r="K969" s="4">
        <f t="shared" ca="1" si="193"/>
        <v>11.59126579</v>
      </c>
      <c r="L969" s="23">
        <f>IF(VLOOKUP(A969,$U$12:$AD$125,8)=VLOOKUP(A968,$U$12:$AD$125,8),0,VLOOKUP(A969,U$12:$AD$125,8))</f>
        <v>0</v>
      </c>
      <c r="M969" s="9">
        <f>IF(L969&gt;0,VLOOKUP(L969,T$12:$AC$125,7),0)</f>
        <v>0</v>
      </c>
      <c r="N969" s="10">
        <f t="shared" si="194"/>
        <v>0</v>
      </c>
      <c r="O969" s="10">
        <f t="shared" ca="1" si="195"/>
        <v>11.59126579</v>
      </c>
      <c r="P969" s="24" t="str">
        <f t="shared" si="199"/>
        <v>A+J=</v>
      </c>
      <c r="Q969" s="12">
        <f t="shared" si="200"/>
        <v>44022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</row>
    <row r="970" spans="1:168" x14ac:dyDescent="0.2">
      <c r="A970" s="109">
        <f t="shared" si="196"/>
        <v>43886</v>
      </c>
      <c r="B970" s="4">
        <f t="shared" ca="1" si="201"/>
        <v>2011.5922657900001</v>
      </c>
      <c r="C970" s="4">
        <f t="shared" si="197"/>
        <v>2000.001</v>
      </c>
      <c r="D970" s="6">
        <f ca="1">IF(A970&lt;$B$1,VLOOKUP(A970,[1]DI!$A$4:$B$15000,2,FALSE),0)</f>
        <v>0</v>
      </c>
      <c r="E970" s="4">
        <f t="shared" ref="E970:E1033" ca="1" si="203">ROUND((((1+D970)^(1/252)-1)),8)</f>
        <v>0</v>
      </c>
      <c r="F970" s="22">
        <f t="shared" si="202"/>
        <v>1.115</v>
      </c>
      <c r="G970" s="7">
        <f t="shared" ref="G970:G1033" ca="1" si="204">TRUNC((1+(E970*F970)),15)</f>
        <v>1</v>
      </c>
      <c r="H970" s="4">
        <f ca="1">TRUNC(PRODUCT(G$10:G969),15)</f>
        <v>1.19596222170984</v>
      </c>
      <c r="I970" s="4">
        <f t="shared" ca="1" si="198"/>
        <v>1.1890708117656701</v>
      </c>
      <c r="J970" s="4">
        <f t="shared" ref="J970:J1033" ca="1" si="205">ROUND(TRUNC(H970/I970,15),8)</f>
        <v>1.0057956299999999</v>
      </c>
      <c r="K970" s="4">
        <f t="shared" ref="K970:K1033" ca="1" si="206">TRUNC((C970*(J970-1)),8)</f>
        <v>11.59126579</v>
      </c>
      <c r="L970" s="23">
        <f>IF(VLOOKUP(A970,$U$12:$AD$125,8)=VLOOKUP(A969,$U$12:$AD$125,8),0,VLOOKUP(A970,U$12:$AD$125,8))</f>
        <v>0</v>
      </c>
      <c r="M970" s="9">
        <f>IF(L970&gt;0,VLOOKUP(L970,T$12:$AC$125,7),0)</f>
        <v>0</v>
      </c>
      <c r="N970" s="10">
        <f t="shared" ref="N970:N1033" si="207">IF(M970&gt;0,(C970*M970),0)</f>
        <v>0</v>
      </c>
      <c r="O970" s="10">
        <f t="shared" ref="O970:O1033" ca="1" si="208">(K970+N970)</f>
        <v>11.59126579</v>
      </c>
      <c r="P970" s="24" t="str">
        <f t="shared" si="199"/>
        <v>A+J=</v>
      </c>
      <c r="Q970" s="12">
        <f t="shared" si="200"/>
        <v>44022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</row>
    <row r="971" spans="1:168" x14ac:dyDescent="0.2">
      <c r="A971" s="109">
        <f t="shared" ref="A971:A1034" si="209">(A970+1)</f>
        <v>43887</v>
      </c>
      <c r="B971" s="4">
        <f t="shared" ca="1" si="201"/>
        <v>2011.5922657900001</v>
      </c>
      <c r="C971" s="4">
        <f t="shared" ref="C971:C1034" si="210">TRUNC(C970-N970,6)</f>
        <v>2000.001</v>
      </c>
      <c r="D971" s="6">
        <f ca="1">IF(A971&lt;$B$1,VLOOKUP(A971,[1]DI!$A$4:$B$15000,2,FALSE),0)</f>
        <v>4.1500000000000002E-2</v>
      </c>
      <c r="E971" s="4">
        <f t="shared" ca="1" si="203"/>
        <v>1.6137000000000001E-4</v>
      </c>
      <c r="F971" s="22">
        <f t="shared" si="202"/>
        <v>1.115</v>
      </c>
      <c r="G971" s="7">
        <f t="shared" ca="1" si="204"/>
        <v>1.0001799275500001</v>
      </c>
      <c r="H971" s="4">
        <f ca="1">TRUNC(PRODUCT(G$10:G970),15)</f>
        <v>1.19596222170984</v>
      </c>
      <c r="I971" s="4">
        <f t="shared" ref="I971:I1034" ca="1" si="211">IF(OR(L970&gt;0,L970="E"),H970,I970)</f>
        <v>1.1890708117656701</v>
      </c>
      <c r="J971" s="4">
        <f t="shared" ca="1" si="205"/>
        <v>1.0057956299999999</v>
      </c>
      <c r="K971" s="4">
        <f t="shared" ca="1" si="206"/>
        <v>11.59126579</v>
      </c>
      <c r="L971" s="23">
        <f>IF(VLOOKUP(A971,$U$12:$AD$125,8)=VLOOKUP(A970,$U$12:$AD$125,8),0,VLOOKUP(A971,U$12:$AD$125,8))</f>
        <v>0</v>
      </c>
      <c r="M971" s="9">
        <f>IF(L971&gt;0,VLOOKUP(L971,T$12:$AC$125,7),0)</f>
        <v>0</v>
      </c>
      <c r="N971" s="10">
        <f t="shared" si="207"/>
        <v>0</v>
      </c>
      <c r="O971" s="10">
        <f t="shared" ca="1" si="208"/>
        <v>11.59126579</v>
      </c>
      <c r="P971" s="24" t="str">
        <f t="shared" ref="P971:P1034" si="212">IF(L970&gt;0,VLOOKUP(A970,$U$12:$AD$125,9),P970)</f>
        <v>A+J=</v>
      </c>
      <c r="Q971" s="12">
        <f t="shared" ref="Q971:Q1034" si="213">IF(L970&gt;0,VLOOKUP(A970,$U$12:$AD$125,10),Q970)</f>
        <v>44022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</row>
    <row r="972" spans="1:168" x14ac:dyDescent="0.2">
      <c r="A972" s="109">
        <f t="shared" si="209"/>
        <v>43888</v>
      </c>
      <c r="B972" s="4">
        <f t="shared" ca="1" si="201"/>
        <v>2011.95420597</v>
      </c>
      <c r="C972" s="4">
        <f t="shared" si="210"/>
        <v>2000.001</v>
      </c>
      <c r="D972" s="6">
        <f ca="1">IF(A972&lt;$B$1,VLOOKUP(A972,[1]DI!$A$4:$B$15000,2,FALSE),0)</f>
        <v>4.1500000000000002E-2</v>
      </c>
      <c r="E972" s="4">
        <f t="shared" ca="1" si="203"/>
        <v>1.6137000000000001E-4</v>
      </c>
      <c r="F972" s="22">
        <f t="shared" si="202"/>
        <v>1.115</v>
      </c>
      <c r="G972" s="7">
        <f t="shared" ca="1" si="204"/>
        <v>1.0001799275500001</v>
      </c>
      <c r="H972" s="4">
        <f ca="1">TRUNC(PRODUCT(G$10:G971),15)</f>
        <v>1.19617740826229</v>
      </c>
      <c r="I972" s="4">
        <f t="shared" ca="1" si="211"/>
        <v>1.1890708117656701</v>
      </c>
      <c r="J972" s="4">
        <f t="shared" ca="1" si="205"/>
        <v>1.0059766000000001</v>
      </c>
      <c r="K972" s="4">
        <f t="shared" ca="1" si="206"/>
        <v>11.953205970000001</v>
      </c>
      <c r="L972" s="23">
        <f>IF(VLOOKUP(A972,$U$12:$AD$125,8)=VLOOKUP(A971,$U$12:$AD$125,8),0,VLOOKUP(A972,U$12:$AD$125,8))</f>
        <v>0</v>
      </c>
      <c r="M972" s="9">
        <f>IF(L972&gt;0,VLOOKUP(L972,T$12:$AC$125,7),0)</f>
        <v>0</v>
      </c>
      <c r="N972" s="10">
        <f t="shared" si="207"/>
        <v>0</v>
      </c>
      <c r="O972" s="10">
        <f t="shared" ca="1" si="208"/>
        <v>11.953205970000001</v>
      </c>
      <c r="P972" s="24" t="str">
        <f t="shared" si="212"/>
        <v>A+J=</v>
      </c>
      <c r="Q972" s="12">
        <f t="shared" si="213"/>
        <v>44022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</row>
    <row r="973" spans="1:168" x14ac:dyDescent="0.2">
      <c r="A973" s="109">
        <f t="shared" si="209"/>
        <v>43889</v>
      </c>
      <c r="B973" s="4">
        <f t="shared" ca="1" si="201"/>
        <v>2012.31620615</v>
      </c>
      <c r="C973" s="4">
        <f t="shared" si="210"/>
        <v>2000.001</v>
      </c>
      <c r="D973" s="6">
        <f ca="1">IF(A973&lt;$B$1,VLOOKUP(A973,[1]DI!$A$4:$B$15000,2,FALSE),0)</f>
        <v>4.1500000000000002E-2</v>
      </c>
      <c r="E973" s="4">
        <f t="shared" ca="1" si="203"/>
        <v>1.6137000000000001E-4</v>
      </c>
      <c r="F973" s="22">
        <f t="shared" si="202"/>
        <v>1.115</v>
      </c>
      <c r="G973" s="7">
        <f t="shared" ca="1" si="204"/>
        <v>1.0001799275500001</v>
      </c>
      <c r="H973" s="4">
        <f ca="1">TRUNC(PRODUCT(G$10:G972),15)</f>
        <v>1.19639263353272</v>
      </c>
      <c r="I973" s="4">
        <f t="shared" ca="1" si="211"/>
        <v>1.1890708117656701</v>
      </c>
      <c r="J973" s="4">
        <f t="shared" ca="1" si="205"/>
        <v>1.0061576000000001</v>
      </c>
      <c r="K973" s="4">
        <f t="shared" ca="1" si="206"/>
        <v>12.31520615</v>
      </c>
      <c r="L973" s="23">
        <f>IF(VLOOKUP(A973,$U$12:$AD$125,8)=VLOOKUP(A972,$U$12:$AD$125,8),0,VLOOKUP(A973,U$12:$AD$125,8))</f>
        <v>0</v>
      </c>
      <c r="M973" s="9">
        <f>IF(L973&gt;0,VLOOKUP(L973,T$12:$AC$125,7),0)</f>
        <v>0</v>
      </c>
      <c r="N973" s="10">
        <f t="shared" si="207"/>
        <v>0</v>
      </c>
      <c r="O973" s="10">
        <f t="shared" ca="1" si="208"/>
        <v>12.31520615</v>
      </c>
      <c r="P973" s="24" t="str">
        <f t="shared" si="212"/>
        <v>A+J=</v>
      </c>
      <c r="Q973" s="12">
        <f t="shared" si="213"/>
        <v>44022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</row>
    <row r="974" spans="1:168" x14ac:dyDescent="0.2">
      <c r="A974" s="109">
        <f t="shared" si="209"/>
        <v>43890</v>
      </c>
      <c r="B974" s="4">
        <f t="shared" ca="1" si="201"/>
        <v>2012.67826633</v>
      </c>
      <c r="C974" s="4">
        <f t="shared" si="210"/>
        <v>2000.001</v>
      </c>
      <c r="D974" s="6">
        <f ca="1">IF(A974&lt;$B$1,VLOOKUP(A974,[1]DI!$A$4:$B$15000,2,FALSE),0)</f>
        <v>0</v>
      </c>
      <c r="E974" s="4">
        <f t="shared" ca="1" si="203"/>
        <v>0</v>
      </c>
      <c r="F974" s="22">
        <f t="shared" si="202"/>
        <v>1.115</v>
      </c>
      <c r="G974" s="7">
        <f t="shared" ca="1" si="204"/>
        <v>1</v>
      </c>
      <c r="H974" s="4">
        <f ca="1">TRUNC(PRODUCT(G$10:G973),15)</f>
        <v>1.19660789752811</v>
      </c>
      <c r="I974" s="4">
        <f t="shared" ca="1" si="211"/>
        <v>1.1890708117656701</v>
      </c>
      <c r="J974" s="4">
        <f t="shared" ca="1" si="205"/>
        <v>1.0063386299999999</v>
      </c>
      <c r="K974" s="4">
        <f t="shared" ca="1" si="206"/>
        <v>12.67726633</v>
      </c>
      <c r="L974" s="23">
        <f>IF(VLOOKUP(A974,$U$12:$AD$125,8)=VLOOKUP(A973,$U$12:$AD$125,8),0,VLOOKUP(A974,U$12:$AD$125,8))</f>
        <v>0</v>
      </c>
      <c r="M974" s="9">
        <f>IF(L974&gt;0,VLOOKUP(L974,T$12:$AC$125,7),0)</f>
        <v>0</v>
      </c>
      <c r="N974" s="10">
        <f t="shared" si="207"/>
        <v>0</v>
      </c>
      <c r="O974" s="10">
        <f t="shared" ca="1" si="208"/>
        <v>12.67726633</v>
      </c>
      <c r="P974" s="24" t="str">
        <f t="shared" si="212"/>
        <v>A+J=</v>
      </c>
      <c r="Q974" s="12">
        <f t="shared" si="213"/>
        <v>44022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</row>
    <row r="975" spans="1:168" x14ac:dyDescent="0.2">
      <c r="A975" s="109">
        <f t="shared" si="209"/>
        <v>43891</v>
      </c>
      <c r="B975" s="4">
        <f t="shared" ca="1" si="201"/>
        <v>2012.67826633</v>
      </c>
      <c r="C975" s="4">
        <f t="shared" si="210"/>
        <v>2000.001</v>
      </c>
      <c r="D975" s="6">
        <f ca="1">IF(A975&lt;$B$1,VLOOKUP(A975,[1]DI!$A$4:$B$15000,2,FALSE),0)</f>
        <v>0</v>
      </c>
      <c r="E975" s="4">
        <f t="shared" ca="1" si="203"/>
        <v>0</v>
      </c>
      <c r="F975" s="22">
        <f t="shared" si="202"/>
        <v>1.115</v>
      </c>
      <c r="G975" s="7">
        <f t="shared" ca="1" si="204"/>
        <v>1</v>
      </c>
      <c r="H975" s="4">
        <f ca="1">TRUNC(PRODUCT(G$10:G974),15)</f>
        <v>1.19660789752811</v>
      </c>
      <c r="I975" s="4">
        <f t="shared" ca="1" si="211"/>
        <v>1.1890708117656701</v>
      </c>
      <c r="J975" s="4">
        <f t="shared" ca="1" si="205"/>
        <v>1.0063386299999999</v>
      </c>
      <c r="K975" s="4">
        <f t="shared" ca="1" si="206"/>
        <v>12.67726633</v>
      </c>
      <c r="L975" s="23">
        <f>IF(VLOOKUP(A975,$U$12:$AD$125,8)=VLOOKUP(A974,$U$12:$AD$125,8),0,VLOOKUP(A975,U$12:$AD$125,8))</f>
        <v>0</v>
      </c>
      <c r="M975" s="9">
        <f>IF(L975&gt;0,VLOOKUP(L975,T$12:$AC$125,7),0)</f>
        <v>0</v>
      </c>
      <c r="N975" s="10">
        <f t="shared" si="207"/>
        <v>0</v>
      </c>
      <c r="O975" s="10">
        <f t="shared" ca="1" si="208"/>
        <v>12.67726633</v>
      </c>
      <c r="P975" s="24" t="str">
        <f t="shared" si="212"/>
        <v>A+J=</v>
      </c>
      <c r="Q975" s="12">
        <f t="shared" si="213"/>
        <v>44022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</row>
    <row r="976" spans="1:168" x14ac:dyDescent="0.2">
      <c r="A976" s="109">
        <f t="shared" si="209"/>
        <v>43892</v>
      </c>
      <c r="B976" s="4">
        <f t="shared" ca="1" si="201"/>
        <v>2012.67826633</v>
      </c>
      <c r="C976" s="4">
        <f t="shared" si="210"/>
        <v>2000.001</v>
      </c>
      <c r="D976" s="6">
        <f ca="1">IF(A976&lt;$B$1,VLOOKUP(A976,[1]DI!$A$4:$B$15000,2,FALSE),0)</f>
        <v>4.1500000000000002E-2</v>
      </c>
      <c r="E976" s="4">
        <f t="shared" ca="1" si="203"/>
        <v>1.6137000000000001E-4</v>
      </c>
      <c r="F976" s="22">
        <f t="shared" si="202"/>
        <v>1.115</v>
      </c>
      <c r="G976" s="7">
        <f t="shared" ca="1" si="204"/>
        <v>1.0001799275500001</v>
      </c>
      <c r="H976" s="4">
        <f ca="1">TRUNC(PRODUCT(G$10:G975),15)</f>
        <v>1.19660789752811</v>
      </c>
      <c r="I976" s="4">
        <f t="shared" ca="1" si="211"/>
        <v>1.1890708117656701</v>
      </c>
      <c r="J976" s="4">
        <f t="shared" ca="1" si="205"/>
        <v>1.0063386299999999</v>
      </c>
      <c r="K976" s="4">
        <f t="shared" ca="1" si="206"/>
        <v>12.67726633</v>
      </c>
      <c r="L976" s="23">
        <f>IF(VLOOKUP(A976,$U$12:$AD$125,8)=VLOOKUP(A975,$U$12:$AD$125,8),0,VLOOKUP(A976,U$12:$AD$125,8))</f>
        <v>0</v>
      </c>
      <c r="M976" s="9">
        <f>IF(L976&gt;0,VLOOKUP(L976,T$12:$AC$125,7),0)</f>
        <v>0</v>
      </c>
      <c r="N976" s="10">
        <f t="shared" si="207"/>
        <v>0</v>
      </c>
      <c r="O976" s="10">
        <f t="shared" ca="1" si="208"/>
        <v>12.67726633</v>
      </c>
      <c r="P976" s="24" t="str">
        <f t="shared" si="212"/>
        <v>A+J=</v>
      </c>
      <c r="Q976" s="12">
        <f t="shared" si="213"/>
        <v>44022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</row>
    <row r="977" spans="1:171" x14ac:dyDescent="0.2">
      <c r="A977" s="109">
        <f t="shared" si="209"/>
        <v>43893</v>
      </c>
      <c r="B977" s="4">
        <f t="shared" ca="1" si="201"/>
        <v>2013.0404065099999</v>
      </c>
      <c r="C977" s="4">
        <f t="shared" si="210"/>
        <v>2000.001</v>
      </c>
      <c r="D977" s="6">
        <f ca="1">IF(A977&lt;$B$1,VLOOKUP(A977,[1]DI!$A$4:$B$15000,2,FALSE),0)</f>
        <v>4.1500000000000002E-2</v>
      </c>
      <c r="E977" s="4">
        <f t="shared" ca="1" si="203"/>
        <v>1.6137000000000001E-4</v>
      </c>
      <c r="F977" s="22">
        <f t="shared" si="202"/>
        <v>1.115</v>
      </c>
      <c r="G977" s="7">
        <f t="shared" ca="1" si="204"/>
        <v>1.0001799275500001</v>
      </c>
      <c r="H977" s="4">
        <f ca="1">TRUNC(PRODUCT(G$10:G976),15)</f>
        <v>1.19682320025543</v>
      </c>
      <c r="I977" s="4">
        <f t="shared" ca="1" si="211"/>
        <v>1.1890708117656701</v>
      </c>
      <c r="J977" s="4">
        <f t="shared" ca="1" si="205"/>
        <v>1.0065196999999999</v>
      </c>
      <c r="K977" s="4">
        <f t="shared" ca="1" si="206"/>
        <v>13.039406509999999</v>
      </c>
      <c r="L977" s="23">
        <f>IF(VLOOKUP(A977,$U$12:$AD$125,8)=VLOOKUP(A976,$U$12:$AD$125,8),0,VLOOKUP(A977,U$12:$AD$125,8))</f>
        <v>0</v>
      </c>
      <c r="M977" s="9">
        <f>IF(L977&gt;0,VLOOKUP(L977,T$12:$AC$125,7),0)</f>
        <v>0</v>
      </c>
      <c r="N977" s="10">
        <f t="shared" si="207"/>
        <v>0</v>
      </c>
      <c r="O977" s="10">
        <f t="shared" ca="1" si="208"/>
        <v>13.039406509999999</v>
      </c>
      <c r="P977" s="24" t="str">
        <f t="shared" si="212"/>
        <v>A+J=</v>
      </c>
      <c r="Q977" s="12">
        <f t="shared" si="213"/>
        <v>44022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</row>
    <row r="978" spans="1:171" x14ac:dyDescent="0.2">
      <c r="A978" s="109">
        <f t="shared" si="209"/>
        <v>43894</v>
      </c>
      <c r="B978" s="4">
        <f t="shared" ca="1" si="201"/>
        <v>2013.4026067</v>
      </c>
      <c r="C978" s="4">
        <f t="shared" si="210"/>
        <v>2000.001</v>
      </c>
      <c r="D978" s="6">
        <f ca="1">IF(A978&lt;$B$1,VLOOKUP(A978,[1]DI!$A$4:$B$15000,2,FALSE),0)</f>
        <v>4.1500000000000002E-2</v>
      </c>
      <c r="E978" s="4">
        <f t="shared" ca="1" si="203"/>
        <v>1.6137000000000001E-4</v>
      </c>
      <c r="F978" s="22">
        <f t="shared" si="202"/>
        <v>1.115</v>
      </c>
      <c r="G978" s="7">
        <f t="shared" ca="1" si="204"/>
        <v>1.0001799275500001</v>
      </c>
      <c r="H978" s="4">
        <f ca="1">TRUNC(PRODUCT(G$10:G977),15)</f>
        <v>1.19703854172163</v>
      </c>
      <c r="I978" s="4">
        <f t="shared" ca="1" si="211"/>
        <v>1.1890708117656701</v>
      </c>
      <c r="J978" s="4">
        <f t="shared" ca="1" si="205"/>
        <v>1.0067008</v>
      </c>
      <c r="K978" s="4">
        <f t="shared" ca="1" si="206"/>
        <v>13.4016067</v>
      </c>
      <c r="L978" s="23">
        <f>IF(VLOOKUP(A978,$U$12:$AD$125,8)=VLOOKUP(A977,$U$12:$AD$125,8),0,VLOOKUP(A978,U$12:$AD$125,8))</f>
        <v>0</v>
      </c>
      <c r="M978" s="9">
        <f>IF(L978&gt;0,VLOOKUP(L978,T$12:$AC$125,7),0)</f>
        <v>0</v>
      </c>
      <c r="N978" s="10">
        <f t="shared" si="207"/>
        <v>0</v>
      </c>
      <c r="O978" s="10">
        <f t="shared" ca="1" si="208"/>
        <v>13.4016067</v>
      </c>
      <c r="P978" s="24" t="str">
        <f t="shared" si="212"/>
        <v>A+J=</v>
      </c>
      <c r="Q978" s="12">
        <f t="shared" si="213"/>
        <v>44022</v>
      </c>
      <c r="R978" s="13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8"/>
      <c r="FN978" s="38"/>
      <c r="FO978" s="38"/>
    </row>
    <row r="979" spans="1:171" x14ac:dyDescent="0.2">
      <c r="A979" s="109">
        <f t="shared" si="209"/>
        <v>43895</v>
      </c>
      <c r="B979" s="4">
        <f t="shared" ca="1" si="201"/>
        <v>2013.7648868799999</v>
      </c>
      <c r="C979" s="4">
        <f t="shared" si="210"/>
        <v>2000.001</v>
      </c>
      <c r="D979" s="6">
        <f ca="1">IF(A979&lt;$B$1,VLOOKUP(A979,[1]DI!$A$4:$B$15000,2,FALSE),0)</f>
        <v>4.1500000000000002E-2</v>
      </c>
      <c r="E979" s="4">
        <f t="shared" ca="1" si="203"/>
        <v>1.6137000000000001E-4</v>
      </c>
      <c r="F979" s="22">
        <f t="shared" si="202"/>
        <v>1.115</v>
      </c>
      <c r="G979" s="7">
        <f t="shared" ca="1" si="204"/>
        <v>1.0001799275500001</v>
      </c>
      <c r="H979" s="4">
        <f ca="1">TRUNC(PRODUCT(G$10:G978),15)</f>
        <v>1.1972539219336999</v>
      </c>
      <c r="I979" s="4">
        <f t="shared" ca="1" si="211"/>
        <v>1.1890708117656701</v>
      </c>
      <c r="J979" s="4">
        <f t="shared" ca="1" si="205"/>
        <v>1.00688194</v>
      </c>
      <c r="K979" s="4">
        <f t="shared" ca="1" si="206"/>
        <v>13.763886879999999</v>
      </c>
      <c r="L979" s="23">
        <f>IF(VLOOKUP(A979,$U$12:$AD$125,8)=VLOOKUP(A978,$U$12:$AD$125,8),0,VLOOKUP(A979,U$12:$AD$125,8))</f>
        <v>0</v>
      </c>
      <c r="M979" s="9">
        <f>IF(L979&gt;0,VLOOKUP(L979,T$12:$AC$125,7),0)</f>
        <v>0</v>
      </c>
      <c r="N979" s="10">
        <f t="shared" si="207"/>
        <v>0</v>
      </c>
      <c r="O979" s="10">
        <f t="shared" ca="1" si="208"/>
        <v>13.763886879999999</v>
      </c>
      <c r="P979" s="24" t="str">
        <f t="shared" si="212"/>
        <v>A+J=</v>
      </c>
      <c r="Q979" s="12">
        <f t="shared" si="213"/>
        <v>44022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</row>
    <row r="980" spans="1:171" x14ac:dyDescent="0.2">
      <c r="A980" s="109">
        <f t="shared" si="209"/>
        <v>43896</v>
      </c>
      <c r="B980" s="4">
        <f t="shared" ca="1" si="201"/>
        <v>2014.12720706</v>
      </c>
      <c r="C980" s="4">
        <f t="shared" si="210"/>
        <v>2000.001</v>
      </c>
      <c r="D980" s="6">
        <f ca="1">IF(A980&lt;$B$1,VLOOKUP(A980,[1]DI!$A$4:$B$15000,2,FALSE),0)</f>
        <v>4.1500000000000002E-2</v>
      </c>
      <c r="E980" s="4">
        <f t="shared" ca="1" si="203"/>
        <v>1.6137000000000001E-4</v>
      </c>
      <c r="F980" s="22">
        <f t="shared" si="202"/>
        <v>1.115</v>
      </c>
      <c r="G980" s="7">
        <f t="shared" ca="1" si="204"/>
        <v>1.0001799275500001</v>
      </c>
      <c r="H980" s="4">
        <f ca="1">TRUNC(PRODUCT(G$10:G979),15)</f>
        <v>1.1974693408985999</v>
      </c>
      <c r="I980" s="4">
        <f t="shared" ca="1" si="211"/>
        <v>1.1890708117656701</v>
      </c>
      <c r="J980" s="4">
        <f t="shared" ca="1" si="205"/>
        <v>1.0070631000000001</v>
      </c>
      <c r="K980" s="4">
        <f t="shared" ca="1" si="206"/>
        <v>14.12620706</v>
      </c>
      <c r="L980" s="23">
        <f>IF(VLOOKUP(A980,$U$12:$AD$125,8)=VLOOKUP(A979,$U$12:$AD$125,8),0,VLOOKUP(A980,U$12:$AD$125,8))</f>
        <v>0</v>
      </c>
      <c r="M980" s="9">
        <f>IF(L980&gt;0,VLOOKUP(L980,T$12:$AC$125,7),0)</f>
        <v>0</v>
      </c>
      <c r="N980" s="10">
        <f t="shared" si="207"/>
        <v>0</v>
      </c>
      <c r="O980" s="10">
        <f t="shared" ca="1" si="208"/>
        <v>14.12620706</v>
      </c>
      <c r="P980" s="24" t="str">
        <f t="shared" si="212"/>
        <v>A+J=</v>
      </c>
      <c r="Q980" s="12">
        <f t="shared" si="213"/>
        <v>44022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</row>
    <row r="981" spans="1:171" x14ac:dyDescent="0.2">
      <c r="A981" s="109">
        <f t="shared" si="209"/>
        <v>43897</v>
      </c>
      <c r="B981" s="4">
        <f t="shared" ca="1" si="201"/>
        <v>2014.4896072399999</v>
      </c>
      <c r="C981" s="4">
        <f t="shared" si="210"/>
        <v>2000.001</v>
      </c>
      <c r="D981" s="6">
        <f ca="1">IF(A981&lt;$B$1,VLOOKUP(A981,[1]DI!$A$4:$B$15000,2,FALSE),0)</f>
        <v>0</v>
      </c>
      <c r="E981" s="4">
        <f t="shared" ca="1" si="203"/>
        <v>0</v>
      </c>
      <c r="F981" s="22">
        <f t="shared" si="202"/>
        <v>1.115</v>
      </c>
      <c r="G981" s="7">
        <f t="shared" ca="1" si="204"/>
        <v>1</v>
      </c>
      <c r="H981" s="4">
        <f ca="1">TRUNC(PRODUCT(G$10:G980),15)</f>
        <v>1.1976847986233099</v>
      </c>
      <c r="I981" s="4">
        <f t="shared" ca="1" si="211"/>
        <v>1.1890708117656701</v>
      </c>
      <c r="J981" s="4">
        <f t="shared" ca="1" si="205"/>
        <v>1.0072443</v>
      </c>
      <c r="K981" s="4">
        <f t="shared" ca="1" si="206"/>
        <v>14.48860724</v>
      </c>
      <c r="L981" s="23">
        <f>IF(VLOOKUP(A981,$U$12:$AD$125,8)=VLOOKUP(A980,$U$12:$AD$125,8),0,VLOOKUP(A981,U$12:$AD$125,8))</f>
        <v>0</v>
      </c>
      <c r="M981" s="9">
        <f>IF(L981&gt;0,VLOOKUP(L981,T$12:$AC$125,7),0)</f>
        <v>0</v>
      </c>
      <c r="N981" s="10">
        <f t="shared" si="207"/>
        <v>0</v>
      </c>
      <c r="O981" s="10">
        <f t="shared" ca="1" si="208"/>
        <v>14.48860724</v>
      </c>
      <c r="P981" s="24" t="str">
        <f t="shared" si="212"/>
        <v>A+J=</v>
      </c>
      <c r="Q981" s="12">
        <f t="shared" si="213"/>
        <v>44022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</row>
    <row r="982" spans="1:171" x14ac:dyDescent="0.2">
      <c r="A982" s="109">
        <f t="shared" si="209"/>
        <v>43898</v>
      </c>
      <c r="B982" s="4">
        <f t="shared" ca="1" si="201"/>
        <v>2014.4896072399999</v>
      </c>
      <c r="C982" s="4">
        <f t="shared" si="210"/>
        <v>2000.001</v>
      </c>
      <c r="D982" s="6">
        <f ca="1">IF(A982&lt;$B$1,VLOOKUP(A982,[1]DI!$A$4:$B$15000,2,FALSE),0)</f>
        <v>0</v>
      </c>
      <c r="E982" s="4">
        <f t="shared" ca="1" si="203"/>
        <v>0</v>
      </c>
      <c r="F982" s="22">
        <f t="shared" si="202"/>
        <v>1.115</v>
      </c>
      <c r="G982" s="7">
        <f t="shared" ca="1" si="204"/>
        <v>1</v>
      </c>
      <c r="H982" s="4">
        <f ca="1">TRUNC(PRODUCT(G$10:G981),15)</f>
        <v>1.1976847986233099</v>
      </c>
      <c r="I982" s="4">
        <f t="shared" ca="1" si="211"/>
        <v>1.1890708117656701</v>
      </c>
      <c r="J982" s="4">
        <f t="shared" ca="1" si="205"/>
        <v>1.0072443</v>
      </c>
      <c r="K982" s="4">
        <f t="shared" ca="1" si="206"/>
        <v>14.48860724</v>
      </c>
      <c r="L982" s="23">
        <f>IF(VLOOKUP(A982,$U$12:$AD$125,8)=VLOOKUP(A981,$U$12:$AD$125,8),0,VLOOKUP(A982,U$12:$AD$125,8))</f>
        <v>0</v>
      </c>
      <c r="M982" s="9">
        <f>IF(L982&gt;0,VLOOKUP(L982,T$12:$AC$125,7),0)</f>
        <v>0</v>
      </c>
      <c r="N982" s="10">
        <f t="shared" si="207"/>
        <v>0</v>
      </c>
      <c r="O982" s="10">
        <f t="shared" ca="1" si="208"/>
        <v>14.48860724</v>
      </c>
      <c r="P982" s="24" t="str">
        <f t="shared" si="212"/>
        <v>A+J=</v>
      </c>
      <c r="Q982" s="12">
        <f t="shared" si="213"/>
        <v>44022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</row>
    <row r="983" spans="1:171" x14ac:dyDescent="0.2">
      <c r="A983" s="109">
        <f t="shared" si="209"/>
        <v>43899</v>
      </c>
      <c r="B983" s="4">
        <f t="shared" ca="1" si="201"/>
        <v>2014.4896072399999</v>
      </c>
      <c r="C983" s="4">
        <f t="shared" si="210"/>
        <v>2000.001</v>
      </c>
      <c r="D983" s="6">
        <f ca="1">IF(A983&lt;$B$1,VLOOKUP(A983,[1]DI!$A$4:$B$15000,2,FALSE),0)</f>
        <v>4.1500000000000002E-2</v>
      </c>
      <c r="E983" s="4">
        <f t="shared" ca="1" si="203"/>
        <v>1.6137000000000001E-4</v>
      </c>
      <c r="F983" s="22">
        <f t="shared" si="202"/>
        <v>1.115</v>
      </c>
      <c r="G983" s="7">
        <f t="shared" ca="1" si="204"/>
        <v>1.0001799275500001</v>
      </c>
      <c r="H983" s="4">
        <f ca="1">TRUNC(PRODUCT(G$10:G982),15)</f>
        <v>1.1976847986233099</v>
      </c>
      <c r="I983" s="4">
        <f t="shared" ca="1" si="211"/>
        <v>1.1890708117656701</v>
      </c>
      <c r="J983" s="4">
        <f t="shared" ca="1" si="205"/>
        <v>1.0072443</v>
      </c>
      <c r="K983" s="4">
        <f t="shared" ca="1" si="206"/>
        <v>14.48860724</v>
      </c>
      <c r="L983" s="23">
        <f>IF(VLOOKUP(A983,$U$12:$AD$125,8)=VLOOKUP(A982,$U$12:$AD$125,8),0,VLOOKUP(A983,U$12:$AD$125,8))</f>
        <v>0</v>
      </c>
      <c r="M983" s="9">
        <f>IF(L983&gt;0,VLOOKUP(L983,T$12:$AC$125,7),0)</f>
        <v>0</v>
      </c>
      <c r="N983" s="10">
        <f t="shared" si="207"/>
        <v>0</v>
      </c>
      <c r="O983" s="10">
        <f t="shared" ca="1" si="208"/>
        <v>14.48860724</v>
      </c>
      <c r="P983" s="24" t="str">
        <f t="shared" si="212"/>
        <v>A+J=</v>
      </c>
      <c r="Q983" s="12">
        <f t="shared" si="213"/>
        <v>44022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</row>
    <row r="984" spans="1:171" x14ac:dyDescent="0.2">
      <c r="A984" s="109">
        <f t="shared" si="209"/>
        <v>43900</v>
      </c>
      <c r="B984" s="4">
        <f t="shared" ca="1" si="201"/>
        <v>2014.8520674199999</v>
      </c>
      <c r="C984" s="4">
        <f t="shared" si="210"/>
        <v>2000.001</v>
      </c>
      <c r="D984" s="6">
        <f ca="1">IF(A984&lt;$B$1,VLOOKUP(A984,[1]DI!$A$4:$B$15000,2,FALSE),0)</f>
        <v>4.1500000000000002E-2</v>
      </c>
      <c r="E984" s="4">
        <f t="shared" ca="1" si="203"/>
        <v>1.6137000000000001E-4</v>
      </c>
      <c r="F984" s="22">
        <f t="shared" si="202"/>
        <v>1.115</v>
      </c>
      <c r="G984" s="7">
        <f t="shared" ca="1" si="204"/>
        <v>1.0001799275500001</v>
      </c>
      <c r="H984" s="4">
        <f ca="1">TRUNC(PRODUCT(G$10:G983),15)</f>
        <v>1.1979002951147999</v>
      </c>
      <c r="I984" s="4">
        <f t="shared" ca="1" si="211"/>
        <v>1.1890708117656701</v>
      </c>
      <c r="J984" s="4">
        <f t="shared" ca="1" si="205"/>
        <v>1.0074255299999999</v>
      </c>
      <c r="K984" s="4">
        <f t="shared" ca="1" si="206"/>
        <v>14.85106742</v>
      </c>
      <c r="L984" s="23">
        <f>IF(VLOOKUP(A984,$U$12:$AD$125,8)=VLOOKUP(A983,$U$12:$AD$125,8),0,VLOOKUP(A984,U$12:$AD$125,8))</f>
        <v>0</v>
      </c>
      <c r="M984" s="9">
        <f>IF(L984&gt;0,VLOOKUP(L984,T$12:$AC$125,7),0)</f>
        <v>0</v>
      </c>
      <c r="N984" s="10">
        <f t="shared" si="207"/>
        <v>0</v>
      </c>
      <c r="O984" s="10">
        <f t="shared" ca="1" si="208"/>
        <v>14.85106742</v>
      </c>
      <c r="P984" s="24" t="str">
        <f t="shared" si="212"/>
        <v>A+J=</v>
      </c>
      <c r="Q984" s="12">
        <f t="shared" si="213"/>
        <v>44022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</row>
    <row r="985" spans="1:171" x14ac:dyDescent="0.2">
      <c r="A985" s="109">
        <f t="shared" si="209"/>
        <v>43901</v>
      </c>
      <c r="B985" s="4">
        <f t="shared" ca="1" si="201"/>
        <v>2015.2146075999999</v>
      </c>
      <c r="C985" s="4">
        <f t="shared" si="210"/>
        <v>2000.001</v>
      </c>
      <c r="D985" s="6">
        <f ca="1">IF(A985&lt;$B$1,VLOOKUP(A985,[1]DI!$A$4:$B$15000,2,FALSE),0)</f>
        <v>4.1500000000000002E-2</v>
      </c>
      <c r="E985" s="4">
        <f t="shared" ca="1" si="203"/>
        <v>1.6137000000000001E-4</v>
      </c>
      <c r="F985" s="22">
        <f t="shared" si="202"/>
        <v>1.115</v>
      </c>
      <c r="G985" s="7">
        <f t="shared" ca="1" si="204"/>
        <v>1.0001799275500001</v>
      </c>
      <c r="H985" s="4">
        <f ca="1">TRUNC(PRODUCT(G$10:G984),15)</f>
        <v>1.1981158303800401</v>
      </c>
      <c r="I985" s="4">
        <f t="shared" ca="1" si="211"/>
        <v>1.1890708117656701</v>
      </c>
      <c r="J985" s="4">
        <f t="shared" ca="1" si="205"/>
        <v>1.0076068</v>
      </c>
      <c r="K985" s="4">
        <f t="shared" ca="1" si="206"/>
        <v>15.2136076</v>
      </c>
      <c r="L985" s="23">
        <f>IF(VLOOKUP(A985,$U$12:$AD$125,8)=VLOOKUP(A984,$U$12:$AD$125,8),0,VLOOKUP(A985,U$12:$AD$125,8))</f>
        <v>0</v>
      </c>
      <c r="M985" s="9">
        <f>IF(L985&gt;0,VLOOKUP(L985,T$12:$AC$125,7),0)</f>
        <v>0</v>
      </c>
      <c r="N985" s="10">
        <f t="shared" si="207"/>
        <v>0</v>
      </c>
      <c r="O985" s="10">
        <f t="shared" ca="1" si="208"/>
        <v>15.2136076</v>
      </c>
      <c r="P985" s="24" t="str">
        <f t="shared" si="212"/>
        <v>A+J=</v>
      </c>
      <c r="Q985" s="12">
        <f t="shared" si="213"/>
        <v>44022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</row>
    <row r="986" spans="1:171" x14ac:dyDescent="0.2">
      <c r="A986" s="109">
        <f t="shared" si="209"/>
        <v>43902</v>
      </c>
      <c r="B986" s="4">
        <f t="shared" ca="1" si="201"/>
        <v>2015.57718778</v>
      </c>
      <c r="C986" s="4">
        <f t="shared" si="210"/>
        <v>2000.001</v>
      </c>
      <c r="D986" s="6">
        <f ca="1">IF(A986&lt;$B$1,VLOOKUP(A986,[1]DI!$A$4:$B$15000,2,FALSE),0)</f>
        <v>4.1500000000000002E-2</v>
      </c>
      <c r="E986" s="4">
        <f t="shared" ca="1" si="203"/>
        <v>1.6137000000000001E-4</v>
      </c>
      <c r="F986" s="22">
        <f t="shared" si="202"/>
        <v>1.115</v>
      </c>
      <c r="G986" s="7">
        <f t="shared" ca="1" si="204"/>
        <v>1.0001799275500001</v>
      </c>
      <c r="H986" s="4">
        <f ca="1">TRUNC(PRODUCT(G$10:G985),15)</f>
        <v>1.19833140442602</v>
      </c>
      <c r="I986" s="4">
        <f t="shared" ca="1" si="211"/>
        <v>1.1890708117656701</v>
      </c>
      <c r="J986" s="4">
        <f t="shared" ca="1" si="205"/>
        <v>1.00778809</v>
      </c>
      <c r="K986" s="4">
        <f t="shared" ca="1" si="206"/>
        <v>15.57618778</v>
      </c>
      <c r="L986" s="23">
        <f>IF(VLOOKUP(A986,$U$12:$AD$125,8)=VLOOKUP(A985,$U$12:$AD$125,8),0,VLOOKUP(A986,U$12:$AD$125,8))</f>
        <v>0</v>
      </c>
      <c r="M986" s="9">
        <f>IF(L986&gt;0,VLOOKUP(L986,T$12:$AC$125,7),0)</f>
        <v>0</v>
      </c>
      <c r="N986" s="10">
        <f t="shared" si="207"/>
        <v>0</v>
      </c>
      <c r="O986" s="10">
        <f t="shared" ca="1" si="208"/>
        <v>15.57618778</v>
      </c>
      <c r="P986" s="24" t="str">
        <f t="shared" si="212"/>
        <v>A+J=</v>
      </c>
      <c r="Q986" s="12">
        <f t="shared" si="213"/>
        <v>44022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</row>
    <row r="987" spans="1:171" x14ac:dyDescent="0.2">
      <c r="A987" s="109">
        <f t="shared" si="209"/>
        <v>43903</v>
      </c>
      <c r="B987" s="4">
        <f t="shared" ca="1" si="201"/>
        <v>2015.93984796</v>
      </c>
      <c r="C987" s="4">
        <f t="shared" si="210"/>
        <v>2000.001</v>
      </c>
      <c r="D987" s="6">
        <f ca="1">IF(A987&lt;$B$1,VLOOKUP(A987,[1]DI!$A$4:$B$15000,2,FALSE),0)</f>
        <v>4.1500000000000002E-2</v>
      </c>
      <c r="E987" s="4">
        <f t="shared" ca="1" si="203"/>
        <v>1.6137000000000001E-4</v>
      </c>
      <c r="F987" s="22">
        <f t="shared" si="202"/>
        <v>1.115</v>
      </c>
      <c r="G987" s="7">
        <f t="shared" ca="1" si="204"/>
        <v>1.0001799275500001</v>
      </c>
      <c r="H987" s="4">
        <f ca="1">TRUNC(PRODUCT(G$10:G986),15)</f>
        <v>1.1985470172596999</v>
      </c>
      <c r="I987" s="4">
        <f t="shared" ca="1" si="211"/>
        <v>1.1890708117656701</v>
      </c>
      <c r="J987" s="4">
        <f t="shared" ca="1" si="205"/>
        <v>1.00796942</v>
      </c>
      <c r="K987" s="4">
        <f t="shared" ca="1" si="206"/>
        <v>15.93884796</v>
      </c>
      <c r="L987" s="23">
        <f>IF(VLOOKUP(A987,$U$12:$AD$125,8)=VLOOKUP(A986,$U$12:$AD$125,8),0,VLOOKUP(A987,U$12:$AD$125,8))</f>
        <v>0</v>
      </c>
      <c r="M987" s="9">
        <f>IF(L987&gt;0,VLOOKUP(L987,T$12:$AC$125,7),0)</f>
        <v>0</v>
      </c>
      <c r="N987" s="10">
        <f t="shared" si="207"/>
        <v>0</v>
      </c>
      <c r="O987" s="10">
        <f t="shared" ca="1" si="208"/>
        <v>15.93884796</v>
      </c>
      <c r="P987" s="24" t="str">
        <f t="shared" si="212"/>
        <v>A+J=</v>
      </c>
      <c r="Q987" s="12">
        <f t="shared" si="213"/>
        <v>44022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</row>
    <row r="988" spans="1:171" x14ac:dyDescent="0.2">
      <c r="A988" s="109">
        <f t="shared" si="209"/>
        <v>43904</v>
      </c>
      <c r="B988" s="4">
        <f t="shared" ca="1" si="201"/>
        <v>2016.3025681500001</v>
      </c>
      <c r="C988" s="4">
        <f t="shared" si="210"/>
        <v>2000.001</v>
      </c>
      <c r="D988" s="6">
        <f ca="1">IF(A988&lt;$B$1,VLOOKUP(A988,[1]DI!$A$4:$B$15000,2,FALSE),0)</f>
        <v>0</v>
      </c>
      <c r="E988" s="4">
        <f t="shared" ca="1" si="203"/>
        <v>0</v>
      </c>
      <c r="F988" s="22">
        <f t="shared" si="202"/>
        <v>1.115</v>
      </c>
      <c r="G988" s="7">
        <f t="shared" ca="1" si="204"/>
        <v>1</v>
      </c>
      <c r="H988" s="4">
        <f ca="1">TRUNC(PRODUCT(G$10:G987),15)</f>
        <v>1.1987626688880799</v>
      </c>
      <c r="I988" s="4">
        <f t="shared" ca="1" si="211"/>
        <v>1.1890708117656701</v>
      </c>
      <c r="J988" s="4">
        <f t="shared" ca="1" si="205"/>
        <v>1.00815078</v>
      </c>
      <c r="K988" s="4">
        <f t="shared" ca="1" si="206"/>
        <v>16.301568150000001</v>
      </c>
      <c r="L988" s="23">
        <f>IF(VLOOKUP(A988,$U$12:$AD$125,8)=VLOOKUP(A987,$U$12:$AD$125,8),0,VLOOKUP(A988,U$12:$AD$125,8))</f>
        <v>0</v>
      </c>
      <c r="M988" s="9">
        <f>IF(L988&gt;0,VLOOKUP(L988,T$12:$AC$125,7),0)</f>
        <v>0</v>
      </c>
      <c r="N988" s="10">
        <f t="shared" si="207"/>
        <v>0</v>
      </c>
      <c r="O988" s="10">
        <f t="shared" ca="1" si="208"/>
        <v>16.301568150000001</v>
      </c>
      <c r="P988" s="24" t="str">
        <f t="shared" si="212"/>
        <v>A+J=</v>
      </c>
      <c r="Q988" s="12">
        <f t="shared" si="213"/>
        <v>44022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</row>
    <row r="989" spans="1:171" x14ac:dyDescent="0.2">
      <c r="A989" s="109">
        <f t="shared" si="209"/>
        <v>43905</v>
      </c>
      <c r="B989" s="4">
        <f t="shared" ca="1" si="201"/>
        <v>2016.3025681500001</v>
      </c>
      <c r="C989" s="4">
        <f t="shared" si="210"/>
        <v>2000.001</v>
      </c>
      <c r="D989" s="6">
        <f ca="1">IF(A989&lt;$B$1,VLOOKUP(A989,[1]DI!$A$4:$B$15000,2,FALSE),0)</f>
        <v>0</v>
      </c>
      <c r="E989" s="4">
        <f t="shared" ca="1" si="203"/>
        <v>0</v>
      </c>
      <c r="F989" s="22">
        <f t="shared" si="202"/>
        <v>1.115</v>
      </c>
      <c r="G989" s="7">
        <f t="shared" ca="1" si="204"/>
        <v>1</v>
      </c>
      <c r="H989" s="4">
        <f ca="1">TRUNC(PRODUCT(G$10:G988),15)</f>
        <v>1.1987626688880799</v>
      </c>
      <c r="I989" s="4">
        <f t="shared" ca="1" si="211"/>
        <v>1.1890708117656701</v>
      </c>
      <c r="J989" s="4">
        <f t="shared" ca="1" si="205"/>
        <v>1.00815078</v>
      </c>
      <c r="K989" s="4">
        <f t="shared" ca="1" si="206"/>
        <v>16.301568150000001</v>
      </c>
      <c r="L989" s="23">
        <f>IF(VLOOKUP(A989,$U$12:$AD$125,8)=VLOOKUP(A988,$U$12:$AD$125,8),0,VLOOKUP(A989,U$12:$AD$125,8))</f>
        <v>0</v>
      </c>
      <c r="M989" s="9">
        <f>IF(L989&gt;0,VLOOKUP(L989,T$12:$AC$125,7),0)</f>
        <v>0</v>
      </c>
      <c r="N989" s="10">
        <f t="shared" si="207"/>
        <v>0</v>
      </c>
      <c r="O989" s="10">
        <f t="shared" ca="1" si="208"/>
        <v>16.301568150000001</v>
      </c>
      <c r="P989" s="24" t="str">
        <f t="shared" si="212"/>
        <v>A+J=</v>
      </c>
      <c r="Q989" s="12">
        <f t="shared" si="213"/>
        <v>44022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</row>
    <row r="990" spans="1:171" x14ac:dyDescent="0.2">
      <c r="A990" s="109">
        <f t="shared" si="209"/>
        <v>43906</v>
      </c>
      <c r="B990" s="4">
        <f t="shared" ref="B990:B1053" ca="1" si="214">IF(A990&lt;=TODAY(),C990+K990,IF(AND(A990&gt;TODAY(),A990&lt;=$B$1),IF(VLOOKUP(TODAY(),$A$10:$D$1400,4,FALSE)=0,"n.d",C990+K990),"n.d"))</f>
        <v>2016.3025681500001</v>
      </c>
      <c r="C990" s="4">
        <f t="shared" si="210"/>
        <v>2000.001</v>
      </c>
      <c r="D990" s="6">
        <f ca="1">IF(A990&lt;$B$1,VLOOKUP(A990,[1]DI!$A$4:$B$15000,2,FALSE),0)</f>
        <v>4.1500000000000002E-2</v>
      </c>
      <c r="E990" s="4">
        <f t="shared" ca="1" si="203"/>
        <v>1.6137000000000001E-4</v>
      </c>
      <c r="F990" s="22">
        <f t="shared" si="202"/>
        <v>1.115</v>
      </c>
      <c r="G990" s="7">
        <f t="shared" ca="1" si="204"/>
        <v>1.0001799275500001</v>
      </c>
      <c r="H990" s="4">
        <f ca="1">TRUNC(PRODUCT(G$10:G989),15)</f>
        <v>1.1987626688880799</v>
      </c>
      <c r="I990" s="4">
        <f t="shared" ca="1" si="211"/>
        <v>1.1890708117656701</v>
      </c>
      <c r="J990" s="4">
        <f t="shared" ca="1" si="205"/>
        <v>1.00815078</v>
      </c>
      <c r="K990" s="4">
        <f t="shared" ca="1" si="206"/>
        <v>16.301568150000001</v>
      </c>
      <c r="L990" s="23">
        <f>IF(VLOOKUP(A990,$U$12:$AD$125,8)=VLOOKUP(A989,$U$12:$AD$125,8),0,VLOOKUP(A990,U$12:$AD$125,8))</f>
        <v>0</v>
      </c>
      <c r="M990" s="9">
        <f>IF(L990&gt;0,VLOOKUP(L990,T$12:$AC$125,7),0)</f>
        <v>0</v>
      </c>
      <c r="N990" s="10">
        <f t="shared" si="207"/>
        <v>0</v>
      </c>
      <c r="O990" s="10">
        <f t="shared" ca="1" si="208"/>
        <v>16.301568150000001</v>
      </c>
      <c r="P990" s="24" t="str">
        <f t="shared" si="212"/>
        <v>A+J=</v>
      </c>
      <c r="Q990" s="12">
        <f t="shared" si="213"/>
        <v>44022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</row>
    <row r="991" spans="1:171" x14ac:dyDescent="0.2">
      <c r="A991" s="109">
        <f t="shared" si="209"/>
        <v>43907</v>
      </c>
      <c r="B991" s="4">
        <f t="shared" ca="1" si="214"/>
        <v>2016.6653683299999</v>
      </c>
      <c r="C991" s="4">
        <f t="shared" si="210"/>
        <v>2000.001</v>
      </c>
      <c r="D991" s="6">
        <f ca="1">IF(A991&lt;$B$1,VLOOKUP(A991,[1]DI!$A$4:$B$15000,2,FALSE),0)</f>
        <v>4.1500000000000002E-2</v>
      </c>
      <c r="E991" s="4">
        <f t="shared" ca="1" si="203"/>
        <v>1.6137000000000001E-4</v>
      </c>
      <c r="F991" s="22">
        <f t="shared" si="202"/>
        <v>1.115</v>
      </c>
      <c r="G991" s="7">
        <f t="shared" ca="1" si="204"/>
        <v>1.0001799275500001</v>
      </c>
      <c r="H991" s="4">
        <f ca="1">TRUNC(PRODUCT(G$10:G990),15)</f>
        <v>1.19897835931812</v>
      </c>
      <c r="I991" s="4">
        <f t="shared" ca="1" si="211"/>
        <v>1.1890708117656701</v>
      </c>
      <c r="J991" s="4">
        <f t="shared" ca="1" si="205"/>
        <v>1.00833218</v>
      </c>
      <c r="K991" s="4">
        <f t="shared" ca="1" si="206"/>
        <v>16.664368329999999</v>
      </c>
      <c r="L991" s="23">
        <f>IF(VLOOKUP(A991,$U$12:$AD$125,8)=VLOOKUP(A990,$U$12:$AD$125,8),0,VLOOKUP(A991,U$12:$AD$125,8))</f>
        <v>0</v>
      </c>
      <c r="M991" s="9">
        <f>IF(L991&gt;0,VLOOKUP(L991,T$12:$AC$125,7),0)</f>
        <v>0</v>
      </c>
      <c r="N991" s="10">
        <f t="shared" si="207"/>
        <v>0</v>
      </c>
      <c r="O991" s="10">
        <f t="shared" ca="1" si="208"/>
        <v>16.664368329999999</v>
      </c>
      <c r="P991" s="24" t="str">
        <f t="shared" si="212"/>
        <v>A+J=</v>
      </c>
      <c r="Q991" s="12">
        <f t="shared" si="213"/>
        <v>44022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</row>
    <row r="992" spans="1:171" x14ac:dyDescent="0.2">
      <c r="A992" s="109">
        <f t="shared" si="209"/>
        <v>43908</v>
      </c>
      <c r="B992" s="4">
        <f t="shared" ca="1" si="214"/>
        <v>2017.02820851</v>
      </c>
      <c r="C992" s="4">
        <f t="shared" si="210"/>
        <v>2000.001</v>
      </c>
      <c r="D992" s="6">
        <f ca="1">IF(A992&lt;$B$1,VLOOKUP(A992,[1]DI!$A$4:$B$15000,2,FALSE),0)</f>
        <v>4.1500000000000002E-2</v>
      </c>
      <c r="E992" s="4">
        <f t="shared" ca="1" si="203"/>
        <v>1.6137000000000001E-4</v>
      </c>
      <c r="F992" s="22">
        <f t="shared" si="202"/>
        <v>1.115</v>
      </c>
      <c r="G992" s="7">
        <f t="shared" ca="1" si="204"/>
        <v>1.0001799275500001</v>
      </c>
      <c r="H992" s="4">
        <f ca="1">TRUNC(PRODUCT(G$10:G991),15)</f>
        <v>1.19919408855682</v>
      </c>
      <c r="I992" s="4">
        <f t="shared" ca="1" si="211"/>
        <v>1.1890708117656701</v>
      </c>
      <c r="J992" s="4">
        <f t="shared" ca="1" si="205"/>
        <v>1.0085135999999999</v>
      </c>
      <c r="K992" s="4">
        <f t="shared" ca="1" si="206"/>
        <v>17.027208510000001</v>
      </c>
      <c r="L992" s="23">
        <f>IF(VLOOKUP(A992,$U$12:$AD$125,8)=VLOOKUP(A991,$U$12:$AD$125,8),0,VLOOKUP(A992,U$12:$AD$125,8))</f>
        <v>0</v>
      </c>
      <c r="M992" s="9">
        <f>IF(L992&gt;0,VLOOKUP(L992,T$12:$AC$125,7),0)</f>
        <v>0</v>
      </c>
      <c r="N992" s="10">
        <f t="shared" si="207"/>
        <v>0</v>
      </c>
      <c r="O992" s="10">
        <f t="shared" ca="1" si="208"/>
        <v>17.027208510000001</v>
      </c>
      <c r="P992" s="24" t="str">
        <f t="shared" si="212"/>
        <v>A+J=</v>
      </c>
      <c r="Q992" s="12">
        <f t="shared" si="213"/>
        <v>44022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</row>
    <row r="993" spans="1:168" x14ac:dyDescent="0.2">
      <c r="A993" s="109">
        <f t="shared" si="209"/>
        <v>43909</v>
      </c>
      <c r="B993" s="4">
        <f t="shared" ca="1" si="214"/>
        <v>2017.39112869</v>
      </c>
      <c r="C993" s="4">
        <f t="shared" si="210"/>
        <v>2000.001</v>
      </c>
      <c r="D993" s="6">
        <f ca="1">IF(A993&lt;$B$1,VLOOKUP(A993,[1]DI!$A$4:$B$15000,2,FALSE),0)</f>
        <v>3.6500000000000005E-2</v>
      </c>
      <c r="E993" s="4">
        <f t="shared" ca="1" si="203"/>
        <v>1.4227E-4</v>
      </c>
      <c r="F993" s="22">
        <f t="shared" si="202"/>
        <v>1.115</v>
      </c>
      <c r="G993" s="7">
        <f t="shared" ca="1" si="204"/>
        <v>1.0001586310499999</v>
      </c>
      <c r="H993" s="4">
        <f ca="1">TRUNC(PRODUCT(G$10:G992),15)</f>
        <v>1.19940985661115</v>
      </c>
      <c r="I993" s="4">
        <f t="shared" ca="1" si="211"/>
        <v>1.1890708117656701</v>
      </c>
      <c r="J993" s="4">
        <f t="shared" ca="1" si="205"/>
        <v>1.00869506</v>
      </c>
      <c r="K993" s="4">
        <f t="shared" ca="1" si="206"/>
        <v>17.390128690000001</v>
      </c>
      <c r="L993" s="23">
        <f>IF(VLOOKUP(A993,$U$12:$AD$125,8)=VLOOKUP(A992,$U$12:$AD$125,8),0,VLOOKUP(A993,U$12:$AD$125,8))</f>
        <v>0</v>
      </c>
      <c r="M993" s="9">
        <f>IF(L993&gt;0,VLOOKUP(L993,T$12:$AC$125,7),0)</f>
        <v>0</v>
      </c>
      <c r="N993" s="10">
        <f t="shared" si="207"/>
        <v>0</v>
      </c>
      <c r="O993" s="10">
        <f t="shared" ca="1" si="208"/>
        <v>17.390128690000001</v>
      </c>
      <c r="P993" s="24" t="str">
        <f t="shared" si="212"/>
        <v>A+J=</v>
      </c>
      <c r="Q993" s="12">
        <f t="shared" si="213"/>
        <v>44022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</row>
    <row r="994" spans="1:168" x14ac:dyDescent="0.2">
      <c r="A994" s="109">
        <f t="shared" si="209"/>
        <v>43910</v>
      </c>
      <c r="B994" s="4">
        <f t="shared" ca="1" si="214"/>
        <v>2017.71114885</v>
      </c>
      <c r="C994" s="4">
        <f t="shared" si="210"/>
        <v>2000.001</v>
      </c>
      <c r="D994" s="6">
        <f ca="1">IF(A994&lt;$B$1,VLOOKUP(A994,[1]DI!$A$4:$B$15000,2,FALSE),0)</f>
        <v>3.6500000000000005E-2</v>
      </c>
      <c r="E994" s="4">
        <f t="shared" ca="1" si="203"/>
        <v>1.4227E-4</v>
      </c>
      <c r="F994" s="22">
        <f t="shared" si="202"/>
        <v>1.115</v>
      </c>
      <c r="G994" s="7">
        <f t="shared" ca="1" si="204"/>
        <v>1.0001586310499999</v>
      </c>
      <c r="H994" s="4">
        <f ca="1">TRUNC(PRODUCT(G$10:G993),15)</f>
        <v>1.19960012025608</v>
      </c>
      <c r="I994" s="4">
        <f t="shared" ca="1" si="211"/>
        <v>1.1890708117656701</v>
      </c>
      <c r="J994" s="4">
        <f t="shared" ca="1" si="205"/>
        <v>1.0088550700000001</v>
      </c>
      <c r="K994" s="4">
        <f t="shared" ca="1" si="206"/>
        <v>17.710148849999999</v>
      </c>
      <c r="L994" s="23">
        <f>IF(VLOOKUP(A994,$U$12:$AD$125,8)=VLOOKUP(A993,$U$12:$AD$125,8),0,VLOOKUP(A994,U$12:$AD$125,8))</f>
        <v>0</v>
      </c>
      <c r="M994" s="9">
        <f>IF(L994&gt;0,VLOOKUP(L994,T$12:$AC$125,7),0)</f>
        <v>0</v>
      </c>
      <c r="N994" s="10">
        <f t="shared" si="207"/>
        <v>0</v>
      </c>
      <c r="O994" s="10">
        <f t="shared" ca="1" si="208"/>
        <v>17.710148849999999</v>
      </c>
      <c r="P994" s="24" t="str">
        <f t="shared" si="212"/>
        <v>A+J=</v>
      </c>
      <c r="Q994" s="12">
        <f t="shared" si="213"/>
        <v>44022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</row>
    <row r="995" spans="1:168" x14ac:dyDescent="0.2">
      <c r="A995" s="109">
        <f t="shared" si="209"/>
        <v>43911</v>
      </c>
      <c r="B995" s="4">
        <f t="shared" ca="1" si="214"/>
        <v>2018.0312290100001</v>
      </c>
      <c r="C995" s="4">
        <f t="shared" si="210"/>
        <v>2000.001</v>
      </c>
      <c r="D995" s="6">
        <f ca="1">IF(A995&lt;$B$1,VLOOKUP(A995,[1]DI!$A$4:$B$15000,2,FALSE),0)</f>
        <v>0</v>
      </c>
      <c r="E995" s="4">
        <f t="shared" ca="1" si="203"/>
        <v>0</v>
      </c>
      <c r="F995" s="22">
        <f t="shared" si="202"/>
        <v>1.115</v>
      </c>
      <c r="G995" s="7">
        <f t="shared" ca="1" si="204"/>
        <v>1</v>
      </c>
      <c r="H995" s="4">
        <f ca="1">TRUNC(PRODUCT(G$10:G994),15)</f>
        <v>1.19979041408274</v>
      </c>
      <c r="I995" s="4">
        <f t="shared" ca="1" si="211"/>
        <v>1.1890708117656701</v>
      </c>
      <c r="J995" s="4">
        <f t="shared" ca="1" si="205"/>
        <v>1.00901511</v>
      </c>
      <c r="K995" s="4">
        <f t="shared" ca="1" si="206"/>
        <v>18.030229009999999</v>
      </c>
      <c r="L995" s="23">
        <f>IF(VLOOKUP(A995,$U$12:$AD$125,8)=VLOOKUP(A994,$U$12:$AD$125,8),0,VLOOKUP(A995,U$12:$AD$125,8))</f>
        <v>0</v>
      </c>
      <c r="M995" s="9">
        <f>IF(L995&gt;0,VLOOKUP(L995,T$12:$AC$125,7),0)</f>
        <v>0</v>
      </c>
      <c r="N995" s="10">
        <f t="shared" si="207"/>
        <v>0</v>
      </c>
      <c r="O995" s="10">
        <f t="shared" ca="1" si="208"/>
        <v>18.030229009999999</v>
      </c>
      <c r="P995" s="24" t="str">
        <f t="shared" si="212"/>
        <v>A+J=</v>
      </c>
      <c r="Q995" s="12">
        <f t="shared" si="213"/>
        <v>44022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</row>
    <row r="996" spans="1:168" x14ac:dyDescent="0.2">
      <c r="A996" s="109">
        <f t="shared" si="209"/>
        <v>43912</v>
      </c>
      <c r="B996" s="4">
        <f t="shared" ca="1" si="214"/>
        <v>2018.0312290100001</v>
      </c>
      <c r="C996" s="4">
        <f t="shared" si="210"/>
        <v>2000.001</v>
      </c>
      <c r="D996" s="6">
        <f ca="1">IF(A996&lt;$B$1,VLOOKUP(A996,[1]DI!$A$4:$B$15000,2,FALSE),0)</f>
        <v>0</v>
      </c>
      <c r="E996" s="4">
        <f t="shared" ca="1" si="203"/>
        <v>0</v>
      </c>
      <c r="F996" s="22">
        <f t="shared" si="202"/>
        <v>1.115</v>
      </c>
      <c r="G996" s="7">
        <f t="shared" ca="1" si="204"/>
        <v>1</v>
      </c>
      <c r="H996" s="4">
        <f ca="1">TRUNC(PRODUCT(G$10:G995),15)</f>
        <v>1.19979041408274</v>
      </c>
      <c r="I996" s="4">
        <f t="shared" ca="1" si="211"/>
        <v>1.1890708117656701</v>
      </c>
      <c r="J996" s="4">
        <f t="shared" ca="1" si="205"/>
        <v>1.00901511</v>
      </c>
      <c r="K996" s="4">
        <f t="shared" ca="1" si="206"/>
        <v>18.030229009999999</v>
      </c>
      <c r="L996" s="23">
        <f>IF(VLOOKUP(A996,$U$12:$AD$125,8)=VLOOKUP(A995,$U$12:$AD$125,8),0,VLOOKUP(A996,U$12:$AD$125,8))</f>
        <v>0</v>
      </c>
      <c r="M996" s="9">
        <f>IF(L996&gt;0,VLOOKUP(L996,T$12:$AC$125,7),0)</f>
        <v>0</v>
      </c>
      <c r="N996" s="10">
        <f t="shared" si="207"/>
        <v>0</v>
      </c>
      <c r="O996" s="10">
        <f t="shared" ca="1" si="208"/>
        <v>18.030229009999999</v>
      </c>
      <c r="P996" s="24" t="str">
        <f t="shared" si="212"/>
        <v>A+J=</v>
      </c>
      <c r="Q996" s="12">
        <f t="shared" si="213"/>
        <v>44022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</row>
    <row r="997" spans="1:168" x14ac:dyDescent="0.2">
      <c r="A997" s="109">
        <f t="shared" si="209"/>
        <v>43913</v>
      </c>
      <c r="B997" s="4">
        <f t="shared" ca="1" si="214"/>
        <v>2018.0312290100001</v>
      </c>
      <c r="C997" s="4">
        <f t="shared" si="210"/>
        <v>2000.001</v>
      </c>
      <c r="D997" s="6">
        <f ca="1">IF(A997&lt;$B$1,VLOOKUP(A997,[1]DI!$A$4:$B$15000,2,FALSE),0)</f>
        <v>3.6500000000000005E-2</v>
      </c>
      <c r="E997" s="4">
        <f t="shared" ca="1" si="203"/>
        <v>1.4227E-4</v>
      </c>
      <c r="F997" s="22">
        <f t="shared" si="202"/>
        <v>1.115</v>
      </c>
      <c r="G997" s="7">
        <f t="shared" ca="1" si="204"/>
        <v>1.0001586310499999</v>
      </c>
      <c r="H997" s="4">
        <f ca="1">TRUNC(PRODUCT(G$10:G996),15)</f>
        <v>1.19979041408274</v>
      </c>
      <c r="I997" s="4">
        <f t="shared" ca="1" si="211"/>
        <v>1.1890708117656701</v>
      </c>
      <c r="J997" s="4">
        <f t="shared" ca="1" si="205"/>
        <v>1.00901511</v>
      </c>
      <c r="K997" s="4">
        <f t="shared" ca="1" si="206"/>
        <v>18.030229009999999</v>
      </c>
      <c r="L997" s="23">
        <f>IF(VLOOKUP(A997,$U$12:$AD$125,8)=VLOOKUP(A996,$U$12:$AD$125,8),0,VLOOKUP(A997,U$12:$AD$125,8))</f>
        <v>0</v>
      </c>
      <c r="M997" s="9">
        <f>IF(L997&gt;0,VLOOKUP(L997,T$12:$AC$125,7),0)</f>
        <v>0</v>
      </c>
      <c r="N997" s="10">
        <f t="shared" si="207"/>
        <v>0</v>
      </c>
      <c r="O997" s="10">
        <f t="shared" ca="1" si="208"/>
        <v>18.030229009999999</v>
      </c>
      <c r="P997" s="24" t="str">
        <f t="shared" si="212"/>
        <v>A+J=</v>
      </c>
      <c r="Q997" s="12">
        <f t="shared" si="213"/>
        <v>44022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</row>
    <row r="998" spans="1:168" x14ac:dyDescent="0.2">
      <c r="A998" s="109">
        <f t="shared" si="209"/>
        <v>43914</v>
      </c>
      <c r="B998" s="4">
        <f t="shared" ca="1" si="214"/>
        <v>2018.35134917</v>
      </c>
      <c r="C998" s="4">
        <f t="shared" si="210"/>
        <v>2000.001</v>
      </c>
      <c r="D998" s="6">
        <f ca="1">IF(A998&lt;$B$1,VLOOKUP(A998,[1]DI!$A$4:$B$15000,2,FALSE),0)</f>
        <v>3.6500000000000005E-2</v>
      </c>
      <c r="E998" s="4">
        <f t="shared" ca="1" si="203"/>
        <v>1.4227E-4</v>
      </c>
      <c r="F998" s="22">
        <f t="shared" si="202"/>
        <v>1.115</v>
      </c>
      <c r="G998" s="7">
        <f t="shared" ca="1" si="204"/>
        <v>1.0001586310499999</v>
      </c>
      <c r="H998" s="4">
        <f ca="1">TRUNC(PRODUCT(G$10:G997),15)</f>
        <v>1.1999807380959</v>
      </c>
      <c r="I998" s="4">
        <f t="shared" ca="1" si="211"/>
        <v>1.1890708117656701</v>
      </c>
      <c r="J998" s="4">
        <f t="shared" ca="1" si="205"/>
        <v>1.00917517</v>
      </c>
      <c r="K998" s="4">
        <f t="shared" ca="1" si="206"/>
        <v>18.350349170000001</v>
      </c>
      <c r="L998" s="23">
        <f>IF(VLOOKUP(A998,$U$12:$AD$125,8)=VLOOKUP(A997,$U$12:$AD$125,8),0,VLOOKUP(A998,U$12:$AD$125,8))</f>
        <v>0</v>
      </c>
      <c r="M998" s="9">
        <f>IF(L998&gt;0,VLOOKUP(L998,T$12:$AC$125,7),0)</f>
        <v>0</v>
      </c>
      <c r="N998" s="10">
        <f t="shared" si="207"/>
        <v>0</v>
      </c>
      <c r="O998" s="10">
        <f t="shared" ca="1" si="208"/>
        <v>18.350349170000001</v>
      </c>
      <c r="P998" s="24" t="str">
        <f t="shared" si="212"/>
        <v>A+J=</v>
      </c>
      <c r="Q998" s="12">
        <f t="shared" si="213"/>
        <v>44022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</row>
    <row r="999" spans="1:168" x14ac:dyDescent="0.2">
      <c r="A999" s="109">
        <f t="shared" si="209"/>
        <v>43915</v>
      </c>
      <c r="B999" s="4">
        <f t="shared" ca="1" si="214"/>
        <v>2018.6715293299999</v>
      </c>
      <c r="C999" s="4">
        <f t="shared" si="210"/>
        <v>2000.001</v>
      </c>
      <c r="D999" s="6">
        <f ca="1">IF(A999&lt;$B$1,VLOOKUP(A999,[1]DI!$A$4:$B$15000,2,FALSE),0)</f>
        <v>3.6500000000000005E-2</v>
      </c>
      <c r="E999" s="4">
        <f t="shared" ca="1" si="203"/>
        <v>1.4227E-4</v>
      </c>
      <c r="F999" s="22">
        <f t="shared" si="202"/>
        <v>1.115</v>
      </c>
      <c r="G999" s="7">
        <f t="shared" ca="1" si="204"/>
        <v>1.0001586310499999</v>
      </c>
      <c r="H999" s="4">
        <f ca="1">TRUNC(PRODUCT(G$10:G998),15)</f>
        <v>1.2001710923003699</v>
      </c>
      <c r="I999" s="4">
        <f t="shared" ca="1" si="211"/>
        <v>1.1890708117656701</v>
      </c>
      <c r="J999" s="4">
        <f t="shared" ca="1" si="205"/>
        <v>1.0093352600000001</v>
      </c>
      <c r="K999" s="4">
        <f t="shared" ca="1" si="206"/>
        <v>18.670529330000001</v>
      </c>
      <c r="L999" s="23">
        <f>IF(VLOOKUP(A999,$U$12:$AD$125,8)=VLOOKUP(A998,$U$12:$AD$125,8),0,VLOOKUP(A999,U$12:$AD$125,8))</f>
        <v>0</v>
      </c>
      <c r="M999" s="9">
        <f>IF(L999&gt;0,VLOOKUP(L999,T$12:$AC$125,7),0)</f>
        <v>0</v>
      </c>
      <c r="N999" s="10">
        <f t="shared" si="207"/>
        <v>0</v>
      </c>
      <c r="O999" s="10">
        <f t="shared" ca="1" si="208"/>
        <v>18.670529330000001</v>
      </c>
      <c r="P999" s="24" t="str">
        <f t="shared" si="212"/>
        <v>A+J=</v>
      </c>
      <c r="Q999" s="12">
        <f t="shared" si="213"/>
        <v>44022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</row>
    <row r="1000" spans="1:168" x14ac:dyDescent="0.2">
      <c r="A1000" s="109">
        <f t="shared" si="209"/>
        <v>43916</v>
      </c>
      <c r="B1000" s="4">
        <f t="shared" ca="1" si="214"/>
        <v>2018.9917494900001</v>
      </c>
      <c r="C1000" s="4">
        <f t="shared" si="210"/>
        <v>2000.001</v>
      </c>
      <c r="D1000" s="6">
        <f ca="1">IF(A1000&lt;$B$1,VLOOKUP(A1000,[1]DI!$A$4:$B$15000,2,FALSE),0)</f>
        <v>3.6500000000000005E-2</v>
      </c>
      <c r="E1000" s="4">
        <f t="shared" ca="1" si="203"/>
        <v>1.4227E-4</v>
      </c>
      <c r="F1000" s="22">
        <f t="shared" si="202"/>
        <v>1.115</v>
      </c>
      <c r="G1000" s="7">
        <f t="shared" ca="1" si="204"/>
        <v>1.0001586310499999</v>
      </c>
      <c r="H1000" s="4">
        <f ca="1">TRUNC(PRODUCT(G$10:G999),15)</f>
        <v>1.2003614767009201</v>
      </c>
      <c r="I1000" s="4">
        <f t="shared" ca="1" si="211"/>
        <v>1.1890708117656701</v>
      </c>
      <c r="J1000" s="4">
        <f t="shared" ca="1" si="205"/>
        <v>1.00949537</v>
      </c>
      <c r="K1000" s="4">
        <f t="shared" ca="1" si="206"/>
        <v>18.990749489999999</v>
      </c>
      <c r="L1000" s="23">
        <f>IF(VLOOKUP(A1000,$U$12:$AD$125,8)=VLOOKUP(A999,$U$12:$AD$125,8),0,VLOOKUP(A1000,U$12:$AD$125,8))</f>
        <v>0</v>
      </c>
      <c r="M1000" s="9">
        <f>IF(L1000&gt;0,VLOOKUP(L1000,T$12:$AC$125,7),0)</f>
        <v>0</v>
      </c>
      <c r="N1000" s="10">
        <f t="shared" si="207"/>
        <v>0</v>
      </c>
      <c r="O1000" s="10">
        <f t="shared" ca="1" si="208"/>
        <v>18.990749489999999</v>
      </c>
      <c r="P1000" s="24" t="str">
        <f t="shared" si="212"/>
        <v>A+J=</v>
      </c>
      <c r="Q1000" s="12">
        <f t="shared" si="213"/>
        <v>44022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</row>
    <row r="1001" spans="1:168" x14ac:dyDescent="0.2">
      <c r="A1001" s="109">
        <f t="shared" si="209"/>
        <v>43917</v>
      </c>
      <c r="B1001" s="4">
        <f t="shared" ca="1" si="214"/>
        <v>2019.3120296499999</v>
      </c>
      <c r="C1001" s="4">
        <f t="shared" si="210"/>
        <v>2000.001</v>
      </c>
      <c r="D1001" s="6">
        <f ca="1">IF(A1001&lt;$B$1,VLOOKUP(A1001,[1]DI!$A$4:$B$15000,2,FALSE),0)</f>
        <v>3.6500000000000005E-2</v>
      </c>
      <c r="E1001" s="4">
        <f t="shared" ca="1" si="203"/>
        <v>1.4227E-4</v>
      </c>
      <c r="F1001" s="22">
        <f t="shared" si="202"/>
        <v>1.115</v>
      </c>
      <c r="G1001" s="7">
        <f t="shared" ca="1" si="204"/>
        <v>1.0001586310499999</v>
      </c>
      <c r="H1001" s="4">
        <f ca="1">TRUNC(PRODUCT(G$10:G1000),15)</f>
        <v>1.2005518913023501</v>
      </c>
      <c r="I1001" s="4">
        <f t="shared" ca="1" si="211"/>
        <v>1.1890708117656701</v>
      </c>
      <c r="J1001" s="4">
        <f t="shared" ca="1" si="205"/>
        <v>1.00965551</v>
      </c>
      <c r="K1001" s="4">
        <f t="shared" ca="1" si="206"/>
        <v>19.311029649999998</v>
      </c>
      <c r="L1001" s="23">
        <f>IF(VLOOKUP(A1001,$U$12:$AD$125,8)=VLOOKUP(A1000,$U$12:$AD$125,8),0,VLOOKUP(A1001,U$12:$AD$125,8))</f>
        <v>0</v>
      </c>
      <c r="M1001" s="9">
        <f>IF(L1001&gt;0,VLOOKUP(L1001,T$12:$AC$125,7),0)</f>
        <v>0</v>
      </c>
      <c r="N1001" s="10">
        <f t="shared" si="207"/>
        <v>0</v>
      </c>
      <c r="O1001" s="10">
        <f t="shared" ca="1" si="208"/>
        <v>19.311029649999998</v>
      </c>
      <c r="P1001" s="24" t="str">
        <f t="shared" si="212"/>
        <v>A+J=</v>
      </c>
      <c r="Q1001" s="12">
        <f t="shared" si="213"/>
        <v>44022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</row>
    <row r="1002" spans="1:168" x14ac:dyDescent="0.2">
      <c r="A1002" s="109">
        <f t="shared" si="209"/>
        <v>43918</v>
      </c>
      <c r="B1002" s="4">
        <f t="shared" ca="1" si="214"/>
        <v>2019.6323498100001</v>
      </c>
      <c r="C1002" s="4">
        <f t="shared" si="210"/>
        <v>2000.001</v>
      </c>
      <c r="D1002" s="6">
        <f ca="1">IF(A1002&lt;$B$1,VLOOKUP(A1002,[1]DI!$A$4:$B$15000,2,FALSE),0)</f>
        <v>0</v>
      </c>
      <c r="E1002" s="4">
        <f t="shared" ca="1" si="203"/>
        <v>0</v>
      </c>
      <c r="F1002" s="22">
        <f t="shared" si="202"/>
        <v>1.115</v>
      </c>
      <c r="G1002" s="7">
        <f t="shared" ca="1" si="204"/>
        <v>1</v>
      </c>
      <c r="H1002" s="4">
        <f ca="1">TRUNC(PRODUCT(G$10:G1001),15)</f>
        <v>1.20074233610944</v>
      </c>
      <c r="I1002" s="4">
        <f t="shared" ca="1" si="211"/>
        <v>1.1890708117656701</v>
      </c>
      <c r="J1002" s="4">
        <f t="shared" ca="1" si="205"/>
        <v>1.0098156700000001</v>
      </c>
      <c r="K1002" s="4">
        <f t="shared" ca="1" si="206"/>
        <v>19.63134981</v>
      </c>
      <c r="L1002" s="23">
        <f>IF(VLOOKUP(A1002,$U$12:$AD$125,8)=VLOOKUP(A1001,$U$12:$AD$125,8),0,VLOOKUP(A1002,U$12:$AD$125,8))</f>
        <v>0</v>
      </c>
      <c r="M1002" s="9">
        <f>IF(L1002&gt;0,VLOOKUP(L1002,T$12:$AC$125,7),0)</f>
        <v>0</v>
      </c>
      <c r="N1002" s="10">
        <f t="shared" si="207"/>
        <v>0</v>
      </c>
      <c r="O1002" s="10">
        <f t="shared" ca="1" si="208"/>
        <v>19.63134981</v>
      </c>
      <c r="P1002" s="24" t="str">
        <f t="shared" si="212"/>
        <v>A+J=</v>
      </c>
      <c r="Q1002" s="12">
        <f t="shared" si="213"/>
        <v>44022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</row>
    <row r="1003" spans="1:168" x14ac:dyDescent="0.2">
      <c r="A1003" s="109">
        <f t="shared" si="209"/>
        <v>43919</v>
      </c>
      <c r="B1003" s="4">
        <f t="shared" ca="1" si="214"/>
        <v>2019.6323498100001</v>
      </c>
      <c r="C1003" s="4">
        <f t="shared" si="210"/>
        <v>2000.001</v>
      </c>
      <c r="D1003" s="6">
        <f ca="1">IF(A1003&lt;$B$1,VLOOKUP(A1003,[1]DI!$A$4:$B$15000,2,FALSE),0)</f>
        <v>0</v>
      </c>
      <c r="E1003" s="4">
        <f t="shared" ca="1" si="203"/>
        <v>0</v>
      </c>
      <c r="F1003" s="22">
        <f t="shared" si="202"/>
        <v>1.115</v>
      </c>
      <c r="G1003" s="7">
        <f t="shared" ca="1" si="204"/>
        <v>1</v>
      </c>
      <c r="H1003" s="4">
        <f ca="1">TRUNC(PRODUCT(G$10:G1002),15)</f>
        <v>1.20074233610944</v>
      </c>
      <c r="I1003" s="4">
        <f t="shared" ca="1" si="211"/>
        <v>1.1890708117656701</v>
      </c>
      <c r="J1003" s="4">
        <f t="shared" ca="1" si="205"/>
        <v>1.0098156700000001</v>
      </c>
      <c r="K1003" s="4">
        <f t="shared" ca="1" si="206"/>
        <v>19.63134981</v>
      </c>
      <c r="L1003" s="23">
        <f>IF(VLOOKUP(A1003,$U$12:$AD$125,8)=VLOOKUP(A1002,$U$12:$AD$125,8),0,VLOOKUP(A1003,U$12:$AD$125,8))</f>
        <v>0</v>
      </c>
      <c r="M1003" s="9">
        <f>IF(L1003&gt;0,VLOOKUP(L1003,T$12:$AC$125,7),0)</f>
        <v>0</v>
      </c>
      <c r="N1003" s="10">
        <f t="shared" si="207"/>
        <v>0</v>
      </c>
      <c r="O1003" s="10">
        <f t="shared" ca="1" si="208"/>
        <v>19.63134981</v>
      </c>
      <c r="P1003" s="24" t="str">
        <f t="shared" si="212"/>
        <v>A+J=</v>
      </c>
      <c r="Q1003" s="12">
        <f t="shared" si="213"/>
        <v>44022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</row>
    <row r="1004" spans="1:168" x14ac:dyDescent="0.2">
      <c r="A1004" s="109">
        <f t="shared" si="209"/>
        <v>43920</v>
      </c>
      <c r="B1004" s="4">
        <f t="shared" ca="1" si="214"/>
        <v>2019.6323498100001</v>
      </c>
      <c r="C1004" s="4">
        <f t="shared" si="210"/>
        <v>2000.001</v>
      </c>
      <c r="D1004" s="6">
        <f ca="1">IF(A1004&lt;$B$1,VLOOKUP(A1004,[1]DI!$A$4:$B$15000,2,FALSE),0)</f>
        <v>3.6500000000000005E-2</v>
      </c>
      <c r="E1004" s="4">
        <f t="shared" ca="1" si="203"/>
        <v>1.4227E-4</v>
      </c>
      <c r="F1004" s="22">
        <f t="shared" si="202"/>
        <v>1.115</v>
      </c>
      <c r="G1004" s="7">
        <f t="shared" ca="1" si="204"/>
        <v>1.0001586310499999</v>
      </c>
      <c r="H1004" s="4">
        <f ca="1">TRUNC(PRODUCT(G$10:G1003),15)</f>
        <v>1.20074233610944</v>
      </c>
      <c r="I1004" s="4">
        <f t="shared" ca="1" si="211"/>
        <v>1.1890708117656701</v>
      </c>
      <c r="J1004" s="4">
        <f t="shared" ca="1" si="205"/>
        <v>1.0098156700000001</v>
      </c>
      <c r="K1004" s="4">
        <f t="shared" ca="1" si="206"/>
        <v>19.63134981</v>
      </c>
      <c r="L1004" s="23">
        <f>IF(VLOOKUP(A1004,$U$12:$AD$125,8)=VLOOKUP(A1003,$U$12:$AD$125,8),0,VLOOKUP(A1004,U$12:$AD$125,8))</f>
        <v>0</v>
      </c>
      <c r="M1004" s="9">
        <f>IF(L1004&gt;0,VLOOKUP(L1004,T$12:$AC$125,7),0)</f>
        <v>0</v>
      </c>
      <c r="N1004" s="10">
        <f t="shared" si="207"/>
        <v>0</v>
      </c>
      <c r="O1004" s="10">
        <f t="shared" ca="1" si="208"/>
        <v>19.63134981</v>
      </c>
      <c r="P1004" s="24" t="str">
        <f t="shared" si="212"/>
        <v>A+J=</v>
      </c>
      <c r="Q1004" s="12">
        <f t="shared" si="213"/>
        <v>44022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</row>
    <row r="1005" spans="1:168" x14ac:dyDescent="0.2">
      <c r="A1005" s="109">
        <f t="shared" si="209"/>
        <v>43921</v>
      </c>
      <c r="B1005" s="4">
        <f t="shared" ca="1" si="214"/>
        <v>2019.9527299700001</v>
      </c>
      <c r="C1005" s="4">
        <f t="shared" si="210"/>
        <v>2000.001</v>
      </c>
      <c r="D1005" s="6">
        <f ca="1">IF(A1005&lt;$B$1,VLOOKUP(A1005,[1]DI!$A$4:$B$15000,2,FALSE),0)</f>
        <v>3.6500000000000005E-2</v>
      </c>
      <c r="E1005" s="4">
        <f t="shared" ca="1" si="203"/>
        <v>1.4227E-4</v>
      </c>
      <c r="F1005" s="22">
        <f t="shared" si="202"/>
        <v>1.115</v>
      </c>
      <c r="G1005" s="7">
        <f t="shared" ca="1" si="204"/>
        <v>1.0001586310499999</v>
      </c>
      <c r="H1005" s="4">
        <f ca="1">TRUNC(PRODUCT(G$10:G1004),15)</f>
        <v>1.2009328111269999</v>
      </c>
      <c r="I1005" s="4">
        <f t="shared" ca="1" si="211"/>
        <v>1.1890708117656701</v>
      </c>
      <c r="J1005" s="4">
        <f t="shared" ca="1" si="205"/>
        <v>1.0099758599999999</v>
      </c>
      <c r="K1005" s="4">
        <f t="shared" ca="1" si="206"/>
        <v>19.951729969999999</v>
      </c>
      <c r="L1005" s="23">
        <f>IF(VLOOKUP(A1005,$U$12:$AD$125,8)=VLOOKUP(A1004,$U$12:$AD$125,8),0,VLOOKUP(A1005,U$12:$AD$125,8))</f>
        <v>0</v>
      </c>
      <c r="M1005" s="9">
        <f>IF(L1005&gt;0,VLOOKUP(L1005,T$12:$AC$125,7),0)</f>
        <v>0</v>
      </c>
      <c r="N1005" s="10">
        <f t="shared" si="207"/>
        <v>0</v>
      </c>
      <c r="O1005" s="10">
        <f t="shared" ca="1" si="208"/>
        <v>19.951729969999999</v>
      </c>
      <c r="P1005" s="24" t="str">
        <f t="shared" si="212"/>
        <v>A+J=</v>
      </c>
      <c r="Q1005" s="12">
        <f t="shared" si="213"/>
        <v>44022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</row>
    <row r="1006" spans="1:168" x14ac:dyDescent="0.2">
      <c r="A1006" s="109">
        <f t="shared" si="209"/>
        <v>43922</v>
      </c>
      <c r="B1006" s="4">
        <f t="shared" ca="1" si="214"/>
        <v>2020.27315013</v>
      </c>
      <c r="C1006" s="4">
        <f t="shared" si="210"/>
        <v>2000.001</v>
      </c>
      <c r="D1006" s="6">
        <f ca="1">IF(A1006&lt;$B$1,VLOOKUP(A1006,[1]DI!$A$4:$B$15000,2,FALSE),0)</f>
        <v>3.6500000000000005E-2</v>
      </c>
      <c r="E1006" s="4">
        <f t="shared" ca="1" si="203"/>
        <v>1.4227E-4</v>
      </c>
      <c r="F1006" s="22">
        <f t="shared" si="202"/>
        <v>1.115</v>
      </c>
      <c r="G1006" s="7">
        <f t="shared" ca="1" si="204"/>
        <v>1.0001586310499999</v>
      </c>
      <c r="H1006" s="4">
        <f ca="1">TRUNC(PRODUCT(G$10:G1005),15)</f>
        <v>1.2011233163598101</v>
      </c>
      <c r="I1006" s="4">
        <f t="shared" ca="1" si="211"/>
        <v>1.1890708117656701</v>
      </c>
      <c r="J1006" s="4">
        <f t="shared" ca="1" si="205"/>
        <v>1.0101360699999999</v>
      </c>
      <c r="K1006" s="4">
        <f t="shared" ca="1" si="206"/>
        <v>20.27215013</v>
      </c>
      <c r="L1006" s="23">
        <f>IF(VLOOKUP(A1006,$U$12:$AD$125,8)=VLOOKUP(A1005,$U$12:$AD$125,8),0,VLOOKUP(A1006,U$12:$AD$125,8))</f>
        <v>0</v>
      </c>
      <c r="M1006" s="9">
        <f>IF(L1006&gt;0,VLOOKUP(L1006,T$12:$AC$125,7),0)</f>
        <v>0</v>
      </c>
      <c r="N1006" s="10">
        <f t="shared" si="207"/>
        <v>0</v>
      </c>
      <c r="O1006" s="10">
        <f t="shared" ca="1" si="208"/>
        <v>20.27215013</v>
      </c>
      <c r="P1006" s="24" t="str">
        <f t="shared" si="212"/>
        <v>A+J=</v>
      </c>
      <c r="Q1006" s="12">
        <f t="shared" si="213"/>
        <v>44022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</row>
    <row r="1007" spans="1:168" x14ac:dyDescent="0.2">
      <c r="A1007" s="109">
        <f t="shared" si="209"/>
        <v>43923</v>
      </c>
      <c r="B1007" s="4">
        <f t="shared" ca="1" si="214"/>
        <v>2020.59363029</v>
      </c>
      <c r="C1007" s="4">
        <f t="shared" si="210"/>
        <v>2000.001</v>
      </c>
      <c r="D1007" s="6">
        <f ca="1">IF(A1007&lt;$B$1,VLOOKUP(A1007,[1]DI!$A$4:$B$15000,2,FALSE),0)</f>
        <v>3.6500000000000005E-2</v>
      </c>
      <c r="E1007" s="4">
        <f t="shared" ca="1" si="203"/>
        <v>1.4227E-4</v>
      </c>
      <c r="F1007" s="22">
        <f t="shared" si="202"/>
        <v>1.115</v>
      </c>
      <c r="G1007" s="7">
        <f t="shared" ca="1" si="204"/>
        <v>1.0001586310499999</v>
      </c>
      <c r="H1007" s="4">
        <f ca="1">TRUNC(PRODUCT(G$10:G1006),15)</f>
        <v>1.20131385181266</v>
      </c>
      <c r="I1007" s="4">
        <f t="shared" ca="1" si="211"/>
        <v>1.1890708117656701</v>
      </c>
      <c r="J1007" s="4">
        <f t="shared" ca="1" si="205"/>
        <v>1.01029631</v>
      </c>
      <c r="K1007" s="4">
        <f t="shared" ca="1" si="206"/>
        <v>20.592630289999999</v>
      </c>
      <c r="L1007" s="23">
        <f>IF(VLOOKUP(A1007,$U$12:$AD$125,8)=VLOOKUP(A1006,$U$12:$AD$125,8),0,VLOOKUP(A1007,U$12:$AD$125,8))</f>
        <v>0</v>
      </c>
      <c r="M1007" s="9">
        <f>IF(L1007&gt;0,VLOOKUP(L1007,T$12:$AC$125,7),0)</f>
        <v>0</v>
      </c>
      <c r="N1007" s="10">
        <f t="shared" si="207"/>
        <v>0</v>
      </c>
      <c r="O1007" s="10">
        <f t="shared" ca="1" si="208"/>
        <v>20.592630289999999</v>
      </c>
      <c r="P1007" s="24" t="str">
        <f t="shared" si="212"/>
        <v>A+J=</v>
      </c>
      <c r="Q1007" s="12">
        <f t="shared" si="213"/>
        <v>44022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</row>
    <row r="1008" spans="1:168" x14ac:dyDescent="0.2">
      <c r="A1008" s="109">
        <f t="shared" si="209"/>
        <v>43924</v>
      </c>
      <c r="B1008" s="4">
        <f t="shared" ca="1" si="214"/>
        <v>2020.9141504500001</v>
      </c>
      <c r="C1008" s="4">
        <f t="shared" si="210"/>
        <v>2000.001</v>
      </c>
      <c r="D1008" s="6">
        <f ca="1">IF(A1008&lt;$B$1,VLOOKUP(A1008,[1]DI!$A$4:$B$15000,2,FALSE),0)</f>
        <v>3.6500000000000005E-2</v>
      </c>
      <c r="E1008" s="4">
        <f t="shared" ca="1" si="203"/>
        <v>1.4227E-4</v>
      </c>
      <c r="F1008" s="22">
        <f t="shared" ref="F1008:F1071" si="215">F1007</f>
        <v>1.115</v>
      </c>
      <c r="G1008" s="7">
        <f t="shared" ca="1" si="204"/>
        <v>1.0001586310499999</v>
      </c>
      <c r="H1008" s="4">
        <f ca="1">TRUNC(PRODUCT(G$10:G1007),15)</f>
        <v>1.20150441749036</v>
      </c>
      <c r="I1008" s="4">
        <f t="shared" ca="1" si="211"/>
        <v>1.1890708117656701</v>
      </c>
      <c r="J1008" s="4">
        <f t="shared" ca="1" si="205"/>
        <v>1.0104565700000001</v>
      </c>
      <c r="K1008" s="4">
        <f t="shared" ca="1" si="206"/>
        <v>20.91315045</v>
      </c>
      <c r="L1008" s="23">
        <f>IF(VLOOKUP(A1008,$U$12:$AD$125,8)=VLOOKUP(A1007,$U$12:$AD$125,8),0,VLOOKUP(A1008,U$12:$AD$125,8))</f>
        <v>0</v>
      </c>
      <c r="M1008" s="9">
        <f>IF(L1008&gt;0,VLOOKUP(L1008,T$12:$AC$125,7),0)</f>
        <v>0</v>
      </c>
      <c r="N1008" s="10">
        <f t="shared" si="207"/>
        <v>0</v>
      </c>
      <c r="O1008" s="10">
        <f t="shared" ca="1" si="208"/>
        <v>20.91315045</v>
      </c>
      <c r="P1008" s="24" t="str">
        <f t="shared" si="212"/>
        <v>A+J=</v>
      </c>
      <c r="Q1008" s="12">
        <f t="shared" si="213"/>
        <v>44022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</row>
    <row r="1009" spans="1:171" x14ac:dyDescent="0.2">
      <c r="A1009" s="109">
        <f t="shared" si="209"/>
        <v>43925</v>
      </c>
      <c r="B1009" s="4">
        <f t="shared" ca="1" si="214"/>
        <v>2021.23473061</v>
      </c>
      <c r="C1009" s="4">
        <f t="shared" si="210"/>
        <v>2000.001</v>
      </c>
      <c r="D1009" s="6">
        <f ca="1">IF(A1009&lt;$B$1,VLOOKUP(A1009,[1]DI!$A$4:$B$15000,2,FALSE),0)</f>
        <v>0</v>
      </c>
      <c r="E1009" s="4">
        <f t="shared" ca="1" si="203"/>
        <v>0</v>
      </c>
      <c r="F1009" s="22">
        <f t="shared" si="215"/>
        <v>1.115</v>
      </c>
      <c r="G1009" s="7">
        <f t="shared" ca="1" si="204"/>
        <v>1</v>
      </c>
      <c r="H1009" s="4">
        <f ca="1">TRUNC(PRODUCT(G$10:G1008),15)</f>
        <v>1.20169501339768</v>
      </c>
      <c r="I1009" s="4">
        <f t="shared" ca="1" si="211"/>
        <v>1.1890708117656701</v>
      </c>
      <c r="J1009" s="4">
        <f t="shared" ca="1" si="205"/>
        <v>1.0106168600000001</v>
      </c>
      <c r="K1009" s="4">
        <f t="shared" ca="1" si="206"/>
        <v>21.233730609999999</v>
      </c>
      <c r="L1009" s="23">
        <f>IF(VLOOKUP(A1009,$U$12:$AD$125,8)=VLOOKUP(A1008,$U$12:$AD$125,8),0,VLOOKUP(A1009,U$12:$AD$125,8))</f>
        <v>0</v>
      </c>
      <c r="M1009" s="9">
        <f>IF(L1009&gt;0,VLOOKUP(L1009,T$12:$AC$125,7),0)</f>
        <v>0</v>
      </c>
      <c r="N1009" s="10">
        <f t="shared" si="207"/>
        <v>0</v>
      </c>
      <c r="O1009" s="10">
        <f t="shared" ca="1" si="208"/>
        <v>21.233730609999999</v>
      </c>
      <c r="P1009" s="24" t="str">
        <f t="shared" si="212"/>
        <v>A+J=</v>
      </c>
      <c r="Q1009" s="12">
        <f t="shared" si="213"/>
        <v>44022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</row>
    <row r="1010" spans="1:171" x14ac:dyDescent="0.2">
      <c r="A1010" s="109">
        <f t="shared" si="209"/>
        <v>43926</v>
      </c>
      <c r="B1010" s="4">
        <f t="shared" ca="1" si="214"/>
        <v>2021.23473061</v>
      </c>
      <c r="C1010" s="4">
        <f t="shared" si="210"/>
        <v>2000.001</v>
      </c>
      <c r="D1010" s="6">
        <f ca="1">IF(A1010&lt;$B$1,VLOOKUP(A1010,[1]DI!$A$4:$B$15000,2,FALSE),0)</f>
        <v>0</v>
      </c>
      <c r="E1010" s="4">
        <f t="shared" ca="1" si="203"/>
        <v>0</v>
      </c>
      <c r="F1010" s="22">
        <f t="shared" si="215"/>
        <v>1.115</v>
      </c>
      <c r="G1010" s="7">
        <f t="shared" ca="1" si="204"/>
        <v>1</v>
      </c>
      <c r="H1010" s="4">
        <f ca="1">TRUNC(PRODUCT(G$10:G1009),15)</f>
        <v>1.20169501339768</v>
      </c>
      <c r="I1010" s="4">
        <f t="shared" ca="1" si="211"/>
        <v>1.1890708117656701</v>
      </c>
      <c r="J1010" s="4">
        <f t="shared" ca="1" si="205"/>
        <v>1.0106168600000001</v>
      </c>
      <c r="K1010" s="4">
        <f t="shared" ca="1" si="206"/>
        <v>21.233730609999999</v>
      </c>
      <c r="L1010" s="23">
        <f>IF(VLOOKUP(A1010,$U$12:$AD$125,8)=VLOOKUP(A1009,$U$12:$AD$125,8),0,VLOOKUP(A1010,U$12:$AD$125,8))</f>
        <v>0</v>
      </c>
      <c r="M1010" s="9">
        <f>IF(L1010&gt;0,VLOOKUP(L1010,T$12:$AC$125,7),0)</f>
        <v>0</v>
      </c>
      <c r="N1010" s="10">
        <f t="shared" si="207"/>
        <v>0</v>
      </c>
      <c r="O1010" s="10">
        <f t="shared" ca="1" si="208"/>
        <v>21.233730609999999</v>
      </c>
      <c r="P1010" s="24" t="str">
        <f t="shared" si="212"/>
        <v>A+J=</v>
      </c>
      <c r="Q1010" s="12">
        <f t="shared" si="213"/>
        <v>44022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</row>
    <row r="1011" spans="1:171" x14ac:dyDescent="0.2">
      <c r="A1011" s="109">
        <f t="shared" si="209"/>
        <v>43927</v>
      </c>
      <c r="B1011" s="4">
        <f t="shared" ca="1" si="214"/>
        <v>2021.23473061</v>
      </c>
      <c r="C1011" s="4">
        <f t="shared" si="210"/>
        <v>2000.001</v>
      </c>
      <c r="D1011" s="6">
        <f ca="1">IF(A1011&lt;$B$1,VLOOKUP(A1011,[1]DI!$A$4:$B$15000,2,FALSE),0)</f>
        <v>3.6500000000000005E-2</v>
      </c>
      <c r="E1011" s="4">
        <f t="shared" ca="1" si="203"/>
        <v>1.4227E-4</v>
      </c>
      <c r="F1011" s="22">
        <f t="shared" si="215"/>
        <v>1.115</v>
      </c>
      <c r="G1011" s="7">
        <f t="shared" ca="1" si="204"/>
        <v>1.0001586310499999</v>
      </c>
      <c r="H1011" s="4">
        <f ca="1">TRUNC(PRODUCT(G$10:G1010),15)</f>
        <v>1.20169501339768</v>
      </c>
      <c r="I1011" s="4">
        <f t="shared" ca="1" si="211"/>
        <v>1.1890708117656701</v>
      </c>
      <c r="J1011" s="4">
        <f t="shared" ca="1" si="205"/>
        <v>1.0106168600000001</v>
      </c>
      <c r="K1011" s="4">
        <f t="shared" ca="1" si="206"/>
        <v>21.233730609999999</v>
      </c>
      <c r="L1011" s="23">
        <f>IF(VLOOKUP(A1011,$U$12:$AD$125,8)=VLOOKUP(A1010,$U$12:$AD$125,8),0,VLOOKUP(A1011,U$12:$AD$125,8))</f>
        <v>0</v>
      </c>
      <c r="M1011" s="9">
        <f>IF(L1011&gt;0,VLOOKUP(L1011,T$12:$AC$125,7),0)</f>
        <v>0</v>
      </c>
      <c r="N1011" s="10">
        <f t="shared" si="207"/>
        <v>0</v>
      </c>
      <c r="O1011" s="10">
        <f t="shared" ca="1" si="208"/>
        <v>21.233730609999999</v>
      </c>
      <c r="P1011" s="24" t="str">
        <f t="shared" si="212"/>
        <v>A+J=</v>
      </c>
      <c r="Q1011" s="12">
        <f t="shared" si="213"/>
        <v>44022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</row>
    <row r="1012" spans="1:171" x14ac:dyDescent="0.2">
      <c r="A1012" s="109">
        <f t="shared" si="209"/>
        <v>43928</v>
      </c>
      <c r="B1012" s="4">
        <f t="shared" ca="1" si="214"/>
        <v>2021.5553707700001</v>
      </c>
      <c r="C1012" s="4">
        <f t="shared" si="210"/>
        <v>2000.001</v>
      </c>
      <c r="D1012" s="6">
        <f ca="1">IF(A1012&lt;$B$1,VLOOKUP(A1012,[1]DI!$A$4:$B$15000,2,FALSE),0)</f>
        <v>3.6500000000000005E-2</v>
      </c>
      <c r="E1012" s="4">
        <f t="shared" ca="1" si="203"/>
        <v>1.4227E-4</v>
      </c>
      <c r="F1012" s="22">
        <f t="shared" si="215"/>
        <v>1.115</v>
      </c>
      <c r="G1012" s="7">
        <f t="shared" ca="1" si="204"/>
        <v>1.0001586310499999</v>
      </c>
      <c r="H1012" s="4">
        <f ca="1">TRUNC(PRODUCT(G$10:G1011),15)</f>
        <v>1.2018856395394399</v>
      </c>
      <c r="I1012" s="4">
        <f t="shared" ca="1" si="211"/>
        <v>1.1890708117656701</v>
      </c>
      <c r="J1012" s="4">
        <f t="shared" ca="1" si="205"/>
        <v>1.0107771800000001</v>
      </c>
      <c r="K1012" s="4">
        <f t="shared" ca="1" si="206"/>
        <v>21.554370769999998</v>
      </c>
      <c r="L1012" s="23">
        <f>IF(VLOOKUP(A1012,$U$12:$AD$125,8)=VLOOKUP(A1011,$U$12:$AD$125,8),0,VLOOKUP(A1012,U$12:$AD$125,8))</f>
        <v>0</v>
      </c>
      <c r="M1012" s="9">
        <f>IF(L1012&gt;0,VLOOKUP(L1012,T$12:$AC$125,7),0)</f>
        <v>0</v>
      </c>
      <c r="N1012" s="10">
        <f t="shared" si="207"/>
        <v>0</v>
      </c>
      <c r="O1012" s="10">
        <f t="shared" ca="1" si="208"/>
        <v>21.554370769999998</v>
      </c>
      <c r="P1012" s="24" t="str">
        <f t="shared" si="212"/>
        <v>A+J=</v>
      </c>
      <c r="Q1012" s="12">
        <f t="shared" si="213"/>
        <v>44022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</row>
    <row r="1013" spans="1:171" x14ac:dyDescent="0.2">
      <c r="A1013" s="109">
        <f t="shared" si="209"/>
        <v>43929</v>
      </c>
      <c r="B1013" s="4">
        <f t="shared" ca="1" si="214"/>
        <v>2021.87605093</v>
      </c>
      <c r="C1013" s="4">
        <f t="shared" si="210"/>
        <v>2000.001</v>
      </c>
      <c r="D1013" s="6">
        <f ca="1">IF(A1013&lt;$B$1,VLOOKUP(A1013,[1]DI!$A$4:$B$15000,2,FALSE),0)</f>
        <v>3.6500000000000005E-2</v>
      </c>
      <c r="E1013" s="4">
        <f t="shared" ca="1" si="203"/>
        <v>1.4227E-4</v>
      </c>
      <c r="F1013" s="22">
        <f t="shared" si="215"/>
        <v>1.115</v>
      </c>
      <c r="G1013" s="7">
        <f t="shared" ca="1" si="204"/>
        <v>1.0001586310499999</v>
      </c>
      <c r="H1013" s="4">
        <f ca="1">TRUNC(PRODUCT(G$10:G1012),15)</f>
        <v>1.2020762959204201</v>
      </c>
      <c r="I1013" s="4">
        <f t="shared" ca="1" si="211"/>
        <v>1.1890708117656701</v>
      </c>
      <c r="J1013" s="4">
        <f t="shared" ca="1" si="205"/>
        <v>1.0109375199999999</v>
      </c>
      <c r="K1013" s="4">
        <f t="shared" ca="1" si="206"/>
        <v>21.87505093</v>
      </c>
      <c r="L1013" s="23">
        <f>IF(VLOOKUP(A1013,$U$12:$AD$125,8)=VLOOKUP(A1012,$U$12:$AD$125,8),0,VLOOKUP(A1013,U$12:$AD$125,8))</f>
        <v>0</v>
      </c>
      <c r="M1013" s="9">
        <f>IF(L1013&gt;0,VLOOKUP(L1013,T$12:$AC$125,7),0)</f>
        <v>0</v>
      </c>
      <c r="N1013" s="10">
        <f t="shared" si="207"/>
        <v>0</v>
      </c>
      <c r="O1013" s="10">
        <f t="shared" ca="1" si="208"/>
        <v>21.87505093</v>
      </c>
      <c r="P1013" s="24" t="str">
        <f t="shared" si="212"/>
        <v>A+J=</v>
      </c>
      <c r="Q1013" s="12">
        <f t="shared" si="213"/>
        <v>44022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</row>
    <row r="1014" spans="1:171" x14ac:dyDescent="0.2">
      <c r="A1014" s="109">
        <f t="shared" si="209"/>
        <v>43930</v>
      </c>
      <c r="B1014" s="4">
        <f t="shared" ca="1" si="214"/>
        <v>2022.1967710900001</v>
      </c>
      <c r="C1014" s="4">
        <f t="shared" si="210"/>
        <v>2000.001</v>
      </c>
      <c r="D1014" s="6">
        <f ca="1">IF(A1014&lt;$B$1,VLOOKUP(A1014,[1]DI!$A$4:$B$15000,2,FALSE),0)</f>
        <v>3.6500000000000005E-2</v>
      </c>
      <c r="E1014" s="4">
        <f t="shared" ca="1" si="203"/>
        <v>1.4227E-4</v>
      </c>
      <c r="F1014" s="22">
        <f t="shared" si="215"/>
        <v>1.115</v>
      </c>
      <c r="G1014" s="7">
        <f t="shared" ca="1" si="204"/>
        <v>1.0001586310499999</v>
      </c>
      <c r="H1014" s="4">
        <f ca="1">TRUNC(PRODUCT(G$10:G1013),15)</f>
        <v>1.20226698254542</v>
      </c>
      <c r="I1014" s="4">
        <f t="shared" ca="1" si="211"/>
        <v>1.1890708117656701</v>
      </c>
      <c r="J1014" s="4">
        <f t="shared" ca="1" si="205"/>
        <v>1.0110978799999999</v>
      </c>
      <c r="K1014" s="4">
        <f t="shared" ca="1" si="206"/>
        <v>22.195771090000001</v>
      </c>
      <c r="L1014" s="23">
        <f>IF(VLOOKUP(A1014,$U$12:$AD$125,8)=VLOOKUP(A1013,$U$12:$AD$125,8),0,VLOOKUP(A1014,U$12:$AD$125,8))</f>
        <v>0</v>
      </c>
      <c r="M1014" s="9">
        <f>IF(L1014&gt;0,VLOOKUP(L1014,T$12:$AC$125,7),0)</f>
        <v>0</v>
      </c>
      <c r="N1014" s="10">
        <f t="shared" si="207"/>
        <v>0</v>
      </c>
      <c r="O1014" s="10">
        <f t="shared" ca="1" si="208"/>
        <v>22.195771090000001</v>
      </c>
      <c r="P1014" s="24" t="str">
        <f t="shared" si="212"/>
        <v>A+J=</v>
      </c>
      <c r="Q1014" s="12">
        <f t="shared" si="213"/>
        <v>44022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</row>
    <row r="1015" spans="1:171" x14ac:dyDescent="0.2">
      <c r="A1015" s="109">
        <f t="shared" si="209"/>
        <v>43931</v>
      </c>
      <c r="B1015" s="4">
        <f t="shared" ca="1" si="214"/>
        <v>2022.5175712499999</v>
      </c>
      <c r="C1015" s="4">
        <f t="shared" si="210"/>
        <v>2000.001</v>
      </c>
      <c r="D1015" s="6">
        <f ca="1">IF(A1015&lt;$B$1,VLOOKUP(A1015,[1]DI!$A$4:$B$15000,2,FALSE),0)</f>
        <v>0</v>
      </c>
      <c r="E1015" s="4">
        <f t="shared" ca="1" si="203"/>
        <v>0</v>
      </c>
      <c r="F1015" s="22">
        <f t="shared" si="215"/>
        <v>1.115</v>
      </c>
      <c r="G1015" s="7">
        <f t="shared" ca="1" si="204"/>
        <v>1</v>
      </c>
      <c r="H1015" s="4">
        <f ca="1">TRUNC(PRODUCT(G$10:G1014),15)</f>
        <v>1.20245769941924</v>
      </c>
      <c r="I1015" s="4">
        <f t="shared" ca="1" si="211"/>
        <v>1.1890708117656701</v>
      </c>
      <c r="J1015" s="4">
        <f t="shared" ca="1" si="205"/>
        <v>1.0112582800000001</v>
      </c>
      <c r="K1015" s="4">
        <f t="shared" ca="1" si="206"/>
        <v>22.516571249999998</v>
      </c>
      <c r="L1015" s="23">
        <f>IF(VLOOKUP(A1015,$U$12:$AD$125,8)=VLOOKUP(A1014,$U$12:$AD$125,8),0,VLOOKUP(A1015,U$12:$AD$125,8))</f>
        <v>0</v>
      </c>
      <c r="M1015" s="9">
        <f>IF(L1015&gt;0,VLOOKUP(L1015,T$12:$AC$125,7),0)</f>
        <v>0</v>
      </c>
      <c r="N1015" s="10">
        <f t="shared" si="207"/>
        <v>0</v>
      </c>
      <c r="O1015" s="10">
        <f t="shared" ca="1" si="208"/>
        <v>22.516571249999998</v>
      </c>
      <c r="P1015" s="24" t="str">
        <f t="shared" si="212"/>
        <v>A+J=</v>
      </c>
      <c r="Q1015" s="12">
        <f t="shared" si="213"/>
        <v>44022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</row>
    <row r="1016" spans="1:171" x14ac:dyDescent="0.2">
      <c r="A1016" s="109">
        <f t="shared" si="209"/>
        <v>43932</v>
      </c>
      <c r="B1016" s="4">
        <f t="shared" ca="1" si="214"/>
        <v>2022.5175712499999</v>
      </c>
      <c r="C1016" s="4">
        <f t="shared" si="210"/>
        <v>2000.001</v>
      </c>
      <c r="D1016" s="6">
        <f ca="1">IF(A1016&lt;$B$1,VLOOKUP(A1016,[1]DI!$A$4:$B$15000,2,FALSE),0)</f>
        <v>0</v>
      </c>
      <c r="E1016" s="4">
        <f t="shared" ca="1" si="203"/>
        <v>0</v>
      </c>
      <c r="F1016" s="22">
        <f t="shared" si="215"/>
        <v>1.115</v>
      </c>
      <c r="G1016" s="7">
        <f t="shared" ca="1" si="204"/>
        <v>1</v>
      </c>
      <c r="H1016" s="4">
        <f ca="1">TRUNC(PRODUCT(G$10:G1015),15)</f>
        <v>1.20245769941924</v>
      </c>
      <c r="I1016" s="4">
        <f t="shared" ca="1" si="211"/>
        <v>1.1890708117656701</v>
      </c>
      <c r="J1016" s="4">
        <f t="shared" ca="1" si="205"/>
        <v>1.0112582800000001</v>
      </c>
      <c r="K1016" s="4">
        <f t="shared" ca="1" si="206"/>
        <v>22.516571249999998</v>
      </c>
      <c r="L1016" s="23">
        <f>IF(VLOOKUP(A1016,$U$12:$AD$125,8)=VLOOKUP(A1015,$U$12:$AD$125,8),0,VLOOKUP(A1016,U$12:$AD$125,8))</f>
        <v>0</v>
      </c>
      <c r="M1016" s="9">
        <f>IF(L1016&gt;0,VLOOKUP(L1016,T$12:$AC$125,7),0)</f>
        <v>0</v>
      </c>
      <c r="N1016" s="10">
        <f t="shared" si="207"/>
        <v>0</v>
      </c>
      <c r="O1016" s="10">
        <f t="shared" ca="1" si="208"/>
        <v>22.516571249999998</v>
      </c>
      <c r="P1016" s="24" t="str">
        <f t="shared" si="212"/>
        <v>A+J=</v>
      </c>
      <c r="Q1016" s="12">
        <f t="shared" si="213"/>
        <v>44022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</row>
    <row r="1017" spans="1:171" x14ac:dyDescent="0.2">
      <c r="A1017" s="109">
        <f t="shared" si="209"/>
        <v>43933</v>
      </c>
      <c r="B1017" s="4">
        <f t="shared" ca="1" si="214"/>
        <v>2022.5175712499999</v>
      </c>
      <c r="C1017" s="4">
        <f t="shared" si="210"/>
        <v>2000.001</v>
      </c>
      <c r="D1017" s="6">
        <f ca="1">IF(A1017&lt;$B$1,VLOOKUP(A1017,[1]DI!$A$4:$B$15000,2,FALSE),0)</f>
        <v>0</v>
      </c>
      <c r="E1017" s="4">
        <f t="shared" ca="1" si="203"/>
        <v>0</v>
      </c>
      <c r="F1017" s="22">
        <f t="shared" si="215"/>
        <v>1.115</v>
      </c>
      <c r="G1017" s="7">
        <f t="shared" ca="1" si="204"/>
        <v>1</v>
      </c>
      <c r="H1017" s="4">
        <f ca="1">TRUNC(PRODUCT(G$10:G1016),15)</f>
        <v>1.20245769941924</v>
      </c>
      <c r="I1017" s="4">
        <f t="shared" ca="1" si="211"/>
        <v>1.1890708117656701</v>
      </c>
      <c r="J1017" s="4">
        <f t="shared" ca="1" si="205"/>
        <v>1.0112582800000001</v>
      </c>
      <c r="K1017" s="4">
        <f t="shared" ca="1" si="206"/>
        <v>22.516571249999998</v>
      </c>
      <c r="L1017" s="23">
        <f>IF(VLOOKUP(A1017,$U$12:$AD$125,8)=VLOOKUP(A1016,$U$12:$AD$125,8),0,VLOOKUP(A1017,U$12:$AD$125,8))</f>
        <v>0</v>
      </c>
      <c r="M1017" s="9">
        <f>IF(L1017&gt;0,VLOOKUP(L1017,T$12:$AC$125,7),0)</f>
        <v>0</v>
      </c>
      <c r="N1017" s="10">
        <f t="shared" si="207"/>
        <v>0</v>
      </c>
      <c r="O1017" s="10">
        <f t="shared" ca="1" si="208"/>
        <v>22.516571249999998</v>
      </c>
      <c r="P1017" s="24" t="str">
        <f t="shared" si="212"/>
        <v>A+J=</v>
      </c>
      <c r="Q1017" s="12">
        <f t="shared" si="213"/>
        <v>44022</v>
      </c>
      <c r="R1017" s="13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  <c r="FL1017" s="37"/>
      <c r="FM1017" s="38"/>
      <c r="FN1017" s="38"/>
      <c r="FO1017" s="38"/>
    </row>
    <row r="1018" spans="1:171" x14ac:dyDescent="0.2">
      <c r="A1018" s="109">
        <f t="shared" si="209"/>
        <v>43934</v>
      </c>
      <c r="B1018" s="4">
        <f t="shared" ca="1" si="214"/>
        <v>2022.5175712499999</v>
      </c>
      <c r="C1018" s="4">
        <f t="shared" si="210"/>
        <v>2000.001</v>
      </c>
      <c r="D1018" s="6">
        <f ca="1">IF(A1018&lt;$B$1,VLOOKUP(A1018,[1]DI!$A$4:$B$15000,2,FALSE),0)</f>
        <v>3.6500000000000005E-2</v>
      </c>
      <c r="E1018" s="4">
        <f t="shared" ca="1" si="203"/>
        <v>1.4227E-4</v>
      </c>
      <c r="F1018" s="22">
        <f t="shared" si="215"/>
        <v>1.115</v>
      </c>
      <c r="G1018" s="7">
        <f t="shared" ca="1" si="204"/>
        <v>1.0001586310499999</v>
      </c>
      <c r="H1018" s="4">
        <f ca="1">TRUNC(PRODUCT(G$10:G1017),15)</f>
        <v>1.20245769941924</v>
      </c>
      <c r="I1018" s="4">
        <f t="shared" ca="1" si="211"/>
        <v>1.1890708117656701</v>
      </c>
      <c r="J1018" s="4">
        <f t="shared" ca="1" si="205"/>
        <v>1.0112582800000001</v>
      </c>
      <c r="K1018" s="4">
        <f t="shared" ca="1" si="206"/>
        <v>22.516571249999998</v>
      </c>
      <c r="L1018" s="23">
        <f>IF(VLOOKUP(A1018,$U$12:$AD$125,8)=VLOOKUP(A1017,$U$12:$AD$125,8),0,VLOOKUP(A1018,U$12:$AD$125,8))</f>
        <v>0</v>
      </c>
      <c r="M1018" s="9">
        <f>IF(L1018&gt;0,VLOOKUP(L1018,T$12:$AC$125,7),0)</f>
        <v>0</v>
      </c>
      <c r="N1018" s="10">
        <f t="shared" si="207"/>
        <v>0</v>
      </c>
      <c r="O1018" s="10">
        <f t="shared" ca="1" si="208"/>
        <v>22.516571249999998</v>
      </c>
      <c r="P1018" s="24" t="str">
        <f t="shared" si="212"/>
        <v>A+J=</v>
      </c>
      <c r="Q1018" s="12">
        <f t="shared" si="213"/>
        <v>44022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</row>
    <row r="1019" spans="1:171" x14ac:dyDescent="0.2">
      <c r="A1019" s="109">
        <f t="shared" si="209"/>
        <v>43935</v>
      </c>
      <c r="B1019" s="4">
        <f t="shared" ca="1" si="214"/>
        <v>2022.83839141</v>
      </c>
      <c r="C1019" s="4">
        <f t="shared" si="210"/>
        <v>2000.001</v>
      </c>
      <c r="D1019" s="6">
        <f ca="1">IF(A1019&lt;$B$1,VLOOKUP(A1019,[1]DI!$A$4:$B$15000,2,FALSE),0)</f>
        <v>3.6500000000000005E-2</v>
      </c>
      <c r="E1019" s="4">
        <f t="shared" ca="1" si="203"/>
        <v>1.4227E-4</v>
      </c>
      <c r="F1019" s="22">
        <f t="shared" si="215"/>
        <v>1.115</v>
      </c>
      <c r="G1019" s="7">
        <f t="shared" ca="1" si="204"/>
        <v>1.0001586310499999</v>
      </c>
      <c r="H1019" s="4">
        <f ca="1">TRUNC(PRODUCT(G$10:G1018),15)</f>
        <v>1.20264844654668</v>
      </c>
      <c r="I1019" s="4">
        <f t="shared" ca="1" si="211"/>
        <v>1.1890708117656701</v>
      </c>
      <c r="J1019" s="4">
        <f t="shared" ca="1" si="205"/>
        <v>1.01141869</v>
      </c>
      <c r="K1019" s="4">
        <f t="shared" ca="1" si="206"/>
        <v>22.837391409999999</v>
      </c>
      <c r="L1019" s="23">
        <f>IF(VLOOKUP(A1019,$U$12:$AD$125,8)=VLOOKUP(A1018,$U$12:$AD$125,8),0,VLOOKUP(A1019,U$12:$AD$125,8))</f>
        <v>0</v>
      </c>
      <c r="M1019" s="9">
        <f>IF(L1019&gt;0,VLOOKUP(L1019,T$12:$AC$125,7),0)</f>
        <v>0</v>
      </c>
      <c r="N1019" s="10">
        <f t="shared" si="207"/>
        <v>0</v>
      </c>
      <c r="O1019" s="10">
        <f t="shared" ca="1" si="208"/>
        <v>22.837391409999999</v>
      </c>
      <c r="P1019" s="24" t="str">
        <f t="shared" si="212"/>
        <v>A+J=</v>
      </c>
      <c r="Q1019" s="12">
        <f t="shared" si="213"/>
        <v>44022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</row>
    <row r="1020" spans="1:171" x14ac:dyDescent="0.2">
      <c r="A1020" s="109">
        <f t="shared" si="209"/>
        <v>43936</v>
      </c>
      <c r="B1020" s="4">
        <f t="shared" ca="1" si="214"/>
        <v>2023.1592915700001</v>
      </c>
      <c r="C1020" s="4">
        <f t="shared" si="210"/>
        <v>2000.001</v>
      </c>
      <c r="D1020" s="6">
        <f ca="1">IF(A1020&lt;$B$1,VLOOKUP(A1020,[1]DI!$A$4:$B$15000,2,FALSE),0)</f>
        <v>3.6500000000000005E-2</v>
      </c>
      <c r="E1020" s="4">
        <f t="shared" ca="1" si="203"/>
        <v>1.4227E-4</v>
      </c>
      <c r="F1020" s="22">
        <f t="shared" si="215"/>
        <v>1.115</v>
      </c>
      <c r="G1020" s="7">
        <f t="shared" ca="1" si="204"/>
        <v>1.0001586310499999</v>
      </c>
      <c r="H1020" s="4">
        <f ca="1">TRUNC(PRODUCT(G$10:G1019),15)</f>
        <v>1.2028392239325401</v>
      </c>
      <c r="I1020" s="4">
        <f t="shared" ca="1" si="211"/>
        <v>1.1890708117656701</v>
      </c>
      <c r="J1020" s="4">
        <f t="shared" ca="1" si="205"/>
        <v>1.01157914</v>
      </c>
      <c r="K1020" s="4">
        <f t="shared" ca="1" si="206"/>
        <v>23.158291569999999</v>
      </c>
      <c r="L1020" s="23">
        <f>IF(VLOOKUP(A1020,$U$12:$AD$125,8)=VLOOKUP(A1019,$U$12:$AD$125,8),0,VLOOKUP(A1020,U$12:$AD$125,8))</f>
        <v>0</v>
      </c>
      <c r="M1020" s="9">
        <f>IF(L1020&gt;0,VLOOKUP(L1020,T$12:$AC$125,7),0)</f>
        <v>0</v>
      </c>
      <c r="N1020" s="10">
        <f t="shared" si="207"/>
        <v>0</v>
      </c>
      <c r="O1020" s="10">
        <f t="shared" ca="1" si="208"/>
        <v>23.158291569999999</v>
      </c>
      <c r="P1020" s="24" t="str">
        <f t="shared" si="212"/>
        <v>A+J=</v>
      </c>
      <c r="Q1020" s="12">
        <f t="shared" si="213"/>
        <v>44022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</row>
    <row r="1021" spans="1:171" x14ac:dyDescent="0.2">
      <c r="A1021" s="109">
        <f t="shared" si="209"/>
        <v>43937</v>
      </c>
      <c r="B1021" s="4">
        <f t="shared" ca="1" si="214"/>
        <v>2023.4802117300001</v>
      </c>
      <c r="C1021" s="4">
        <f t="shared" si="210"/>
        <v>2000.001</v>
      </c>
      <c r="D1021" s="6">
        <f ca="1">IF(A1021&lt;$B$1,VLOOKUP(A1021,[1]DI!$A$4:$B$15000,2,FALSE),0)</f>
        <v>3.6500000000000005E-2</v>
      </c>
      <c r="E1021" s="4">
        <f t="shared" ca="1" si="203"/>
        <v>1.4227E-4</v>
      </c>
      <c r="F1021" s="22">
        <f t="shared" si="215"/>
        <v>1.115</v>
      </c>
      <c r="G1021" s="7">
        <f t="shared" ca="1" si="204"/>
        <v>1.0001586310499999</v>
      </c>
      <c r="H1021" s="4">
        <f ca="1">TRUNC(PRODUCT(G$10:G1020),15)</f>
        <v>1.20303003158161</v>
      </c>
      <c r="I1021" s="4">
        <f t="shared" ca="1" si="211"/>
        <v>1.1890708117656701</v>
      </c>
      <c r="J1021" s="4">
        <f t="shared" ca="1" si="205"/>
        <v>1.0117396000000001</v>
      </c>
      <c r="K1021" s="4">
        <f t="shared" ca="1" si="206"/>
        <v>23.479211729999999</v>
      </c>
      <c r="L1021" s="23">
        <f>IF(VLOOKUP(A1021,$U$12:$AD$125,8)=VLOOKUP(A1020,$U$12:$AD$125,8),0,VLOOKUP(A1021,U$12:$AD$125,8))</f>
        <v>0</v>
      </c>
      <c r="M1021" s="9">
        <f>IF(L1021&gt;0,VLOOKUP(L1021,T$12:$AC$125,7),0)</f>
        <v>0</v>
      </c>
      <c r="N1021" s="10">
        <f t="shared" si="207"/>
        <v>0</v>
      </c>
      <c r="O1021" s="10">
        <f t="shared" ca="1" si="208"/>
        <v>23.479211729999999</v>
      </c>
      <c r="P1021" s="24" t="str">
        <f t="shared" si="212"/>
        <v>A+J=</v>
      </c>
      <c r="Q1021" s="12">
        <f t="shared" si="213"/>
        <v>44022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</row>
    <row r="1022" spans="1:171" x14ac:dyDescent="0.2">
      <c r="A1022" s="109">
        <f t="shared" si="209"/>
        <v>43938</v>
      </c>
      <c r="B1022" s="4">
        <f t="shared" ca="1" si="214"/>
        <v>2023.8012119</v>
      </c>
      <c r="C1022" s="4">
        <f t="shared" si="210"/>
        <v>2000.001</v>
      </c>
      <c r="D1022" s="6">
        <f ca="1">IF(A1022&lt;$B$1,VLOOKUP(A1022,[1]DI!$A$4:$B$15000,2,FALSE),0)</f>
        <v>3.6500000000000005E-2</v>
      </c>
      <c r="E1022" s="4">
        <f t="shared" ca="1" si="203"/>
        <v>1.4227E-4</v>
      </c>
      <c r="F1022" s="22">
        <f t="shared" si="215"/>
        <v>1.115</v>
      </c>
      <c r="G1022" s="7">
        <f t="shared" ca="1" si="204"/>
        <v>1.0001586310499999</v>
      </c>
      <c r="H1022" s="4">
        <f ca="1">TRUNC(PRODUCT(G$10:G1021),15)</f>
        <v>1.2032208694987001</v>
      </c>
      <c r="I1022" s="4">
        <f t="shared" ca="1" si="211"/>
        <v>1.1890708117656701</v>
      </c>
      <c r="J1022" s="4">
        <f t="shared" ca="1" si="205"/>
        <v>1.0119001000000001</v>
      </c>
      <c r="K1022" s="4">
        <f t="shared" ca="1" si="206"/>
        <v>23.800211900000001</v>
      </c>
      <c r="L1022" s="23">
        <f>IF(VLOOKUP(A1022,$U$12:$AD$125,8)=VLOOKUP(A1021,$U$12:$AD$125,8),0,VLOOKUP(A1022,U$12:$AD$125,8))</f>
        <v>0</v>
      </c>
      <c r="M1022" s="9">
        <f>IF(L1022&gt;0,VLOOKUP(L1022,T$12:$AC$125,7),0)</f>
        <v>0</v>
      </c>
      <c r="N1022" s="10">
        <f t="shared" si="207"/>
        <v>0</v>
      </c>
      <c r="O1022" s="10">
        <f t="shared" ca="1" si="208"/>
        <v>23.800211900000001</v>
      </c>
      <c r="P1022" s="24" t="str">
        <f t="shared" si="212"/>
        <v>A+J=</v>
      </c>
      <c r="Q1022" s="12">
        <f t="shared" si="213"/>
        <v>44022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</row>
    <row r="1023" spans="1:171" x14ac:dyDescent="0.2">
      <c r="A1023" s="109">
        <f t="shared" si="209"/>
        <v>43939</v>
      </c>
      <c r="B1023" s="4">
        <f t="shared" ca="1" si="214"/>
        <v>2024.1222520599999</v>
      </c>
      <c r="C1023" s="4">
        <f t="shared" si="210"/>
        <v>2000.001</v>
      </c>
      <c r="D1023" s="6">
        <f ca="1">IF(A1023&lt;$B$1,VLOOKUP(A1023,[1]DI!$A$4:$B$15000,2,FALSE),0)</f>
        <v>0</v>
      </c>
      <c r="E1023" s="4">
        <f t="shared" ca="1" si="203"/>
        <v>0</v>
      </c>
      <c r="F1023" s="22">
        <f t="shared" si="215"/>
        <v>1.115</v>
      </c>
      <c r="G1023" s="7">
        <f t="shared" ca="1" si="204"/>
        <v>1</v>
      </c>
      <c r="H1023" s="4">
        <f ca="1">TRUNC(PRODUCT(G$10:G1022),15)</f>
        <v>1.20341173768861</v>
      </c>
      <c r="I1023" s="4">
        <f t="shared" ca="1" si="211"/>
        <v>1.1890708117656701</v>
      </c>
      <c r="J1023" s="4">
        <f t="shared" ca="1" si="205"/>
        <v>1.01206062</v>
      </c>
      <c r="K1023" s="4">
        <f t="shared" ca="1" si="206"/>
        <v>24.12125206</v>
      </c>
      <c r="L1023" s="23">
        <f>IF(VLOOKUP(A1023,$U$12:$AD$125,8)=VLOOKUP(A1022,$U$12:$AD$125,8),0,VLOOKUP(A1023,U$12:$AD$125,8))</f>
        <v>0</v>
      </c>
      <c r="M1023" s="9">
        <f>IF(L1023&gt;0,VLOOKUP(L1023,T$12:$AC$125,7),0)</f>
        <v>0</v>
      </c>
      <c r="N1023" s="10">
        <f t="shared" si="207"/>
        <v>0</v>
      </c>
      <c r="O1023" s="10">
        <f t="shared" ca="1" si="208"/>
        <v>24.12125206</v>
      </c>
      <c r="P1023" s="24" t="str">
        <f t="shared" si="212"/>
        <v>A+J=</v>
      </c>
      <c r="Q1023" s="12">
        <f t="shared" si="213"/>
        <v>44022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</row>
    <row r="1024" spans="1:171" x14ac:dyDescent="0.2">
      <c r="A1024" s="109">
        <f t="shared" si="209"/>
        <v>43940</v>
      </c>
      <c r="B1024" s="4">
        <f t="shared" ca="1" si="214"/>
        <v>2024.1222520599999</v>
      </c>
      <c r="C1024" s="4">
        <f t="shared" si="210"/>
        <v>2000.001</v>
      </c>
      <c r="D1024" s="6">
        <f ca="1">IF(A1024&lt;$B$1,VLOOKUP(A1024,[1]DI!$A$4:$B$15000,2,FALSE),0)</f>
        <v>0</v>
      </c>
      <c r="E1024" s="4">
        <f t="shared" ca="1" si="203"/>
        <v>0</v>
      </c>
      <c r="F1024" s="22">
        <f t="shared" si="215"/>
        <v>1.115</v>
      </c>
      <c r="G1024" s="7">
        <f t="shared" ca="1" si="204"/>
        <v>1</v>
      </c>
      <c r="H1024" s="4">
        <f ca="1">TRUNC(PRODUCT(G$10:G1023),15)</f>
        <v>1.20341173768861</v>
      </c>
      <c r="I1024" s="4">
        <f t="shared" ca="1" si="211"/>
        <v>1.1890708117656701</v>
      </c>
      <c r="J1024" s="4">
        <f t="shared" ca="1" si="205"/>
        <v>1.01206062</v>
      </c>
      <c r="K1024" s="4">
        <f t="shared" ca="1" si="206"/>
        <v>24.12125206</v>
      </c>
      <c r="L1024" s="23">
        <f>IF(VLOOKUP(A1024,$U$12:$AD$125,8)=VLOOKUP(A1023,$U$12:$AD$125,8),0,VLOOKUP(A1024,U$12:$AD$125,8))</f>
        <v>0</v>
      </c>
      <c r="M1024" s="9">
        <f>IF(L1024&gt;0,VLOOKUP(L1024,T$12:$AC$125,7),0)</f>
        <v>0</v>
      </c>
      <c r="N1024" s="10">
        <f t="shared" si="207"/>
        <v>0</v>
      </c>
      <c r="O1024" s="10">
        <f t="shared" ca="1" si="208"/>
        <v>24.12125206</v>
      </c>
      <c r="P1024" s="24" t="str">
        <f t="shared" si="212"/>
        <v>A+J=</v>
      </c>
      <c r="Q1024" s="12">
        <f t="shared" si="213"/>
        <v>44022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</row>
    <row r="1025" spans="1:168" x14ac:dyDescent="0.2">
      <c r="A1025" s="109">
        <f t="shared" si="209"/>
        <v>43941</v>
      </c>
      <c r="B1025" s="4">
        <f t="shared" ca="1" si="214"/>
        <v>2024.1222520599999</v>
      </c>
      <c r="C1025" s="4">
        <f t="shared" si="210"/>
        <v>2000.001</v>
      </c>
      <c r="D1025" s="6">
        <f ca="1">IF(A1025&lt;$B$1,VLOOKUP(A1025,[1]DI!$A$4:$B$15000,2,FALSE),0)</f>
        <v>3.6500000000000005E-2</v>
      </c>
      <c r="E1025" s="4">
        <f t="shared" ca="1" si="203"/>
        <v>1.4227E-4</v>
      </c>
      <c r="F1025" s="22">
        <f t="shared" si="215"/>
        <v>1.115</v>
      </c>
      <c r="G1025" s="7">
        <f t="shared" ca="1" si="204"/>
        <v>1.0001586310499999</v>
      </c>
      <c r="H1025" s="4">
        <f ca="1">TRUNC(PRODUCT(G$10:G1024),15)</f>
        <v>1.20341173768861</v>
      </c>
      <c r="I1025" s="4">
        <f t="shared" ca="1" si="211"/>
        <v>1.1890708117656701</v>
      </c>
      <c r="J1025" s="4">
        <f t="shared" ca="1" si="205"/>
        <v>1.01206062</v>
      </c>
      <c r="K1025" s="4">
        <f t="shared" ca="1" si="206"/>
        <v>24.12125206</v>
      </c>
      <c r="L1025" s="23">
        <f>IF(VLOOKUP(A1025,$U$12:$AD$125,8)=VLOOKUP(A1024,$U$12:$AD$125,8),0,VLOOKUP(A1025,U$12:$AD$125,8))</f>
        <v>0</v>
      </c>
      <c r="M1025" s="9">
        <f>IF(L1025&gt;0,VLOOKUP(L1025,T$12:$AC$125,7),0)</f>
        <v>0</v>
      </c>
      <c r="N1025" s="10">
        <f t="shared" si="207"/>
        <v>0</v>
      </c>
      <c r="O1025" s="10">
        <f t="shared" ca="1" si="208"/>
        <v>24.12125206</v>
      </c>
      <c r="P1025" s="24" t="str">
        <f t="shared" si="212"/>
        <v>A+J=</v>
      </c>
      <c r="Q1025" s="12">
        <f t="shared" si="213"/>
        <v>44022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</row>
    <row r="1026" spans="1:168" x14ac:dyDescent="0.2">
      <c r="A1026" s="109">
        <f t="shared" si="209"/>
        <v>43942</v>
      </c>
      <c r="B1026" s="4">
        <f t="shared" ca="1" si="214"/>
        <v>2024.44333222</v>
      </c>
      <c r="C1026" s="4">
        <f t="shared" si="210"/>
        <v>2000.001</v>
      </c>
      <c r="D1026" s="6">
        <f ca="1">IF(A1026&lt;$B$1,VLOOKUP(A1026,[1]DI!$A$4:$B$15000,2,FALSE),0)</f>
        <v>0</v>
      </c>
      <c r="E1026" s="4">
        <f t="shared" ca="1" si="203"/>
        <v>0</v>
      </c>
      <c r="F1026" s="22">
        <f t="shared" si="215"/>
        <v>1.115</v>
      </c>
      <c r="G1026" s="7">
        <f t="shared" ca="1" si="204"/>
        <v>1</v>
      </c>
      <c r="H1026" s="4">
        <f ca="1">TRUNC(PRODUCT(G$10:G1025),15)</f>
        <v>1.20360263615614</v>
      </c>
      <c r="I1026" s="4">
        <f t="shared" ca="1" si="211"/>
        <v>1.1890708117656701</v>
      </c>
      <c r="J1026" s="4">
        <f t="shared" ca="1" si="205"/>
        <v>1.01222116</v>
      </c>
      <c r="K1026" s="4">
        <f t="shared" ca="1" si="206"/>
        <v>24.442332220000001</v>
      </c>
      <c r="L1026" s="23">
        <f>IF(VLOOKUP(A1026,$U$12:$AD$125,8)=VLOOKUP(A1025,$U$12:$AD$125,8),0,VLOOKUP(A1026,U$12:$AD$125,8))</f>
        <v>0</v>
      </c>
      <c r="M1026" s="9">
        <f>IF(L1026&gt;0,VLOOKUP(L1026,T$12:$AC$125,7),0)</f>
        <v>0</v>
      </c>
      <c r="N1026" s="10">
        <f t="shared" si="207"/>
        <v>0</v>
      </c>
      <c r="O1026" s="10">
        <f t="shared" ca="1" si="208"/>
        <v>24.442332220000001</v>
      </c>
      <c r="P1026" s="24" t="str">
        <f t="shared" si="212"/>
        <v>A+J=</v>
      </c>
      <c r="Q1026" s="12">
        <f t="shared" si="213"/>
        <v>44022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</row>
    <row r="1027" spans="1:168" x14ac:dyDescent="0.2">
      <c r="A1027" s="109">
        <f t="shared" si="209"/>
        <v>43943</v>
      </c>
      <c r="B1027" s="4">
        <f t="shared" ca="1" si="214"/>
        <v>2024.44333222</v>
      </c>
      <c r="C1027" s="4">
        <f t="shared" si="210"/>
        <v>2000.001</v>
      </c>
      <c r="D1027" s="6">
        <f ca="1">IF(A1027&lt;$B$1,VLOOKUP(A1027,[1]DI!$A$4:$B$15000,2,FALSE),0)</f>
        <v>3.6500000000000005E-2</v>
      </c>
      <c r="E1027" s="4">
        <f t="shared" ca="1" si="203"/>
        <v>1.4227E-4</v>
      </c>
      <c r="F1027" s="22">
        <f t="shared" si="215"/>
        <v>1.115</v>
      </c>
      <c r="G1027" s="7">
        <f t="shared" ca="1" si="204"/>
        <v>1.0001586310499999</v>
      </c>
      <c r="H1027" s="4">
        <f ca="1">TRUNC(PRODUCT(G$10:G1026),15)</f>
        <v>1.20360263615614</v>
      </c>
      <c r="I1027" s="4">
        <f t="shared" ca="1" si="211"/>
        <v>1.1890708117656701</v>
      </c>
      <c r="J1027" s="4">
        <f t="shared" ca="1" si="205"/>
        <v>1.01222116</v>
      </c>
      <c r="K1027" s="4">
        <f t="shared" ca="1" si="206"/>
        <v>24.442332220000001</v>
      </c>
      <c r="L1027" s="23">
        <f>IF(VLOOKUP(A1027,$U$12:$AD$125,8)=VLOOKUP(A1026,$U$12:$AD$125,8),0,VLOOKUP(A1027,U$12:$AD$125,8))</f>
        <v>0</v>
      </c>
      <c r="M1027" s="9">
        <f>IF(L1027&gt;0,VLOOKUP(L1027,T$12:$AC$125,7),0)</f>
        <v>0</v>
      </c>
      <c r="N1027" s="10">
        <f t="shared" si="207"/>
        <v>0</v>
      </c>
      <c r="O1027" s="10">
        <f t="shared" ca="1" si="208"/>
        <v>24.442332220000001</v>
      </c>
      <c r="P1027" s="24" t="str">
        <f t="shared" si="212"/>
        <v>A+J=</v>
      </c>
      <c r="Q1027" s="12">
        <f t="shared" si="213"/>
        <v>44022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</row>
    <row r="1028" spans="1:168" x14ac:dyDescent="0.2">
      <c r="A1028" s="109">
        <f t="shared" si="209"/>
        <v>43944</v>
      </c>
      <c r="B1028" s="4">
        <f t="shared" ca="1" si="214"/>
        <v>2024.7644723799999</v>
      </c>
      <c r="C1028" s="4">
        <f t="shared" si="210"/>
        <v>2000.001</v>
      </c>
      <c r="D1028" s="6">
        <f ca="1">IF(A1028&lt;$B$1,VLOOKUP(A1028,[1]DI!$A$4:$B$15000,2,FALSE),0)</f>
        <v>3.6500000000000005E-2</v>
      </c>
      <c r="E1028" s="4">
        <f t="shared" ca="1" si="203"/>
        <v>1.4227E-4</v>
      </c>
      <c r="F1028" s="22">
        <f t="shared" si="215"/>
        <v>1.115</v>
      </c>
      <c r="G1028" s="7">
        <f t="shared" ca="1" si="204"/>
        <v>1.0001586310499999</v>
      </c>
      <c r="H1028" s="4">
        <f ca="1">TRUNC(PRODUCT(G$10:G1027),15)</f>
        <v>1.2037935649061</v>
      </c>
      <c r="I1028" s="4">
        <f t="shared" ca="1" si="211"/>
        <v>1.1890708117656701</v>
      </c>
      <c r="J1028" s="4">
        <f t="shared" ca="1" si="205"/>
        <v>1.01238173</v>
      </c>
      <c r="K1028" s="4">
        <f t="shared" ca="1" si="206"/>
        <v>24.76347238</v>
      </c>
      <c r="L1028" s="23">
        <f>IF(VLOOKUP(A1028,$U$12:$AD$125,8)=VLOOKUP(A1027,$U$12:$AD$125,8),0,VLOOKUP(A1028,U$12:$AD$125,8))</f>
        <v>0</v>
      </c>
      <c r="M1028" s="9">
        <f>IF(L1028&gt;0,VLOOKUP(L1028,T$12:$AC$125,7),0)</f>
        <v>0</v>
      </c>
      <c r="N1028" s="10">
        <f t="shared" si="207"/>
        <v>0</v>
      </c>
      <c r="O1028" s="10">
        <f t="shared" ca="1" si="208"/>
        <v>24.76347238</v>
      </c>
      <c r="P1028" s="24" t="str">
        <f t="shared" si="212"/>
        <v>A+J=</v>
      </c>
      <c r="Q1028" s="12">
        <f t="shared" si="213"/>
        <v>44022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</row>
    <row r="1029" spans="1:168" x14ac:dyDescent="0.2">
      <c r="A1029" s="109">
        <f t="shared" si="209"/>
        <v>43945</v>
      </c>
      <c r="B1029" s="4">
        <f t="shared" ca="1" si="214"/>
        <v>2025.08565254</v>
      </c>
      <c r="C1029" s="4">
        <f t="shared" si="210"/>
        <v>2000.001</v>
      </c>
      <c r="D1029" s="6">
        <f ca="1">IF(A1029&lt;$B$1,VLOOKUP(A1029,[1]DI!$A$4:$B$15000,2,FALSE),0)</f>
        <v>3.6500000000000005E-2</v>
      </c>
      <c r="E1029" s="4">
        <f t="shared" ca="1" si="203"/>
        <v>1.4227E-4</v>
      </c>
      <c r="F1029" s="22">
        <f t="shared" si="215"/>
        <v>1.115</v>
      </c>
      <c r="G1029" s="7">
        <f t="shared" ca="1" si="204"/>
        <v>1.0001586310499999</v>
      </c>
      <c r="H1029" s="4">
        <f ca="1">TRUNC(PRODUCT(G$10:G1028),15)</f>
        <v>1.20398452394328</v>
      </c>
      <c r="I1029" s="4">
        <f t="shared" ca="1" si="211"/>
        <v>1.1890708117656701</v>
      </c>
      <c r="J1029" s="4">
        <f t="shared" ca="1" si="205"/>
        <v>1.0125423200000001</v>
      </c>
      <c r="K1029" s="4">
        <f t="shared" ca="1" si="206"/>
        <v>25.08465254</v>
      </c>
      <c r="L1029" s="23">
        <f>IF(VLOOKUP(A1029,$U$12:$AD$125,8)=VLOOKUP(A1028,$U$12:$AD$125,8),0,VLOOKUP(A1029,U$12:$AD$125,8))</f>
        <v>0</v>
      </c>
      <c r="M1029" s="9">
        <f>IF(L1029&gt;0,VLOOKUP(L1029,T$12:$AC$125,7),0)</f>
        <v>0</v>
      </c>
      <c r="N1029" s="10">
        <f t="shared" si="207"/>
        <v>0</v>
      </c>
      <c r="O1029" s="10">
        <f t="shared" ca="1" si="208"/>
        <v>25.08465254</v>
      </c>
      <c r="P1029" s="24" t="str">
        <f t="shared" si="212"/>
        <v>A+J=</v>
      </c>
      <c r="Q1029" s="12">
        <f t="shared" si="213"/>
        <v>44022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</row>
    <row r="1030" spans="1:168" x14ac:dyDescent="0.2">
      <c r="A1030" s="109">
        <f t="shared" si="209"/>
        <v>43946</v>
      </c>
      <c r="B1030" s="4">
        <f t="shared" ca="1" si="214"/>
        <v>2025.4069127</v>
      </c>
      <c r="C1030" s="4">
        <f t="shared" si="210"/>
        <v>2000.001</v>
      </c>
      <c r="D1030" s="6">
        <f ca="1">IF(A1030&lt;$B$1,VLOOKUP(A1030,[1]DI!$A$4:$B$15000,2,FALSE),0)</f>
        <v>0</v>
      </c>
      <c r="E1030" s="4">
        <f t="shared" ca="1" si="203"/>
        <v>0</v>
      </c>
      <c r="F1030" s="22">
        <f t="shared" si="215"/>
        <v>1.115</v>
      </c>
      <c r="G1030" s="7">
        <f t="shared" ca="1" si="204"/>
        <v>1</v>
      </c>
      <c r="H1030" s="4">
        <f ca="1">TRUNC(PRODUCT(G$10:G1029),15)</f>
        <v>1.2041755132725001</v>
      </c>
      <c r="I1030" s="4">
        <f t="shared" ca="1" si="211"/>
        <v>1.1890708117656701</v>
      </c>
      <c r="J1030" s="4">
        <f t="shared" ca="1" si="205"/>
        <v>1.01270295</v>
      </c>
      <c r="K1030" s="4">
        <f t="shared" ca="1" si="206"/>
        <v>25.405912699999998</v>
      </c>
      <c r="L1030" s="23">
        <f>IF(VLOOKUP(A1030,$U$12:$AD$125,8)=VLOOKUP(A1029,$U$12:$AD$125,8),0,VLOOKUP(A1030,U$12:$AD$125,8))</f>
        <v>0</v>
      </c>
      <c r="M1030" s="9">
        <f>IF(L1030&gt;0,VLOOKUP(L1030,T$12:$AC$125,7),0)</f>
        <v>0</v>
      </c>
      <c r="N1030" s="10">
        <f t="shared" si="207"/>
        <v>0</v>
      </c>
      <c r="O1030" s="10">
        <f t="shared" ca="1" si="208"/>
        <v>25.405912699999998</v>
      </c>
      <c r="P1030" s="24" t="str">
        <f t="shared" si="212"/>
        <v>A+J=</v>
      </c>
      <c r="Q1030" s="12">
        <f t="shared" si="213"/>
        <v>44022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</row>
    <row r="1031" spans="1:168" x14ac:dyDescent="0.2">
      <c r="A1031" s="109">
        <f t="shared" si="209"/>
        <v>43947</v>
      </c>
      <c r="B1031" s="4">
        <f t="shared" ca="1" si="214"/>
        <v>2025.4069127</v>
      </c>
      <c r="C1031" s="4">
        <f t="shared" si="210"/>
        <v>2000.001</v>
      </c>
      <c r="D1031" s="6">
        <f ca="1">IF(A1031&lt;$B$1,VLOOKUP(A1031,[1]DI!$A$4:$B$15000,2,FALSE),0)</f>
        <v>0</v>
      </c>
      <c r="E1031" s="4">
        <f t="shared" ca="1" si="203"/>
        <v>0</v>
      </c>
      <c r="F1031" s="22">
        <f t="shared" si="215"/>
        <v>1.115</v>
      </c>
      <c r="G1031" s="7">
        <f t="shared" ca="1" si="204"/>
        <v>1</v>
      </c>
      <c r="H1031" s="4">
        <f ca="1">TRUNC(PRODUCT(G$10:G1030),15)</f>
        <v>1.2041755132725001</v>
      </c>
      <c r="I1031" s="4">
        <f t="shared" ca="1" si="211"/>
        <v>1.1890708117656701</v>
      </c>
      <c r="J1031" s="4">
        <f t="shared" ca="1" si="205"/>
        <v>1.01270295</v>
      </c>
      <c r="K1031" s="4">
        <f t="shared" ca="1" si="206"/>
        <v>25.405912699999998</v>
      </c>
      <c r="L1031" s="23">
        <f>IF(VLOOKUP(A1031,$U$12:$AD$125,8)=VLOOKUP(A1030,$U$12:$AD$125,8),0,VLOOKUP(A1031,U$12:$AD$125,8))</f>
        <v>0</v>
      </c>
      <c r="M1031" s="9">
        <f>IF(L1031&gt;0,VLOOKUP(L1031,T$12:$AC$125,7),0)</f>
        <v>0</v>
      </c>
      <c r="N1031" s="10">
        <f t="shared" si="207"/>
        <v>0</v>
      </c>
      <c r="O1031" s="10">
        <f t="shared" ca="1" si="208"/>
        <v>25.405912699999998</v>
      </c>
      <c r="P1031" s="24" t="str">
        <f t="shared" si="212"/>
        <v>A+J=</v>
      </c>
      <c r="Q1031" s="12">
        <f t="shared" si="213"/>
        <v>44022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</row>
    <row r="1032" spans="1:168" x14ac:dyDescent="0.2">
      <c r="A1032" s="109">
        <f t="shared" si="209"/>
        <v>43948</v>
      </c>
      <c r="B1032" s="4">
        <f t="shared" ca="1" si="214"/>
        <v>2025.4069127</v>
      </c>
      <c r="C1032" s="4">
        <f t="shared" si="210"/>
        <v>2000.001</v>
      </c>
      <c r="D1032" s="6">
        <f ca="1">IF(A1032&lt;$B$1,VLOOKUP(A1032,[1]DI!$A$4:$B$15000,2,FALSE),0)</f>
        <v>3.6500000000000005E-2</v>
      </c>
      <c r="E1032" s="4">
        <f t="shared" ca="1" si="203"/>
        <v>1.4227E-4</v>
      </c>
      <c r="F1032" s="22">
        <f t="shared" si="215"/>
        <v>1.115</v>
      </c>
      <c r="G1032" s="7">
        <f t="shared" ca="1" si="204"/>
        <v>1.0001586310499999</v>
      </c>
      <c r="H1032" s="4">
        <f ca="1">TRUNC(PRODUCT(G$10:G1031),15)</f>
        <v>1.2041755132725001</v>
      </c>
      <c r="I1032" s="4">
        <f t="shared" ca="1" si="211"/>
        <v>1.1890708117656701</v>
      </c>
      <c r="J1032" s="4">
        <f t="shared" ca="1" si="205"/>
        <v>1.01270295</v>
      </c>
      <c r="K1032" s="4">
        <f t="shared" ca="1" si="206"/>
        <v>25.405912699999998</v>
      </c>
      <c r="L1032" s="23">
        <f>IF(VLOOKUP(A1032,$U$12:$AD$125,8)=VLOOKUP(A1031,$U$12:$AD$125,8),0,VLOOKUP(A1032,U$12:$AD$125,8))</f>
        <v>0</v>
      </c>
      <c r="M1032" s="9">
        <f>IF(L1032&gt;0,VLOOKUP(L1032,T$12:$AC$125,7),0)</f>
        <v>0</v>
      </c>
      <c r="N1032" s="10">
        <f t="shared" si="207"/>
        <v>0</v>
      </c>
      <c r="O1032" s="10">
        <f t="shared" ca="1" si="208"/>
        <v>25.405912699999998</v>
      </c>
      <c r="P1032" s="24" t="str">
        <f t="shared" si="212"/>
        <v>A+J=</v>
      </c>
      <c r="Q1032" s="12">
        <f t="shared" si="213"/>
        <v>44022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</row>
    <row r="1033" spans="1:168" x14ac:dyDescent="0.2">
      <c r="A1033" s="109">
        <f t="shared" si="209"/>
        <v>43949</v>
      </c>
      <c r="B1033" s="4">
        <f t="shared" ca="1" si="214"/>
        <v>2025.72819286</v>
      </c>
      <c r="C1033" s="4">
        <f t="shared" si="210"/>
        <v>2000.001</v>
      </c>
      <c r="D1033" s="6">
        <f ca="1">IF(A1033&lt;$B$1,VLOOKUP(A1033,[1]DI!$A$4:$B$15000,2,FALSE),0)</f>
        <v>3.6500000000000005E-2</v>
      </c>
      <c r="E1033" s="4">
        <f t="shared" ca="1" si="203"/>
        <v>1.4227E-4</v>
      </c>
      <c r="F1033" s="22">
        <f t="shared" si="215"/>
        <v>1.115</v>
      </c>
      <c r="G1033" s="7">
        <f t="shared" ca="1" si="204"/>
        <v>1.0001586310499999</v>
      </c>
      <c r="H1033" s="4">
        <f ca="1">TRUNC(PRODUCT(G$10:G1032),15)</f>
        <v>1.20436653289855</v>
      </c>
      <c r="I1033" s="4">
        <f t="shared" ca="1" si="211"/>
        <v>1.1890708117656701</v>
      </c>
      <c r="J1033" s="4">
        <f t="shared" ca="1" si="205"/>
        <v>1.01286359</v>
      </c>
      <c r="K1033" s="4">
        <f t="shared" ca="1" si="206"/>
        <v>25.727192859999999</v>
      </c>
      <c r="L1033" s="23">
        <f>IF(VLOOKUP(A1033,$U$12:$AD$125,8)=VLOOKUP(A1032,$U$12:$AD$125,8),0,VLOOKUP(A1033,U$12:$AD$125,8))</f>
        <v>0</v>
      </c>
      <c r="M1033" s="9">
        <f>IF(L1033&gt;0,VLOOKUP(L1033,T$12:$AC$125,7),0)</f>
        <v>0</v>
      </c>
      <c r="N1033" s="10">
        <f t="shared" si="207"/>
        <v>0</v>
      </c>
      <c r="O1033" s="10">
        <f t="shared" ca="1" si="208"/>
        <v>25.727192859999999</v>
      </c>
      <c r="P1033" s="24" t="str">
        <f t="shared" si="212"/>
        <v>A+J=</v>
      </c>
      <c r="Q1033" s="12">
        <f t="shared" si="213"/>
        <v>44022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</row>
    <row r="1034" spans="1:168" x14ac:dyDescent="0.2">
      <c r="A1034" s="109">
        <f t="shared" si="209"/>
        <v>43950</v>
      </c>
      <c r="B1034" s="4">
        <f t="shared" ca="1" si="214"/>
        <v>2026.0495330199999</v>
      </c>
      <c r="C1034" s="4">
        <f t="shared" si="210"/>
        <v>2000.001</v>
      </c>
      <c r="D1034" s="6">
        <f ca="1">IF(A1034&lt;$B$1,VLOOKUP(A1034,[1]DI!$A$4:$B$15000,2,FALSE),0)</f>
        <v>3.6500000000000005E-2</v>
      </c>
      <c r="E1034" s="4">
        <f t="shared" ref="E1034:E1097" ca="1" si="216">ROUND((((1+D1034)^(1/252)-1)),8)</f>
        <v>1.4227E-4</v>
      </c>
      <c r="F1034" s="22">
        <f t="shared" si="215"/>
        <v>1.115</v>
      </c>
      <c r="G1034" s="7">
        <f t="shared" ref="G1034:G1097" ca="1" si="217">TRUNC((1+(E1034*F1034)),15)</f>
        <v>1.0001586310499999</v>
      </c>
      <c r="H1034" s="4">
        <f ca="1">TRUNC(PRODUCT(G$10:G1033),15)</f>
        <v>1.20455758282625</v>
      </c>
      <c r="I1034" s="4">
        <f t="shared" ca="1" si="211"/>
        <v>1.1890708117656701</v>
      </c>
      <c r="J1034" s="4">
        <f t="shared" ref="J1034:J1097" ca="1" si="218">ROUND(TRUNC(H1034/I1034,15),8)</f>
        <v>1.0130242599999999</v>
      </c>
      <c r="K1034" s="4">
        <f t="shared" ref="K1034:K1097" ca="1" si="219">TRUNC((C1034*(J1034-1)),8)</f>
        <v>26.048533020000001</v>
      </c>
      <c r="L1034" s="23">
        <f>IF(VLOOKUP(A1034,$U$12:$AD$125,8)=VLOOKUP(A1033,$U$12:$AD$125,8),0,VLOOKUP(A1034,U$12:$AD$125,8))</f>
        <v>0</v>
      </c>
      <c r="M1034" s="9">
        <f>IF(L1034&gt;0,VLOOKUP(L1034,T$12:$AC$125,7),0)</f>
        <v>0</v>
      </c>
      <c r="N1034" s="10">
        <f t="shared" ref="N1034:N1097" si="220">IF(M1034&gt;0,(C1034*M1034),0)</f>
        <v>0</v>
      </c>
      <c r="O1034" s="10">
        <f t="shared" ref="O1034:O1097" ca="1" si="221">(K1034+N1034)</f>
        <v>26.048533020000001</v>
      </c>
      <c r="P1034" s="24" t="str">
        <f t="shared" si="212"/>
        <v>A+J=</v>
      </c>
      <c r="Q1034" s="12">
        <f t="shared" si="213"/>
        <v>44022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</row>
    <row r="1035" spans="1:168" x14ac:dyDescent="0.2">
      <c r="A1035" s="109">
        <f t="shared" ref="A1035:A1098" si="222">(A1034+1)</f>
        <v>43951</v>
      </c>
      <c r="B1035" s="4">
        <f t="shared" ca="1" si="214"/>
        <v>2026.3709331800001</v>
      </c>
      <c r="C1035" s="4">
        <f t="shared" ref="C1035:C1098" si="223">TRUNC(C1034-N1034,6)</f>
        <v>2000.001</v>
      </c>
      <c r="D1035" s="6">
        <f ca="1">IF(A1035&lt;$B$1,VLOOKUP(A1035,[1]DI!$A$4:$B$15000,2,FALSE),0)</f>
        <v>3.6500000000000005E-2</v>
      </c>
      <c r="E1035" s="4">
        <f t="shared" ca="1" si="216"/>
        <v>1.4227E-4</v>
      </c>
      <c r="F1035" s="22">
        <f t="shared" si="215"/>
        <v>1.115</v>
      </c>
      <c r="G1035" s="7">
        <f t="shared" ca="1" si="217"/>
        <v>1.0001586310499999</v>
      </c>
      <c r="H1035" s="4">
        <f ca="1">TRUNC(PRODUCT(G$10:G1034),15)</f>
        <v>1.2047486630604001</v>
      </c>
      <c r="I1035" s="4">
        <f t="shared" ref="I1035:I1098" ca="1" si="224">IF(OR(L1034&gt;0,L1034="E"),H1034,I1034)</f>
        <v>1.1890708117656701</v>
      </c>
      <c r="J1035" s="4">
        <f t="shared" ca="1" si="218"/>
        <v>1.01318496</v>
      </c>
      <c r="K1035" s="4">
        <f t="shared" ca="1" si="219"/>
        <v>26.36993318</v>
      </c>
      <c r="L1035" s="23">
        <f>IF(VLOOKUP(A1035,$U$12:$AD$125,8)=VLOOKUP(A1034,$U$12:$AD$125,8),0,VLOOKUP(A1035,U$12:$AD$125,8))</f>
        <v>0</v>
      </c>
      <c r="M1035" s="9">
        <f>IF(L1035&gt;0,VLOOKUP(L1035,T$12:$AC$125,7),0)</f>
        <v>0</v>
      </c>
      <c r="N1035" s="10">
        <f t="shared" si="220"/>
        <v>0</v>
      </c>
      <c r="O1035" s="10">
        <f t="shared" ca="1" si="221"/>
        <v>26.36993318</v>
      </c>
      <c r="P1035" s="24" t="str">
        <f t="shared" ref="P1035:P1098" si="225">IF(L1034&gt;0,VLOOKUP(A1034,$U$12:$AD$125,9),P1034)</f>
        <v>A+J=</v>
      </c>
      <c r="Q1035" s="12">
        <f t="shared" ref="Q1035:Q1098" si="226">IF(L1034&gt;0,VLOOKUP(A1034,$U$12:$AD$125,10),Q1034)</f>
        <v>44022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</row>
    <row r="1036" spans="1:168" x14ac:dyDescent="0.2">
      <c r="A1036" s="109">
        <f t="shared" si="222"/>
        <v>43952</v>
      </c>
      <c r="B1036" s="4">
        <f t="shared" ca="1" si="214"/>
        <v>2026.6923733399999</v>
      </c>
      <c r="C1036" s="4">
        <f t="shared" si="223"/>
        <v>2000.001</v>
      </c>
      <c r="D1036" s="6">
        <f ca="1">IF(A1036&lt;$B$1,VLOOKUP(A1036,[1]DI!$A$4:$B$15000,2,FALSE),0)</f>
        <v>0</v>
      </c>
      <c r="E1036" s="4">
        <f t="shared" ca="1" si="216"/>
        <v>0</v>
      </c>
      <c r="F1036" s="22">
        <f t="shared" si="215"/>
        <v>1.115</v>
      </c>
      <c r="G1036" s="7">
        <f t="shared" ca="1" si="217"/>
        <v>1</v>
      </c>
      <c r="H1036" s="4">
        <f ca="1">TRUNC(PRODUCT(G$10:G1035),15)</f>
        <v>1.2049397736058101</v>
      </c>
      <c r="I1036" s="4">
        <f t="shared" ca="1" si="224"/>
        <v>1.1890708117656701</v>
      </c>
      <c r="J1036" s="4">
        <f t="shared" ca="1" si="218"/>
        <v>1.01334568</v>
      </c>
      <c r="K1036" s="4">
        <f t="shared" ca="1" si="219"/>
        <v>26.691373339999998</v>
      </c>
      <c r="L1036" s="23">
        <f>IF(VLOOKUP(A1036,$U$12:$AD$125,8)=VLOOKUP(A1035,$U$12:$AD$125,8),0,VLOOKUP(A1036,U$12:$AD$125,8))</f>
        <v>0</v>
      </c>
      <c r="M1036" s="9">
        <f>IF(L1036&gt;0,VLOOKUP(L1036,T$12:$AC$125,7),0)</f>
        <v>0</v>
      </c>
      <c r="N1036" s="10">
        <f t="shared" si="220"/>
        <v>0</v>
      </c>
      <c r="O1036" s="10">
        <f t="shared" ca="1" si="221"/>
        <v>26.691373339999998</v>
      </c>
      <c r="P1036" s="24" t="str">
        <f t="shared" si="225"/>
        <v>A+J=</v>
      </c>
      <c r="Q1036" s="12">
        <f t="shared" si="226"/>
        <v>44022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</row>
    <row r="1037" spans="1:168" x14ac:dyDescent="0.2">
      <c r="A1037" s="109">
        <f t="shared" si="222"/>
        <v>43953</v>
      </c>
      <c r="B1037" s="4">
        <f t="shared" ca="1" si="214"/>
        <v>2026.6923733399999</v>
      </c>
      <c r="C1037" s="4">
        <f t="shared" si="223"/>
        <v>2000.001</v>
      </c>
      <c r="D1037" s="6">
        <f ca="1">IF(A1037&lt;$B$1,VLOOKUP(A1037,[1]DI!$A$4:$B$15000,2,FALSE),0)</f>
        <v>0</v>
      </c>
      <c r="E1037" s="4">
        <f t="shared" ca="1" si="216"/>
        <v>0</v>
      </c>
      <c r="F1037" s="22">
        <f t="shared" si="215"/>
        <v>1.115</v>
      </c>
      <c r="G1037" s="7">
        <f t="shared" ca="1" si="217"/>
        <v>1</v>
      </c>
      <c r="H1037" s="4">
        <f ca="1">TRUNC(PRODUCT(G$10:G1036),15)</f>
        <v>1.2049397736058101</v>
      </c>
      <c r="I1037" s="4">
        <f t="shared" ca="1" si="224"/>
        <v>1.1890708117656701</v>
      </c>
      <c r="J1037" s="4">
        <f t="shared" ca="1" si="218"/>
        <v>1.01334568</v>
      </c>
      <c r="K1037" s="4">
        <f t="shared" ca="1" si="219"/>
        <v>26.691373339999998</v>
      </c>
      <c r="L1037" s="23">
        <f>IF(VLOOKUP(A1037,$U$12:$AD$125,8)=VLOOKUP(A1036,$U$12:$AD$125,8),0,VLOOKUP(A1037,U$12:$AD$125,8))</f>
        <v>0</v>
      </c>
      <c r="M1037" s="9">
        <f>IF(L1037&gt;0,VLOOKUP(L1037,T$12:$AC$125,7),0)</f>
        <v>0</v>
      </c>
      <c r="N1037" s="10">
        <f t="shared" si="220"/>
        <v>0</v>
      </c>
      <c r="O1037" s="10">
        <f t="shared" ca="1" si="221"/>
        <v>26.691373339999998</v>
      </c>
      <c r="P1037" s="24" t="str">
        <f t="shared" si="225"/>
        <v>A+J=</v>
      </c>
      <c r="Q1037" s="12">
        <f t="shared" si="226"/>
        <v>44022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</row>
    <row r="1038" spans="1:168" x14ac:dyDescent="0.2">
      <c r="A1038" s="109">
        <f t="shared" si="222"/>
        <v>43954</v>
      </c>
      <c r="B1038" s="4">
        <f t="shared" ca="1" si="214"/>
        <v>2026.6923733399999</v>
      </c>
      <c r="C1038" s="4">
        <f t="shared" si="223"/>
        <v>2000.001</v>
      </c>
      <c r="D1038" s="6">
        <f ca="1">IF(A1038&lt;$B$1,VLOOKUP(A1038,[1]DI!$A$4:$B$15000,2,FALSE),0)</f>
        <v>0</v>
      </c>
      <c r="E1038" s="4">
        <f t="shared" ca="1" si="216"/>
        <v>0</v>
      </c>
      <c r="F1038" s="22">
        <f t="shared" si="215"/>
        <v>1.115</v>
      </c>
      <c r="G1038" s="7">
        <f t="shared" ca="1" si="217"/>
        <v>1</v>
      </c>
      <c r="H1038" s="4">
        <f ca="1">TRUNC(PRODUCT(G$10:G1037),15)</f>
        <v>1.2049397736058101</v>
      </c>
      <c r="I1038" s="4">
        <f t="shared" ca="1" si="224"/>
        <v>1.1890708117656701</v>
      </c>
      <c r="J1038" s="4">
        <f t="shared" ca="1" si="218"/>
        <v>1.01334568</v>
      </c>
      <c r="K1038" s="4">
        <f t="shared" ca="1" si="219"/>
        <v>26.691373339999998</v>
      </c>
      <c r="L1038" s="23">
        <f>IF(VLOOKUP(A1038,$U$12:$AD$125,8)=VLOOKUP(A1037,$U$12:$AD$125,8),0,VLOOKUP(A1038,U$12:$AD$125,8))</f>
        <v>0</v>
      </c>
      <c r="M1038" s="9">
        <f>IF(L1038&gt;0,VLOOKUP(L1038,T$12:$AC$125,7),0)</f>
        <v>0</v>
      </c>
      <c r="N1038" s="10">
        <f t="shared" si="220"/>
        <v>0</v>
      </c>
      <c r="O1038" s="10">
        <f t="shared" ca="1" si="221"/>
        <v>26.691373339999998</v>
      </c>
      <c r="P1038" s="24" t="str">
        <f t="shared" si="225"/>
        <v>A+J=</v>
      </c>
      <c r="Q1038" s="12">
        <f t="shared" si="226"/>
        <v>44022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</row>
    <row r="1039" spans="1:168" x14ac:dyDescent="0.2">
      <c r="A1039" s="109">
        <f t="shared" si="222"/>
        <v>43955</v>
      </c>
      <c r="B1039" s="4">
        <f t="shared" ca="1" si="214"/>
        <v>2026.6923733399999</v>
      </c>
      <c r="C1039" s="4">
        <f t="shared" si="223"/>
        <v>2000.001</v>
      </c>
      <c r="D1039" s="6">
        <f ca="1">IF(A1039&lt;$B$1,VLOOKUP(A1039,[1]DI!$A$4:$B$15000,2,FALSE),0)</f>
        <v>3.6500000000000005E-2</v>
      </c>
      <c r="E1039" s="4">
        <f t="shared" ca="1" si="216"/>
        <v>1.4227E-4</v>
      </c>
      <c r="F1039" s="22">
        <f t="shared" si="215"/>
        <v>1.115</v>
      </c>
      <c r="G1039" s="7">
        <f t="shared" ca="1" si="217"/>
        <v>1.0001586310499999</v>
      </c>
      <c r="H1039" s="4">
        <f ca="1">TRUNC(PRODUCT(G$10:G1038),15)</f>
        <v>1.2049397736058101</v>
      </c>
      <c r="I1039" s="4">
        <f t="shared" ca="1" si="224"/>
        <v>1.1890708117656701</v>
      </c>
      <c r="J1039" s="4">
        <f t="shared" ca="1" si="218"/>
        <v>1.01334568</v>
      </c>
      <c r="K1039" s="4">
        <f t="shared" ca="1" si="219"/>
        <v>26.691373339999998</v>
      </c>
      <c r="L1039" s="23">
        <f>IF(VLOOKUP(A1039,$U$12:$AD$125,8)=VLOOKUP(A1038,$U$12:$AD$125,8),0,VLOOKUP(A1039,U$12:$AD$125,8))</f>
        <v>0</v>
      </c>
      <c r="M1039" s="9">
        <f>IF(L1039&gt;0,VLOOKUP(L1039,T$12:$AC$125,7),0)</f>
        <v>0</v>
      </c>
      <c r="N1039" s="10">
        <f t="shared" si="220"/>
        <v>0</v>
      </c>
      <c r="O1039" s="10">
        <f t="shared" ca="1" si="221"/>
        <v>26.691373339999998</v>
      </c>
      <c r="P1039" s="24" t="str">
        <f t="shared" si="225"/>
        <v>A+J=</v>
      </c>
      <c r="Q1039" s="12">
        <f t="shared" si="226"/>
        <v>44022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</row>
    <row r="1040" spans="1:168" x14ac:dyDescent="0.2">
      <c r="A1040" s="109">
        <f t="shared" si="222"/>
        <v>43956</v>
      </c>
      <c r="B1040" s="4">
        <f t="shared" ca="1" si="214"/>
        <v>2027.0138735</v>
      </c>
      <c r="C1040" s="4">
        <f t="shared" si="223"/>
        <v>2000.001</v>
      </c>
      <c r="D1040" s="6">
        <f ca="1">IF(A1040&lt;$B$1,VLOOKUP(A1040,[1]DI!$A$4:$B$15000,2,FALSE),0)</f>
        <v>3.6500000000000005E-2</v>
      </c>
      <c r="E1040" s="4">
        <f t="shared" ca="1" si="216"/>
        <v>1.4227E-4</v>
      </c>
      <c r="F1040" s="22">
        <f t="shared" si="215"/>
        <v>1.115</v>
      </c>
      <c r="G1040" s="7">
        <f t="shared" ca="1" si="217"/>
        <v>1.0001586310499999</v>
      </c>
      <c r="H1040" s="4">
        <f ca="1">TRUNC(PRODUCT(G$10:G1039),15)</f>
        <v>1.2051309144672799</v>
      </c>
      <c r="I1040" s="4">
        <f t="shared" ca="1" si="224"/>
        <v>1.1890708117656701</v>
      </c>
      <c r="J1040" s="4">
        <f t="shared" ca="1" si="218"/>
        <v>1.0135064300000001</v>
      </c>
      <c r="K1040" s="4">
        <f t="shared" ca="1" si="219"/>
        <v>27.012873500000001</v>
      </c>
      <c r="L1040" s="23">
        <f>IF(VLOOKUP(A1040,$U$12:$AD$125,8)=VLOOKUP(A1039,$U$12:$AD$125,8),0,VLOOKUP(A1040,U$12:$AD$125,8))</f>
        <v>0</v>
      </c>
      <c r="M1040" s="9">
        <f>IF(L1040&gt;0,VLOOKUP(L1040,T$12:$AC$125,7),0)</f>
        <v>0</v>
      </c>
      <c r="N1040" s="10">
        <f t="shared" si="220"/>
        <v>0</v>
      </c>
      <c r="O1040" s="10">
        <f t="shared" ca="1" si="221"/>
        <v>27.012873500000001</v>
      </c>
      <c r="P1040" s="24" t="str">
        <f t="shared" si="225"/>
        <v>A+J=</v>
      </c>
      <c r="Q1040" s="12">
        <f t="shared" si="226"/>
        <v>44022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</row>
    <row r="1041" spans="1:168" x14ac:dyDescent="0.2">
      <c r="A1041" s="109">
        <f t="shared" si="222"/>
        <v>43957</v>
      </c>
      <c r="B1041" s="4">
        <f t="shared" ca="1" si="214"/>
        <v>2027.3354136600001</v>
      </c>
      <c r="C1041" s="4">
        <f t="shared" si="223"/>
        <v>2000.001</v>
      </c>
      <c r="D1041" s="6">
        <f ca="1">IF(A1041&lt;$B$1,VLOOKUP(A1041,[1]DI!$A$4:$B$15000,2,FALSE),0)</f>
        <v>3.6500000000000005E-2</v>
      </c>
      <c r="E1041" s="4">
        <f t="shared" ca="1" si="216"/>
        <v>1.4227E-4</v>
      </c>
      <c r="F1041" s="22">
        <f t="shared" si="215"/>
        <v>1.115</v>
      </c>
      <c r="G1041" s="7">
        <f t="shared" ca="1" si="217"/>
        <v>1.0001586310499999</v>
      </c>
      <c r="H1041" s="4">
        <f ca="1">TRUNC(PRODUCT(G$10:G1040),15)</f>
        <v>1.2053220856496301</v>
      </c>
      <c r="I1041" s="4">
        <f t="shared" ca="1" si="224"/>
        <v>1.1890708117656701</v>
      </c>
      <c r="J1041" s="4">
        <f t="shared" ca="1" si="218"/>
        <v>1.0136672</v>
      </c>
      <c r="K1041" s="4">
        <f t="shared" ca="1" si="219"/>
        <v>27.334413659999999</v>
      </c>
      <c r="L1041" s="23">
        <f>IF(VLOOKUP(A1041,$U$12:$AD$125,8)=VLOOKUP(A1040,$U$12:$AD$125,8),0,VLOOKUP(A1041,U$12:$AD$125,8))</f>
        <v>0</v>
      </c>
      <c r="M1041" s="9">
        <f>IF(L1041&gt;0,VLOOKUP(L1041,T$12:$AC$125,7),0)</f>
        <v>0</v>
      </c>
      <c r="N1041" s="10">
        <f t="shared" si="220"/>
        <v>0</v>
      </c>
      <c r="O1041" s="10">
        <f t="shared" ca="1" si="221"/>
        <v>27.334413659999999</v>
      </c>
      <c r="P1041" s="24" t="str">
        <f t="shared" si="225"/>
        <v>A+J=</v>
      </c>
      <c r="Q1041" s="12">
        <f t="shared" si="226"/>
        <v>44022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</row>
    <row r="1042" spans="1:168" x14ac:dyDescent="0.2">
      <c r="A1042" s="109">
        <f t="shared" si="222"/>
        <v>43958</v>
      </c>
      <c r="B1042" s="4">
        <f t="shared" ca="1" si="214"/>
        <v>2027.65701382</v>
      </c>
      <c r="C1042" s="4">
        <f t="shared" si="223"/>
        <v>2000.001</v>
      </c>
      <c r="D1042" s="6">
        <f ca="1">IF(A1042&lt;$B$1,VLOOKUP(A1042,[1]DI!$A$4:$B$15000,2,FALSE),0)</f>
        <v>2.9000000000000005E-2</v>
      </c>
      <c r="E1042" s="4">
        <f t="shared" ca="1" si="216"/>
        <v>1.1345000000000001E-4</v>
      </c>
      <c r="F1042" s="22">
        <f t="shared" si="215"/>
        <v>1.115</v>
      </c>
      <c r="G1042" s="7">
        <f t="shared" ca="1" si="217"/>
        <v>1.0001264967500001</v>
      </c>
      <c r="H1042" s="4">
        <f ca="1">TRUNC(PRODUCT(G$10:G1041),15)</f>
        <v>1.2055132871576699</v>
      </c>
      <c r="I1042" s="4">
        <f t="shared" ca="1" si="224"/>
        <v>1.1890708117656701</v>
      </c>
      <c r="J1042" s="4">
        <f t="shared" ca="1" si="218"/>
        <v>1.013828</v>
      </c>
      <c r="K1042" s="4">
        <f t="shared" ca="1" si="219"/>
        <v>27.656013819999998</v>
      </c>
      <c r="L1042" s="23">
        <f>IF(VLOOKUP(A1042,$U$12:$AD$125,8)=VLOOKUP(A1041,$U$12:$AD$125,8),0,VLOOKUP(A1042,U$12:$AD$125,8))</f>
        <v>0</v>
      </c>
      <c r="M1042" s="9">
        <f>IF(L1042&gt;0,VLOOKUP(L1042,T$12:$AC$125,7),0)</f>
        <v>0</v>
      </c>
      <c r="N1042" s="10">
        <f t="shared" si="220"/>
        <v>0</v>
      </c>
      <c r="O1042" s="10">
        <f t="shared" ca="1" si="221"/>
        <v>27.656013819999998</v>
      </c>
      <c r="P1042" s="24" t="str">
        <f t="shared" si="225"/>
        <v>A+J=</v>
      </c>
      <c r="Q1042" s="12">
        <f t="shared" si="226"/>
        <v>44022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</row>
    <row r="1043" spans="1:168" x14ac:dyDescent="0.2">
      <c r="A1043" s="109">
        <f t="shared" si="222"/>
        <v>43959</v>
      </c>
      <c r="B1043" s="4">
        <f t="shared" ca="1" si="214"/>
        <v>2027.9135139499999</v>
      </c>
      <c r="C1043" s="4">
        <f t="shared" si="223"/>
        <v>2000.001</v>
      </c>
      <c r="D1043" s="6">
        <f ca="1">IF(A1043&lt;$B$1,VLOOKUP(A1043,[1]DI!$A$4:$B$15000,2,FALSE),0)</f>
        <v>2.9000000000000005E-2</v>
      </c>
      <c r="E1043" s="4">
        <f t="shared" ca="1" si="216"/>
        <v>1.1345000000000001E-4</v>
      </c>
      <c r="F1043" s="22">
        <f t="shared" si="215"/>
        <v>1.115</v>
      </c>
      <c r="G1043" s="7">
        <f t="shared" ca="1" si="217"/>
        <v>1.0001264967500001</v>
      </c>
      <c r="H1043" s="4">
        <f ca="1">TRUNC(PRODUCT(G$10:G1042),15)</f>
        <v>1.20566578067057</v>
      </c>
      <c r="I1043" s="4">
        <f t="shared" ca="1" si="224"/>
        <v>1.1890708117656701</v>
      </c>
      <c r="J1043" s="4">
        <f t="shared" ca="1" si="218"/>
        <v>1.0139562499999999</v>
      </c>
      <c r="K1043" s="4">
        <f t="shared" ca="1" si="219"/>
        <v>27.912513950000001</v>
      </c>
      <c r="L1043" s="23">
        <f>IF(VLOOKUP(A1043,$U$12:$AD$125,8)=VLOOKUP(A1042,$U$12:$AD$125,8),0,VLOOKUP(A1043,U$12:$AD$125,8))</f>
        <v>0</v>
      </c>
      <c r="M1043" s="9">
        <f>IF(L1043&gt;0,VLOOKUP(L1043,T$12:$AC$125,7),0)</f>
        <v>0</v>
      </c>
      <c r="N1043" s="10">
        <f t="shared" si="220"/>
        <v>0</v>
      </c>
      <c r="O1043" s="10">
        <f t="shared" ca="1" si="221"/>
        <v>27.912513950000001</v>
      </c>
      <c r="P1043" s="24" t="str">
        <f t="shared" si="225"/>
        <v>A+J=</v>
      </c>
      <c r="Q1043" s="12">
        <f t="shared" si="226"/>
        <v>44022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</row>
    <row r="1044" spans="1:168" x14ac:dyDescent="0.2">
      <c r="A1044" s="109">
        <f t="shared" si="222"/>
        <v>43960</v>
      </c>
      <c r="B1044" s="4">
        <f t="shared" ca="1" si="214"/>
        <v>2028.1700340800001</v>
      </c>
      <c r="C1044" s="4">
        <f t="shared" si="223"/>
        <v>2000.001</v>
      </c>
      <c r="D1044" s="6">
        <f ca="1">IF(A1044&lt;$B$1,VLOOKUP(A1044,[1]DI!$A$4:$B$15000,2,FALSE),0)</f>
        <v>0</v>
      </c>
      <c r="E1044" s="4">
        <f t="shared" ca="1" si="216"/>
        <v>0</v>
      </c>
      <c r="F1044" s="22">
        <f t="shared" si="215"/>
        <v>1.115</v>
      </c>
      <c r="G1044" s="7">
        <f t="shared" ca="1" si="217"/>
        <v>1</v>
      </c>
      <c r="H1044" s="4">
        <f ca="1">TRUNC(PRODUCT(G$10:G1043),15)</f>
        <v>1.2058182934734201</v>
      </c>
      <c r="I1044" s="4">
        <f t="shared" ca="1" si="224"/>
        <v>1.1890708117656701</v>
      </c>
      <c r="J1044" s="4">
        <f t="shared" ca="1" si="218"/>
        <v>1.01408451</v>
      </c>
      <c r="K1044" s="4">
        <f t="shared" ca="1" si="219"/>
        <v>28.169034079999999</v>
      </c>
      <c r="L1044" s="23">
        <f>IF(VLOOKUP(A1044,$U$12:$AD$125,8)=VLOOKUP(A1043,$U$12:$AD$125,8),0,VLOOKUP(A1044,U$12:$AD$125,8))</f>
        <v>0</v>
      </c>
      <c r="M1044" s="9">
        <f>IF(L1044&gt;0,VLOOKUP(L1044,T$12:$AC$125,7),0)</f>
        <v>0</v>
      </c>
      <c r="N1044" s="10">
        <f t="shared" si="220"/>
        <v>0</v>
      </c>
      <c r="O1044" s="10">
        <f t="shared" ca="1" si="221"/>
        <v>28.169034079999999</v>
      </c>
      <c r="P1044" s="24" t="str">
        <f t="shared" si="225"/>
        <v>A+J=</v>
      </c>
      <c r="Q1044" s="12">
        <f t="shared" si="226"/>
        <v>44022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</row>
    <row r="1045" spans="1:168" x14ac:dyDescent="0.2">
      <c r="A1045" s="109">
        <f t="shared" si="222"/>
        <v>43961</v>
      </c>
      <c r="B1045" s="4">
        <f t="shared" ca="1" si="214"/>
        <v>2028.1700340800001</v>
      </c>
      <c r="C1045" s="4">
        <f t="shared" si="223"/>
        <v>2000.001</v>
      </c>
      <c r="D1045" s="6">
        <f ca="1">IF(A1045&lt;$B$1,VLOOKUP(A1045,[1]DI!$A$4:$B$15000,2,FALSE),0)</f>
        <v>0</v>
      </c>
      <c r="E1045" s="4">
        <f t="shared" ca="1" si="216"/>
        <v>0</v>
      </c>
      <c r="F1045" s="22">
        <f t="shared" si="215"/>
        <v>1.115</v>
      </c>
      <c r="G1045" s="7">
        <f t="shared" ca="1" si="217"/>
        <v>1</v>
      </c>
      <c r="H1045" s="4">
        <f ca="1">TRUNC(PRODUCT(G$10:G1044),15)</f>
        <v>1.2058182934734201</v>
      </c>
      <c r="I1045" s="4">
        <f t="shared" ca="1" si="224"/>
        <v>1.1890708117656701</v>
      </c>
      <c r="J1045" s="4">
        <f t="shared" ca="1" si="218"/>
        <v>1.01408451</v>
      </c>
      <c r="K1045" s="4">
        <f t="shared" ca="1" si="219"/>
        <v>28.169034079999999</v>
      </c>
      <c r="L1045" s="23">
        <f>IF(VLOOKUP(A1045,$U$12:$AD$125,8)=VLOOKUP(A1044,$U$12:$AD$125,8),0,VLOOKUP(A1045,U$12:$AD$125,8))</f>
        <v>0</v>
      </c>
      <c r="M1045" s="9">
        <f>IF(L1045&gt;0,VLOOKUP(L1045,T$12:$AC$125,7),0)</f>
        <v>0</v>
      </c>
      <c r="N1045" s="10">
        <f t="shared" si="220"/>
        <v>0</v>
      </c>
      <c r="O1045" s="10">
        <f t="shared" ca="1" si="221"/>
        <v>28.169034079999999</v>
      </c>
      <c r="P1045" s="24" t="str">
        <f t="shared" si="225"/>
        <v>A+J=</v>
      </c>
      <c r="Q1045" s="12">
        <f t="shared" si="226"/>
        <v>44022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</row>
    <row r="1046" spans="1:168" x14ac:dyDescent="0.2">
      <c r="A1046" s="109">
        <f t="shared" si="222"/>
        <v>43962</v>
      </c>
      <c r="B1046" s="4">
        <f t="shared" ca="1" si="214"/>
        <v>2028.1700340800001</v>
      </c>
      <c r="C1046" s="4">
        <f t="shared" si="223"/>
        <v>2000.001</v>
      </c>
      <c r="D1046" s="6">
        <f ca="1">IF(A1046&lt;$B$1,VLOOKUP(A1046,[1]DI!$A$4:$B$15000,2,FALSE),0)</f>
        <v>2.9000000000000005E-2</v>
      </c>
      <c r="E1046" s="4">
        <f t="shared" ca="1" si="216"/>
        <v>1.1345000000000001E-4</v>
      </c>
      <c r="F1046" s="22">
        <f t="shared" si="215"/>
        <v>1.115</v>
      </c>
      <c r="G1046" s="7">
        <f t="shared" ca="1" si="217"/>
        <v>1.0001264967500001</v>
      </c>
      <c r="H1046" s="4">
        <f ca="1">TRUNC(PRODUCT(G$10:G1045),15)</f>
        <v>1.2058182934734201</v>
      </c>
      <c r="I1046" s="4">
        <f t="shared" ca="1" si="224"/>
        <v>1.1890708117656701</v>
      </c>
      <c r="J1046" s="4">
        <f t="shared" ca="1" si="218"/>
        <v>1.01408451</v>
      </c>
      <c r="K1046" s="4">
        <f t="shared" ca="1" si="219"/>
        <v>28.169034079999999</v>
      </c>
      <c r="L1046" s="23">
        <f>IF(VLOOKUP(A1046,$U$12:$AD$125,8)=VLOOKUP(A1045,$U$12:$AD$125,8),0,VLOOKUP(A1046,U$12:$AD$125,8))</f>
        <v>0</v>
      </c>
      <c r="M1046" s="9">
        <f>IF(L1046&gt;0,VLOOKUP(L1046,T$12:$AC$125,7),0)</f>
        <v>0</v>
      </c>
      <c r="N1046" s="10">
        <f t="shared" si="220"/>
        <v>0</v>
      </c>
      <c r="O1046" s="10">
        <f t="shared" ca="1" si="221"/>
        <v>28.169034079999999</v>
      </c>
      <c r="P1046" s="24" t="str">
        <f t="shared" si="225"/>
        <v>A+J=</v>
      </c>
      <c r="Q1046" s="12">
        <f t="shared" si="226"/>
        <v>44022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</row>
    <row r="1047" spans="1:168" x14ac:dyDescent="0.2">
      <c r="A1047" s="109">
        <f t="shared" si="222"/>
        <v>43963</v>
      </c>
      <c r="B1047" s="4">
        <f t="shared" ca="1" si="214"/>
        <v>2028.4265942100001</v>
      </c>
      <c r="C1047" s="4">
        <f t="shared" si="223"/>
        <v>2000.001</v>
      </c>
      <c r="D1047" s="6">
        <f ca="1">IF(A1047&lt;$B$1,VLOOKUP(A1047,[1]DI!$A$4:$B$15000,2,FALSE),0)</f>
        <v>2.9000000000000005E-2</v>
      </c>
      <c r="E1047" s="4">
        <f t="shared" ca="1" si="216"/>
        <v>1.1345000000000001E-4</v>
      </c>
      <c r="F1047" s="22">
        <f t="shared" si="215"/>
        <v>1.115</v>
      </c>
      <c r="G1047" s="7">
        <f t="shared" ca="1" si="217"/>
        <v>1.0001264967500001</v>
      </c>
      <c r="H1047" s="4">
        <f ca="1">TRUNC(PRODUCT(G$10:G1046),15)</f>
        <v>1.2059708255686299</v>
      </c>
      <c r="I1047" s="4">
        <f t="shared" ca="1" si="224"/>
        <v>1.1890708117656701</v>
      </c>
      <c r="J1047" s="4">
        <f t="shared" ca="1" si="218"/>
        <v>1.01421279</v>
      </c>
      <c r="K1047" s="4">
        <f t="shared" ca="1" si="219"/>
        <v>28.42559421</v>
      </c>
      <c r="L1047" s="23">
        <f>IF(VLOOKUP(A1047,$U$12:$AD$125,8)=VLOOKUP(A1046,$U$12:$AD$125,8),0,VLOOKUP(A1047,U$12:$AD$125,8))</f>
        <v>0</v>
      </c>
      <c r="M1047" s="9">
        <f>IF(L1047&gt;0,VLOOKUP(L1047,T$12:$AC$125,7),0)</f>
        <v>0</v>
      </c>
      <c r="N1047" s="10">
        <f t="shared" si="220"/>
        <v>0</v>
      </c>
      <c r="O1047" s="10">
        <f t="shared" ca="1" si="221"/>
        <v>28.42559421</v>
      </c>
      <c r="P1047" s="24" t="str">
        <f t="shared" si="225"/>
        <v>A+J=</v>
      </c>
      <c r="Q1047" s="12">
        <f t="shared" si="226"/>
        <v>44022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</row>
    <row r="1048" spans="1:168" x14ac:dyDescent="0.2">
      <c r="A1048" s="109">
        <f t="shared" si="222"/>
        <v>43964</v>
      </c>
      <c r="B1048" s="4">
        <f t="shared" ca="1" si="214"/>
        <v>2028.6831743400001</v>
      </c>
      <c r="C1048" s="4">
        <f t="shared" si="223"/>
        <v>2000.001</v>
      </c>
      <c r="D1048" s="6">
        <f ca="1">IF(A1048&lt;$B$1,VLOOKUP(A1048,[1]DI!$A$4:$B$15000,2,FALSE),0)</f>
        <v>2.9000000000000005E-2</v>
      </c>
      <c r="E1048" s="4">
        <f t="shared" ca="1" si="216"/>
        <v>1.1345000000000001E-4</v>
      </c>
      <c r="F1048" s="22">
        <f t="shared" si="215"/>
        <v>1.115</v>
      </c>
      <c r="G1048" s="7">
        <f t="shared" ca="1" si="217"/>
        <v>1.0001264967500001</v>
      </c>
      <c r="H1048" s="4">
        <f ca="1">TRUNC(PRODUCT(G$10:G1047),15)</f>
        <v>1.2061233769586599</v>
      </c>
      <c r="I1048" s="4">
        <f t="shared" ca="1" si="224"/>
        <v>1.1890708117656701</v>
      </c>
      <c r="J1048" s="4">
        <f t="shared" ca="1" si="218"/>
        <v>1.0143410799999999</v>
      </c>
      <c r="K1048" s="4">
        <f t="shared" ca="1" si="219"/>
        <v>28.68217434</v>
      </c>
      <c r="L1048" s="23">
        <f>IF(VLOOKUP(A1048,$U$12:$AD$125,8)=VLOOKUP(A1047,$U$12:$AD$125,8),0,VLOOKUP(A1048,U$12:$AD$125,8))</f>
        <v>0</v>
      </c>
      <c r="M1048" s="9">
        <f>IF(L1048&gt;0,VLOOKUP(L1048,T$12:$AC$125,7),0)</f>
        <v>0</v>
      </c>
      <c r="N1048" s="10">
        <f t="shared" si="220"/>
        <v>0</v>
      </c>
      <c r="O1048" s="10">
        <f t="shared" ca="1" si="221"/>
        <v>28.68217434</v>
      </c>
      <c r="P1048" s="24" t="str">
        <f t="shared" si="225"/>
        <v>A+J=</v>
      </c>
      <c r="Q1048" s="12">
        <f t="shared" si="226"/>
        <v>44022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</row>
    <row r="1049" spans="1:168" x14ac:dyDescent="0.2">
      <c r="A1049" s="109">
        <f t="shared" si="222"/>
        <v>43965</v>
      </c>
      <c r="B1049" s="4">
        <f t="shared" ca="1" si="214"/>
        <v>2028.93981446</v>
      </c>
      <c r="C1049" s="4">
        <f t="shared" si="223"/>
        <v>2000.001</v>
      </c>
      <c r="D1049" s="6">
        <f ca="1">IF(A1049&lt;$B$1,VLOOKUP(A1049,[1]DI!$A$4:$B$15000,2,FALSE),0)</f>
        <v>2.9000000000000005E-2</v>
      </c>
      <c r="E1049" s="4">
        <f t="shared" ca="1" si="216"/>
        <v>1.1345000000000001E-4</v>
      </c>
      <c r="F1049" s="22">
        <f t="shared" si="215"/>
        <v>1.115</v>
      </c>
      <c r="G1049" s="7">
        <f t="shared" ca="1" si="217"/>
        <v>1.0001264967500001</v>
      </c>
      <c r="H1049" s="4">
        <f ca="1">TRUNC(PRODUCT(G$10:G1048),15)</f>
        <v>1.2062759476459399</v>
      </c>
      <c r="I1049" s="4">
        <f t="shared" ca="1" si="224"/>
        <v>1.1890708117656701</v>
      </c>
      <c r="J1049" s="4">
        <f t="shared" ca="1" si="218"/>
        <v>1.0144694000000001</v>
      </c>
      <c r="K1049" s="4">
        <f t="shared" ca="1" si="219"/>
        <v>28.93881446</v>
      </c>
      <c r="L1049" s="23">
        <f>IF(VLOOKUP(A1049,$U$12:$AD$125,8)=VLOOKUP(A1048,$U$12:$AD$125,8),0,VLOOKUP(A1049,U$12:$AD$125,8))</f>
        <v>0</v>
      </c>
      <c r="M1049" s="9">
        <f>IF(L1049&gt;0,VLOOKUP(L1049,T$12:$AC$125,7),0)</f>
        <v>0</v>
      </c>
      <c r="N1049" s="10">
        <f t="shared" si="220"/>
        <v>0</v>
      </c>
      <c r="O1049" s="10">
        <f t="shared" ca="1" si="221"/>
        <v>28.93881446</v>
      </c>
      <c r="P1049" s="24" t="str">
        <f t="shared" si="225"/>
        <v>A+J=</v>
      </c>
      <c r="Q1049" s="12">
        <f t="shared" si="226"/>
        <v>44022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</row>
    <row r="1050" spans="1:168" x14ac:dyDescent="0.2">
      <c r="A1050" s="109">
        <f t="shared" si="222"/>
        <v>43966</v>
      </c>
      <c r="B1050" s="4">
        <f t="shared" ca="1" si="214"/>
        <v>2029.19645459</v>
      </c>
      <c r="C1050" s="4">
        <f t="shared" si="223"/>
        <v>2000.001</v>
      </c>
      <c r="D1050" s="6">
        <f ca="1">IF(A1050&lt;$B$1,VLOOKUP(A1050,[1]DI!$A$4:$B$15000,2,FALSE),0)</f>
        <v>2.9000000000000005E-2</v>
      </c>
      <c r="E1050" s="4">
        <f t="shared" ca="1" si="216"/>
        <v>1.1345000000000001E-4</v>
      </c>
      <c r="F1050" s="22">
        <f t="shared" si="215"/>
        <v>1.115</v>
      </c>
      <c r="G1050" s="7">
        <f t="shared" ca="1" si="217"/>
        <v>1.0001264967500001</v>
      </c>
      <c r="H1050" s="4">
        <f ca="1">TRUNC(PRODUCT(G$10:G1049),15)</f>
        <v>1.20642853763292</v>
      </c>
      <c r="I1050" s="4">
        <f t="shared" ca="1" si="224"/>
        <v>1.1890708117656701</v>
      </c>
      <c r="J1050" s="4">
        <f t="shared" ca="1" si="218"/>
        <v>1.01459772</v>
      </c>
      <c r="K1050" s="4">
        <f t="shared" ca="1" si="219"/>
        <v>29.195454590000001</v>
      </c>
      <c r="L1050" s="23">
        <f>IF(VLOOKUP(A1050,$U$12:$AD$125,8)=VLOOKUP(A1049,$U$12:$AD$125,8),0,VLOOKUP(A1050,U$12:$AD$125,8))</f>
        <v>0</v>
      </c>
      <c r="M1050" s="9">
        <f>IF(L1050&gt;0,VLOOKUP(L1050,T$12:$AC$125,7),0)</f>
        <v>0</v>
      </c>
      <c r="N1050" s="10">
        <f t="shared" si="220"/>
        <v>0</v>
      </c>
      <c r="O1050" s="10">
        <f t="shared" ca="1" si="221"/>
        <v>29.195454590000001</v>
      </c>
      <c r="P1050" s="24" t="str">
        <f t="shared" si="225"/>
        <v>A+J=</v>
      </c>
      <c r="Q1050" s="12">
        <f t="shared" si="226"/>
        <v>44022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</row>
    <row r="1051" spans="1:168" x14ac:dyDescent="0.2">
      <c r="A1051" s="109">
        <f t="shared" si="222"/>
        <v>43967</v>
      </c>
      <c r="B1051" s="4">
        <f t="shared" ca="1" si="214"/>
        <v>2029.4531547199999</v>
      </c>
      <c r="C1051" s="4">
        <f t="shared" si="223"/>
        <v>2000.001</v>
      </c>
      <c r="D1051" s="6">
        <f ca="1">IF(A1051&lt;$B$1,VLOOKUP(A1051,[1]DI!$A$4:$B$15000,2,FALSE),0)</f>
        <v>0</v>
      </c>
      <c r="E1051" s="4">
        <f t="shared" ca="1" si="216"/>
        <v>0</v>
      </c>
      <c r="F1051" s="22">
        <f t="shared" si="215"/>
        <v>1.115</v>
      </c>
      <c r="G1051" s="7">
        <f t="shared" ca="1" si="217"/>
        <v>1</v>
      </c>
      <c r="H1051" s="4">
        <f ca="1">TRUNC(PRODUCT(G$10:G1050),15)</f>
        <v>1.20658114692204</v>
      </c>
      <c r="I1051" s="4">
        <f t="shared" ca="1" si="224"/>
        <v>1.1890708117656701</v>
      </c>
      <c r="J1051" s="4">
        <f t="shared" ca="1" si="218"/>
        <v>1.01472607</v>
      </c>
      <c r="K1051" s="4">
        <f t="shared" ca="1" si="219"/>
        <v>29.452154719999999</v>
      </c>
      <c r="L1051" s="23">
        <f>IF(VLOOKUP(A1051,$U$12:$AD$125,8)=VLOOKUP(A1050,$U$12:$AD$125,8),0,VLOOKUP(A1051,U$12:$AD$125,8))</f>
        <v>0</v>
      </c>
      <c r="M1051" s="9">
        <f>IF(L1051&gt;0,VLOOKUP(L1051,T$12:$AC$125,7),0)</f>
        <v>0</v>
      </c>
      <c r="N1051" s="10">
        <f t="shared" si="220"/>
        <v>0</v>
      </c>
      <c r="O1051" s="10">
        <f t="shared" ca="1" si="221"/>
        <v>29.452154719999999</v>
      </c>
      <c r="P1051" s="24" t="str">
        <f t="shared" si="225"/>
        <v>A+J=</v>
      </c>
      <c r="Q1051" s="12">
        <f t="shared" si="226"/>
        <v>44022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</row>
    <row r="1052" spans="1:168" x14ac:dyDescent="0.2">
      <c r="A1052" s="109">
        <f t="shared" si="222"/>
        <v>43968</v>
      </c>
      <c r="B1052" s="4">
        <f t="shared" ca="1" si="214"/>
        <v>2029.4531547199999</v>
      </c>
      <c r="C1052" s="4">
        <f t="shared" si="223"/>
        <v>2000.001</v>
      </c>
      <c r="D1052" s="6">
        <f ca="1">IF(A1052&lt;$B$1,VLOOKUP(A1052,[1]DI!$A$4:$B$15000,2,FALSE),0)</f>
        <v>0</v>
      </c>
      <c r="E1052" s="4">
        <f t="shared" ca="1" si="216"/>
        <v>0</v>
      </c>
      <c r="F1052" s="22">
        <f t="shared" si="215"/>
        <v>1.115</v>
      </c>
      <c r="G1052" s="7">
        <f t="shared" ca="1" si="217"/>
        <v>1</v>
      </c>
      <c r="H1052" s="4">
        <f ca="1">TRUNC(PRODUCT(G$10:G1051),15)</f>
        <v>1.20658114692204</v>
      </c>
      <c r="I1052" s="4">
        <f t="shared" ca="1" si="224"/>
        <v>1.1890708117656701</v>
      </c>
      <c r="J1052" s="4">
        <f t="shared" ca="1" si="218"/>
        <v>1.01472607</v>
      </c>
      <c r="K1052" s="4">
        <f t="shared" ca="1" si="219"/>
        <v>29.452154719999999</v>
      </c>
      <c r="L1052" s="23">
        <f>IF(VLOOKUP(A1052,$U$12:$AD$125,8)=VLOOKUP(A1051,$U$12:$AD$125,8),0,VLOOKUP(A1052,U$12:$AD$125,8))</f>
        <v>0</v>
      </c>
      <c r="M1052" s="9">
        <f>IF(L1052&gt;0,VLOOKUP(L1052,T$12:$AC$125,7),0)</f>
        <v>0</v>
      </c>
      <c r="N1052" s="10">
        <f t="shared" si="220"/>
        <v>0</v>
      </c>
      <c r="O1052" s="10">
        <f t="shared" ca="1" si="221"/>
        <v>29.452154719999999</v>
      </c>
      <c r="P1052" s="24" t="str">
        <f t="shared" si="225"/>
        <v>A+J=</v>
      </c>
      <c r="Q1052" s="12">
        <f t="shared" si="226"/>
        <v>44022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</row>
    <row r="1053" spans="1:168" x14ac:dyDescent="0.2">
      <c r="A1053" s="109">
        <f t="shared" si="222"/>
        <v>43969</v>
      </c>
      <c r="B1053" s="4">
        <f t="shared" ca="1" si="214"/>
        <v>2029.4531547199999</v>
      </c>
      <c r="C1053" s="4">
        <f t="shared" si="223"/>
        <v>2000.001</v>
      </c>
      <c r="D1053" s="6">
        <f ca="1">IF(A1053&lt;$B$1,VLOOKUP(A1053,[1]DI!$A$4:$B$15000,2,FALSE),0)</f>
        <v>2.9000000000000005E-2</v>
      </c>
      <c r="E1053" s="4">
        <f t="shared" ca="1" si="216"/>
        <v>1.1345000000000001E-4</v>
      </c>
      <c r="F1053" s="22">
        <f t="shared" si="215"/>
        <v>1.115</v>
      </c>
      <c r="G1053" s="7">
        <f t="shared" ca="1" si="217"/>
        <v>1.0001264967500001</v>
      </c>
      <c r="H1053" s="4">
        <f ca="1">TRUNC(PRODUCT(G$10:G1052),15)</f>
        <v>1.20658114692204</v>
      </c>
      <c r="I1053" s="4">
        <f t="shared" ca="1" si="224"/>
        <v>1.1890708117656701</v>
      </c>
      <c r="J1053" s="4">
        <f t="shared" ca="1" si="218"/>
        <v>1.01472607</v>
      </c>
      <c r="K1053" s="4">
        <f t="shared" ca="1" si="219"/>
        <v>29.452154719999999</v>
      </c>
      <c r="L1053" s="23">
        <f>IF(VLOOKUP(A1053,$U$12:$AD$125,8)=VLOOKUP(A1052,$U$12:$AD$125,8),0,VLOOKUP(A1053,U$12:$AD$125,8))</f>
        <v>0</v>
      </c>
      <c r="M1053" s="9">
        <f>IF(L1053&gt;0,VLOOKUP(L1053,T$12:$AC$125,7),0)</f>
        <v>0</v>
      </c>
      <c r="N1053" s="10">
        <f t="shared" si="220"/>
        <v>0</v>
      </c>
      <c r="O1053" s="10">
        <f t="shared" ca="1" si="221"/>
        <v>29.452154719999999</v>
      </c>
      <c r="P1053" s="24" t="str">
        <f t="shared" si="225"/>
        <v>A+J=</v>
      </c>
      <c r="Q1053" s="12">
        <f t="shared" si="226"/>
        <v>44022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</row>
    <row r="1054" spans="1:168" x14ac:dyDescent="0.2">
      <c r="A1054" s="109">
        <f t="shared" si="222"/>
        <v>43970</v>
      </c>
      <c r="B1054" s="4">
        <f t="shared" ref="B1054:B1106" ca="1" si="227">IF(A1054&lt;=TODAY(),C1054+K1054,IF(AND(A1054&gt;TODAY(),A1054&lt;=$B$1),IF(VLOOKUP(TODAY(),$A$10:$D$1400,4,FALSE)=0,"n.d",C1054+K1054),"n.d"))</f>
        <v>2029.70987485</v>
      </c>
      <c r="C1054" s="4">
        <f t="shared" si="223"/>
        <v>2000.001</v>
      </c>
      <c r="D1054" s="6">
        <f ca="1">IF(A1054&lt;$B$1,VLOOKUP(A1054,[1]DI!$A$4:$B$15000,2,FALSE),0)</f>
        <v>2.9000000000000005E-2</v>
      </c>
      <c r="E1054" s="4">
        <f t="shared" ca="1" si="216"/>
        <v>1.1345000000000001E-4</v>
      </c>
      <c r="F1054" s="22">
        <f t="shared" si="215"/>
        <v>1.115</v>
      </c>
      <c r="G1054" s="7">
        <f t="shared" ca="1" si="217"/>
        <v>1.0001264967500001</v>
      </c>
      <c r="H1054" s="4">
        <f ca="1">TRUNC(PRODUCT(G$10:G1053),15)</f>
        <v>1.2067337755157399</v>
      </c>
      <c r="I1054" s="4">
        <f t="shared" ca="1" si="224"/>
        <v>1.1890708117656701</v>
      </c>
      <c r="J1054" s="4">
        <f t="shared" ca="1" si="218"/>
        <v>1.01485443</v>
      </c>
      <c r="K1054" s="4">
        <f t="shared" ca="1" si="219"/>
        <v>29.708874850000001</v>
      </c>
      <c r="L1054" s="23">
        <f>IF(VLOOKUP(A1054,$U$12:$AD$125,8)=VLOOKUP(A1053,$U$12:$AD$125,8),0,VLOOKUP(A1054,U$12:$AD$125,8))</f>
        <v>0</v>
      </c>
      <c r="M1054" s="9">
        <f>IF(L1054&gt;0,VLOOKUP(L1054,T$12:$AC$125,7),0)</f>
        <v>0</v>
      </c>
      <c r="N1054" s="10">
        <f t="shared" si="220"/>
        <v>0</v>
      </c>
      <c r="O1054" s="10">
        <f t="shared" ca="1" si="221"/>
        <v>29.708874850000001</v>
      </c>
      <c r="P1054" s="24" t="str">
        <f t="shared" si="225"/>
        <v>A+J=</v>
      </c>
      <c r="Q1054" s="12">
        <f t="shared" si="226"/>
        <v>44022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</row>
    <row r="1055" spans="1:168" x14ac:dyDescent="0.2">
      <c r="A1055" s="109">
        <f t="shared" si="222"/>
        <v>43971</v>
      </c>
      <c r="B1055" s="4">
        <f t="shared" ca="1" si="227"/>
        <v>2029.96661498</v>
      </c>
      <c r="C1055" s="4">
        <f t="shared" si="223"/>
        <v>2000.001</v>
      </c>
      <c r="D1055" s="6">
        <f ca="1">IF(A1055&lt;$B$1,VLOOKUP(A1055,[1]DI!$A$4:$B$15000,2,FALSE),0)</f>
        <v>2.9000000000000005E-2</v>
      </c>
      <c r="E1055" s="4">
        <f t="shared" ca="1" si="216"/>
        <v>1.1345000000000001E-4</v>
      </c>
      <c r="F1055" s="22">
        <f t="shared" si="215"/>
        <v>1.115</v>
      </c>
      <c r="G1055" s="7">
        <f t="shared" ca="1" si="217"/>
        <v>1.0001264967500001</v>
      </c>
      <c r="H1055" s="4">
        <f ca="1">TRUNC(PRODUCT(G$10:G1054),15)</f>
        <v>1.20688642341646</v>
      </c>
      <c r="I1055" s="4">
        <f t="shared" ca="1" si="224"/>
        <v>1.1890708117656701</v>
      </c>
      <c r="J1055" s="4">
        <f t="shared" ca="1" si="218"/>
        <v>1.0149828000000001</v>
      </c>
      <c r="K1055" s="4">
        <f t="shared" ca="1" si="219"/>
        <v>29.965614980000002</v>
      </c>
      <c r="L1055" s="23">
        <f>IF(VLOOKUP(A1055,$U$12:$AD$125,8)=VLOOKUP(A1054,$U$12:$AD$125,8),0,VLOOKUP(A1055,U$12:$AD$125,8))</f>
        <v>0</v>
      </c>
      <c r="M1055" s="9">
        <f>IF(L1055&gt;0,VLOOKUP(L1055,T$12:$AC$125,7),0)</f>
        <v>0</v>
      </c>
      <c r="N1055" s="10">
        <f t="shared" si="220"/>
        <v>0</v>
      </c>
      <c r="O1055" s="10">
        <f t="shared" ca="1" si="221"/>
        <v>29.965614980000002</v>
      </c>
      <c r="P1055" s="24" t="str">
        <f t="shared" si="225"/>
        <v>A+J=</v>
      </c>
      <c r="Q1055" s="12">
        <f t="shared" si="226"/>
        <v>44022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</row>
    <row r="1056" spans="1:168" x14ac:dyDescent="0.2">
      <c r="A1056" s="109">
        <f t="shared" si="222"/>
        <v>43972</v>
      </c>
      <c r="B1056" s="4">
        <f t="shared" ca="1" si="227"/>
        <v>2030.22339511</v>
      </c>
      <c r="C1056" s="4">
        <f t="shared" si="223"/>
        <v>2000.001</v>
      </c>
      <c r="D1056" s="6">
        <f ca="1">IF(A1056&lt;$B$1,VLOOKUP(A1056,[1]DI!$A$4:$B$15000,2,FALSE),0)</f>
        <v>2.9000000000000005E-2</v>
      </c>
      <c r="E1056" s="4">
        <f t="shared" ca="1" si="216"/>
        <v>1.1345000000000001E-4</v>
      </c>
      <c r="F1056" s="22">
        <f t="shared" si="215"/>
        <v>1.115</v>
      </c>
      <c r="G1056" s="7">
        <f t="shared" ca="1" si="217"/>
        <v>1.0001264967500001</v>
      </c>
      <c r="H1056" s="4">
        <f ca="1">TRUNC(PRODUCT(G$10:G1055),15)</f>
        <v>1.2070390906266399</v>
      </c>
      <c r="I1056" s="4">
        <f t="shared" ca="1" si="224"/>
        <v>1.1890708117656701</v>
      </c>
      <c r="J1056" s="4">
        <f t="shared" ca="1" si="218"/>
        <v>1.0151111900000001</v>
      </c>
      <c r="K1056" s="4">
        <f t="shared" ca="1" si="219"/>
        <v>30.222395110000001</v>
      </c>
      <c r="L1056" s="23">
        <f>IF(VLOOKUP(A1056,$U$12:$AD$125,8)=VLOOKUP(A1055,$U$12:$AD$125,8),0,VLOOKUP(A1056,U$12:$AD$125,8))</f>
        <v>0</v>
      </c>
      <c r="M1056" s="9">
        <f>IF(L1056&gt;0,VLOOKUP(L1056,T$12:$AC$125,7),0)</f>
        <v>0</v>
      </c>
      <c r="N1056" s="10">
        <f t="shared" si="220"/>
        <v>0</v>
      </c>
      <c r="O1056" s="10">
        <f t="shared" ca="1" si="221"/>
        <v>30.222395110000001</v>
      </c>
      <c r="P1056" s="24" t="str">
        <f t="shared" si="225"/>
        <v>A+J=</v>
      </c>
      <c r="Q1056" s="12">
        <f t="shared" si="226"/>
        <v>44022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</row>
    <row r="1057" spans="1:171" x14ac:dyDescent="0.2">
      <c r="A1057" s="109">
        <f t="shared" si="222"/>
        <v>43973</v>
      </c>
      <c r="B1057" s="4">
        <f t="shared" ca="1" si="227"/>
        <v>2030.4802152299999</v>
      </c>
      <c r="C1057" s="4">
        <f t="shared" si="223"/>
        <v>2000.001</v>
      </c>
      <c r="D1057" s="6">
        <f ca="1">IF(A1057&lt;$B$1,VLOOKUP(A1057,[1]DI!$A$4:$B$15000,2,FALSE),0)</f>
        <v>2.9000000000000005E-2</v>
      </c>
      <c r="E1057" s="4">
        <f t="shared" ca="1" si="216"/>
        <v>1.1345000000000001E-4</v>
      </c>
      <c r="F1057" s="22">
        <f t="shared" si="215"/>
        <v>1.115</v>
      </c>
      <c r="G1057" s="7">
        <f t="shared" ca="1" si="217"/>
        <v>1.0001264967500001</v>
      </c>
      <c r="H1057" s="4">
        <f ca="1">TRUNC(PRODUCT(G$10:G1056),15)</f>
        <v>1.2071917771487299</v>
      </c>
      <c r="I1057" s="4">
        <f t="shared" ca="1" si="224"/>
        <v>1.1890708117656701</v>
      </c>
      <c r="J1057" s="4">
        <f t="shared" ca="1" si="218"/>
        <v>1.0152395999999999</v>
      </c>
      <c r="K1057" s="4">
        <f t="shared" ca="1" si="219"/>
        <v>30.479215230000001</v>
      </c>
      <c r="L1057" s="23">
        <f>IF(VLOOKUP(A1057,$U$12:$AD$125,8)=VLOOKUP(A1056,$U$12:$AD$125,8),0,VLOOKUP(A1057,U$12:$AD$125,8))</f>
        <v>0</v>
      </c>
      <c r="M1057" s="9">
        <f>IF(L1057&gt;0,VLOOKUP(L1057,T$12:$AC$125,7),0)</f>
        <v>0</v>
      </c>
      <c r="N1057" s="10">
        <f t="shared" si="220"/>
        <v>0</v>
      </c>
      <c r="O1057" s="10">
        <f t="shared" ca="1" si="221"/>
        <v>30.479215230000001</v>
      </c>
      <c r="P1057" s="24" t="str">
        <f t="shared" si="225"/>
        <v>A+J=</v>
      </c>
      <c r="Q1057" s="12">
        <f t="shared" si="226"/>
        <v>44022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</row>
    <row r="1058" spans="1:171" x14ac:dyDescent="0.2">
      <c r="A1058" s="109">
        <f t="shared" si="222"/>
        <v>43974</v>
      </c>
      <c r="B1058" s="4">
        <f t="shared" ca="1" si="227"/>
        <v>2030.7370753600001</v>
      </c>
      <c r="C1058" s="4">
        <f t="shared" si="223"/>
        <v>2000.001</v>
      </c>
      <c r="D1058" s="6">
        <f ca="1">IF(A1058&lt;$B$1,VLOOKUP(A1058,[1]DI!$A$4:$B$15000,2,FALSE),0)</f>
        <v>0</v>
      </c>
      <c r="E1058" s="4">
        <f t="shared" ca="1" si="216"/>
        <v>0</v>
      </c>
      <c r="F1058" s="22">
        <f t="shared" si="215"/>
        <v>1.115</v>
      </c>
      <c r="G1058" s="7">
        <f t="shared" ca="1" si="217"/>
        <v>1</v>
      </c>
      <c r="H1058" s="4">
        <f ca="1">TRUNC(PRODUCT(G$10:G1057),15)</f>
        <v>1.2073444829851601</v>
      </c>
      <c r="I1058" s="4">
        <f t="shared" ca="1" si="224"/>
        <v>1.1890708117656701</v>
      </c>
      <c r="J1058" s="4">
        <f t="shared" ca="1" si="218"/>
        <v>1.0153680300000001</v>
      </c>
      <c r="K1058" s="4">
        <f t="shared" ca="1" si="219"/>
        <v>30.736075360000001</v>
      </c>
      <c r="L1058" s="23">
        <f>IF(VLOOKUP(A1058,$U$12:$AD$125,8)=VLOOKUP(A1057,$U$12:$AD$125,8),0,VLOOKUP(A1058,U$12:$AD$125,8))</f>
        <v>0</v>
      </c>
      <c r="M1058" s="9">
        <f>IF(L1058&gt;0,VLOOKUP(L1058,T$12:$AC$125,7),0)</f>
        <v>0</v>
      </c>
      <c r="N1058" s="10">
        <f t="shared" si="220"/>
        <v>0</v>
      </c>
      <c r="O1058" s="10">
        <f t="shared" ca="1" si="221"/>
        <v>30.736075360000001</v>
      </c>
      <c r="P1058" s="24" t="str">
        <f t="shared" si="225"/>
        <v>A+J=</v>
      </c>
      <c r="Q1058" s="12">
        <f t="shared" si="226"/>
        <v>44022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</row>
    <row r="1059" spans="1:171" x14ac:dyDescent="0.2">
      <c r="A1059" s="109">
        <f t="shared" si="222"/>
        <v>43975</v>
      </c>
      <c r="B1059" s="4">
        <f t="shared" ca="1" si="227"/>
        <v>2030.7370753600001</v>
      </c>
      <c r="C1059" s="4">
        <f t="shared" si="223"/>
        <v>2000.001</v>
      </c>
      <c r="D1059" s="6">
        <f ca="1">IF(A1059&lt;$B$1,VLOOKUP(A1059,[1]DI!$A$4:$B$15000,2,FALSE),0)</f>
        <v>0</v>
      </c>
      <c r="E1059" s="4">
        <f t="shared" ca="1" si="216"/>
        <v>0</v>
      </c>
      <c r="F1059" s="22">
        <f t="shared" si="215"/>
        <v>1.115</v>
      </c>
      <c r="G1059" s="7">
        <f t="shared" ca="1" si="217"/>
        <v>1</v>
      </c>
      <c r="H1059" s="4">
        <f ca="1">TRUNC(PRODUCT(G$10:G1058),15)</f>
        <v>1.2073444829851601</v>
      </c>
      <c r="I1059" s="4">
        <f t="shared" ca="1" si="224"/>
        <v>1.1890708117656701</v>
      </c>
      <c r="J1059" s="4">
        <f t="shared" ca="1" si="218"/>
        <v>1.0153680300000001</v>
      </c>
      <c r="K1059" s="4">
        <f t="shared" ca="1" si="219"/>
        <v>30.736075360000001</v>
      </c>
      <c r="L1059" s="23">
        <f>IF(VLOOKUP(A1059,$U$12:$AD$125,8)=VLOOKUP(A1058,$U$12:$AD$125,8),0,VLOOKUP(A1059,U$12:$AD$125,8))</f>
        <v>0</v>
      </c>
      <c r="M1059" s="9">
        <f>IF(L1059&gt;0,VLOOKUP(L1059,T$12:$AC$125,7),0)</f>
        <v>0</v>
      </c>
      <c r="N1059" s="10">
        <f t="shared" si="220"/>
        <v>0</v>
      </c>
      <c r="O1059" s="10">
        <f t="shared" ca="1" si="221"/>
        <v>30.736075360000001</v>
      </c>
      <c r="P1059" s="24" t="str">
        <f t="shared" si="225"/>
        <v>A+J=</v>
      </c>
      <c r="Q1059" s="12">
        <f t="shared" si="226"/>
        <v>44022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</row>
    <row r="1060" spans="1:171" x14ac:dyDescent="0.2">
      <c r="A1060" s="109">
        <f t="shared" si="222"/>
        <v>43976</v>
      </c>
      <c r="B1060" s="4">
        <f t="shared" ca="1" si="227"/>
        <v>2030.7370753600001</v>
      </c>
      <c r="C1060" s="4">
        <f t="shared" si="223"/>
        <v>2000.001</v>
      </c>
      <c r="D1060" s="6">
        <f ca="1">IF(A1060&lt;$B$1,VLOOKUP(A1060,[1]DI!$A$4:$B$15000,2,FALSE),0)</f>
        <v>2.9000000000000005E-2</v>
      </c>
      <c r="E1060" s="4">
        <f t="shared" ca="1" si="216"/>
        <v>1.1345000000000001E-4</v>
      </c>
      <c r="F1060" s="22">
        <f t="shared" si="215"/>
        <v>1.115</v>
      </c>
      <c r="G1060" s="7">
        <f t="shared" ca="1" si="217"/>
        <v>1.0001264967500001</v>
      </c>
      <c r="H1060" s="4">
        <f ca="1">TRUNC(PRODUCT(G$10:G1059),15)</f>
        <v>1.2073444829851601</v>
      </c>
      <c r="I1060" s="4">
        <f t="shared" ca="1" si="224"/>
        <v>1.1890708117656701</v>
      </c>
      <c r="J1060" s="4">
        <f t="shared" ca="1" si="218"/>
        <v>1.0153680300000001</v>
      </c>
      <c r="K1060" s="4">
        <f t="shared" ca="1" si="219"/>
        <v>30.736075360000001</v>
      </c>
      <c r="L1060" s="23">
        <f>IF(VLOOKUP(A1060,$U$12:$AD$125,8)=VLOOKUP(A1059,$U$12:$AD$125,8),0,VLOOKUP(A1060,U$12:$AD$125,8))</f>
        <v>0</v>
      </c>
      <c r="M1060" s="9">
        <f>IF(L1060&gt;0,VLOOKUP(L1060,T$12:$AC$125,7),0)</f>
        <v>0</v>
      </c>
      <c r="N1060" s="10">
        <f t="shared" si="220"/>
        <v>0</v>
      </c>
      <c r="O1060" s="10">
        <f t="shared" ca="1" si="221"/>
        <v>30.736075360000001</v>
      </c>
      <c r="P1060" s="24" t="str">
        <f t="shared" si="225"/>
        <v>A+J=</v>
      </c>
      <c r="Q1060" s="12">
        <f t="shared" si="226"/>
        <v>44022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</row>
    <row r="1061" spans="1:171" x14ac:dyDescent="0.2">
      <c r="A1061" s="109">
        <f t="shared" si="222"/>
        <v>43977</v>
      </c>
      <c r="B1061" s="4">
        <f t="shared" ca="1" si="227"/>
        <v>2030.99395549</v>
      </c>
      <c r="C1061" s="4">
        <f t="shared" si="223"/>
        <v>2000.001</v>
      </c>
      <c r="D1061" s="6">
        <f ca="1">IF(A1061&lt;$B$1,VLOOKUP(A1061,[1]DI!$A$4:$B$15000,2,FALSE),0)</f>
        <v>2.9000000000000005E-2</v>
      </c>
      <c r="E1061" s="4">
        <f t="shared" ca="1" si="216"/>
        <v>1.1345000000000001E-4</v>
      </c>
      <c r="F1061" s="22">
        <f t="shared" si="215"/>
        <v>1.115</v>
      </c>
      <c r="G1061" s="7">
        <f t="shared" ca="1" si="217"/>
        <v>1.0001264967500001</v>
      </c>
      <c r="H1061" s="4">
        <f ca="1">TRUNC(PRODUCT(G$10:G1060),15)</f>
        <v>1.2074972081383899</v>
      </c>
      <c r="I1061" s="4">
        <f t="shared" ca="1" si="224"/>
        <v>1.1890708117656701</v>
      </c>
      <c r="J1061" s="4">
        <f t="shared" ca="1" si="218"/>
        <v>1.01549647</v>
      </c>
      <c r="K1061" s="4">
        <f t="shared" ca="1" si="219"/>
        <v>30.99295549</v>
      </c>
      <c r="L1061" s="23">
        <f>IF(VLOOKUP(A1061,$U$12:$AD$125,8)=VLOOKUP(A1060,$U$12:$AD$125,8),0,VLOOKUP(A1061,U$12:$AD$125,8))</f>
        <v>0</v>
      </c>
      <c r="M1061" s="9">
        <f>IF(L1061&gt;0,VLOOKUP(L1061,T$12:$AC$125,7),0)</f>
        <v>0</v>
      </c>
      <c r="N1061" s="10">
        <f t="shared" si="220"/>
        <v>0</v>
      </c>
      <c r="O1061" s="10">
        <f t="shared" ca="1" si="221"/>
        <v>30.99295549</v>
      </c>
      <c r="P1061" s="24" t="str">
        <f t="shared" si="225"/>
        <v>A+J=</v>
      </c>
      <c r="Q1061" s="12">
        <f t="shared" si="226"/>
        <v>44022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</row>
    <row r="1062" spans="1:171" x14ac:dyDescent="0.2">
      <c r="A1062" s="109">
        <f t="shared" si="222"/>
        <v>43978</v>
      </c>
      <c r="B1062" s="4">
        <f t="shared" ca="1" si="227"/>
        <v>2031.25085562</v>
      </c>
      <c r="C1062" s="4">
        <f t="shared" si="223"/>
        <v>2000.001</v>
      </c>
      <c r="D1062" s="6">
        <f ca="1">IF(A1062&lt;$B$1,VLOOKUP(A1062,[1]DI!$A$4:$B$15000,2,FALSE),0)</f>
        <v>2.9000000000000005E-2</v>
      </c>
      <c r="E1062" s="4">
        <f t="shared" ca="1" si="216"/>
        <v>1.1345000000000001E-4</v>
      </c>
      <c r="F1062" s="22">
        <f t="shared" si="215"/>
        <v>1.115</v>
      </c>
      <c r="G1062" s="7">
        <f t="shared" ca="1" si="217"/>
        <v>1.0001264967500001</v>
      </c>
      <c r="H1062" s="4">
        <f ca="1">TRUNC(PRODUCT(G$10:G1061),15)</f>
        <v>1.20764995261085</v>
      </c>
      <c r="I1062" s="4">
        <f t="shared" ca="1" si="224"/>
        <v>1.1890708117656701</v>
      </c>
      <c r="J1062" s="4">
        <f t="shared" ca="1" si="218"/>
        <v>1.01562492</v>
      </c>
      <c r="K1062" s="4">
        <f t="shared" ca="1" si="219"/>
        <v>31.249855620000002</v>
      </c>
      <c r="L1062" s="23">
        <f>IF(VLOOKUP(A1062,$U$12:$AD$125,8)=VLOOKUP(A1061,$U$12:$AD$125,8),0,VLOOKUP(A1062,U$12:$AD$125,8))</f>
        <v>0</v>
      </c>
      <c r="M1062" s="9">
        <f>IF(L1062&gt;0,VLOOKUP(L1062,T$12:$AC$125,7),0)</f>
        <v>0</v>
      </c>
      <c r="N1062" s="10">
        <f t="shared" si="220"/>
        <v>0</v>
      </c>
      <c r="O1062" s="10">
        <f t="shared" ca="1" si="221"/>
        <v>31.249855620000002</v>
      </c>
      <c r="P1062" s="24" t="str">
        <f t="shared" si="225"/>
        <v>A+J=</v>
      </c>
      <c r="Q1062" s="12">
        <f t="shared" si="226"/>
        <v>44022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</row>
    <row r="1063" spans="1:171" x14ac:dyDescent="0.2">
      <c r="A1063" s="109">
        <f t="shared" si="222"/>
        <v>43979</v>
      </c>
      <c r="B1063" s="4">
        <f t="shared" ca="1" si="227"/>
        <v>2031.50781575</v>
      </c>
      <c r="C1063" s="4">
        <f t="shared" si="223"/>
        <v>2000.001</v>
      </c>
      <c r="D1063" s="6">
        <f ca="1">IF(A1063&lt;$B$1,VLOOKUP(A1063,[1]DI!$A$4:$B$15000,2,FALSE),0)</f>
        <v>2.9000000000000005E-2</v>
      </c>
      <c r="E1063" s="4">
        <f t="shared" ca="1" si="216"/>
        <v>1.1345000000000001E-4</v>
      </c>
      <c r="F1063" s="22">
        <f t="shared" si="215"/>
        <v>1.115</v>
      </c>
      <c r="G1063" s="7">
        <f t="shared" ca="1" si="217"/>
        <v>1.0001264967500001</v>
      </c>
      <c r="H1063" s="4">
        <f ca="1">TRUNC(PRODUCT(G$10:G1062),15)</f>
        <v>1.207802716405</v>
      </c>
      <c r="I1063" s="4">
        <f t="shared" ca="1" si="224"/>
        <v>1.1890708117656701</v>
      </c>
      <c r="J1063" s="4">
        <f t="shared" ca="1" si="218"/>
        <v>1.0157533999999999</v>
      </c>
      <c r="K1063" s="4">
        <f t="shared" ca="1" si="219"/>
        <v>31.506815750000001</v>
      </c>
      <c r="L1063" s="23">
        <f>IF(VLOOKUP(A1063,$U$12:$AD$125,8)=VLOOKUP(A1062,$U$12:$AD$125,8),0,VLOOKUP(A1063,U$12:$AD$125,8))</f>
        <v>0</v>
      </c>
      <c r="M1063" s="9">
        <f>IF(L1063&gt;0,VLOOKUP(L1063,T$12:$AC$125,7),0)</f>
        <v>0</v>
      </c>
      <c r="N1063" s="10">
        <f t="shared" si="220"/>
        <v>0</v>
      </c>
      <c r="O1063" s="10">
        <f t="shared" ca="1" si="221"/>
        <v>31.506815750000001</v>
      </c>
      <c r="P1063" s="24" t="str">
        <f t="shared" si="225"/>
        <v>A+J=</v>
      </c>
      <c r="Q1063" s="12">
        <f t="shared" si="226"/>
        <v>44022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</row>
    <row r="1064" spans="1:171" x14ac:dyDescent="0.2">
      <c r="A1064" s="109">
        <f t="shared" si="222"/>
        <v>43980</v>
      </c>
      <c r="B1064" s="4">
        <f t="shared" ca="1" si="227"/>
        <v>2031.7647958800001</v>
      </c>
      <c r="C1064" s="4">
        <f t="shared" si="223"/>
        <v>2000.001</v>
      </c>
      <c r="D1064" s="6">
        <f ca="1">IF(A1064&lt;$B$1,VLOOKUP(A1064,[1]DI!$A$4:$B$15000,2,FALSE),0)</f>
        <v>2.9000000000000005E-2</v>
      </c>
      <c r="E1064" s="4">
        <f t="shared" ca="1" si="216"/>
        <v>1.1345000000000001E-4</v>
      </c>
      <c r="F1064" s="22">
        <f t="shared" si="215"/>
        <v>1.115</v>
      </c>
      <c r="G1064" s="7">
        <f t="shared" ca="1" si="217"/>
        <v>1.0001264967500001</v>
      </c>
      <c r="H1064" s="4">
        <f ca="1">TRUNC(PRODUCT(G$10:G1063),15)</f>
        <v>1.20795549952326</v>
      </c>
      <c r="I1064" s="4">
        <f t="shared" ca="1" si="224"/>
        <v>1.1890708117656701</v>
      </c>
      <c r="J1064" s="4">
        <f t="shared" ca="1" si="218"/>
        <v>1.01588189</v>
      </c>
      <c r="K1064" s="4">
        <f t="shared" ca="1" si="219"/>
        <v>31.76379588</v>
      </c>
      <c r="L1064" s="23">
        <f>IF(VLOOKUP(A1064,$U$12:$AD$125,8)=VLOOKUP(A1063,$U$12:$AD$125,8),0,VLOOKUP(A1064,U$12:$AD$125,8))</f>
        <v>0</v>
      </c>
      <c r="M1064" s="9">
        <f>IF(L1064&gt;0,VLOOKUP(L1064,T$12:$AC$125,7),0)</f>
        <v>0</v>
      </c>
      <c r="N1064" s="10">
        <f t="shared" si="220"/>
        <v>0</v>
      </c>
      <c r="O1064" s="10">
        <f t="shared" ca="1" si="221"/>
        <v>31.76379588</v>
      </c>
      <c r="P1064" s="24" t="str">
        <f t="shared" si="225"/>
        <v>A+J=</v>
      </c>
      <c r="Q1064" s="12">
        <f t="shared" si="226"/>
        <v>44022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</row>
    <row r="1065" spans="1:171" x14ac:dyDescent="0.2">
      <c r="A1065" s="109">
        <f t="shared" si="222"/>
        <v>43981</v>
      </c>
      <c r="B1065" s="4">
        <f t="shared" ca="1" si="227"/>
        <v>2032.0217960099999</v>
      </c>
      <c r="C1065" s="4">
        <f t="shared" si="223"/>
        <v>2000.001</v>
      </c>
      <c r="D1065" s="6">
        <f ca="1">IF(A1065&lt;$B$1,VLOOKUP(A1065,[1]DI!$A$4:$B$15000,2,FALSE),0)</f>
        <v>0</v>
      </c>
      <c r="E1065" s="4">
        <f t="shared" ca="1" si="216"/>
        <v>0</v>
      </c>
      <c r="F1065" s="22">
        <f t="shared" si="215"/>
        <v>1.115</v>
      </c>
      <c r="G1065" s="7">
        <f t="shared" ca="1" si="217"/>
        <v>1</v>
      </c>
      <c r="H1065" s="4">
        <f ca="1">TRUNC(PRODUCT(G$10:G1064),15)</f>
        <v>1.2081083019681</v>
      </c>
      <c r="I1065" s="4">
        <f t="shared" ca="1" si="224"/>
        <v>1.1890708117656701</v>
      </c>
      <c r="J1065" s="4">
        <f t="shared" ca="1" si="218"/>
        <v>1.0160103899999999</v>
      </c>
      <c r="K1065" s="4">
        <f t="shared" ca="1" si="219"/>
        <v>32.020796009999998</v>
      </c>
      <c r="L1065" s="23">
        <f>IF(VLOOKUP(A1065,$U$12:$AD$125,8)=VLOOKUP(A1064,$U$12:$AD$125,8),0,VLOOKUP(A1065,U$12:$AD$125,8))</f>
        <v>0</v>
      </c>
      <c r="M1065" s="9">
        <f>IF(L1065&gt;0,VLOOKUP(L1065,T$12:$AC$125,7),0)</f>
        <v>0</v>
      </c>
      <c r="N1065" s="10">
        <f t="shared" si="220"/>
        <v>0</v>
      </c>
      <c r="O1065" s="10">
        <f t="shared" ca="1" si="221"/>
        <v>32.020796009999998</v>
      </c>
      <c r="P1065" s="24" t="str">
        <f t="shared" si="225"/>
        <v>A+J=</v>
      </c>
      <c r="Q1065" s="12">
        <f t="shared" si="226"/>
        <v>44022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</row>
    <row r="1066" spans="1:171" x14ac:dyDescent="0.2">
      <c r="A1066" s="109">
        <f t="shared" si="222"/>
        <v>43982</v>
      </c>
      <c r="B1066" s="4">
        <f t="shared" ca="1" si="227"/>
        <v>2032.0217960099999</v>
      </c>
      <c r="C1066" s="4">
        <f t="shared" si="223"/>
        <v>2000.001</v>
      </c>
      <c r="D1066" s="6">
        <f ca="1">IF(A1066&lt;$B$1,VLOOKUP(A1066,[1]DI!$A$4:$B$15000,2,FALSE),0)</f>
        <v>0</v>
      </c>
      <c r="E1066" s="4">
        <f t="shared" ca="1" si="216"/>
        <v>0</v>
      </c>
      <c r="F1066" s="22">
        <f t="shared" si="215"/>
        <v>1.115</v>
      </c>
      <c r="G1066" s="7">
        <f t="shared" ca="1" si="217"/>
        <v>1</v>
      </c>
      <c r="H1066" s="4">
        <f ca="1">TRUNC(PRODUCT(G$10:G1065),15)</f>
        <v>1.2081083019681</v>
      </c>
      <c r="I1066" s="4">
        <f t="shared" ca="1" si="224"/>
        <v>1.1890708117656701</v>
      </c>
      <c r="J1066" s="4">
        <f t="shared" ca="1" si="218"/>
        <v>1.0160103899999999</v>
      </c>
      <c r="K1066" s="4">
        <f t="shared" ca="1" si="219"/>
        <v>32.020796009999998</v>
      </c>
      <c r="L1066" s="23">
        <f>IF(VLOOKUP(A1066,$U$12:$AD$125,8)=VLOOKUP(A1065,$U$12:$AD$125,8),0,VLOOKUP(A1066,U$12:$AD$125,8))</f>
        <v>0</v>
      </c>
      <c r="M1066" s="9">
        <f>IF(L1066&gt;0,VLOOKUP(L1066,T$12:$AC$125,7),0)</f>
        <v>0</v>
      </c>
      <c r="N1066" s="10">
        <f t="shared" si="220"/>
        <v>0</v>
      </c>
      <c r="O1066" s="10">
        <f t="shared" ca="1" si="221"/>
        <v>32.020796009999998</v>
      </c>
      <c r="P1066" s="24" t="str">
        <f t="shared" si="225"/>
        <v>A+J=</v>
      </c>
      <c r="Q1066" s="12">
        <f t="shared" si="226"/>
        <v>44022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</row>
    <row r="1067" spans="1:171" x14ac:dyDescent="0.2">
      <c r="A1067" s="109">
        <f t="shared" si="222"/>
        <v>43983</v>
      </c>
      <c r="B1067" s="4">
        <f t="shared" ca="1" si="227"/>
        <v>2032.0217960099999</v>
      </c>
      <c r="C1067" s="4">
        <f t="shared" si="223"/>
        <v>2000.001</v>
      </c>
      <c r="D1067" s="6">
        <f ca="1">IF(A1067&lt;$B$1,VLOOKUP(A1067,[1]DI!$A$4:$B$15000,2,FALSE),0)</f>
        <v>2.9000000000000005E-2</v>
      </c>
      <c r="E1067" s="4">
        <f t="shared" ca="1" si="216"/>
        <v>1.1345000000000001E-4</v>
      </c>
      <c r="F1067" s="22">
        <f t="shared" si="215"/>
        <v>1.115</v>
      </c>
      <c r="G1067" s="7">
        <f t="shared" ca="1" si="217"/>
        <v>1.0001264967500001</v>
      </c>
      <c r="H1067" s="4">
        <f ca="1">TRUNC(PRODUCT(G$10:G1066),15)</f>
        <v>1.2081083019681</v>
      </c>
      <c r="I1067" s="4">
        <f t="shared" ca="1" si="224"/>
        <v>1.1890708117656701</v>
      </c>
      <c r="J1067" s="4">
        <f t="shared" ca="1" si="218"/>
        <v>1.0160103899999999</v>
      </c>
      <c r="K1067" s="4">
        <f t="shared" ca="1" si="219"/>
        <v>32.020796009999998</v>
      </c>
      <c r="L1067" s="23">
        <f>IF(VLOOKUP(A1067,$U$12:$AD$125,8)=VLOOKUP(A1066,$U$12:$AD$125,8),0,VLOOKUP(A1067,U$12:$AD$125,8))</f>
        <v>0</v>
      </c>
      <c r="M1067" s="9">
        <f>IF(L1067&gt;0,VLOOKUP(L1067,T$12:$AC$125,7),0)</f>
        <v>0</v>
      </c>
      <c r="N1067" s="10">
        <f t="shared" si="220"/>
        <v>0</v>
      </c>
      <c r="O1067" s="10">
        <f t="shared" ca="1" si="221"/>
        <v>32.020796009999998</v>
      </c>
      <c r="P1067" s="24" t="str">
        <f t="shared" si="225"/>
        <v>A+J=</v>
      </c>
      <c r="Q1067" s="12">
        <f t="shared" si="226"/>
        <v>44022</v>
      </c>
      <c r="R1067" s="13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  <c r="FH1067" s="37"/>
      <c r="FI1067" s="37"/>
      <c r="FJ1067" s="37"/>
      <c r="FK1067" s="37"/>
      <c r="FL1067" s="37"/>
      <c r="FM1067" s="38"/>
      <c r="FN1067" s="38"/>
      <c r="FO1067" s="38"/>
    </row>
    <row r="1068" spans="1:171" x14ac:dyDescent="0.2">
      <c r="A1068" s="109">
        <f t="shared" si="222"/>
        <v>43984</v>
      </c>
      <c r="B1068" s="4">
        <f t="shared" ca="1" si="227"/>
        <v>2032.2788361299999</v>
      </c>
      <c r="C1068" s="4">
        <f t="shared" si="223"/>
        <v>2000.001</v>
      </c>
      <c r="D1068" s="6">
        <f ca="1">IF(A1068&lt;$B$1,VLOOKUP(A1068,[1]DI!$A$4:$B$15000,2,FALSE),0)</f>
        <v>2.9000000000000005E-2</v>
      </c>
      <c r="E1068" s="4">
        <f t="shared" ca="1" si="216"/>
        <v>1.1345000000000001E-4</v>
      </c>
      <c r="F1068" s="22">
        <f t="shared" si="215"/>
        <v>1.115</v>
      </c>
      <c r="G1068" s="7">
        <f t="shared" ca="1" si="217"/>
        <v>1.0001264967500001</v>
      </c>
      <c r="H1068" s="4">
        <f ca="1">TRUNC(PRODUCT(G$10:G1067),15)</f>
        <v>1.20826112374195</v>
      </c>
      <c r="I1068" s="4">
        <f t="shared" ca="1" si="224"/>
        <v>1.1890708117656701</v>
      </c>
      <c r="J1068" s="4">
        <f t="shared" ca="1" si="218"/>
        <v>1.01613891</v>
      </c>
      <c r="K1068" s="4">
        <f t="shared" ca="1" si="219"/>
        <v>32.277836129999997</v>
      </c>
      <c r="L1068" s="23">
        <f>IF(VLOOKUP(A1068,$U$12:$AD$125,8)=VLOOKUP(A1067,$U$12:$AD$125,8),0,VLOOKUP(A1068,U$12:$AD$125,8))</f>
        <v>0</v>
      </c>
      <c r="M1068" s="9">
        <f>IF(L1068&gt;0,VLOOKUP(L1068,T$12:$AC$125,7),0)</f>
        <v>0</v>
      </c>
      <c r="N1068" s="10">
        <f t="shared" si="220"/>
        <v>0</v>
      </c>
      <c r="O1068" s="10">
        <f t="shared" ca="1" si="221"/>
        <v>32.277836129999997</v>
      </c>
      <c r="P1068" s="24" t="str">
        <f t="shared" si="225"/>
        <v>A+J=</v>
      </c>
      <c r="Q1068" s="12">
        <f t="shared" si="226"/>
        <v>44022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</row>
    <row r="1069" spans="1:171" x14ac:dyDescent="0.2">
      <c r="A1069" s="109">
        <f t="shared" si="222"/>
        <v>43985</v>
      </c>
      <c r="B1069" s="4">
        <f t="shared" ca="1" si="227"/>
        <v>2032.53591626</v>
      </c>
      <c r="C1069" s="4">
        <f t="shared" si="223"/>
        <v>2000.001</v>
      </c>
      <c r="D1069" s="6">
        <f ca="1">IF(A1069&lt;$B$1,VLOOKUP(A1069,[1]DI!$A$4:$B$15000,2,FALSE),0)</f>
        <v>2.9000000000000005E-2</v>
      </c>
      <c r="E1069" s="4">
        <f t="shared" ca="1" si="216"/>
        <v>1.1345000000000001E-4</v>
      </c>
      <c r="F1069" s="22">
        <f t="shared" si="215"/>
        <v>1.115</v>
      </c>
      <c r="G1069" s="7">
        <f t="shared" ca="1" si="217"/>
        <v>1.0001264967500001</v>
      </c>
      <c r="H1069" s="4">
        <f ca="1">TRUNC(PRODUCT(G$10:G1068),15)</f>
        <v>1.2084139648472501</v>
      </c>
      <c r="I1069" s="4">
        <f t="shared" ca="1" si="224"/>
        <v>1.1890708117656701</v>
      </c>
      <c r="J1069" s="4">
        <f t="shared" ca="1" si="218"/>
        <v>1.01626745</v>
      </c>
      <c r="K1069" s="4">
        <f t="shared" ca="1" si="219"/>
        <v>32.534916260000003</v>
      </c>
      <c r="L1069" s="23">
        <f>IF(VLOOKUP(A1069,$U$12:$AD$125,8)=VLOOKUP(A1068,$U$12:$AD$125,8),0,VLOOKUP(A1069,U$12:$AD$125,8))</f>
        <v>0</v>
      </c>
      <c r="M1069" s="9">
        <f>IF(L1069&gt;0,VLOOKUP(L1069,T$12:$AC$125,7),0)</f>
        <v>0</v>
      </c>
      <c r="N1069" s="10">
        <f t="shared" si="220"/>
        <v>0</v>
      </c>
      <c r="O1069" s="10">
        <f t="shared" ca="1" si="221"/>
        <v>32.534916260000003</v>
      </c>
      <c r="P1069" s="24" t="str">
        <f t="shared" si="225"/>
        <v>A+J=</v>
      </c>
      <c r="Q1069" s="12">
        <f t="shared" si="226"/>
        <v>44022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</row>
    <row r="1070" spans="1:171" x14ac:dyDescent="0.2">
      <c r="A1070" s="109">
        <f t="shared" si="222"/>
        <v>43986</v>
      </c>
      <c r="B1070" s="4">
        <f t="shared" ca="1" si="227"/>
        <v>2032.79303639</v>
      </c>
      <c r="C1070" s="4">
        <f t="shared" si="223"/>
        <v>2000.001</v>
      </c>
      <c r="D1070" s="6">
        <f ca="1">IF(A1070&lt;$B$1,VLOOKUP(A1070,[1]DI!$A$4:$B$15000,2,FALSE),0)</f>
        <v>2.9000000000000005E-2</v>
      </c>
      <c r="E1070" s="4">
        <f t="shared" ca="1" si="216"/>
        <v>1.1345000000000001E-4</v>
      </c>
      <c r="F1070" s="22">
        <f t="shared" si="215"/>
        <v>1.115</v>
      </c>
      <c r="G1070" s="7">
        <f t="shared" ca="1" si="217"/>
        <v>1.0001264967500001</v>
      </c>
      <c r="H1070" s="4">
        <f ca="1">TRUNC(PRODUCT(G$10:G1069),15)</f>
        <v>1.2085668252864601</v>
      </c>
      <c r="I1070" s="4">
        <f t="shared" ca="1" si="224"/>
        <v>1.1890708117656701</v>
      </c>
      <c r="J1070" s="4">
        <f t="shared" ca="1" si="218"/>
        <v>1.01639601</v>
      </c>
      <c r="K1070" s="4">
        <f t="shared" ca="1" si="219"/>
        <v>32.79203639</v>
      </c>
      <c r="L1070" s="23">
        <f>IF(VLOOKUP(A1070,$U$12:$AD$125,8)=VLOOKUP(A1069,$U$12:$AD$125,8),0,VLOOKUP(A1070,U$12:$AD$125,8))</f>
        <v>0</v>
      </c>
      <c r="M1070" s="9">
        <f>IF(L1070&gt;0,VLOOKUP(L1070,T$12:$AC$125,7),0)</f>
        <v>0</v>
      </c>
      <c r="N1070" s="10">
        <f t="shared" si="220"/>
        <v>0</v>
      </c>
      <c r="O1070" s="10">
        <f t="shared" ca="1" si="221"/>
        <v>32.79203639</v>
      </c>
      <c r="P1070" s="24" t="str">
        <f t="shared" si="225"/>
        <v>A+J=</v>
      </c>
      <c r="Q1070" s="12">
        <f t="shared" si="226"/>
        <v>44022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</row>
    <row r="1071" spans="1:171" x14ac:dyDescent="0.2">
      <c r="A1071" s="109">
        <f t="shared" si="222"/>
        <v>43987</v>
      </c>
      <c r="B1071" s="4">
        <f t="shared" ca="1" si="227"/>
        <v>2033.0501765199999</v>
      </c>
      <c r="C1071" s="4">
        <f t="shared" si="223"/>
        <v>2000.001</v>
      </c>
      <c r="D1071" s="6">
        <f ca="1">IF(A1071&lt;$B$1,VLOOKUP(A1071,[1]DI!$A$4:$B$15000,2,FALSE),0)</f>
        <v>2.9000000000000005E-2</v>
      </c>
      <c r="E1071" s="4">
        <f t="shared" ca="1" si="216"/>
        <v>1.1345000000000001E-4</v>
      </c>
      <c r="F1071" s="22">
        <f t="shared" si="215"/>
        <v>1.115</v>
      </c>
      <c r="G1071" s="7">
        <f t="shared" ca="1" si="217"/>
        <v>1.0001264967500001</v>
      </c>
      <c r="H1071" s="4">
        <f ca="1">TRUNC(PRODUCT(G$10:G1070),15)</f>
        <v>1.20871970506201</v>
      </c>
      <c r="I1071" s="4">
        <f t="shared" ca="1" si="224"/>
        <v>1.1890708117656701</v>
      </c>
      <c r="J1071" s="4">
        <f t="shared" ca="1" si="218"/>
        <v>1.01652458</v>
      </c>
      <c r="K1071" s="4">
        <f t="shared" ca="1" si="219"/>
        <v>33.049176520000003</v>
      </c>
      <c r="L1071" s="23">
        <f>IF(VLOOKUP(A1071,$U$12:$AD$125,8)=VLOOKUP(A1070,$U$12:$AD$125,8),0,VLOOKUP(A1071,U$12:$AD$125,8))</f>
        <v>0</v>
      </c>
      <c r="M1071" s="9">
        <f>IF(L1071&gt;0,VLOOKUP(L1071,T$12:$AC$125,7),0)</f>
        <v>0</v>
      </c>
      <c r="N1071" s="10">
        <f t="shared" si="220"/>
        <v>0</v>
      </c>
      <c r="O1071" s="10">
        <f t="shared" ca="1" si="221"/>
        <v>33.049176520000003</v>
      </c>
      <c r="P1071" s="24" t="str">
        <f t="shared" si="225"/>
        <v>A+J=</v>
      </c>
      <c r="Q1071" s="12">
        <f t="shared" si="226"/>
        <v>44022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</row>
    <row r="1072" spans="1:171" x14ac:dyDescent="0.2">
      <c r="A1072" s="109">
        <f t="shared" si="222"/>
        <v>43988</v>
      </c>
      <c r="B1072" s="4">
        <f t="shared" ca="1" si="227"/>
        <v>2033.30733665</v>
      </c>
      <c r="C1072" s="4">
        <f t="shared" si="223"/>
        <v>2000.001</v>
      </c>
      <c r="D1072" s="6">
        <f ca="1">IF(A1072&lt;$B$1,VLOOKUP(A1072,[1]DI!$A$4:$B$15000,2,FALSE),0)</f>
        <v>0</v>
      </c>
      <c r="E1072" s="4">
        <f t="shared" ca="1" si="216"/>
        <v>0</v>
      </c>
      <c r="F1072" s="22">
        <f t="shared" ref="F1072:F1106" si="228">F1071</f>
        <v>1.115</v>
      </c>
      <c r="G1072" s="7">
        <f t="shared" ca="1" si="217"/>
        <v>1</v>
      </c>
      <c r="H1072" s="4">
        <f ca="1">TRUNC(PRODUCT(G$10:G1071),15)</f>
        <v>1.20887260417637</v>
      </c>
      <c r="I1072" s="4">
        <f t="shared" ca="1" si="224"/>
        <v>1.1890708117656701</v>
      </c>
      <c r="J1072" s="4">
        <f t="shared" ca="1" si="218"/>
        <v>1.0166531599999999</v>
      </c>
      <c r="K1072" s="4">
        <f t="shared" ca="1" si="219"/>
        <v>33.306336649999999</v>
      </c>
      <c r="L1072" s="23">
        <f>IF(VLOOKUP(A1072,$U$12:$AD$125,8)=VLOOKUP(A1071,$U$12:$AD$125,8),0,VLOOKUP(A1072,U$12:$AD$125,8))</f>
        <v>0</v>
      </c>
      <c r="M1072" s="9">
        <f>IF(L1072&gt;0,VLOOKUP(L1072,T$12:$AC$125,7),0)</f>
        <v>0</v>
      </c>
      <c r="N1072" s="10">
        <f t="shared" si="220"/>
        <v>0</v>
      </c>
      <c r="O1072" s="10">
        <f t="shared" ca="1" si="221"/>
        <v>33.306336649999999</v>
      </c>
      <c r="P1072" s="24" t="str">
        <f t="shared" si="225"/>
        <v>A+J=</v>
      </c>
      <c r="Q1072" s="12">
        <f t="shared" si="226"/>
        <v>44022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</row>
    <row r="1073" spans="1:168" x14ac:dyDescent="0.2">
      <c r="A1073" s="109">
        <f t="shared" si="222"/>
        <v>43989</v>
      </c>
      <c r="B1073" s="4">
        <f t="shared" ca="1" si="227"/>
        <v>2033.30733665</v>
      </c>
      <c r="C1073" s="4">
        <f t="shared" si="223"/>
        <v>2000.001</v>
      </c>
      <c r="D1073" s="6">
        <f ca="1">IF(A1073&lt;$B$1,VLOOKUP(A1073,[1]DI!$A$4:$B$15000,2,FALSE),0)</f>
        <v>0</v>
      </c>
      <c r="E1073" s="4">
        <f t="shared" ca="1" si="216"/>
        <v>0</v>
      </c>
      <c r="F1073" s="22">
        <f t="shared" si="228"/>
        <v>1.115</v>
      </c>
      <c r="G1073" s="7">
        <f t="shared" ca="1" si="217"/>
        <v>1</v>
      </c>
      <c r="H1073" s="4">
        <f ca="1">TRUNC(PRODUCT(G$10:G1072),15)</f>
        <v>1.20887260417637</v>
      </c>
      <c r="I1073" s="4">
        <f t="shared" ca="1" si="224"/>
        <v>1.1890708117656701</v>
      </c>
      <c r="J1073" s="4">
        <f t="shared" ca="1" si="218"/>
        <v>1.0166531599999999</v>
      </c>
      <c r="K1073" s="4">
        <f t="shared" ca="1" si="219"/>
        <v>33.306336649999999</v>
      </c>
      <c r="L1073" s="23">
        <f>IF(VLOOKUP(A1073,$U$12:$AD$125,8)=VLOOKUP(A1072,$U$12:$AD$125,8),0,VLOOKUP(A1073,U$12:$AD$125,8))</f>
        <v>0</v>
      </c>
      <c r="M1073" s="9">
        <f>IF(L1073&gt;0,VLOOKUP(L1073,T$12:$AC$125,7),0)</f>
        <v>0</v>
      </c>
      <c r="N1073" s="10">
        <f t="shared" si="220"/>
        <v>0</v>
      </c>
      <c r="O1073" s="10">
        <f t="shared" ca="1" si="221"/>
        <v>33.306336649999999</v>
      </c>
      <c r="P1073" s="24" t="str">
        <f t="shared" si="225"/>
        <v>A+J=</v>
      </c>
      <c r="Q1073" s="12">
        <f t="shared" si="226"/>
        <v>44022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</row>
    <row r="1074" spans="1:168" x14ac:dyDescent="0.2">
      <c r="A1074" s="109">
        <f t="shared" si="222"/>
        <v>43990</v>
      </c>
      <c r="B1074" s="4">
        <f t="shared" ca="1" si="227"/>
        <v>2033.30733665</v>
      </c>
      <c r="C1074" s="4">
        <f t="shared" si="223"/>
        <v>2000.001</v>
      </c>
      <c r="D1074" s="6">
        <f ca="1">IF(A1074&lt;$B$1,VLOOKUP(A1074,[1]DI!$A$4:$B$15000,2,FALSE),0)</f>
        <v>2.9000000000000005E-2</v>
      </c>
      <c r="E1074" s="4">
        <f t="shared" ca="1" si="216"/>
        <v>1.1345000000000001E-4</v>
      </c>
      <c r="F1074" s="22">
        <f t="shared" si="228"/>
        <v>1.115</v>
      </c>
      <c r="G1074" s="7">
        <f t="shared" ca="1" si="217"/>
        <v>1.0001264967500001</v>
      </c>
      <c r="H1074" s="4">
        <f ca="1">TRUNC(PRODUCT(G$10:G1073),15)</f>
        <v>1.20887260417637</v>
      </c>
      <c r="I1074" s="4">
        <f t="shared" ca="1" si="224"/>
        <v>1.1890708117656701</v>
      </c>
      <c r="J1074" s="4">
        <f t="shared" ca="1" si="218"/>
        <v>1.0166531599999999</v>
      </c>
      <c r="K1074" s="4">
        <f t="shared" ca="1" si="219"/>
        <v>33.306336649999999</v>
      </c>
      <c r="L1074" s="23">
        <f>IF(VLOOKUP(A1074,$U$12:$AD$125,8)=VLOOKUP(A1073,$U$12:$AD$125,8),0,VLOOKUP(A1074,U$12:$AD$125,8))</f>
        <v>0</v>
      </c>
      <c r="M1074" s="9">
        <f>IF(L1074&gt;0,VLOOKUP(L1074,T$12:$AC$125,7),0)</f>
        <v>0</v>
      </c>
      <c r="N1074" s="10">
        <f t="shared" si="220"/>
        <v>0</v>
      </c>
      <c r="O1074" s="10">
        <f t="shared" ca="1" si="221"/>
        <v>33.306336649999999</v>
      </c>
      <c r="P1074" s="24" t="str">
        <f t="shared" si="225"/>
        <v>A+J=</v>
      </c>
      <c r="Q1074" s="12">
        <f t="shared" si="226"/>
        <v>44022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</row>
    <row r="1075" spans="1:168" x14ac:dyDescent="0.2">
      <c r="A1075" s="109">
        <f t="shared" si="222"/>
        <v>43991</v>
      </c>
      <c r="B1075" s="4">
        <f t="shared" ca="1" si="227"/>
        <v>2033.56455678</v>
      </c>
      <c r="C1075" s="4">
        <f t="shared" si="223"/>
        <v>2000.001</v>
      </c>
      <c r="D1075" s="6">
        <f ca="1">IF(A1075&lt;$B$1,VLOOKUP(A1075,[1]DI!$A$4:$B$15000,2,FALSE),0)</f>
        <v>2.9000000000000005E-2</v>
      </c>
      <c r="E1075" s="4">
        <f t="shared" ca="1" si="216"/>
        <v>1.1345000000000001E-4</v>
      </c>
      <c r="F1075" s="22">
        <f t="shared" si="228"/>
        <v>1.115</v>
      </c>
      <c r="G1075" s="7">
        <f t="shared" ca="1" si="217"/>
        <v>1.0001264967500001</v>
      </c>
      <c r="H1075" s="4">
        <f ca="1">TRUNC(PRODUCT(G$10:G1074),15)</f>
        <v>1.2090255226319599</v>
      </c>
      <c r="I1075" s="4">
        <f t="shared" ca="1" si="224"/>
        <v>1.1890708117656701</v>
      </c>
      <c r="J1075" s="4">
        <f t="shared" ca="1" si="218"/>
        <v>1.0167817699999999</v>
      </c>
      <c r="K1075" s="4">
        <f t="shared" ca="1" si="219"/>
        <v>33.563556779999999</v>
      </c>
      <c r="L1075" s="23">
        <f>IF(VLOOKUP(A1075,$U$12:$AD$125,8)=VLOOKUP(A1074,$U$12:$AD$125,8),0,VLOOKUP(A1075,U$12:$AD$125,8))</f>
        <v>0</v>
      </c>
      <c r="M1075" s="9">
        <f>IF(L1075&gt;0,VLOOKUP(L1075,T$12:$AC$125,7),0)</f>
        <v>0</v>
      </c>
      <c r="N1075" s="10">
        <f t="shared" si="220"/>
        <v>0</v>
      </c>
      <c r="O1075" s="10">
        <f t="shared" ca="1" si="221"/>
        <v>33.563556779999999</v>
      </c>
      <c r="P1075" s="24" t="str">
        <f t="shared" si="225"/>
        <v>A+J=</v>
      </c>
      <c r="Q1075" s="12">
        <f t="shared" si="226"/>
        <v>44022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</row>
    <row r="1076" spans="1:168" x14ac:dyDescent="0.2">
      <c r="A1076" s="109">
        <f t="shared" si="222"/>
        <v>43992</v>
      </c>
      <c r="B1076" s="4">
        <f t="shared" ca="1" si="227"/>
        <v>2033.8217969099999</v>
      </c>
      <c r="C1076" s="4">
        <f t="shared" si="223"/>
        <v>2000.001</v>
      </c>
      <c r="D1076" s="6">
        <f ca="1">IF(A1076&lt;$B$1,VLOOKUP(A1076,[1]DI!$A$4:$B$15000,2,FALSE),0)</f>
        <v>2.9000000000000005E-2</v>
      </c>
      <c r="E1076" s="4">
        <f t="shared" ca="1" si="216"/>
        <v>1.1345000000000001E-4</v>
      </c>
      <c r="F1076" s="22">
        <f t="shared" si="228"/>
        <v>1.115</v>
      </c>
      <c r="G1076" s="7">
        <f t="shared" ca="1" si="217"/>
        <v>1.0001264967500001</v>
      </c>
      <c r="H1076" s="4">
        <f ca="1">TRUNC(PRODUCT(G$10:G1075),15)</f>
        <v>1.2091784604312401</v>
      </c>
      <c r="I1076" s="4">
        <f t="shared" ca="1" si="224"/>
        <v>1.1890708117656701</v>
      </c>
      <c r="J1076" s="4">
        <f t="shared" ca="1" si="218"/>
        <v>1.0169103900000001</v>
      </c>
      <c r="K1076" s="4">
        <f t="shared" ca="1" si="219"/>
        <v>33.820796909999999</v>
      </c>
      <c r="L1076" s="23">
        <f>IF(VLOOKUP(A1076,$U$12:$AD$125,8)=VLOOKUP(A1075,$U$12:$AD$125,8),0,VLOOKUP(A1076,U$12:$AD$125,8))</f>
        <v>0</v>
      </c>
      <c r="M1076" s="9">
        <f>IF(L1076&gt;0,VLOOKUP(L1076,T$12:$AC$125,7),0)</f>
        <v>0</v>
      </c>
      <c r="N1076" s="10">
        <f t="shared" si="220"/>
        <v>0</v>
      </c>
      <c r="O1076" s="10">
        <f t="shared" ca="1" si="221"/>
        <v>33.820796909999999</v>
      </c>
      <c r="P1076" s="24" t="str">
        <f t="shared" si="225"/>
        <v>A+J=</v>
      </c>
      <c r="Q1076" s="12">
        <f t="shared" si="226"/>
        <v>44022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</row>
    <row r="1077" spans="1:168" x14ac:dyDescent="0.2">
      <c r="A1077" s="109">
        <f t="shared" si="222"/>
        <v>43993</v>
      </c>
      <c r="B1077" s="4">
        <f t="shared" ca="1" si="227"/>
        <v>2034.0790570300001</v>
      </c>
      <c r="C1077" s="4">
        <f t="shared" si="223"/>
        <v>2000.001</v>
      </c>
      <c r="D1077" s="6">
        <f ca="1">IF(A1077&lt;$B$1,VLOOKUP(A1077,[1]DI!$A$4:$B$15000,2,FALSE),0)</f>
        <v>0</v>
      </c>
      <c r="E1077" s="4">
        <f t="shared" ca="1" si="216"/>
        <v>0</v>
      </c>
      <c r="F1077" s="22">
        <f t="shared" si="228"/>
        <v>1.115</v>
      </c>
      <c r="G1077" s="7">
        <f t="shared" ca="1" si="217"/>
        <v>1</v>
      </c>
      <c r="H1077" s="4">
        <f ca="1">TRUNC(PRODUCT(G$10:G1076),15)</f>
        <v>1.2093314175766501</v>
      </c>
      <c r="I1077" s="4">
        <f t="shared" ca="1" si="224"/>
        <v>1.1890708117656701</v>
      </c>
      <c r="J1077" s="4">
        <f t="shared" ca="1" si="218"/>
        <v>1.0170390199999999</v>
      </c>
      <c r="K1077" s="4">
        <f t="shared" ca="1" si="219"/>
        <v>34.078057029999997</v>
      </c>
      <c r="L1077" s="23">
        <f>IF(VLOOKUP(A1077,$U$12:$AD$125,8)=VLOOKUP(A1076,$U$12:$AD$125,8),0,VLOOKUP(A1077,U$12:$AD$125,8))</f>
        <v>0</v>
      </c>
      <c r="M1077" s="9">
        <f>IF(L1077&gt;0,VLOOKUP(L1077,T$12:$AC$125,7),0)</f>
        <v>0</v>
      </c>
      <c r="N1077" s="10">
        <f t="shared" si="220"/>
        <v>0</v>
      </c>
      <c r="O1077" s="10">
        <f t="shared" ca="1" si="221"/>
        <v>34.078057029999997</v>
      </c>
      <c r="P1077" s="24" t="str">
        <f t="shared" si="225"/>
        <v>A+J=</v>
      </c>
      <c r="Q1077" s="12">
        <f t="shared" si="226"/>
        <v>44022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</row>
    <row r="1078" spans="1:168" x14ac:dyDescent="0.2">
      <c r="A1078" s="109">
        <f t="shared" si="222"/>
        <v>43994</v>
      </c>
      <c r="B1078" s="4">
        <f t="shared" ca="1" si="227"/>
        <v>2034.0790570300001</v>
      </c>
      <c r="C1078" s="4">
        <f t="shared" si="223"/>
        <v>2000.001</v>
      </c>
      <c r="D1078" s="6">
        <f ca="1">IF(A1078&lt;$B$1,VLOOKUP(A1078,[1]DI!$A$4:$B$15000,2,FALSE),0)</f>
        <v>2.9000000000000005E-2</v>
      </c>
      <c r="E1078" s="4">
        <f t="shared" ca="1" si="216"/>
        <v>1.1345000000000001E-4</v>
      </c>
      <c r="F1078" s="22">
        <f t="shared" si="228"/>
        <v>1.115</v>
      </c>
      <c r="G1078" s="7">
        <f t="shared" ca="1" si="217"/>
        <v>1.0001264967500001</v>
      </c>
      <c r="H1078" s="4">
        <f ca="1">TRUNC(PRODUCT(G$10:G1077),15)</f>
        <v>1.2093314175766501</v>
      </c>
      <c r="I1078" s="4">
        <f t="shared" ca="1" si="224"/>
        <v>1.1890708117656701</v>
      </c>
      <c r="J1078" s="4">
        <f t="shared" ca="1" si="218"/>
        <v>1.0170390199999999</v>
      </c>
      <c r="K1078" s="4">
        <f t="shared" ca="1" si="219"/>
        <v>34.078057029999997</v>
      </c>
      <c r="L1078" s="23">
        <f>IF(VLOOKUP(A1078,$U$12:$AD$125,8)=VLOOKUP(A1077,$U$12:$AD$125,8),0,VLOOKUP(A1078,U$12:$AD$125,8))</f>
        <v>0</v>
      </c>
      <c r="M1078" s="9">
        <f>IF(L1078&gt;0,VLOOKUP(L1078,T$12:$AC$125,7),0)</f>
        <v>0</v>
      </c>
      <c r="N1078" s="10">
        <f t="shared" si="220"/>
        <v>0</v>
      </c>
      <c r="O1078" s="10">
        <f t="shared" ca="1" si="221"/>
        <v>34.078057029999997</v>
      </c>
      <c r="P1078" s="24" t="str">
        <f t="shared" si="225"/>
        <v>A+J=</v>
      </c>
      <c r="Q1078" s="12">
        <f t="shared" si="226"/>
        <v>44022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</row>
    <row r="1079" spans="1:168" x14ac:dyDescent="0.2">
      <c r="A1079" s="109">
        <f t="shared" si="222"/>
        <v>43995</v>
      </c>
      <c r="B1079" s="4">
        <f t="shared" ca="1" si="227"/>
        <v>2034.33637716</v>
      </c>
      <c r="C1079" s="4">
        <f t="shared" si="223"/>
        <v>2000.001</v>
      </c>
      <c r="D1079" s="6">
        <f ca="1">IF(A1079&lt;$B$1,VLOOKUP(A1079,[1]DI!$A$4:$B$15000,2,FALSE),0)</f>
        <v>0</v>
      </c>
      <c r="E1079" s="4">
        <f t="shared" ca="1" si="216"/>
        <v>0</v>
      </c>
      <c r="F1079" s="22">
        <f t="shared" si="228"/>
        <v>1.115</v>
      </c>
      <c r="G1079" s="7">
        <f t="shared" ca="1" si="217"/>
        <v>1</v>
      </c>
      <c r="H1079" s="4">
        <f ca="1">TRUNC(PRODUCT(G$10:G1078),15)</f>
        <v>1.2094843940706499</v>
      </c>
      <c r="I1079" s="4">
        <f t="shared" ca="1" si="224"/>
        <v>1.1890708117656701</v>
      </c>
      <c r="J1079" s="4">
        <f t="shared" ca="1" si="218"/>
        <v>1.01716768</v>
      </c>
      <c r="K1079" s="4">
        <f t="shared" ca="1" si="219"/>
        <v>34.33537716</v>
      </c>
      <c r="L1079" s="23">
        <f>IF(VLOOKUP(A1079,$U$12:$AD$125,8)=VLOOKUP(A1078,$U$12:$AD$125,8),0,VLOOKUP(A1079,U$12:$AD$125,8))</f>
        <v>0</v>
      </c>
      <c r="M1079" s="9">
        <f>IF(L1079&gt;0,VLOOKUP(L1079,T$12:$AC$125,7),0)</f>
        <v>0</v>
      </c>
      <c r="N1079" s="10">
        <f t="shared" si="220"/>
        <v>0</v>
      </c>
      <c r="O1079" s="10">
        <f t="shared" ca="1" si="221"/>
        <v>34.33537716</v>
      </c>
      <c r="P1079" s="24" t="str">
        <f t="shared" si="225"/>
        <v>A+J=</v>
      </c>
      <c r="Q1079" s="12">
        <f t="shared" si="226"/>
        <v>44022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</row>
    <row r="1080" spans="1:168" x14ac:dyDescent="0.2">
      <c r="A1080" s="109">
        <f t="shared" si="222"/>
        <v>43996</v>
      </c>
      <c r="B1080" s="4">
        <f t="shared" ca="1" si="227"/>
        <v>2034.33637716</v>
      </c>
      <c r="C1080" s="4">
        <f t="shared" si="223"/>
        <v>2000.001</v>
      </c>
      <c r="D1080" s="6">
        <f ca="1">IF(A1080&lt;$B$1,VLOOKUP(A1080,[1]DI!$A$4:$B$15000,2,FALSE),0)</f>
        <v>0</v>
      </c>
      <c r="E1080" s="4">
        <f t="shared" ca="1" si="216"/>
        <v>0</v>
      </c>
      <c r="F1080" s="22">
        <f t="shared" si="228"/>
        <v>1.115</v>
      </c>
      <c r="G1080" s="7">
        <f t="shared" ca="1" si="217"/>
        <v>1</v>
      </c>
      <c r="H1080" s="4">
        <f ca="1">TRUNC(PRODUCT(G$10:G1079),15)</f>
        <v>1.2094843940706499</v>
      </c>
      <c r="I1080" s="4">
        <f t="shared" ca="1" si="224"/>
        <v>1.1890708117656701</v>
      </c>
      <c r="J1080" s="4">
        <f t="shared" ca="1" si="218"/>
        <v>1.01716768</v>
      </c>
      <c r="K1080" s="4">
        <f t="shared" ca="1" si="219"/>
        <v>34.33537716</v>
      </c>
      <c r="L1080" s="23">
        <f>IF(VLOOKUP(A1080,$U$12:$AD$125,8)=VLOOKUP(A1079,$U$12:$AD$125,8),0,VLOOKUP(A1080,U$12:$AD$125,8))</f>
        <v>0</v>
      </c>
      <c r="M1080" s="9">
        <f>IF(L1080&gt;0,VLOOKUP(L1080,T$12:$AC$125,7),0)</f>
        <v>0</v>
      </c>
      <c r="N1080" s="10">
        <f t="shared" si="220"/>
        <v>0</v>
      </c>
      <c r="O1080" s="10">
        <f t="shared" ca="1" si="221"/>
        <v>34.33537716</v>
      </c>
      <c r="P1080" s="24" t="str">
        <f t="shared" si="225"/>
        <v>A+J=</v>
      </c>
      <c r="Q1080" s="12">
        <f t="shared" si="226"/>
        <v>44022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</row>
    <row r="1081" spans="1:168" x14ac:dyDescent="0.2">
      <c r="A1081" s="109">
        <f t="shared" si="222"/>
        <v>43997</v>
      </c>
      <c r="B1081" s="4">
        <f t="shared" ca="1" si="227"/>
        <v>2034.33637716</v>
      </c>
      <c r="C1081" s="4">
        <f t="shared" si="223"/>
        <v>2000.001</v>
      </c>
      <c r="D1081" s="6">
        <f ca="1">IF(A1081&lt;$B$1,VLOOKUP(A1081,[1]DI!$A$4:$B$15000,2,FALSE),0)</f>
        <v>2.9000000000000005E-2</v>
      </c>
      <c r="E1081" s="4">
        <f t="shared" ca="1" si="216"/>
        <v>1.1345000000000001E-4</v>
      </c>
      <c r="F1081" s="22">
        <f t="shared" si="228"/>
        <v>1.115</v>
      </c>
      <c r="G1081" s="7">
        <f t="shared" ca="1" si="217"/>
        <v>1.0001264967500001</v>
      </c>
      <c r="H1081" s="4">
        <f ca="1">TRUNC(PRODUCT(G$10:G1080),15)</f>
        <v>1.2094843940706499</v>
      </c>
      <c r="I1081" s="4">
        <f t="shared" ca="1" si="224"/>
        <v>1.1890708117656701</v>
      </c>
      <c r="J1081" s="4">
        <f t="shared" ca="1" si="218"/>
        <v>1.01716768</v>
      </c>
      <c r="K1081" s="4">
        <f t="shared" ca="1" si="219"/>
        <v>34.33537716</v>
      </c>
      <c r="L1081" s="23">
        <f>IF(VLOOKUP(A1081,$U$12:$AD$125,8)=VLOOKUP(A1080,$U$12:$AD$125,8),0,VLOOKUP(A1081,U$12:$AD$125,8))</f>
        <v>0</v>
      </c>
      <c r="M1081" s="9">
        <f>IF(L1081&gt;0,VLOOKUP(L1081,T$12:$AC$125,7),0)</f>
        <v>0</v>
      </c>
      <c r="N1081" s="10">
        <f t="shared" si="220"/>
        <v>0</v>
      </c>
      <c r="O1081" s="10">
        <f t="shared" ca="1" si="221"/>
        <v>34.33537716</v>
      </c>
      <c r="P1081" s="24" t="str">
        <f t="shared" si="225"/>
        <v>A+J=</v>
      </c>
      <c r="Q1081" s="12">
        <f t="shared" si="226"/>
        <v>44022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</row>
    <row r="1082" spans="1:168" x14ac:dyDescent="0.2">
      <c r="A1082" s="109">
        <f t="shared" si="222"/>
        <v>43998</v>
      </c>
      <c r="B1082" s="4">
        <f t="shared" ca="1" si="227"/>
        <v>2034.5936972899999</v>
      </c>
      <c r="C1082" s="4">
        <f t="shared" si="223"/>
        <v>2000.001</v>
      </c>
      <c r="D1082" s="6">
        <f ca="1">IF(A1082&lt;$B$1,VLOOKUP(A1082,[1]DI!$A$4:$B$15000,2,FALSE),0)</f>
        <v>2.9000000000000005E-2</v>
      </c>
      <c r="E1082" s="4">
        <f t="shared" ca="1" si="216"/>
        <v>1.1345000000000001E-4</v>
      </c>
      <c r="F1082" s="22">
        <f t="shared" si="228"/>
        <v>1.115</v>
      </c>
      <c r="G1082" s="7">
        <f t="shared" ca="1" si="217"/>
        <v>1.0001264967500001</v>
      </c>
      <c r="H1082" s="4">
        <f ca="1">TRUNC(PRODUCT(G$10:G1081),15)</f>
        <v>1.20963738991568</v>
      </c>
      <c r="I1082" s="4">
        <f t="shared" ca="1" si="224"/>
        <v>1.1890708117656701</v>
      </c>
      <c r="J1082" s="4">
        <f t="shared" ca="1" si="218"/>
        <v>1.0172963399999999</v>
      </c>
      <c r="K1082" s="4">
        <f t="shared" ca="1" si="219"/>
        <v>34.592697289999997</v>
      </c>
      <c r="L1082" s="23">
        <f>IF(VLOOKUP(A1082,$U$12:$AD$125,8)=VLOOKUP(A1081,$U$12:$AD$125,8),0,VLOOKUP(A1082,U$12:$AD$125,8))</f>
        <v>0</v>
      </c>
      <c r="M1082" s="9">
        <f>IF(L1082&gt;0,VLOOKUP(L1082,T$12:$AC$125,7),0)</f>
        <v>0</v>
      </c>
      <c r="N1082" s="10">
        <f t="shared" si="220"/>
        <v>0</v>
      </c>
      <c r="O1082" s="10">
        <f t="shared" ca="1" si="221"/>
        <v>34.592697289999997</v>
      </c>
      <c r="P1082" s="24" t="str">
        <f t="shared" si="225"/>
        <v>A+J=</v>
      </c>
      <c r="Q1082" s="12">
        <f t="shared" si="226"/>
        <v>44022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</row>
    <row r="1083" spans="1:168" x14ac:dyDescent="0.2">
      <c r="A1083" s="109">
        <f t="shared" si="222"/>
        <v>43999</v>
      </c>
      <c r="B1083" s="4">
        <f t="shared" ca="1" si="227"/>
        <v>2034.8510774199999</v>
      </c>
      <c r="C1083" s="4">
        <f t="shared" si="223"/>
        <v>2000.001</v>
      </c>
      <c r="D1083" s="6">
        <f ca="1">IF(A1083&lt;$B$1,VLOOKUP(A1083,[1]DI!$A$4:$B$15000,2,FALSE),0)</f>
        <v>2.9000000000000005E-2</v>
      </c>
      <c r="E1083" s="4">
        <f t="shared" ca="1" si="216"/>
        <v>1.1345000000000001E-4</v>
      </c>
      <c r="F1083" s="22">
        <f t="shared" si="228"/>
        <v>1.115</v>
      </c>
      <c r="G1083" s="7">
        <f t="shared" ca="1" si="217"/>
        <v>1.0001264967500001</v>
      </c>
      <c r="H1083" s="4">
        <f ca="1">TRUNC(PRODUCT(G$10:G1082),15)</f>
        <v>1.2097904051141799</v>
      </c>
      <c r="I1083" s="4">
        <f t="shared" ca="1" si="224"/>
        <v>1.1890708117656701</v>
      </c>
      <c r="J1083" s="4">
        <f t="shared" ca="1" si="218"/>
        <v>1.0174250300000001</v>
      </c>
      <c r="K1083" s="4">
        <f t="shared" ca="1" si="219"/>
        <v>34.850077419999998</v>
      </c>
      <c r="L1083" s="23">
        <f>IF(VLOOKUP(A1083,$U$12:$AD$125,8)=VLOOKUP(A1082,$U$12:$AD$125,8),0,VLOOKUP(A1083,U$12:$AD$125,8))</f>
        <v>0</v>
      </c>
      <c r="M1083" s="9">
        <f>IF(L1083&gt;0,VLOOKUP(L1083,T$12:$AC$125,7),0)</f>
        <v>0</v>
      </c>
      <c r="N1083" s="10">
        <f t="shared" si="220"/>
        <v>0</v>
      </c>
      <c r="O1083" s="10">
        <f t="shared" ca="1" si="221"/>
        <v>34.850077419999998</v>
      </c>
      <c r="P1083" s="24" t="str">
        <f t="shared" si="225"/>
        <v>A+J=</v>
      </c>
      <c r="Q1083" s="12">
        <f t="shared" si="226"/>
        <v>44022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</row>
    <row r="1084" spans="1:168" x14ac:dyDescent="0.2">
      <c r="A1084" s="109">
        <f t="shared" si="222"/>
        <v>44000</v>
      </c>
      <c r="B1084" s="4">
        <f t="shared" ca="1" si="227"/>
        <v>2035.1084775499999</v>
      </c>
      <c r="C1084" s="4">
        <f t="shared" si="223"/>
        <v>2000.001</v>
      </c>
      <c r="D1084" s="6">
        <f ca="1">IF(A1084&lt;$B$1,VLOOKUP(A1084,[1]DI!$A$4:$B$15000,2,FALSE),0)</f>
        <v>2.1500000000000005E-2</v>
      </c>
      <c r="E1084" s="4">
        <f t="shared" ca="1" si="216"/>
        <v>8.4419999999999995E-5</v>
      </c>
      <c r="F1084" s="22">
        <f t="shared" si="228"/>
        <v>1.115</v>
      </c>
      <c r="G1084" s="7">
        <f t="shared" ca="1" si="217"/>
        <v>1.0000941283</v>
      </c>
      <c r="H1084" s="4">
        <f ca="1">TRUNC(PRODUCT(G$10:G1083),15)</f>
        <v>1.20994343966861</v>
      </c>
      <c r="I1084" s="4">
        <f t="shared" ca="1" si="224"/>
        <v>1.1890708117656701</v>
      </c>
      <c r="J1084" s="4">
        <f t="shared" ca="1" si="218"/>
        <v>1.0175537299999999</v>
      </c>
      <c r="K1084" s="4">
        <f t="shared" ca="1" si="219"/>
        <v>35.107477549999999</v>
      </c>
      <c r="L1084" s="23">
        <f>IF(VLOOKUP(A1084,$U$12:$AD$125,8)=VLOOKUP(A1083,$U$12:$AD$125,8),0,VLOOKUP(A1084,U$12:$AD$125,8))</f>
        <v>0</v>
      </c>
      <c r="M1084" s="9">
        <f>IF(L1084&gt;0,VLOOKUP(L1084,T$12:$AC$125,7),0)</f>
        <v>0</v>
      </c>
      <c r="N1084" s="10">
        <f t="shared" si="220"/>
        <v>0</v>
      </c>
      <c r="O1084" s="10">
        <f t="shared" ca="1" si="221"/>
        <v>35.107477549999999</v>
      </c>
      <c r="P1084" s="24" t="str">
        <f t="shared" si="225"/>
        <v>A+J=</v>
      </c>
      <c r="Q1084" s="12">
        <f t="shared" si="226"/>
        <v>44022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</row>
    <row r="1085" spans="1:168" x14ac:dyDescent="0.2">
      <c r="A1085" s="109">
        <f t="shared" si="222"/>
        <v>44001</v>
      </c>
      <c r="B1085" s="4">
        <f t="shared" ca="1" si="227"/>
        <v>2035.30003764</v>
      </c>
      <c r="C1085" s="4">
        <f t="shared" si="223"/>
        <v>2000.001</v>
      </c>
      <c r="D1085" s="6">
        <f ca="1">IF(A1085&lt;$B$1,VLOOKUP(A1085,[1]DI!$A$4:$B$15000,2,FALSE),0)</f>
        <v>2.1500000000000005E-2</v>
      </c>
      <c r="E1085" s="4">
        <f t="shared" ca="1" si="216"/>
        <v>8.4419999999999995E-5</v>
      </c>
      <c r="F1085" s="22">
        <f t="shared" si="228"/>
        <v>1.115</v>
      </c>
      <c r="G1085" s="7">
        <f t="shared" ca="1" si="217"/>
        <v>1.0000941283</v>
      </c>
      <c r="H1085" s="4">
        <f ca="1">TRUNC(PRODUCT(G$10:G1084),15)</f>
        <v>1.21005732958768</v>
      </c>
      <c r="I1085" s="4">
        <f t="shared" ca="1" si="224"/>
        <v>1.1890708117656701</v>
      </c>
      <c r="J1085" s="4">
        <f t="shared" ca="1" si="218"/>
        <v>1.01764951</v>
      </c>
      <c r="K1085" s="4">
        <f t="shared" ca="1" si="219"/>
        <v>35.299037640000002</v>
      </c>
      <c r="L1085" s="23">
        <f>IF(VLOOKUP(A1085,$U$12:$AD$125,8)=VLOOKUP(A1084,$U$12:$AD$125,8),0,VLOOKUP(A1085,U$12:$AD$125,8))</f>
        <v>0</v>
      </c>
      <c r="M1085" s="9">
        <f>IF(L1085&gt;0,VLOOKUP(L1085,T$12:$AC$125,7),0)</f>
        <v>0</v>
      </c>
      <c r="N1085" s="10">
        <f t="shared" si="220"/>
        <v>0</v>
      </c>
      <c r="O1085" s="10">
        <f t="shared" ca="1" si="221"/>
        <v>35.299037640000002</v>
      </c>
      <c r="P1085" s="24" t="str">
        <f t="shared" si="225"/>
        <v>A+J=</v>
      </c>
      <c r="Q1085" s="12">
        <f t="shared" si="226"/>
        <v>44022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</row>
    <row r="1086" spans="1:168" x14ac:dyDescent="0.2">
      <c r="A1086" s="109">
        <f t="shared" si="222"/>
        <v>44002</v>
      </c>
      <c r="B1086" s="4">
        <f t="shared" ca="1" si="227"/>
        <v>2035.49161774</v>
      </c>
      <c r="C1086" s="4">
        <f t="shared" si="223"/>
        <v>2000.001</v>
      </c>
      <c r="D1086" s="6">
        <f ca="1">IF(A1086&lt;$B$1,VLOOKUP(A1086,[1]DI!$A$4:$B$15000,2,FALSE),0)</f>
        <v>0</v>
      </c>
      <c r="E1086" s="4">
        <f t="shared" ca="1" si="216"/>
        <v>0</v>
      </c>
      <c r="F1086" s="22">
        <f t="shared" si="228"/>
        <v>1.115</v>
      </c>
      <c r="G1086" s="7">
        <f t="shared" ca="1" si="217"/>
        <v>1</v>
      </c>
      <c r="H1086" s="4">
        <f ca="1">TRUNC(PRODUCT(G$10:G1085),15)</f>
        <v>1.21017123022702</v>
      </c>
      <c r="I1086" s="4">
        <f t="shared" ca="1" si="224"/>
        <v>1.1890708117656701</v>
      </c>
      <c r="J1086" s="4">
        <f t="shared" ca="1" si="218"/>
        <v>1.0177453000000001</v>
      </c>
      <c r="K1086" s="4">
        <f t="shared" ca="1" si="219"/>
        <v>35.490617739999998</v>
      </c>
      <c r="L1086" s="23">
        <f>IF(VLOOKUP(A1086,$U$12:$AD$125,8)=VLOOKUP(A1085,$U$12:$AD$125,8),0,VLOOKUP(A1086,U$12:$AD$125,8))</f>
        <v>0</v>
      </c>
      <c r="M1086" s="9">
        <f>IF(L1086&gt;0,VLOOKUP(L1086,T$12:$AC$125,7),0)</f>
        <v>0</v>
      </c>
      <c r="N1086" s="10">
        <f t="shared" si="220"/>
        <v>0</v>
      </c>
      <c r="O1086" s="10">
        <f t="shared" ca="1" si="221"/>
        <v>35.490617739999998</v>
      </c>
      <c r="P1086" s="24" t="str">
        <f t="shared" si="225"/>
        <v>A+J=</v>
      </c>
      <c r="Q1086" s="12">
        <f t="shared" si="226"/>
        <v>44022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</row>
    <row r="1087" spans="1:168" x14ac:dyDescent="0.2">
      <c r="A1087" s="109">
        <f t="shared" si="222"/>
        <v>44003</v>
      </c>
      <c r="B1087" s="4">
        <f t="shared" ca="1" si="227"/>
        <v>2035.49161774</v>
      </c>
      <c r="C1087" s="4">
        <f t="shared" si="223"/>
        <v>2000.001</v>
      </c>
      <c r="D1087" s="6">
        <f ca="1">IF(A1087&lt;$B$1,VLOOKUP(A1087,[1]DI!$A$4:$B$15000,2,FALSE),0)</f>
        <v>0</v>
      </c>
      <c r="E1087" s="4">
        <f t="shared" ca="1" si="216"/>
        <v>0</v>
      </c>
      <c r="F1087" s="22">
        <f t="shared" si="228"/>
        <v>1.115</v>
      </c>
      <c r="G1087" s="7">
        <f t="shared" ca="1" si="217"/>
        <v>1</v>
      </c>
      <c r="H1087" s="4">
        <f ca="1">TRUNC(PRODUCT(G$10:G1086),15)</f>
        <v>1.21017123022702</v>
      </c>
      <c r="I1087" s="4">
        <f t="shared" ca="1" si="224"/>
        <v>1.1890708117656701</v>
      </c>
      <c r="J1087" s="4">
        <f t="shared" ca="1" si="218"/>
        <v>1.0177453000000001</v>
      </c>
      <c r="K1087" s="4">
        <f t="shared" ca="1" si="219"/>
        <v>35.490617739999998</v>
      </c>
      <c r="L1087" s="23">
        <f>IF(VLOOKUP(A1087,$U$12:$AD$125,8)=VLOOKUP(A1086,$U$12:$AD$125,8),0,VLOOKUP(A1087,U$12:$AD$125,8))</f>
        <v>0</v>
      </c>
      <c r="M1087" s="9">
        <f>IF(L1087&gt;0,VLOOKUP(L1087,T$12:$AC$125,7),0)</f>
        <v>0</v>
      </c>
      <c r="N1087" s="10">
        <f t="shared" si="220"/>
        <v>0</v>
      </c>
      <c r="O1087" s="10">
        <f t="shared" ca="1" si="221"/>
        <v>35.490617739999998</v>
      </c>
      <c r="P1087" s="24" t="str">
        <f t="shared" si="225"/>
        <v>A+J=</v>
      </c>
      <c r="Q1087" s="12">
        <f t="shared" si="226"/>
        <v>44022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</row>
    <row r="1088" spans="1:168" x14ac:dyDescent="0.2">
      <c r="A1088" s="109">
        <f t="shared" si="222"/>
        <v>44004</v>
      </c>
      <c r="B1088" s="4">
        <f t="shared" ca="1" si="227"/>
        <v>2035.49161774</v>
      </c>
      <c r="C1088" s="4">
        <f t="shared" si="223"/>
        <v>2000.001</v>
      </c>
      <c r="D1088" s="6">
        <f ca="1">IF(A1088&lt;$B$1,VLOOKUP(A1088,[1]DI!$A$4:$B$15000,2,FALSE),0)</f>
        <v>2.1500000000000005E-2</v>
      </c>
      <c r="E1088" s="4">
        <f t="shared" ca="1" si="216"/>
        <v>8.4419999999999995E-5</v>
      </c>
      <c r="F1088" s="22">
        <f t="shared" si="228"/>
        <v>1.115</v>
      </c>
      <c r="G1088" s="7">
        <f t="shared" ca="1" si="217"/>
        <v>1.0000941283</v>
      </c>
      <c r="H1088" s="4">
        <f ca="1">TRUNC(PRODUCT(G$10:G1087),15)</f>
        <v>1.21017123022702</v>
      </c>
      <c r="I1088" s="4">
        <f t="shared" ca="1" si="224"/>
        <v>1.1890708117656701</v>
      </c>
      <c r="J1088" s="4">
        <f t="shared" ca="1" si="218"/>
        <v>1.0177453000000001</v>
      </c>
      <c r="K1088" s="4">
        <f t="shared" ca="1" si="219"/>
        <v>35.490617739999998</v>
      </c>
      <c r="L1088" s="23">
        <f>IF(VLOOKUP(A1088,$U$12:$AD$125,8)=VLOOKUP(A1087,$U$12:$AD$125,8),0,VLOOKUP(A1088,U$12:$AD$125,8))</f>
        <v>0</v>
      </c>
      <c r="M1088" s="9">
        <f>IF(L1088&gt;0,VLOOKUP(L1088,T$12:$AC$125,7),0)</f>
        <v>0</v>
      </c>
      <c r="N1088" s="10">
        <f t="shared" si="220"/>
        <v>0</v>
      </c>
      <c r="O1088" s="10">
        <f t="shared" ca="1" si="221"/>
        <v>35.490617739999998</v>
      </c>
      <c r="P1088" s="24" t="str">
        <f t="shared" si="225"/>
        <v>A+J=</v>
      </c>
      <c r="Q1088" s="12">
        <f t="shared" si="226"/>
        <v>44022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</row>
    <row r="1089" spans="1:168" x14ac:dyDescent="0.2">
      <c r="A1089" s="109">
        <f t="shared" si="222"/>
        <v>44005</v>
      </c>
      <c r="B1089" s="4">
        <f t="shared" ca="1" si="227"/>
        <v>2035.68321784</v>
      </c>
      <c r="C1089" s="4">
        <f t="shared" si="223"/>
        <v>2000.001</v>
      </c>
      <c r="D1089" s="6">
        <f ca="1">IF(A1089&lt;$B$1,VLOOKUP(A1089,[1]DI!$A$4:$B$15000,2,FALSE),0)</f>
        <v>2.1500000000000005E-2</v>
      </c>
      <c r="E1089" s="4">
        <f t="shared" ca="1" si="216"/>
        <v>8.4419999999999995E-5</v>
      </c>
      <c r="F1089" s="22">
        <f t="shared" si="228"/>
        <v>1.115</v>
      </c>
      <c r="G1089" s="7">
        <f t="shared" ca="1" si="217"/>
        <v>1.0000941283</v>
      </c>
      <c r="H1089" s="4">
        <f ca="1">TRUNC(PRODUCT(G$10:G1088),15)</f>
        <v>1.2102851415876299</v>
      </c>
      <c r="I1089" s="4">
        <f t="shared" ca="1" si="224"/>
        <v>1.1890708117656701</v>
      </c>
      <c r="J1089" s="4">
        <f t="shared" ca="1" si="218"/>
        <v>1.0178411000000001</v>
      </c>
      <c r="K1089" s="4">
        <f t="shared" ca="1" si="219"/>
        <v>35.68221784</v>
      </c>
      <c r="L1089" s="23">
        <f>IF(VLOOKUP(A1089,$U$12:$AD$125,8)=VLOOKUP(A1088,$U$12:$AD$125,8),0,VLOOKUP(A1089,U$12:$AD$125,8))</f>
        <v>0</v>
      </c>
      <c r="M1089" s="9">
        <f>IF(L1089&gt;0,VLOOKUP(L1089,T$12:$AC$125,7),0)</f>
        <v>0</v>
      </c>
      <c r="N1089" s="10">
        <f t="shared" si="220"/>
        <v>0</v>
      </c>
      <c r="O1089" s="10">
        <f t="shared" ca="1" si="221"/>
        <v>35.68221784</v>
      </c>
      <c r="P1089" s="24" t="str">
        <f t="shared" si="225"/>
        <v>A+J=</v>
      </c>
      <c r="Q1089" s="12">
        <f t="shared" si="226"/>
        <v>44022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</row>
    <row r="1090" spans="1:168" x14ac:dyDescent="0.2">
      <c r="A1090" s="109">
        <f t="shared" si="222"/>
        <v>44006</v>
      </c>
      <c r="B1090" s="4">
        <f t="shared" ca="1" si="227"/>
        <v>2035.87483793</v>
      </c>
      <c r="C1090" s="4">
        <f t="shared" si="223"/>
        <v>2000.001</v>
      </c>
      <c r="D1090" s="6">
        <f ca="1">IF(A1090&lt;$B$1,VLOOKUP(A1090,[1]DI!$A$4:$B$15000,2,FALSE),0)</f>
        <v>2.1500000000000005E-2</v>
      </c>
      <c r="E1090" s="4">
        <f t="shared" ca="1" si="216"/>
        <v>8.4419999999999995E-5</v>
      </c>
      <c r="F1090" s="22">
        <f t="shared" si="228"/>
        <v>1.115</v>
      </c>
      <c r="G1090" s="7">
        <f t="shared" ca="1" si="217"/>
        <v>1.0000941283</v>
      </c>
      <c r="H1090" s="4">
        <f ca="1">TRUNC(PRODUCT(G$10:G1089),15)</f>
        <v>1.21039906367052</v>
      </c>
      <c r="I1090" s="4">
        <f t="shared" ca="1" si="224"/>
        <v>1.1890708117656701</v>
      </c>
      <c r="J1090" s="4">
        <f t="shared" ca="1" si="218"/>
        <v>1.01793691</v>
      </c>
      <c r="K1090" s="4">
        <f t="shared" ca="1" si="219"/>
        <v>35.873837930000001</v>
      </c>
      <c r="L1090" s="23">
        <f>IF(VLOOKUP(A1090,$U$12:$AD$125,8)=VLOOKUP(A1089,$U$12:$AD$125,8),0,VLOOKUP(A1090,U$12:$AD$125,8))</f>
        <v>0</v>
      </c>
      <c r="M1090" s="9">
        <f>IF(L1090&gt;0,VLOOKUP(L1090,T$12:$AC$125,7),0)</f>
        <v>0</v>
      </c>
      <c r="N1090" s="10">
        <f t="shared" si="220"/>
        <v>0</v>
      </c>
      <c r="O1090" s="10">
        <f t="shared" ca="1" si="221"/>
        <v>35.873837930000001</v>
      </c>
      <c r="P1090" s="24" t="str">
        <f t="shared" si="225"/>
        <v>A+J=</v>
      </c>
      <c r="Q1090" s="12">
        <f t="shared" si="226"/>
        <v>44022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</row>
    <row r="1091" spans="1:168" x14ac:dyDescent="0.2">
      <c r="A1091" s="109">
        <f t="shared" si="222"/>
        <v>44007</v>
      </c>
      <c r="B1091" s="4">
        <f t="shared" ca="1" si="227"/>
        <v>2036.0664580299999</v>
      </c>
      <c r="C1091" s="4">
        <f t="shared" si="223"/>
        <v>2000.001</v>
      </c>
      <c r="D1091" s="6">
        <f ca="1">IF(A1091&lt;$B$1,VLOOKUP(A1091,[1]DI!$A$4:$B$15000,2,FALSE),0)</f>
        <v>2.1500000000000005E-2</v>
      </c>
      <c r="E1091" s="4">
        <f t="shared" ca="1" si="216"/>
        <v>8.4419999999999995E-5</v>
      </c>
      <c r="F1091" s="22">
        <f t="shared" si="228"/>
        <v>1.115</v>
      </c>
      <c r="G1091" s="7">
        <f t="shared" ca="1" si="217"/>
        <v>1.0000941283</v>
      </c>
      <c r="H1091" s="4">
        <f ca="1">TRUNC(PRODUCT(G$10:G1090),15)</f>
        <v>1.2105129964767001</v>
      </c>
      <c r="I1091" s="4">
        <f t="shared" ca="1" si="224"/>
        <v>1.1890708117656701</v>
      </c>
      <c r="J1091" s="4">
        <f t="shared" ca="1" si="218"/>
        <v>1.0180327199999999</v>
      </c>
      <c r="K1091" s="4">
        <f t="shared" ca="1" si="219"/>
        <v>36.065458030000002</v>
      </c>
      <c r="L1091" s="23">
        <f>IF(VLOOKUP(A1091,$U$12:$AD$125,8)=VLOOKUP(A1090,$U$12:$AD$125,8),0,VLOOKUP(A1091,U$12:$AD$125,8))</f>
        <v>0</v>
      </c>
      <c r="M1091" s="9">
        <f>IF(L1091&gt;0,VLOOKUP(L1091,T$12:$AC$125,7),0)</f>
        <v>0</v>
      </c>
      <c r="N1091" s="10">
        <f t="shared" si="220"/>
        <v>0</v>
      </c>
      <c r="O1091" s="10">
        <f t="shared" ca="1" si="221"/>
        <v>36.065458030000002</v>
      </c>
      <c r="P1091" s="24" t="str">
        <f t="shared" si="225"/>
        <v>A+J=</v>
      </c>
      <c r="Q1091" s="12">
        <f t="shared" si="226"/>
        <v>44022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</row>
    <row r="1092" spans="1:168" x14ac:dyDescent="0.2">
      <c r="A1092" s="109">
        <f t="shared" si="222"/>
        <v>44008</v>
      </c>
      <c r="B1092" s="4">
        <f t="shared" ca="1" si="227"/>
        <v>2036.2581181200001</v>
      </c>
      <c r="C1092" s="4">
        <f t="shared" si="223"/>
        <v>2000.001</v>
      </c>
      <c r="D1092" s="6">
        <f ca="1">IF(A1092&lt;$B$1,VLOOKUP(A1092,[1]DI!$A$4:$B$15000,2,FALSE),0)</f>
        <v>2.1500000000000005E-2</v>
      </c>
      <c r="E1092" s="4">
        <f t="shared" ca="1" si="216"/>
        <v>8.4419999999999995E-5</v>
      </c>
      <c r="F1092" s="22">
        <f t="shared" si="228"/>
        <v>1.115</v>
      </c>
      <c r="G1092" s="7">
        <f t="shared" ca="1" si="217"/>
        <v>1.0000941283</v>
      </c>
      <c r="H1092" s="4">
        <f ca="1">TRUNC(PRODUCT(G$10:G1091),15)</f>
        <v>1.2106269400071901</v>
      </c>
      <c r="I1092" s="4">
        <f t="shared" ca="1" si="224"/>
        <v>1.1890708117656701</v>
      </c>
      <c r="J1092" s="4">
        <f t="shared" ca="1" si="218"/>
        <v>1.0181285499999999</v>
      </c>
      <c r="K1092" s="4">
        <f t="shared" ca="1" si="219"/>
        <v>36.257118120000001</v>
      </c>
      <c r="L1092" s="23">
        <f>IF(VLOOKUP(A1092,$U$12:$AD$125,8)=VLOOKUP(A1091,$U$12:$AD$125,8),0,VLOOKUP(A1092,U$12:$AD$125,8))</f>
        <v>0</v>
      </c>
      <c r="M1092" s="9">
        <f>IF(L1092&gt;0,VLOOKUP(L1092,T$12:$AC$125,7),0)</f>
        <v>0</v>
      </c>
      <c r="N1092" s="10">
        <f t="shared" si="220"/>
        <v>0</v>
      </c>
      <c r="O1092" s="10">
        <f t="shared" ca="1" si="221"/>
        <v>36.257118120000001</v>
      </c>
      <c r="P1092" s="24" t="str">
        <f t="shared" si="225"/>
        <v>A+J=</v>
      </c>
      <c r="Q1092" s="12">
        <f t="shared" si="226"/>
        <v>44022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</row>
    <row r="1093" spans="1:168" x14ac:dyDescent="0.2">
      <c r="A1093" s="109">
        <f t="shared" si="222"/>
        <v>44009</v>
      </c>
      <c r="B1093" s="4">
        <f t="shared" ca="1" si="227"/>
        <v>2036.4497782199999</v>
      </c>
      <c r="C1093" s="4">
        <f t="shared" si="223"/>
        <v>2000.001</v>
      </c>
      <c r="D1093" s="6">
        <f ca="1">IF(A1093&lt;$B$1,VLOOKUP(A1093,[1]DI!$A$4:$B$15000,2,FALSE),0)</f>
        <v>0</v>
      </c>
      <c r="E1093" s="4">
        <f t="shared" ca="1" si="216"/>
        <v>0</v>
      </c>
      <c r="F1093" s="22">
        <f t="shared" si="228"/>
        <v>1.115</v>
      </c>
      <c r="G1093" s="7">
        <f t="shared" ca="1" si="217"/>
        <v>1</v>
      </c>
      <c r="H1093" s="4">
        <f ca="1">TRUNC(PRODUCT(G$10:G1092),15)</f>
        <v>1.21074089426299</v>
      </c>
      <c r="I1093" s="4">
        <f t="shared" ca="1" si="224"/>
        <v>1.1890708117656701</v>
      </c>
      <c r="J1093" s="4">
        <f t="shared" ca="1" si="218"/>
        <v>1.0182243799999999</v>
      </c>
      <c r="K1093" s="4">
        <f t="shared" ca="1" si="219"/>
        <v>36.448778220000001</v>
      </c>
      <c r="L1093" s="23">
        <f>IF(VLOOKUP(A1093,$U$12:$AD$125,8)=VLOOKUP(A1092,$U$12:$AD$125,8),0,VLOOKUP(A1093,U$12:$AD$125,8))</f>
        <v>0</v>
      </c>
      <c r="M1093" s="9">
        <f>IF(L1093&gt;0,VLOOKUP(L1093,T$12:$AC$125,7),0)</f>
        <v>0</v>
      </c>
      <c r="N1093" s="10">
        <f t="shared" si="220"/>
        <v>0</v>
      </c>
      <c r="O1093" s="10">
        <f t="shared" ca="1" si="221"/>
        <v>36.448778220000001</v>
      </c>
      <c r="P1093" s="24" t="str">
        <f t="shared" si="225"/>
        <v>A+J=</v>
      </c>
      <c r="Q1093" s="12">
        <f t="shared" si="226"/>
        <v>44022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</row>
    <row r="1094" spans="1:168" x14ac:dyDescent="0.2">
      <c r="A1094" s="109">
        <f t="shared" si="222"/>
        <v>44010</v>
      </c>
      <c r="B1094" s="4">
        <f t="shared" ca="1" si="227"/>
        <v>2036.4497782199999</v>
      </c>
      <c r="C1094" s="4">
        <f t="shared" si="223"/>
        <v>2000.001</v>
      </c>
      <c r="D1094" s="6">
        <f ca="1">IF(A1094&lt;$B$1,VLOOKUP(A1094,[1]DI!$A$4:$B$15000,2,FALSE),0)</f>
        <v>0</v>
      </c>
      <c r="E1094" s="4">
        <f t="shared" ca="1" si="216"/>
        <v>0</v>
      </c>
      <c r="F1094" s="22">
        <f t="shared" si="228"/>
        <v>1.115</v>
      </c>
      <c r="G1094" s="7">
        <f t="shared" ca="1" si="217"/>
        <v>1</v>
      </c>
      <c r="H1094" s="4">
        <f ca="1">TRUNC(PRODUCT(G$10:G1093),15)</f>
        <v>1.21074089426299</v>
      </c>
      <c r="I1094" s="4">
        <f t="shared" ca="1" si="224"/>
        <v>1.1890708117656701</v>
      </c>
      <c r="J1094" s="4">
        <f t="shared" ca="1" si="218"/>
        <v>1.0182243799999999</v>
      </c>
      <c r="K1094" s="4">
        <f t="shared" ca="1" si="219"/>
        <v>36.448778220000001</v>
      </c>
      <c r="L1094" s="23">
        <f>IF(VLOOKUP(A1094,$U$12:$AD$125,8)=VLOOKUP(A1093,$U$12:$AD$125,8),0,VLOOKUP(A1094,U$12:$AD$125,8))</f>
        <v>0</v>
      </c>
      <c r="M1094" s="9">
        <f>IF(L1094&gt;0,VLOOKUP(L1094,T$12:$AC$125,7),0)</f>
        <v>0</v>
      </c>
      <c r="N1094" s="10">
        <f t="shared" si="220"/>
        <v>0</v>
      </c>
      <c r="O1094" s="10">
        <f t="shared" ca="1" si="221"/>
        <v>36.448778220000001</v>
      </c>
      <c r="P1094" s="24" t="str">
        <f t="shared" si="225"/>
        <v>A+J=</v>
      </c>
      <c r="Q1094" s="12">
        <f t="shared" si="226"/>
        <v>44022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</row>
    <row r="1095" spans="1:168" x14ac:dyDescent="0.2">
      <c r="A1095" s="109">
        <f t="shared" si="222"/>
        <v>44011</v>
      </c>
      <c r="B1095" s="4">
        <f t="shared" ca="1" si="227"/>
        <v>2036.4497782199999</v>
      </c>
      <c r="C1095" s="4">
        <f t="shared" si="223"/>
        <v>2000.001</v>
      </c>
      <c r="D1095" s="6">
        <f ca="1">IF(A1095&lt;$B$1,VLOOKUP(A1095,[1]DI!$A$4:$B$15000,2,FALSE),0)</f>
        <v>2.1500000000000005E-2</v>
      </c>
      <c r="E1095" s="4">
        <f t="shared" ca="1" si="216"/>
        <v>8.4419999999999995E-5</v>
      </c>
      <c r="F1095" s="22">
        <f t="shared" si="228"/>
        <v>1.115</v>
      </c>
      <c r="G1095" s="7">
        <f t="shared" ca="1" si="217"/>
        <v>1.0000941283</v>
      </c>
      <c r="H1095" s="4">
        <f ca="1">TRUNC(PRODUCT(G$10:G1094),15)</f>
        <v>1.21074089426299</v>
      </c>
      <c r="I1095" s="4">
        <f t="shared" ca="1" si="224"/>
        <v>1.1890708117656701</v>
      </c>
      <c r="J1095" s="4">
        <f t="shared" ca="1" si="218"/>
        <v>1.0182243799999999</v>
      </c>
      <c r="K1095" s="4">
        <f t="shared" ca="1" si="219"/>
        <v>36.448778220000001</v>
      </c>
      <c r="L1095" s="23">
        <f>IF(VLOOKUP(A1095,$U$12:$AD$125,8)=VLOOKUP(A1094,$U$12:$AD$125,8),0,VLOOKUP(A1095,U$12:$AD$125,8))</f>
        <v>0</v>
      </c>
      <c r="M1095" s="9">
        <f>IF(L1095&gt;0,VLOOKUP(L1095,T$12:$AC$125,7),0)</f>
        <v>0</v>
      </c>
      <c r="N1095" s="10">
        <f t="shared" si="220"/>
        <v>0</v>
      </c>
      <c r="O1095" s="10">
        <f t="shared" ca="1" si="221"/>
        <v>36.448778220000001</v>
      </c>
      <c r="P1095" s="24" t="str">
        <f t="shared" si="225"/>
        <v>A+J=</v>
      </c>
      <c r="Q1095" s="12">
        <f t="shared" si="226"/>
        <v>44022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</row>
    <row r="1096" spans="1:168" x14ac:dyDescent="0.2">
      <c r="A1096" s="109">
        <f t="shared" si="222"/>
        <v>44012</v>
      </c>
      <c r="B1096" s="4">
        <f t="shared" ca="1" si="227"/>
        <v>2036.64147832</v>
      </c>
      <c r="C1096" s="4">
        <f t="shared" si="223"/>
        <v>2000.001</v>
      </c>
      <c r="D1096" s="6">
        <f ca="1">IF(A1096&lt;$B$1,VLOOKUP(A1096,[1]DI!$A$4:$B$15000,2,FALSE),0)</f>
        <v>2.1500000000000005E-2</v>
      </c>
      <c r="E1096" s="4">
        <f t="shared" ca="1" si="216"/>
        <v>8.4419999999999995E-5</v>
      </c>
      <c r="F1096" s="22">
        <f t="shared" si="228"/>
        <v>1.115</v>
      </c>
      <c r="G1096" s="7">
        <f t="shared" ca="1" si="217"/>
        <v>1.0000941283</v>
      </c>
      <c r="H1096" s="4">
        <f ca="1">TRUNC(PRODUCT(G$10:G1095),15)</f>
        <v>1.2108548592451001</v>
      </c>
      <c r="I1096" s="4">
        <f t="shared" ca="1" si="224"/>
        <v>1.1890708117656701</v>
      </c>
      <c r="J1096" s="4">
        <f t="shared" ca="1" si="218"/>
        <v>1.01832023</v>
      </c>
      <c r="K1096" s="4">
        <f t="shared" ca="1" si="219"/>
        <v>36.64047832</v>
      </c>
      <c r="L1096" s="23">
        <f>IF(VLOOKUP(A1096,$U$12:$AD$125,8)=VLOOKUP(A1095,$U$12:$AD$125,8),0,VLOOKUP(A1096,U$12:$AD$125,8))</f>
        <v>0</v>
      </c>
      <c r="M1096" s="9">
        <f>IF(L1096&gt;0,VLOOKUP(L1096,T$12:$AC$125,7),0)</f>
        <v>0</v>
      </c>
      <c r="N1096" s="10">
        <f t="shared" si="220"/>
        <v>0</v>
      </c>
      <c r="O1096" s="10">
        <f t="shared" ca="1" si="221"/>
        <v>36.64047832</v>
      </c>
      <c r="P1096" s="24" t="str">
        <f t="shared" si="225"/>
        <v>A+J=</v>
      </c>
      <c r="Q1096" s="12">
        <f t="shared" si="226"/>
        <v>44022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</row>
    <row r="1097" spans="1:168" x14ac:dyDescent="0.2">
      <c r="A1097" s="109">
        <f t="shared" si="222"/>
        <v>44013</v>
      </c>
      <c r="B1097" s="4">
        <f t="shared" ca="1" si="227"/>
        <v>2036.8331784100001</v>
      </c>
      <c r="C1097" s="4">
        <f t="shared" si="223"/>
        <v>2000.001</v>
      </c>
      <c r="D1097" s="6">
        <f ca="1">IF(A1097&lt;$B$1,VLOOKUP(A1097,[1]DI!$A$4:$B$15000,2,FALSE),0)</f>
        <v>2.1500000000000005E-2</v>
      </c>
      <c r="E1097" s="4">
        <f t="shared" ca="1" si="216"/>
        <v>8.4419999999999995E-5</v>
      </c>
      <c r="F1097" s="22">
        <f t="shared" si="228"/>
        <v>1.115</v>
      </c>
      <c r="G1097" s="7">
        <f t="shared" ca="1" si="217"/>
        <v>1.0000941283</v>
      </c>
      <c r="H1097" s="4">
        <f ca="1">TRUNC(PRODUCT(G$10:G1096),15)</f>
        <v>1.21096883495455</v>
      </c>
      <c r="I1097" s="4">
        <f t="shared" ca="1" si="224"/>
        <v>1.1890708117656701</v>
      </c>
      <c r="J1097" s="4">
        <f t="shared" ca="1" si="218"/>
        <v>1.0184160799999999</v>
      </c>
      <c r="K1097" s="4">
        <f t="shared" ca="1" si="219"/>
        <v>36.832178409999997</v>
      </c>
      <c r="L1097" s="23">
        <f>IF(VLOOKUP(A1097,$U$12:$AD$125,8)=VLOOKUP(A1096,$U$12:$AD$125,8),0,VLOOKUP(A1097,U$12:$AD$125,8))</f>
        <v>0</v>
      </c>
      <c r="M1097" s="9">
        <f>IF(L1097&gt;0,VLOOKUP(L1097,T$12:$AC$125,7),0)</f>
        <v>0</v>
      </c>
      <c r="N1097" s="10">
        <f t="shared" si="220"/>
        <v>0</v>
      </c>
      <c r="O1097" s="10">
        <f t="shared" ca="1" si="221"/>
        <v>36.832178409999997</v>
      </c>
      <c r="P1097" s="24" t="str">
        <f t="shared" si="225"/>
        <v>A+J=</v>
      </c>
      <c r="Q1097" s="12">
        <f t="shared" si="226"/>
        <v>44022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</row>
    <row r="1098" spans="1:168" x14ac:dyDescent="0.2">
      <c r="A1098" s="109">
        <f t="shared" si="222"/>
        <v>44014</v>
      </c>
      <c r="B1098" s="4">
        <f t="shared" ca="1" si="227"/>
        <v>2037.02489851</v>
      </c>
      <c r="C1098" s="4">
        <f t="shared" si="223"/>
        <v>2000.001</v>
      </c>
      <c r="D1098" s="6">
        <f ca="1">IF(A1098&lt;$B$1,VLOOKUP(A1098,[1]DI!$A$4:$B$15000,2,FALSE),0)</f>
        <v>2.1500000000000005E-2</v>
      </c>
      <c r="E1098" s="4">
        <f t="shared" ref="E1098:E1106" ca="1" si="229">ROUND((((1+D1098)^(1/252)-1)),8)</f>
        <v>8.4419999999999995E-5</v>
      </c>
      <c r="F1098" s="22">
        <f t="shared" si="228"/>
        <v>1.115</v>
      </c>
      <c r="G1098" s="7">
        <f t="shared" ref="G1098:G1106" ca="1" si="230">TRUNC((1+(E1098*F1098)),15)</f>
        <v>1.0000941283</v>
      </c>
      <c r="H1098" s="4">
        <f ca="1">TRUNC(PRODUCT(G$10:G1097),15)</f>
        <v>1.2110828213923399</v>
      </c>
      <c r="I1098" s="4">
        <f t="shared" ca="1" si="224"/>
        <v>1.1890708117656701</v>
      </c>
      <c r="J1098" s="4">
        <f t="shared" ref="J1098:J1106" ca="1" si="231">ROUND(TRUNC(H1098/I1098,15),8)</f>
        <v>1.01851194</v>
      </c>
      <c r="K1098" s="4">
        <f t="shared" ref="K1098:K1106" ca="1" si="232">TRUNC((C1098*(J1098-1)),8)</f>
        <v>37.023898510000002</v>
      </c>
      <c r="L1098" s="23">
        <f>IF(VLOOKUP(A1098,$U$12:$AD$125,8)=VLOOKUP(A1097,$U$12:$AD$125,8),0,VLOOKUP(A1098,U$12:$AD$125,8))</f>
        <v>0</v>
      </c>
      <c r="M1098" s="9">
        <f>IF(L1098&gt;0,VLOOKUP(L1098,T$12:$AC$125,7),0)</f>
        <v>0</v>
      </c>
      <c r="N1098" s="10">
        <f t="shared" ref="N1098:N1106" si="233">IF(M1098&gt;0,(C1098*M1098),0)</f>
        <v>0</v>
      </c>
      <c r="O1098" s="10">
        <f t="shared" ref="O1098:O1106" ca="1" si="234">(K1098+N1098)</f>
        <v>37.023898510000002</v>
      </c>
      <c r="P1098" s="24" t="str">
        <f t="shared" si="225"/>
        <v>A+J=</v>
      </c>
      <c r="Q1098" s="12">
        <f t="shared" si="226"/>
        <v>44022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</row>
    <row r="1099" spans="1:168" x14ac:dyDescent="0.2">
      <c r="A1099" s="109">
        <f t="shared" ref="A1099:A1106" si="235">(A1098+1)</f>
        <v>44015</v>
      </c>
      <c r="B1099" s="4">
        <f t="shared" ca="1" si="227"/>
        <v>2037.2166385999999</v>
      </c>
      <c r="C1099" s="4">
        <f t="shared" ref="C1099:C1106" si="236">TRUNC(C1098-N1098,6)</f>
        <v>2000.001</v>
      </c>
      <c r="D1099" s="6">
        <f ca="1">IF(A1099&lt;$B$1,VLOOKUP(A1099,[1]DI!$A$4:$B$15000,2,FALSE),0)</f>
        <v>2.1500000000000005E-2</v>
      </c>
      <c r="E1099" s="4">
        <f t="shared" ca="1" si="229"/>
        <v>8.4419999999999995E-5</v>
      </c>
      <c r="F1099" s="22">
        <f t="shared" si="228"/>
        <v>1.115</v>
      </c>
      <c r="G1099" s="7">
        <f t="shared" ca="1" si="230"/>
        <v>1.0000941283</v>
      </c>
      <c r="H1099" s="4">
        <f ca="1">TRUNC(PRODUCT(G$10:G1098),15)</f>
        <v>1.2111968185594799</v>
      </c>
      <c r="I1099" s="4">
        <f t="shared" ref="I1099:I1106" ca="1" si="237">IF(OR(L1098&gt;0,L1098="E"),H1098,I1098)</f>
        <v>1.1890708117656701</v>
      </c>
      <c r="J1099" s="4">
        <f t="shared" ca="1" si="231"/>
        <v>1.01860781</v>
      </c>
      <c r="K1099" s="4">
        <f t="shared" ca="1" si="232"/>
        <v>37.215638599999998</v>
      </c>
      <c r="L1099" s="23">
        <f>IF(VLOOKUP(A1099,$U$12:$AD$125,8)=VLOOKUP(A1098,$U$12:$AD$125,8),0,VLOOKUP(A1099,U$12:$AD$125,8))</f>
        <v>0</v>
      </c>
      <c r="M1099" s="9">
        <f>IF(L1099&gt;0,VLOOKUP(L1099,T$12:$AC$125,7),0)</f>
        <v>0</v>
      </c>
      <c r="N1099" s="10">
        <f t="shared" si="233"/>
        <v>0</v>
      </c>
      <c r="O1099" s="10">
        <f t="shared" ca="1" si="234"/>
        <v>37.215638599999998</v>
      </c>
      <c r="P1099" s="24" t="str">
        <f t="shared" ref="P1099:P1106" si="238">IF(L1098&gt;0,VLOOKUP(A1098,$U$12:$AD$125,9),P1098)</f>
        <v>A+J=</v>
      </c>
      <c r="Q1099" s="12">
        <f t="shared" ref="Q1099:Q1106" si="239">IF(L1098&gt;0,VLOOKUP(A1098,$U$12:$AD$125,10),Q1098)</f>
        <v>44022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</row>
    <row r="1100" spans="1:168" x14ac:dyDescent="0.2">
      <c r="A1100" s="109">
        <f t="shared" si="235"/>
        <v>44016</v>
      </c>
      <c r="B1100" s="4">
        <f t="shared" ca="1" si="227"/>
        <v>2037.4083986999999</v>
      </c>
      <c r="C1100" s="4">
        <f t="shared" si="236"/>
        <v>2000.001</v>
      </c>
      <c r="D1100" s="6">
        <f ca="1">IF(A1100&lt;$B$1,VLOOKUP(A1100,[1]DI!$A$4:$B$15000,2,FALSE),0)</f>
        <v>0</v>
      </c>
      <c r="E1100" s="4">
        <f t="shared" ca="1" si="229"/>
        <v>0</v>
      </c>
      <c r="F1100" s="22">
        <f t="shared" si="228"/>
        <v>1.115</v>
      </c>
      <c r="G1100" s="7">
        <f t="shared" ca="1" si="230"/>
        <v>1</v>
      </c>
      <c r="H1100" s="4">
        <f ca="1">TRUNC(PRODUCT(G$10:G1099),15)</f>
        <v>1.2113108264569701</v>
      </c>
      <c r="I1100" s="4">
        <f t="shared" ca="1" si="237"/>
        <v>1.1890708117656701</v>
      </c>
      <c r="J1100" s="4">
        <f t="shared" ca="1" si="231"/>
        <v>1.0187036899999999</v>
      </c>
      <c r="K1100" s="4">
        <f t="shared" ca="1" si="232"/>
        <v>37.407398700000002</v>
      </c>
      <c r="L1100" s="23">
        <f>IF(VLOOKUP(A1100,$U$12:$AD$125,8)=VLOOKUP(A1099,$U$12:$AD$125,8),0,VLOOKUP(A1100,U$12:$AD$125,8))</f>
        <v>0</v>
      </c>
      <c r="M1100" s="9">
        <f>IF(L1100&gt;0,VLOOKUP(L1100,T$12:$AC$125,7),0)</f>
        <v>0</v>
      </c>
      <c r="N1100" s="10">
        <f t="shared" si="233"/>
        <v>0</v>
      </c>
      <c r="O1100" s="10">
        <f t="shared" ca="1" si="234"/>
        <v>37.407398700000002</v>
      </c>
      <c r="P1100" s="24" t="str">
        <f t="shared" si="238"/>
        <v>A+J=</v>
      </c>
      <c r="Q1100" s="12">
        <f t="shared" si="239"/>
        <v>44022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</row>
    <row r="1101" spans="1:168" x14ac:dyDescent="0.2">
      <c r="A1101" s="109">
        <f t="shared" si="235"/>
        <v>44017</v>
      </c>
      <c r="B1101" s="4">
        <f t="shared" ca="1" si="227"/>
        <v>2037.4083986999999</v>
      </c>
      <c r="C1101" s="4">
        <f t="shared" si="236"/>
        <v>2000.001</v>
      </c>
      <c r="D1101" s="6">
        <f ca="1">IF(A1101&lt;$B$1,VLOOKUP(A1101,[1]DI!$A$4:$B$15000,2,FALSE),0)</f>
        <v>0</v>
      </c>
      <c r="E1101" s="4">
        <f t="shared" ca="1" si="229"/>
        <v>0</v>
      </c>
      <c r="F1101" s="22">
        <f t="shared" si="228"/>
        <v>1.115</v>
      </c>
      <c r="G1101" s="7">
        <f t="shared" ca="1" si="230"/>
        <v>1</v>
      </c>
      <c r="H1101" s="4">
        <f ca="1">TRUNC(PRODUCT(G$10:G1100),15)</f>
        <v>1.2113108264569701</v>
      </c>
      <c r="I1101" s="4">
        <f t="shared" ca="1" si="237"/>
        <v>1.1890708117656701</v>
      </c>
      <c r="J1101" s="4">
        <f t="shared" ca="1" si="231"/>
        <v>1.0187036899999999</v>
      </c>
      <c r="K1101" s="4">
        <f t="shared" ca="1" si="232"/>
        <v>37.407398700000002</v>
      </c>
      <c r="L1101" s="23">
        <f>IF(VLOOKUP(A1101,$U$12:$AD$125,8)=VLOOKUP(A1100,$U$12:$AD$125,8),0,VLOOKUP(A1101,U$12:$AD$125,8))</f>
        <v>0</v>
      </c>
      <c r="M1101" s="9">
        <f>IF(L1101&gt;0,VLOOKUP(L1101,T$12:$AC$125,7),0)</f>
        <v>0</v>
      </c>
      <c r="N1101" s="10">
        <f t="shared" si="233"/>
        <v>0</v>
      </c>
      <c r="O1101" s="10">
        <f t="shared" ca="1" si="234"/>
        <v>37.407398700000002</v>
      </c>
      <c r="P1101" s="24" t="str">
        <f t="shared" si="238"/>
        <v>A+J=</v>
      </c>
      <c r="Q1101" s="12">
        <f t="shared" si="239"/>
        <v>44022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</row>
    <row r="1102" spans="1:168" x14ac:dyDescent="0.2">
      <c r="A1102" s="109">
        <f t="shared" si="235"/>
        <v>44018</v>
      </c>
      <c r="B1102" s="4">
        <f t="shared" ca="1" si="227"/>
        <v>2037.4083986999999</v>
      </c>
      <c r="C1102" s="4">
        <f t="shared" si="236"/>
        <v>2000.001</v>
      </c>
      <c r="D1102" s="6">
        <f ca="1">IF(A1102&lt;$B$1,VLOOKUP(A1102,[1]DI!$A$4:$B$15000,2,FALSE),0)</f>
        <v>2.1500000000000005E-2</v>
      </c>
      <c r="E1102" s="4">
        <f t="shared" ca="1" si="229"/>
        <v>8.4419999999999995E-5</v>
      </c>
      <c r="F1102" s="22">
        <f t="shared" si="228"/>
        <v>1.115</v>
      </c>
      <c r="G1102" s="7">
        <f t="shared" ca="1" si="230"/>
        <v>1.0000941283</v>
      </c>
      <c r="H1102" s="4">
        <f ca="1">TRUNC(PRODUCT(G$10:G1101),15)</f>
        <v>1.2113108264569701</v>
      </c>
      <c r="I1102" s="4">
        <f t="shared" ca="1" si="237"/>
        <v>1.1890708117656701</v>
      </c>
      <c r="J1102" s="4">
        <f t="shared" ca="1" si="231"/>
        <v>1.0187036899999999</v>
      </c>
      <c r="K1102" s="4">
        <f t="shared" ca="1" si="232"/>
        <v>37.407398700000002</v>
      </c>
      <c r="L1102" s="23">
        <f>IF(VLOOKUP(A1102,$U$12:$AD$125,8)=VLOOKUP(A1101,$U$12:$AD$125,8),0,VLOOKUP(A1102,U$12:$AD$125,8))</f>
        <v>0</v>
      </c>
      <c r="M1102" s="9">
        <f>IF(L1102&gt;0,VLOOKUP(L1102,T$12:$AC$125,7),0)</f>
        <v>0</v>
      </c>
      <c r="N1102" s="10">
        <f t="shared" si="233"/>
        <v>0</v>
      </c>
      <c r="O1102" s="10">
        <f t="shared" ca="1" si="234"/>
        <v>37.407398700000002</v>
      </c>
      <c r="P1102" s="24" t="str">
        <f t="shared" si="238"/>
        <v>A+J=</v>
      </c>
      <c r="Q1102" s="12">
        <f t="shared" si="239"/>
        <v>44022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</row>
    <row r="1103" spans="1:168" x14ac:dyDescent="0.2">
      <c r="A1103" s="109">
        <f t="shared" si="235"/>
        <v>44019</v>
      </c>
      <c r="B1103" s="4">
        <f t="shared" ca="1" si="227"/>
        <v>2037.60017879</v>
      </c>
      <c r="C1103" s="4">
        <f t="shared" si="236"/>
        <v>2000.001</v>
      </c>
      <c r="D1103" s="6">
        <f ca="1">IF(A1103&lt;$B$1,VLOOKUP(A1103,[1]DI!$A$4:$B$15000,2,FALSE),0)</f>
        <v>2.1500000000000005E-2</v>
      </c>
      <c r="E1103" s="4">
        <f t="shared" ca="1" si="229"/>
        <v>8.4419999999999995E-5</v>
      </c>
      <c r="F1103" s="22">
        <f t="shared" si="228"/>
        <v>1.115</v>
      </c>
      <c r="G1103" s="7">
        <f t="shared" ca="1" si="230"/>
        <v>1.0000941283</v>
      </c>
      <c r="H1103" s="4">
        <f ca="1">TRUNC(PRODUCT(G$10:G1102),15)</f>
        <v>1.21142484508584</v>
      </c>
      <c r="I1103" s="4">
        <f t="shared" ca="1" si="237"/>
        <v>1.1890708117656701</v>
      </c>
      <c r="J1103" s="4">
        <f t="shared" ca="1" si="231"/>
        <v>1.01879958</v>
      </c>
      <c r="K1103" s="4">
        <f t="shared" ca="1" si="232"/>
        <v>37.599178790000003</v>
      </c>
      <c r="L1103" s="23">
        <f>IF(VLOOKUP(A1103,$U$12:$AD$125,8)=VLOOKUP(A1102,$U$12:$AD$125,8),0,VLOOKUP(A1103,U$12:$AD$125,8))</f>
        <v>0</v>
      </c>
      <c r="M1103" s="9">
        <f>IF(L1103&gt;0,VLOOKUP(L1103,T$12:$AC$125,7),0)</f>
        <v>0</v>
      </c>
      <c r="N1103" s="10">
        <f t="shared" si="233"/>
        <v>0</v>
      </c>
      <c r="O1103" s="10">
        <f t="shared" ca="1" si="234"/>
        <v>37.599178790000003</v>
      </c>
      <c r="P1103" s="24" t="str">
        <f t="shared" si="238"/>
        <v>A+J=</v>
      </c>
      <c r="Q1103" s="12">
        <f t="shared" si="239"/>
        <v>44022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</row>
    <row r="1104" spans="1:168" x14ac:dyDescent="0.2">
      <c r="A1104" s="109">
        <f t="shared" si="235"/>
        <v>44020</v>
      </c>
      <c r="B1104" s="4">
        <f t="shared" ca="1" si="227"/>
        <v>2037.7919788899999</v>
      </c>
      <c r="C1104" s="4">
        <f t="shared" si="236"/>
        <v>2000.001</v>
      </c>
      <c r="D1104" s="6">
        <f ca="1">IF(A1104&lt;$B$1,VLOOKUP(A1104,[1]DI!$A$4:$B$15000,2,FALSE),0)</f>
        <v>2.1500000000000005E-2</v>
      </c>
      <c r="E1104" s="4">
        <f t="shared" ca="1" si="229"/>
        <v>8.4419999999999995E-5</v>
      </c>
      <c r="F1104" s="22">
        <f t="shared" si="228"/>
        <v>1.115</v>
      </c>
      <c r="G1104" s="7">
        <f t="shared" ca="1" si="230"/>
        <v>1.0000941283</v>
      </c>
      <c r="H1104" s="4">
        <f ca="1">TRUNC(PRODUCT(G$10:G1103),15)</f>
        <v>1.2115388744470801</v>
      </c>
      <c r="I1104" s="4">
        <f t="shared" ca="1" si="237"/>
        <v>1.1890708117656701</v>
      </c>
      <c r="J1104" s="4">
        <f t="shared" ca="1" si="231"/>
        <v>1.0188954800000001</v>
      </c>
      <c r="K1104" s="4">
        <f t="shared" ca="1" si="232"/>
        <v>37.790978889999998</v>
      </c>
      <c r="L1104" s="23">
        <f>IF(VLOOKUP(A1104,$U$12:$AD$125,8)=VLOOKUP(A1103,$U$12:$AD$125,8),0,VLOOKUP(A1104,U$12:$AD$125,8))</f>
        <v>0</v>
      </c>
      <c r="M1104" s="9">
        <f>IF(L1104&gt;0,VLOOKUP(L1104,T$12:$AC$125,7),0)</f>
        <v>0</v>
      </c>
      <c r="N1104" s="10">
        <f t="shared" si="233"/>
        <v>0</v>
      </c>
      <c r="O1104" s="10">
        <f t="shared" ca="1" si="234"/>
        <v>37.790978889999998</v>
      </c>
      <c r="P1104" s="24" t="str">
        <f t="shared" si="238"/>
        <v>A+J=</v>
      </c>
      <c r="Q1104" s="12">
        <f t="shared" si="239"/>
        <v>44022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</row>
    <row r="1105" spans="1:171" x14ac:dyDescent="0.2">
      <c r="A1105" s="109">
        <f t="shared" si="235"/>
        <v>44021</v>
      </c>
      <c r="B1105" s="4">
        <f t="shared" ca="1" si="227"/>
        <v>2037.98379899</v>
      </c>
      <c r="C1105" s="4">
        <f t="shared" si="236"/>
        <v>2000.001</v>
      </c>
      <c r="D1105" s="6">
        <f ca="1">IF(A1105&lt;$B$1,VLOOKUP(A1105,[1]DI!$A$4:$B$15000,2,FALSE),0)</f>
        <v>2.1500000000000005E-2</v>
      </c>
      <c r="E1105" s="4">
        <f t="shared" ca="1" si="229"/>
        <v>8.4419999999999995E-5</v>
      </c>
      <c r="F1105" s="22">
        <f t="shared" si="228"/>
        <v>1.115</v>
      </c>
      <c r="G1105" s="7">
        <f t="shared" ca="1" si="230"/>
        <v>1.0000941283</v>
      </c>
      <c r="H1105" s="4">
        <f ca="1">TRUNC(PRODUCT(G$10:G1104),15)</f>
        <v>1.2116529145417201</v>
      </c>
      <c r="I1105" s="4">
        <f t="shared" ca="1" si="237"/>
        <v>1.1890708117656701</v>
      </c>
      <c r="J1105" s="4">
        <f t="shared" ca="1" si="231"/>
        <v>1.0189913900000001</v>
      </c>
      <c r="K1105" s="4">
        <f t="shared" ca="1" si="232"/>
        <v>37.982798989999999</v>
      </c>
      <c r="L1105" s="23">
        <f>IF(VLOOKUP(A1105,$U$12:$AD$125,8)=VLOOKUP(A1104,$U$12:$AD$125,8),0,VLOOKUP(A1105,U$12:$AD$125,8))</f>
        <v>0</v>
      </c>
      <c r="M1105" s="9">
        <f>IF(L1105&gt;0,VLOOKUP(L1105,T$12:$AC$125,7),0)</f>
        <v>0</v>
      </c>
      <c r="N1105" s="10">
        <f t="shared" si="233"/>
        <v>0</v>
      </c>
      <c r="O1105" s="10">
        <f t="shared" ca="1" si="234"/>
        <v>37.982798989999999</v>
      </c>
      <c r="P1105" s="24" t="str">
        <f t="shared" si="238"/>
        <v>A+J=</v>
      </c>
      <c r="Q1105" s="12">
        <f t="shared" si="239"/>
        <v>44022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</row>
    <row r="1106" spans="1:171" x14ac:dyDescent="0.2">
      <c r="A1106" s="110">
        <f t="shared" si="235"/>
        <v>44022</v>
      </c>
      <c r="B1106" s="4">
        <f t="shared" ca="1" si="227"/>
        <v>2038.1756190799999</v>
      </c>
      <c r="C1106" s="54">
        <f t="shared" si="236"/>
        <v>2000.001</v>
      </c>
      <c r="D1106" s="6">
        <f ca="1">IF(A1106&lt;$B$1,VLOOKUP(A1106,[1]DI!$A$4:$B$15000,2,FALSE),0)</f>
        <v>2.1500000000000005E-2</v>
      </c>
      <c r="E1106" s="54">
        <f t="shared" ca="1" si="229"/>
        <v>8.4419999999999995E-5</v>
      </c>
      <c r="F1106" s="64">
        <f t="shared" si="228"/>
        <v>1.115</v>
      </c>
      <c r="G1106" s="55">
        <f t="shared" ca="1" si="230"/>
        <v>1.0000941283</v>
      </c>
      <c r="H1106" s="54">
        <f ca="1">TRUNC(PRODUCT(G$10:G1105),15)</f>
        <v>1.2117669653707599</v>
      </c>
      <c r="I1106" s="54">
        <f t="shared" ca="1" si="237"/>
        <v>1.1890708117656701</v>
      </c>
      <c r="J1106" s="54">
        <f t="shared" ca="1" si="231"/>
        <v>1.0190873</v>
      </c>
      <c r="K1106" s="54">
        <f t="shared" ca="1" si="232"/>
        <v>38.174619079999999</v>
      </c>
      <c r="L1106" s="56">
        <f>IF(VLOOKUP(A1106,$U$12:$AD$125,8)=VLOOKUP(A1105,$U$12:$AD$125,8),0,VLOOKUP(A1106,U$12:$AD$125,8))</f>
        <v>5</v>
      </c>
      <c r="M1106" s="57">
        <f>IF(L1106&gt;0,VLOOKUP(L1106,T$12:$AC$125,7),0)</f>
        <v>1</v>
      </c>
      <c r="N1106" s="58">
        <f t="shared" si="233"/>
        <v>2000.001</v>
      </c>
      <c r="O1106" s="58">
        <f t="shared" ca="1" si="234"/>
        <v>2038.1756190799999</v>
      </c>
      <c r="P1106" s="59" t="str">
        <f t="shared" si="238"/>
        <v>A+J=</v>
      </c>
      <c r="Q1106" s="60">
        <f t="shared" si="239"/>
        <v>44022</v>
      </c>
      <c r="R1106" s="13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  <c r="FL1106" s="37"/>
      <c r="FM1106" s="38"/>
      <c r="FN1106" s="38"/>
      <c r="FO1106" s="38"/>
    </row>
    <row r="1107" spans="1:171" x14ac:dyDescent="0.2">
      <c r="A1107" s="109"/>
      <c r="B1107" s="4"/>
      <c r="C1107" s="4"/>
      <c r="D1107" s="6"/>
      <c r="E1107" s="4"/>
      <c r="F1107" s="22"/>
      <c r="G1107" s="7"/>
      <c r="H1107" s="4"/>
      <c r="I1107" s="4"/>
      <c r="J1107" s="4"/>
      <c r="K1107" s="4"/>
      <c r="L1107" s="23"/>
      <c r="M1107" s="9"/>
      <c r="N1107" s="10"/>
      <c r="O1107" s="10"/>
      <c r="P1107" s="24"/>
      <c r="Q1107" s="12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</row>
    <row r="1108" spans="1:171" x14ac:dyDescent="0.2">
      <c r="A1108" s="109"/>
      <c r="B1108" s="4"/>
      <c r="C1108" s="4"/>
      <c r="D1108" s="6"/>
      <c r="E1108" s="4"/>
      <c r="F1108" s="22"/>
      <c r="G1108" s="7"/>
      <c r="H1108" s="4"/>
      <c r="I1108" s="4"/>
      <c r="J1108" s="4"/>
      <c r="K1108" s="4"/>
      <c r="L1108" s="23"/>
      <c r="M1108" s="9"/>
      <c r="N1108" s="10"/>
      <c r="O1108" s="10"/>
      <c r="P1108" s="24"/>
      <c r="Q1108" s="12"/>
      <c r="R1108" s="13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  <c r="FK1108" s="37"/>
      <c r="FL1108" s="37"/>
      <c r="FM1108" s="38"/>
      <c r="FN1108" s="38"/>
      <c r="FO1108" s="38"/>
    </row>
    <row r="1109" spans="1:171" x14ac:dyDescent="0.2">
      <c r="A1109" s="109"/>
      <c r="B1109" s="4"/>
      <c r="C1109" s="4"/>
      <c r="D1109" s="6"/>
      <c r="E1109" s="4"/>
      <c r="F1109" s="22"/>
      <c r="G1109" s="7"/>
      <c r="H1109" s="4"/>
      <c r="I1109" s="4"/>
      <c r="J1109" s="4"/>
      <c r="K1109" s="4"/>
      <c r="L1109" s="23"/>
      <c r="M1109" s="9"/>
      <c r="N1109" s="10"/>
      <c r="O1109" s="10"/>
      <c r="P1109" s="24"/>
      <c r="Q1109" s="12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</row>
    <row r="1110" spans="1:171" x14ac:dyDescent="0.2">
      <c r="A1110" s="109"/>
      <c r="B1110" s="4"/>
      <c r="C1110" s="4"/>
      <c r="D1110" s="6"/>
      <c r="E1110" s="4"/>
      <c r="F1110" s="22"/>
      <c r="G1110" s="7"/>
      <c r="H1110" s="4"/>
      <c r="I1110" s="4"/>
      <c r="J1110" s="4"/>
      <c r="K1110" s="4"/>
      <c r="L1110" s="23"/>
      <c r="M1110" s="9"/>
      <c r="N1110" s="10"/>
      <c r="O1110" s="10"/>
      <c r="P1110" s="24"/>
      <c r="Q1110" s="12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</row>
    <row r="1111" spans="1:171" x14ac:dyDescent="0.2">
      <c r="A1111" s="109"/>
      <c r="B1111" s="4"/>
      <c r="C1111" s="4"/>
      <c r="D1111" s="6"/>
      <c r="E1111" s="4"/>
      <c r="F1111" s="22"/>
      <c r="G1111" s="7"/>
      <c r="H1111" s="4"/>
      <c r="I1111" s="4"/>
      <c r="J1111" s="4"/>
      <c r="K1111" s="4"/>
      <c r="L1111" s="23"/>
      <c r="M1111" s="9"/>
      <c r="N1111" s="10"/>
      <c r="O1111" s="10"/>
      <c r="P1111" s="24"/>
      <c r="Q1111" s="12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</row>
    <row r="1112" spans="1:171" x14ac:dyDescent="0.2">
      <c r="A1112" s="109"/>
      <c r="B1112" s="4"/>
      <c r="C1112" s="4"/>
      <c r="D1112" s="6"/>
      <c r="E1112" s="4"/>
      <c r="F1112" s="22"/>
      <c r="G1112" s="7"/>
      <c r="H1112" s="4"/>
      <c r="I1112" s="4"/>
      <c r="J1112" s="4"/>
      <c r="K1112" s="4"/>
      <c r="L1112" s="23"/>
      <c r="M1112" s="9"/>
      <c r="N1112" s="10"/>
      <c r="O1112" s="10"/>
      <c r="P1112" s="24"/>
      <c r="Q1112" s="12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</row>
    <row r="1113" spans="1:171" x14ac:dyDescent="0.2">
      <c r="A1113" s="109"/>
      <c r="B1113" s="4"/>
      <c r="C1113" s="4"/>
      <c r="D1113" s="6"/>
      <c r="E1113" s="4"/>
      <c r="F1113" s="22"/>
      <c r="G1113" s="7"/>
      <c r="H1113" s="4"/>
      <c r="I1113" s="4"/>
      <c r="J1113" s="4"/>
      <c r="K1113" s="4"/>
      <c r="L1113" s="23"/>
      <c r="M1113" s="9"/>
      <c r="N1113" s="10"/>
      <c r="O1113" s="10"/>
      <c r="P1113" s="24"/>
      <c r="Q1113" s="12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</row>
    <row r="1114" spans="1:171" x14ac:dyDescent="0.2">
      <c r="A1114" s="109"/>
      <c r="B1114" s="4"/>
      <c r="C1114" s="4"/>
      <c r="D1114" s="6"/>
      <c r="E1114" s="4"/>
      <c r="F1114" s="22"/>
      <c r="G1114" s="7"/>
      <c r="H1114" s="4"/>
      <c r="I1114" s="4"/>
      <c r="J1114" s="4"/>
      <c r="K1114" s="4"/>
      <c r="L1114" s="23"/>
      <c r="M1114" s="9"/>
      <c r="N1114" s="10"/>
      <c r="O1114" s="10"/>
      <c r="P1114" s="24"/>
      <c r="Q1114" s="12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</row>
    <row r="1115" spans="1:171" x14ac:dyDescent="0.2">
      <c r="A1115" s="109"/>
      <c r="B1115" s="4"/>
      <c r="C1115" s="4"/>
      <c r="D1115" s="6"/>
      <c r="E1115" s="4"/>
      <c r="F1115" s="22"/>
      <c r="G1115" s="7"/>
      <c r="H1115" s="4"/>
      <c r="I1115" s="4"/>
      <c r="J1115" s="4"/>
      <c r="K1115" s="4"/>
      <c r="L1115" s="23"/>
      <c r="M1115" s="9"/>
      <c r="N1115" s="10"/>
      <c r="O1115" s="10"/>
      <c r="P1115" s="24"/>
      <c r="Q1115" s="12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</row>
    <row r="1116" spans="1:171" x14ac:dyDescent="0.2">
      <c r="A1116" s="109"/>
      <c r="B1116" s="4"/>
      <c r="C1116" s="4"/>
      <c r="D1116" s="6"/>
      <c r="E1116" s="4"/>
      <c r="F1116" s="22"/>
      <c r="G1116" s="7"/>
      <c r="H1116" s="4"/>
      <c r="I1116" s="4"/>
      <c r="J1116" s="4"/>
      <c r="K1116" s="4"/>
      <c r="L1116" s="23"/>
      <c r="M1116" s="9"/>
      <c r="N1116" s="10"/>
      <c r="O1116" s="10"/>
      <c r="P1116" s="24"/>
      <c r="Q1116" s="12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</row>
    <row r="1117" spans="1:171" x14ac:dyDescent="0.2">
      <c r="A1117" s="109"/>
      <c r="B1117" s="4"/>
      <c r="C1117" s="4"/>
      <c r="D1117" s="6"/>
      <c r="E1117" s="4"/>
      <c r="F1117" s="22"/>
      <c r="G1117" s="7"/>
      <c r="H1117" s="4"/>
      <c r="I1117" s="4"/>
      <c r="J1117" s="4"/>
      <c r="K1117" s="4"/>
      <c r="L1117" s="23"/>
      <c r="M1117" s="9"/>
      <c r="N1117" s="10"/>
      <c r="O1117" s="10"/>
      <c r="P1117" s="24"/>
      <c r="Q1117" s="12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</row>
    <row r="1118" spans="1:171" x14ac:dyDescent="0.2">
      <c r="A1118" s="109"/>
      <c r="B1118" s="4"/>
      <c r="C1118" s="4"/>
      <c r="D1118" s="6"/>
      <c r="E1118" s="4"/>
      <c r="F1118" s="22"/>
      <c r="G1118" s="7"/>
      <c r="H1118" s="4"/>
      <c r="I1118" s="4"/>
      <c r="J1118" s="4"/>
      <c r="K1118" s="4"/>
      <c r="L1118" s="23"/>
      <c r="M1118" s="9"/>
      <c r="N1118" s="10"/>
      <c r="O1118" s="10"/>
      <c r="P1118" s="24"/>
      <c r="Q1118" s="12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</row>
    <row r="1119" spans="1:171" x14ac:dyDescent="0.2">
      <c r="A1119" s="109"/>
      <c r="B1119" s="4"/>
      <c r="C1119" s="4"/>
      <c r="D1119" s="6"/>
      <c r="E1119" s="4"/>
      <c r="F1119" s="22"/>
      <c r="G1119" s="7"/>
      <c r="H1119" s="4"/>
      <c r="I1119" s="4"/>
      <c r="J1119" s="4"/>
      <c r="K1119" s="4"/>
      <c r="L1119" s="23"/>
      <c r="M1119" s="9"/>
      <c r="N1119" s="10"/>
      <c r="O1119" s="10"/>
      <c r="P1119" s="24"/>
      <c r="Q1119" s="12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</row>
    <row r="1120" spans="1:171" x14ac:dyDescent="0.2">
      <c r="A1120" s="109"/>
      <c r="B1120" s="4"/>
      <c r="C1120" s="4"/>
      <c r="D1120" s="6"/>
      <c r="E1120" s="4"/>
      <c r="F1120" s="22"/>
      <c r="G1120" s="7"/>
      <c r="H1120" s="4"/>
      <c r="I1120" s="4"/>
      <c r="J1120" s="4"/>
      <c r="K1120" s="4"/>
      <c r="L1120" s="23"/>
      <c r="M1120" s="9"/>
      <c r="N1120" s="10"/>
      <c r="O1120" s="10"/>
      <c r="P1120" s="24"/>
      <c r="Q1120" s="12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</row>
    <row r="1121" spans="1:168" x14ac:dyDescent="0.2">
      <c r="A1121" s="109"/>
      <c r="B1121" s="4"/>
      <c r="C1121" s="4"/>
      <c r="D1121" s="6"/>
      <c r="E1121" s="4"/>
      <c r="F1121" s="22"/>
      <c r="G1121" s="7"/>
      <c r="H1121" s="4"/>
      <c r="I1121" s="4"/>
      <c r="J1121" s="4"/>
      <c r="K1121" s="4"/>
      <c r="L1121" s="23"/>
      <c r="M1121" s="9"/>
      <c r="N1121" s="10"/>
      <c r="O1121" s="10"/>
      <c r="P1121" s="24"/>
      <c r="Q1121" s="12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</row>
    <row r="1122" spans="1:168" x14ac:dyDescent="0.2">
      <c r="A1122" s="109"/>
      <c r="B1122" s="4"/>
      <c r="C1122" s="4"/>
      <c r="D1122" s="6"/>
      <c r="E1122" s="4"/>
      <c r="F1122" s="22"/>
      <c r="G1122" s="7"/>
      <c r="H1122" s="4"/>
      <c r="I1122" s="4"/>
      <c r="J1122" s="4"/>
      <c r="K1122" s="4"/>
      <c r="L1122" s="23"/>
      <c r="M1122" s="9"/>
      <c r="N1122" s="10"/>
      <c r="O1122" s="10"/>
      <c r="P1122" s="24"/>
      <c r="Q1122" s="12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</row>
    <row r="1123" spans="1:168" x14ac:dyDescent="0.2">
      <c r="A1123" s="109"/>
      <c r="B1123" s="4"/>
      <c r="C1123" s="4"/>
      <c r="D1123" s="6"/>
      <c r="E1123" s="4"/>
      <c r="F1123" s="22"/>
      <c r="G1123" s="7"/>
      <c r="H1123" s="4"/>
      <c r="I1123" s="4"/>
      <c r="J1123" s="4"/>
      <c r="K1123" s="4"/>
      <c r="L1123" s="23"/>
      <c r="M1123" s="9"/>
      <c r="N1123" s="10"/>
      <c r="O1123" s="10"/>
      <c r="P1123" s="24"/>
      <c r="Q1123" s="12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</row>
    <row r="1124" spans="1:168" x14ac:dyDescent="0.2">
      <c r="A1124" s="109"/>
      <c r="B1124" s="4"/>
      <c r="C1124" s="4"/>
      <c r="D1124" s="6"/>
      <c r="E1124" s="4"/>
      <c r="F1124" s="22"/>
      <c r="G1124" s="7"/>
      <c r="H1124" s="4"/>
      <c r="I1124" s="4"/>
      <c r="J1124" s="4"/>
      <c r="K1124" s="4"/>
      <c r="L1124" s="23"/>
      <c r="M1124" s="9"/>
      <c r="N1124" s="10"/>
      <c r="O1124" s="10"/>
      <c r="P1124" s="24"/>
      <c r="Q1124" s="12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</row>
    <row r="1125" spans="1:168" x14ac:dyDescent="0.2">
      <c r="A1125" s="109"/>
      <c r="B1125" s="4"/>
      <c r="C1125" s="4"/>
      <c r="D1125" s="6"/>
      <c r="E1125" s="4"/>
      <c r="F1125" s="22"/>
      <c r="G1125" s="7"/>
      <c r="H1125" s="4"/>
      <c r="I1125" s="4"/>
      <c r="J1125" s="4"/>
      <c r="K1125" s="4"/>
      <c r="L1125" s="23"/>
      <c r="M1125" s="9"/>
      <c r="N1125" s="10"/>
      <c r="O1125" s="10"/>
      <c r="P1125" s="24"/>
      <c r="Q1125" s="12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</row>
    <row r="1126" spans="1:168" x14ac:dyDescent="0.2">
      <c r="A1126" s="109"/>
      <c r="B1126" s="4"/>
      <c r="C1126" s="4"/>
      <c r="D1126" s="6"/>
      <c r="E1126" s="4"/>
      <c r="F1126" s="22"/>
      <c r="G1126" s="7"/>
      <c r="H1126" s="4"/>
      <c r="I1126" s="4"/>
      <c r="J1126" s="4"/>
      <c r="K1126" s="4"/>
      <c r="L1126" s="23"/>
      <c r="M1126" s="9"/>
      <c r="N1126" s="10"/>
      <c r="O1126" s="10"/>
      <c r="P1126" s="24"/>
      <c r="Q1126" s="12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</row>
    <row r="1127" spans="1:168" x14ac:dyDescent="0.2">
      <c r="A1127" s="109"/>
      <c r="B1127" s="4"/>
      <c r="C1127" s="4"/>
      <c r="D1127" s="6"/>
      <c r="E1127" s="4"/>
      <c r="F1127" s="22"/>
      <c r="G1127" s="7"/>
      <c r="H1127" s="4"/>
      <c r="I1127" s="4"/>
      <c r="J1127" s="4"/>
      <c r="K1127" s="4"/>
      <c r="L1127" s="23"/>
      <c r="M1127" s="9"/>
      <c r="N1127" s="10"/>
      <c r="O1127" s="10"/>
      <c r="P1127" s="24"/>
      <c r="Q1127" s="12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</row>
    <row r="1128" spans="1:168" x14ac:dyDescent="0.2">
      <c r="A1128" s="109"/>
      <c r="B1128" s="4"/>
      <c r="C1128" s="4"/>
      <c r="D1128" s="6"/>
      <c r="E1128" s="4"/>
      <c r="F1128" s="22"/>
      <c r="G1128" s="7"/>
      <c r="H1128" s="4"/>
      <c r="I1128" s="4"/>
      <c r="J1128" s="4"/>
      <c r="K1128" s="4"/>
      <c r="L1128" s="23"/>
      <c r="M1128" s="9"/>
      <c r="N1128" s="10"/>
      <c r="O1128" s="10"/>
      <c r="P1128" s="24"/>
      <c r="Q1128" s="12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</row>
    <row r="1129" spans="1:168" x14ac:dyDescent="0.2">
      <c r="A1129" s="109"/>
      <c r="B1129" s="4"/>
      <c r="C1129" s="4"/>
      <c r="D1129" s="6"/>
      <c r="E1129" s="4"/>
      <c r="F1129" s="22"/>
      <c r="G1129" s="7"/>
      <c r="H1129" s="4"/>
      <c r="I1129" s="4"/>
      <c r="J1129" s="4"/>
      <c r="K1129" s="4"/>
      <c r="L1129" s="23"/>
      <c r="M1129" s="9"/>
      <c r="N1129" s="10"/>
      <c r="O1129" s="10"/>
      <c r="P1129" s="24"/>
      <c r="Q1129" s="12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</row>
    <row r="1130" spans="1:168" x14ac:dyDescent="0.2">
      <c r="A1130" s="109"/>
      <c r="B1130" s="4"/>
      <c r="C1130" s="4"/>
      <c r="D1130" s="6"/>
      <c r="E1130" s="4"/>
      <c r="F1130" s="22"/>
      <c r="G1130" s="7"/>
      <c r="H1130" s="4"/>
      <c r="I1130" s="4"/>
      <c r="J1130" s="4"/>
      <c r="K1130" s="4"/>
      <c r="L1130" s="23"/>
      <c r="M1130" s="9"/>
      <c r="N1130" s="10"/>
      <c r="O1130" s="10"/>
      <c r="P1130" s="24"/>
      <c r="Q1130" s="12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</row>
    <row r="1131" spans="1:168" x14ac:dyDescent="0.2">
      <c r="A1131" s="109"/>
      <c r="B1131" s="4"/>
      <c r="C1131" s="4"/>
      <c r="D1131" s="6"/>
      <c r="E1131" s="4"/>
      <c r="F1131" s="22"/>
      <c r="G1131" s="7"/>
      <c r="H1131" s="4"/>
      <c r="I1131" s="4"/>
      <c r="J1131" s="4"/>
      <c r="K1131" s="4"/>
      <c r="L1131" s="23"/>
      <c r="M1131" s="9"/>
      <c r="N1131" s="10"/>
      <c r="O1131" s="10"/>
      <c r="P1131" s="24"/>
      <c r="Q1131" s="12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</row>
    <row r="1132" spans="1:168" x14ac:dyDescent="0.2">
      <c r="A1132" s="109"/>
      <c r="B1132" s="4"/>
      <c r="C1132" s="4"/>
      <c r="D1132" s="6"/>
      <c r="E1132" s="4"/>
      <c r="F1132" s="22"/>
      <c r="G1132" s="7"/>
      <c r="H1132" s="4"/>
      <c r="I1132" s="4"/>
      <c r="J1132" s="4"/>
      <c r="K1132" s="4"/>
      <c r="L1132" s="23"/>
      <c r="M1132" s="9"/>
      <c r="N1132" s="10"/>
      <c r="O1132" s="10"/>
      <c r="P1132" s="24"/>
      <c r="Q1132" s="12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</row>
    <row r="1133" spans="1:168" x14ac:dyDescent="0.2">
      <c r="A1133" s="109"/>
      <c r="B1133" s="4"/>
      <c r="C1133" s="4"/>
      <c r="D1133" s="6"/>
      <c r="E1133" s="4"/>
      <c r="F1133" s="22"/>
      <c r="G1133" s="7"/>
      <c r="H1133" s="4"/>
      <c r="I1133" s="4"/>
      <c r="J1133" s="4"/>
      <c r="K1133" s="4"/>
      <c r="L1133" s="23"/>
      <c r="M1133" s="9"/>
      <c r="N1133" s="10"/>
      <c r="O1133" s="10"/>
      <c r="P1133" s="24"/>
      <c r="Q1133" s="12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</row>
    <row r="1134" spans="1:168" x14ac:dyDescent="0.2">
      <c r="A1134" s="109"/>
      <c r="B1134" s="4"/>
      <c r="C1134" s="4"/>
      <c r="D1134" s="6"/>
      <c r="E1134" s="4"/>
      <c r="F1134" s="22"/>
      <c r="G1134" s="7"/>
      <c r="H1134" s="4"/>
      <c r="I1134" s="4"/>
      <c r="J1134" s="4"/>
      <c r="K1134" s="4"/>
      <c r="L1134" s="23"/>
      <c r="M1134" s="9"/>
      <c r="N1134" s="10"/>
      <c r="O1134" s="10"/>
      <c r="P1134" s="24"/>
      <c r="Q1134" s="12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</row>
    <row r="1135" spans="1:168" x14ac:dyDescent="0.2">
      <c r="A1135" s="109"/>
      <c r="B1135" s="4"/>
      <c r="C1135" s="4"/>
      <c r="D1135" s="6"/>
      <c r="E1135" s="4"/>
      <c r="F1135" s="22"/>
      <c r="G1135" s="7"/>
      <c r="H1135" s="4"/>
      <c r="I1135" s="4"/>
      <c r="J1135" s="4"/>
      <c r="K1135" s="4"/>
      <c r="L1135" s="23"/>
      <c r="M1135" s="9"/>
      <c r="N1135" s="10"/>
      <c r="O1135" s="10"/>
      <c r="P1135" s="24"/>
      <c r="Q1135" s="12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</row>
    <row r="1136" spans="1:168" x14ac:dyDescent="0.2">
      <c r="A1136" s="109"/>
      <c r="B1136" s="4"/>
      <c r="C1136" s="4"/>
      <c r="D1136" s="6"/>
      <c r="E1136" s="4"/>
      <c r="F1136" s="22"/>
      <c r="G1136" s="7"/>
      <c r="H1136" s="4"/>
      <c r="I1136" s="4"/>
      <c r="J1136" s="4"/>
      <c r="K1136" s="4"/>
      <c r="L1136" s="23"/>
      <c r="M1136" s="9"/>
      <c r="N1136" s="10"/>
      <c r="O1136" s="10"/>
      <c r="P1136" s="24"/>
      <c r="Q1136" s="12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</row>
    <row r="1137" spans="1:171" x14ac:dyDescent="0.2">
      <c r="A1137" s="109"/>
      <c r="B1137" s="4"/>
      <c r="C1137" s="4"/>
      <c r="D1137" s="6"/>
      <c r="E1137" s="4"/>
      <c r="F1137" s="22"/>
      <c r="G1137" s="7"/>
      <c r="H1137" s="4"/>
      <c r="I1137" s="4"/>
      <c r="J1137" s="4"/>
      <c r="K1137" s="4"/>
      <c r="L1137" s="23"/>
      <c r="M1137" s="9"/>
      <c r="N1137" s="10"/>
      <c r="O1137" s="10"/>
      <c r="P1137" s="24"/>
      <c r="Q1137" s="12"/>
      <c r="R1137" s="13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  <c r="FE1137" s="37"/>
      <c r="FF1137" s="37"/>
      <c r="FG1137" s="37"/>
      <c r="FH1137" s="37"/>
      <c r="FI1137" s="37"/>
      <c r="FJ1137" s="37"/>
      <c r="FK1137" s="37"/>
      <c r="FL1137" s="37"/>
      <c r="FM1137" s="38"/>
      <c r="FN1137" s="38"/>
      <c r="FO1137" s="38"/>
    </row>
    <row r="1138" spans="1:171" x14ac:dyDescent="0.2">
      <c r="A1138" s="109"/>
      <c r="B1138" s="4"/>
      <c r="C1138" s="4"/>
      <c r="D1138" s="6"/>
      <c r="E1138" s="4"/>
      <c r="F1138" s="22"/>
      <c r="G1138" s="7"/>
      <c r="H1138" s="4"/>
      <c r="I1138" s="4"/>
      <c r="J1138" s="4"/>
      <c r="K1138" s="4"/>
      <c r="L1138" s="23"/>
      <c r="M1138" s="9"/>
      <c r="N1138" s="10"/>
      <c r="O1138" s="10"/>
      <c r="P1138" s="24"/>
      <c r="Q1138" s="12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</row>
    <row r="1139" spans="1:171" x14ac:dyDescent="0.2">
      <c r="A1139" s="109"/>
      <c r="B1139" s="4"/>
      <c r="C1139" s="4"/>
      <c r="D1139" s="6"/>
      <c r="E1139" s="4"/>
      <c r="F1139" s="22"/>
      <c r="G1139" s="7"/>
      <c r="H1139" s="4"/>
      <c r="I1139" s="4"/>
      <c r="J1139" s="4"/>
      <c r="K1139" s="4"/>
      <c r="L1139" s="23"/>
      <c r="M1139" s="9"/>
      <c r="N1139" s="10"/>
      <c r="O1139" s="10"/>
      <c r="P1139" s="24"/>
      <c r="Q1139" s="12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</row>
    <row r="1140" spans="1:171" x14ac:dyDescent="0.2">
      <c r="A1140" s="109"/>
      <c r="B1140" s="4"/>
      <c r="C1140" s="4"/>
      <c r="D1140" s="6"/>
      <c r="E1140" s="4"/>
      <c r="F1140" s="22"/>
      <c r="G1140" s="7"/>
      <c r="H1140" s="4"/>
      <c r="I1140" s="4"/>
      <c r="J1140" s="4"/>
      <c r="K1140" s="4"/>
      <c r="L1140" s="23"/>
      <c r="M1140" s="9"/>
      <c r="N1140" s="10"/>
      <c r="O1140" s="10"/>
      <c r="P1140" s="24"/>
      <c r="Q1140" s="12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</row>
    <row r="1141" spans="1:171" x14ac:dyDescent="0.2">
      <c r="A1141" s="109"/>
      <c r="B1141" s="4"/>
      <c r="C1141" s="4"/>
      <c r="D1141" s="6"/>
      <c r="E1141" s="4"/>
      <c r="F1141" s="22"/>
      <c r="G1141" s="7"/>
      <c r="H1141" s="4"/>
      <c r="I1141" s="4"/>
      <c r="J1141" s="4"/>
      <c r="K1141" s="4"/>
      <c r="L1141" s="23"/>
      <c r="M1141" s="9"/>
      <c r="N1141" s="10"/>
      <c r="O1141" s="10"/>
      <c r="P1141" s="24"/>
      <c r="Q1141" s="12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</row>
    <row r="1142" spans="1:171" x14ac:dyDescent="0.2">
      <c r="A1142" s="109"/>
      <c r="B1142" s="4"/>
      <c r="C1142" s="4"/>
      <c r="D1142" s="6"/>
      <c r="E1142" s="4"/>
      <c r="F1142" s="22"/>
      <c r="G1142" s="7"/>
      <c r="H1142" s="4"/>
      <c r="I1142" s="4"/>
      <c r="J1142" s="4"/>
      <c r="K1142" s="4"/>
      <c r="L1142" s="23"/>
      <c r="M1142" s="9"/>
      <c r="N1142" s="10"/>
      <c r="O1142" s="10"/>
      <c r="P1142" s="24"/>
      <c r="Q1142" s="12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</row>
    <row r="1143" spans="1:171" x14ac:dyDescent="0.2">
      <c r="A1143" s="109"/>
      <c r="B1143" s="4"/>
      <c r="C1143" s="4"/>
      <c r="D1143" s="6"/>
      <c r="E1143" s="4"/>
      <c r="F1143" s="22"/>
      <c r="G1143" s="7"/>
      <c r="H1143" s="4"/>
      <c r="I1143" s="4"/>
      <c r="J1143" s="4"/>
      <c r="K1143" s="4"/>
      <c r="L1143" s="23"/>
      <c r="M1143" s="9"/>
      <c r="N1143" s="10"/>
      <c r="O1143" s="10"/>
      <c r="P1143" s="24"/>
      <c r="Q1143" s="12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</row>
    <row r="1144" spans="1:171" x14ac:dyDescent="0.2">
      <c r="A1144" s="109"/>
      <c r="B1144" s="4"/>
      <c r="C1144" s="4"/>
      <c r="D1144" s="6"/>
      <c r="E1144" s="4"/>
      <c r="F1144" s="22"/>
      <c r="G1144" s="7"/>
      <c r="H1144" s="4"/>
      <c r="I1144" s="4"/>
      <c r="J1144" s="4"/>
      <c r="K1144" s="4"/>
      <c r="L1144" s="23"/>
      <c r="M1144" s="9"/>
      <c r="N1144" s="10"/>
      <c r="O1144" s="10"/>
      <c r="P1144" s="24"/>
      <c r="Q1144" s="12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</row>
    <row r="1145" spans="1:171" x14ac:dyDescent="0.2">
      <c r="A1145" s="109"/>
      <c r="B1145" s="4"/>
      <c r="C1145" s="4"/>
      <c r="D1145" s="6"/>
      <c r="E1145" s="4"/>
      <c r="F1145" s="22"/>
      <c r="G1145" s="7"/>
      <c r="H1145" s="4"/>
      <c r="I1145" s="4"/>
      <c r="J1145" s="4"/>
      <c r="K1145" s="4"/>
      <c r="L1145" s="23"/>
      <c r="M1145" s="9"/>
      <c r="N1145" s="10"/>
      <c r="O1145" s="10"/>
      <c r="P1145" s="24"/>
      <c r="Q1145" s="12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</row>
    <row r="1146" spans="1:171" x14ac:dyDescent="0.2">
      <c r="A1146" s="109"/>
      <c r="B1146" s="4"/>
      <c r="C1146" s="4"/>
      <c r="D1146" s="6"/>
      <c r="E1146" s="4"/>
      <c r="F1146" s="22"/>
      <c r="G1146" s="7"/>
      <c r="H1146" s="4"/>
      <c r="I1146" s="4"/>
      <c r="J1146" s="4"/>
      <c r="K1146" s="4"/>
      <c r="L1146" s="23"/>
      <c r="M1146" s="9"/>
      <c r="N1146" s="10"/>
      <c r="O1146" s="10"/>
      <c r="P1146" s="24"/>
      <c r="Q1146" s="12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</row>
    <row r="1147" spans="1:171" x14ac:dyDescent="0.2">
      <c r="A1147" s="109"/>
      <c r="B1147" s="4"/>
      <c r="C1147" s="4"/>
      <c r="D1147" s="6"/>
      <c r="E1147" s="4"/>
      <c r="F1147" s="22"/>
      <c r="G1147" s="7"/>
      <c r="H1147" s="4"/>
      <c r="I1147" s="4"/>
      <c r="J1147" s="4"/>
      <c r="K1147" s="4"/>
      <c r="L1147" s="23"/>
      <c r="M1147" s="9"/>
      <c r="N1147" s="10"/>
      <c r="O1147" s="10"/>
      <c r="P1147" s="24"/>
      <c r="Q1147" s="12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</row>
    <row r="1148" spans="1:171" x14ac:dyDescent="0.2">
      <c r="A1148" s="109"/>
      <c r="B1148" s="4"/>
      <c r="C1148" s="4"/>
      <c r="D1148" s="6"/>
      <c r="E1148" s="4"/>
      <c r="F1148" s="22"/>
      <c r="G1148" s="7"/>
      <c r="H1148" s="4"/>
      <c r="I1148" s="4"/>
      <c r="J1148" s="4"/>
      <c r="K1148" s="4"/>
      <c r="L1148" s="23"/>
      <c r="M1148" s="9"/>
      <c r="N1148" s="10"/>
      <c r="O1148" s="10"/>
      <c r="P1148" s="24"/>
      <c r="Q1148" s="12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</row>
    <row r="1149" spans="1:171" x14ac:dyDescent="0.2">
      <c r="A1149" s="109"/>
      <c r="B1149" s="4"/>
      <c r="C1149" s="4"/>
      <c r="D1149" s="6"/>
      <c r="E1149" s="4"/>
      <c r="F1149" s="22"/>
      <c r="G1149" s="7"/>
      <c r="H1149" s="4"/>
      <c r="I1149" s="4"/>
      <c r="J1149" s="4"/>
      <c r="K1149" s="4"/>
      <c r="L1149" s="23"/>
      <c r="M1149" s="9"/>
      <c r="N1149" s="10"/>
      <c r="O1149" s="10"/>
      <c r="P1149" s="24"/>
      <c r="Q1149" s="12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</row>
    <row r="1150" spans="1:171" x14ac:dyDescent="0.2">
      <c r="A1150" s="109"/>
      <c r="B1150" s="4"/>
      <c r="C1150" s="4"/>
      <c r="D1150" s="6"/>
      <c r="E1150" s="4"/>
      <c r="F1150" s="22"/>
      <c r="G1150" s="7"/>
      <c r="H1150" s="4"/>
      <c r="I1150" s="4"/>
      <c r="J1150" s="4"/>
      <c r="K1150" s="4"/>
      <c r="L1150" s="23"/>
      <c r="M1150" s="9"/>
      <c r="N1150" s="10"/>
      <c r="O1150" s="10"/>
      <c r="P1150" s="24"/>
      <c r="Q1150" s="12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</row>
    <row r="1151" spans="1:171" x14ac:dyDescent="0.2">
      <c r="A1151" s="109"/>
      <c r="B1151" s="4"/>
      <c r="C1151" s="4"/>
      <c r="D1151" s="6"/>
      <c r="E1151" s="4"/>
      <c r="F1151" s="22"/>
      <c r="G1151" s="7"/>
      <c r="H1151" s="4"/>
      <c r="I1151" s="4"/>
      <c r="J1151" s="4"/>
      <c r="K1151" s="4"/>
      <c r="L1151" s="23"/>
      <c r="M1151" s="9"/>
      <c r="N1151" s="10"/>
      <c r="O1151" s="10"/>
      <c r="P1151" s="24"/>
      <c r="Q1151" s="12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</row>
    <row r="1152" spans="1:171" x14ac:dyDescent="0.2">
      <c r="A1152" s="109"/>
      <c r="B1152" s="4"/>
      <c r="C1152" s="4"/>
      <c r="D1152" s="6"/>
      <c r="E1152" s="4"/>
      <c r="F1152" s="22"/>
      <c r="G1152" s="7"/>
      <c r="H1152" s="4"/>
      <c r="I1152" s="4"/>
      <c r="J1152" s="4"/>
      <c r="K1152" s="4"/>
      <c r="L1152" s="23"/>
      <c r="M1152" s="9"/>
      <c r="N1152" s="10"/>
      <c r="O1152" s="10"/>
      <c r="P1152" s="24"/>
      <c r="Q1152" s="12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</row>
    <row r="1153" spans="1:171" x14ac:dyDescent="0.2">
      <c r="A1153" s="109"/>
      <c r="B1153" s="4"/>
      <c r="C1153" s="4"/>
      <c r="D1153" s="6"/>
      <c r="E1153" s="4"/>
      <c r="F1153" s="22"/>
      <c r="G1153" s="7"/>
      <c r="H1153" s="4"/>
      <c r="I1153" s="4"/>
      <c r="J1153" s="4"/>
      <c r="K1153" s="4"/>
      <c r="L1153" s="23"/>
      <c r="M1153" s="9"/>
      <c r="N1153" s="10"/>
      <c r="O1153" s="10"/>
      <c r="P1153" s="24"/>
      <c r="Q1153" s="12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</row>
    <row r="1154" spans="1:171" x14ac:dyDescent="0.2">
      <c r="A1154" s="109"/>
      <c r="B1154" s="4"/>
      <c r="C1154" s="4"/>
      <c r="D1154" s="6"/>
      <c r="E1154" s="4"/>
      <c r="F1154" s="22"/>
      <c r="G1154" s="7"/>
      <c r="H1154" s="4"/>
      <c r="I1154" s="4"/>
      <c r="J1154" s="4"/>
      <c r="K1154" s="4"/>
      <c r="L1154" s="23"/>
      <c r="M1154" s="9"/>
      <c r="N1154" s="10"/>
      <c r="O1154" s="10"/>
      <c r="P1154" s="24"/>
      <c r="Q1154" s="12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</row>
    <row r="1155" spans="1:171" x14ac:dyDescent="0.2">
      <c r="A1155" s="109"/>
      <c r="B1155" s="4"/>
      <c r="C1155" s="4"/>
      <c r="D1155" s="6"/>
      <c r="E1155" s="4"/>
      <c r="F1155" s="22"/>
      <c r="G1155" s="7"/>
      <c r="H1155" s="4"/>
      <c r="I1155" s="4"/>
      <c r="J1155" s="4"/>
      <c r="K1155" s="4"/>
      <c r="L1155" s="23"/>
      <c r="M1155" s="9"/>
      <c r="N1155" s="10"/>
      <c r="O1155" s="10"/>
      <c r="P1155" s="24"/>
      <c r="Q1155" s="12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</row>
    <row r="1156" spans="1:171" x14ac:dyDescent="0.2">
      <c r="A1156" s="109"/>
      <c r="B1156" s="4"/>
      <c r="C1156" s="4"/>
      <c r="D1156" s="6"/>
      <c r="E1156" s="4"/>
      <c r="F1156" s="22"/>
      <c r="G1156" s="7"/>
      <c r="H1156" s="4"/>
      <c r="I1156" s="4"/>
      <c r="J1156" s="4"/>
      <c r="K1156" s="4"/>
      <c r="L1156" s="23"/>
      <c r="M1156" s="9"/>
      <c r="N1156" s="10"/>
      <c r="O1156" s="10"/>
      <c r="P1156" s="24"/>
      <c r="Q1156" s="12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</row>
    <row r="1157" spans="1:171" x14ac:dyDescent="0.2">
      <c r="A1157" s="109"/>
      <c r="B1157" s="4"/>
      <c r="C1157" s="4"/>
      <c r="D1157" s="6"/>
      <c r="E1157" s="4"/>
      <c r="F1157" s="22"/>
      <c r="G1157" s="7"/>
      <c r="H1157" s="4"/>
      <c r="I1157" s="4"/>
      <c r="J1157" s="4"/>
      <c r="K1157" s="4"/>
      <c r="L1157" s="23"/>
      <c r="M1157" s="9"/>
      <c r="N1157" s="10"/>
      <c r="O1157" s="10"/>
      <c r="P1157" s="24"/>
      <c r="Q1157" s="12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</row>
    <row r="1158" spans="1:171" x14ac:dyDescent="0.2">
      <c r="A1158" s="109"/>
      <c r="B1158" s="4"/>
      <c r="C1158" s="4"/>
      <c r="D1158" s="6"/>
      <c r="E1158" s="4"/>
      <c r="F1158" s="22"/>
      <c r="G1158" s="7"/>
      <c r="H1158" s="4"/>
      <c r="I1158" s="4"/>
      <c r="J1158" s="4"/>
      <c r="K1158" s="4"/>
      <c r="L1158" s="23"/>
      <c r="M1158" s="9"/>
      <c r="N1158" s="10"/>
      <c r="O1158" s="10"/>
      <c r="P1158" s="24"/>
      <c r="Q1158" s="12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</row>
    <row r="1159" spans="1:171" x14ac:dyDescent="0.2">
      <c r="A1159" s="109"/>
      <c r="B1159" s="4"/>
      <c r="C1159" s="4"/>
      <c r="D1159" s="6"/>
      <c r="E1159" s="4"/>
      <c r="F1159" s="22"/>
      <c r="G1159" s="7"/>
      <c r="H1159" s="4"/>
      <c r="I1159" s="4"/>
      <c r="J1159" s="4"/>
      <c r="K1159" s="4"/>
      <c r="L1159" s="23"/>
      <c r="M1159" s="9"/>
      <c r="N1159" s="10"/>
      <c r="O1159" s="10"/>
      <c r="P1159" s="24"/>
      <c r="Q1159" s="12"/>
      <c r="R1159" s="13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  <c r="FD1159" s="37"/>
      <c r="FE1159" s="37"/>
      <c r="FF1159" s="37"/>
      <c r="FG1159" s="37"/>
      <c r="FH1159" s="37"/>
      <c r="FI1159" s="37"/>
      <c r="FJ1159" s="37"/>
      <c r="FK1159" s="37"/>
      <c r="FL1159" s="37"/>
      <c r="FM1159" s="38"/>
      <c r="FN1159" s="38"/>
      <c r="FO1159" s="38"/>
    </row>
    <row r="1160" spans="1:171" x14ac:dyDescent="0.2">
      <c r="A1160" s="109"/>
      <c r="B1160" s="4"/>
      <c r="C1160" s="4"/>
      <c r="D1160" s="6"/>
      <c r="E1160" s="4"/>
      <c r="F1160" s="22"/>
      <c r="G1160" s="7"/>
      <c r="H1160" s="4"/>
      <c r="I1160" s="4"/>
      <c r="J1160" s="4"/>
      <c r="K1160" s="4"/>
      <c r="L1160" s="23"/>
      <c r="M1160" s="9"/>
      <c r="N1160" s="10"/>
      <c r="O1160" s="10"/>
      <c r="P1160" s="24"/>
      <c r="Q1160" s="12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</row>
    <row r="1161" spans="1:171" x14ac:dyDescent="0.2">
      <c r="A1161" s="109"/>
      <c r="B1161" s="4"/>
      <c r="C1161" s="4"/>
      <c r="D1161" s="6"/>
      <c r="E1161" s="4"/>
      <c r="F1161" s="22"/>
      <c r="G1161" s="7"/>
      <c r="H1161" s="4"/>
      <c r="I1161" s="4"/>
      <c r="J1161" s="4"/>
      <c r="K1161" s="4"/>
      <c r="L1161" s="23"/>
      <c r="M1161" s="9"/>
      <c r="N1161" s="10"/>
      <c r="O1161" s="10"/>
      <c r="P1161" s="24"/>
      <c r="Q1161" s="12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</row>
    <row r="1162" spans="1:171" x14ac:dyDescent="0.2">
      <c r="A1162" s="109"/>
      <c r="B1162" s="4"/>
      <c r="C1162" s="4"/>
      <c r="D1162" s="6"/>
      <c r="E1162" s="4"/>
      <c r="F1162" s="22"/>
      <c r="G1162" s="7"/>
      <c r="H1162" s="4"/>
      <c r="I1162" s="4"/>
      <c r="J1162" s="4"/>
      <c r="K1162" s="4"/>
      <c r="L1162" s="23"/>
      <c r="M1162" s="9"/>
      <c r="N1162" s="10"/>
      <c r="O1162" s="10"/>
      <c r="P1162" s="24"/>
      <c r="Q1162" s="12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</row>
    <row r="1163" spans="1:171" x14ac:dyDescent="0.2">
      <c r="A1163" s="109"/>
      <c r="B1163" s="4"/>
      <c r="C1163" s="4"/>
      <c r="D1163" s="6"/>
      <c r="E1163" s="4"/>
      <c r="F1163" s="22"/>
      <c r="G1163" s="7"/>
      <c r="H1163" s="4"/>
      <c r="I1163" s="4"/>
      <c r="J1163" s="4"/>
      <c r="K1163" s="4"/>
      <c r="L1163" s="23"/>
      <c r="M1163" s="9"/>
      <c r="N1163" s="10"/>
      <c r="O1163" s="10"/>
      <c r="P1163" s="24"/>
      <c r="Q1163" s="12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</row>
    <row r="1164" spans="1:171" x14ac:dyDescent="0.2">
      <c r="A1164" s="109"/>
      <c r="B1164" s="4"/>
      <c r="C1164" s="4"/>
      <c r="D1164" s="6"/>
      <c r="E1164" s="4"/>
      <c r="F1164" s="22"/>
      <c r="G1164" s="7"/>
      <c r="H1164" s="4"/>
      <c r="I1164" s="4"/>
      <c r="J1164" s="4"/>
      <c r="K1164" s="4"/>
      <c r="L1164" s="23"/>
      <c r="M1164" s="9"/>
      <c r="N1164" s="10"/>
      <c r="O1164" s="10"/>
      <c r="P1164" s="24"/>
      <c r="Q1164" s="12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</row>
    <row r="1165" spans="1:171" x14ac:dyDescent="0.2">
      <c r="A1165" s="109"/>
      <c r="B1165" s="4"/>
      <c r="C1165" s="4"/>
      <c r="D1165" s="6"/>
      <c r="E1165" s="4"/>
      <c r="F1165" s="22"/>
      <c r="G1165" s="7"/>
      <c r="H1165" s="4"/>
      <c r="I1165" s="4"/>
      <c r="J1165" s="4"/>
      <c r="K1165" s="4"/>
      <c r="L1165" s="23"/>
      <c r="M1165" s="9"/>
      <c r="N1165" s="10"/>
      <c r="O1165" s="10"/>
      <c r="P1165" s="24"/>
      <c r="Q1165" s="12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</row>
    <row r="1166" spans="1:171" x14ac:dyDescent="0.2">
      <c r="A1166" s="109"/>
      <c r="B1166" s="4"/>
      <c r="C1166" s="4"/>
      <c r="D1166" s="6"/>
      <c r="E1166" s="4"/>
      <c r="F1166" s="22"/>
      <c r="G1166" s="7"/>
      <c r="H1166" s="4"/>
      <c r="I1166" s="4"/>
      <c r="J1166" s="4"/>
      <c r="K1166" s="4"/>
      <c r="L1166" s="23"/>
      <c r="M1166" s="9"/>
      <c r="N1166" s="10"/>
      <c r="O1166" s="10"/>
      <c r="P1166" s="24"/>
      <c r="Q1166" s="12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</row>
    <row r="1167" spans="1:171" x14ac:dyDescent="0.2">
      <c r="A1167" s="109"/>
      <c r="B1167" s="4"/>
      <c r="C1167" s="4"/>
      <c r="D1167" s="6"/>
      <c r="E1167" s="4"/>
      <c r="F1167" s="22"/>
      <c r="G1167" s="7"/>
      <c r="H1167" s="4"/>
      <c r="I1167" s="4"/>
      <c r="J1167" s="4"/>
      <c r="K1167" s="4"/>
      <c r="L1167" s="23"/>
      <c r="M1167" s="9"/>
      <c r="N1167" s="10"/>
      <c r="O1167" s="10"/>
      <c r="P1167" s="24"/>
      <c r="Q1167" s="12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</row>
    <row r="1168" spans="1:171" x14ac:dyDescent="0.2">
      <c r="A1168" s="109"/>
      <c r="B1168" s="4"/>
      <c r="C1168" s="4"/>
      <c r="D1168" s="6"/>
      <c r="E1168" s="4"/>
      <c r="F1168" s="22"/>
      <c r="G1168" s="7"/>
      <c r="H1168" s="4"/>
      <c r="I1168" s="4"/>
      <c r="J1168" s="4"/>
      <c r="K1168" s="4"/>
      <c r="L1168" s="23"/>
      <c r="M1168" s="9"/>
      <c r="N1168" s="10"/>
      <c r="O1168" s="10"/>
      <c r="P1168" s="24"/>
      <c r="Q1168" s="12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</row>
    <row r="1169" spans="1:171" x14ac:dyDescent="0.2">
      <c r="A1169" s="109"/>
      <c r="B1169" s="4"/>
      <c r="C1169" s="4"/>
      <c r="D1169" s="6"/>
      <c r="E1169" s="4"/>
      <c r="F1169" s="22"/>
      <c r="G1169" s="7"/>
      <c r="H1169" s="4"/>
      <c r="I1169" s="4"/>
      <c r="J1169" s="4"/>
      <c r="K1169" s="4"/>
      <c r="L1169" s="23"/>
      <c r="M1169" s="9"/>
      <c r="N1169" s="10"/>
      <c r="O1169" s="10"/>
      <c r="P1169" s="24"/>
      <c r="Q1169" s="12"/>
      <c r="R1169" s="13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  <c r="FE1169" s="37"/>
      <c r="FF1169" s="37"/>
      <c r="FG1169" s="37"/>
      <c r="FH1169" s="37"/>
      <c r="FI1169" s="37"/>
      <c r="FJ1169" s="37"/>
      <c r="FK1169" s="37"/>
      <c r="FL1169" s="37"/>
      <c r="FM1169" s="38"/>
      <c r="FN1169" s="38"/>
      <c r="FO1169" s="38"/>
    </row>
    <row r="1170" spans="1:171" x14ac:dyDescent="0.2">
      <c r="A1170" s="109"/>
      <c r="B1170" s="4"/>
      <c r="C1170" s="4"/>
      <c r="D1170" s="6"/>
      <c r="E1170" s="4"/>
      <c r="F1170" s="22"/>
      <c r="G1170" s="7"/>
      <c r="H1170" s="4"/>
      <c r="I1170" s="4"/>
      <c r="J1170" s="4"/>
      <c r="K1170" s="4"/>
      <c r="L1170" s="23"/>
      <c r="M1170" s="9"/>
      <c r="N1170" s="10"/>
      <c r="O1170" s="10"/>
      <c r="P1170" s="24"/>
      <c r="Q1170" s="12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</row>
    <row r="1171" spans="1:171" x14ac:dyDescent="0.2">
      <c r="A1171" s="109"/>
      <c r="B1171" s="4"/>
      <c r="C1171" s="4"/>
      <c r="D1171" s="6"/>
      <c r="E1171" s="4"/>
      <c r="F1171" s="22"/>
      <c r="G1171" s="7"/>
      <c r="H1171" s="4"/>
      <c r="I1171" s="4"/>
      <c r="J1171" s="4"/>
      <c r="K1171" s="4"/>
      <c r="L1171" s="23"/>
      <c r="M1171" s="9"/>
      <c r="N1171" s="10"/>
      <c r="O1171" s="10"/>
      <c r="P1171" s="24"/>
      <c r="Q1171" s="12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</row>
    <row r="1172" spans="1:171" x14ac:dyDescent="0.2">
      <c r="A1172" s="109"/>
      <c r="B1172" s="4"/>
      <c r="C1172" s="4"/>
      <c r="D1172" s="6"/>
      <c r="E1172" s="4"/>
      <c r="F1172" s="22"/>
      <c r="G1172" s="7"/>
      <c r="H1172" s="4"/>
      <c r="I1172" s="4"/>
      <c r="J1172" s="4"/>
      <c r="K1172" s="4"/>
      <c r="L1172" s="23"/>
      <c r="M1172" s="9"/>
      <c r="N1172" s="10"/>
      <c r="O1172" s="10"/>
      <c r="P1172" s="24"/>
      <c r="Q1172" s="12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</row>
    <row r="1173" spans="1:171" x14ac:dyDescent="0.2">
      <c r="A1173" s="109"/>
      <c r="B1173" s="4"/>
      <c r="C1173" s="4"/>
      <c r="D1173" s="6"/>
      <c r="E1173" s="4"/>
      <c r="F1173" s="22"/>
      <c r="G1173" s="7"/>
      <c r="H1173" s="4"/>
      <c r="I1173" s="4"/>
      <c r="J1173" s="4"/>
      <c r="K1173" s="4"/>
      <c r="L1173" s="23"/>
      <c r="M1173" s="9"/>
      <c r="N1173" s="10"/>
      <c r="O1173" s="10"/>
      <c r="P1173" s="24"/>
      <c r="Q1173" s="12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</row>
    <row r="1174" spans="1:171" x14ac:dyDescent="0.2">
      <c r="A1174" s="109"/>
      <c r="B1174" s="4"/>
      <c r="C1174" s="4"/>
      <c r="D1174" s="6"/>
      <c r="E1174" s="4"/>
      <c r="F1174" s="22"/>
      <c r="G1174" s="7"/>
      <c r="H1174" s="4"/>
      <c r="I1174" s="4"/>
      <c r="J1174" s="4"/>
      <c r="K1174" s="4"/>
      <c r="L1174" s="23"/>
      <c r="M1174" s="9"/>
      <c r="N1174" s="10"/>
      <c r="O1174" s="10"/>
      <c r="P1174" s="24"/>
      <c r="Q1174" s="12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</row>
    <row r="1175" spans="1:171" x14ac:dyDescent="0.2">
      <c r="A1175" s="109"/>
      <c r="B1175" s="4"/>
      <c r="C1175" s="4"/>
      <c r="D1175" s="6"/>
      <c r="E1175" s="4"/>
      <c r="F1175" s="22"/>
      <c r="G1175" s="7"/>
      <c r="H1175" s="4"/>
      <c r="I1175" s="4"/>
      <c r="J1175" s="4"/>
      <c r="K1175" s="4"/>
      <c r="L1175" s="23"/>
      <c r="M1175" s="9"/>
      <c r="N1175" s="10"/>
      <c r="O1175" s="10"/>
      <c r="P1175" s="24"/>
      <c r="Q1175" s="12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</row>
    <row r="1176" spans="1:171" x14ac:dyDescent="0.2">
      <c r="A1176" s="109"/>
      <c r="B1176" s="4"/>
      <c r="C1176" s="4"/>
      <c r="D1176" s="6"/>
      <c r="E1176" s="4"/>
      <c r="F1176" s="22"/>
      <c r="G1176" s="7"/>
      <c r="H1176" s="4"/>
      <c r="I1176" s="4"/>
      <c r="J1176" s="4"/>
      <c r="K1176" s="4"/>
      <c r="L1176" s="23"/>
      <c r="M1176" s="9"/>
      <c r="N1176" s="10"/>
      <c r="O1176" s="10"/>
      <c r="P1176" s="24"/>
      <c r="Q1176" s="12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</row>
    <row r="1177" spans="1:171" x14ac:dyDescent="0.2">
      <c r="A1177" s="109"/>
      <c r="B1177" s="4"/>
      <c r="C1177" s="4"/>
      <c r="D1177" s="6"/>
      <c r="E1177" s="4"/>
      <c r="F1177" s="22"/>
      <c r="G1177" s="7"/>
      <c r="H1177" s="4"/>
      <c r="I1177" s="4"/>
      <c r="J1177" s="4"/>
      <c r="K1177" s="4"/>
      <c r="L1177" s="23"/>
      <c r="M1177" s="9"/>
      <c r="N1177" s="10"/>
      <c r="O1177" s="10"/>
      <c r="P1177" s="24"/>
      <c r="Q1177" s="12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</row>
    <row r="1178" spans="1:171" x14ac:dyDescent="0.2">
      <c r="A1178" s="109"/>
      <c r="B1178" s="4"/>
      <c r="C1178" s="4"/>
      <c r="D1178" s="6"/>
      <c r="E1178" s="4"/>
      <c r="F1178" s="22"/>
      <c r="G1178" s="7"/>
      <c r="H1178" s="4"/>
      <c r="I1178" s="4"/>
      <c r="J1178" s="4"/>
      <c r="K1178" s="4"/>
      <c r="L1178" s="23"/>
      <c r="M1178" s="9"/>
      <c r="N1178" s="10"/>
      <c r="O1178" s="10"/>
      <c r="P1178" s="24"/>
      <c r="Q1178" s="12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</row>
    <row r="1179" spans="1:171" x14ac:dyDescent="0.2">
      <c r="A1179" s="109"/>
      <c r="B1179" s="4"/>
      <c r="C1179" s="4"/>
      <c r="D1179" s="6"/>
      <c r="E1179" s="4"/>
      <c r="F1179" s="22"/>
      <c r="G1179" s="7"/>
      <c r="H1179" s="4"/>
      <c r="I1179" s="4"/>
      <c r="J1179" s="4"/>
      <c r="K1179" s="4"/>
      <c r="L1179" s="23"/>
      <c r="M1179" s="9"/>
      <c r="N1179" s="10"/>
      <c r="O1179" s="10"/>
      <c r="P1179" s="24"/>
      <c r="Q1179" s="12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</row>
    <row r="1180" spans="1:171" x14ac:dyDescent="0.2">
      <c r="A1180" s="109"/>
      <c r="B1180" s="4"/>
      <c r="C1180" s="4"/>
      <c r="D1180" s="6"/>
      <c r="E1180" s="4"/>
      <c r="F1180" s="22"/>
      <c r="G1180" s="7"/>
      <c r="H1180" s="4"/>
      <c r="I1180" s="4"/>
      <c r="J1180" s="4"/>
      <c r="K1180" s="4"/>
      <c r="L1180" s="23"/>
      <c r="M1180" s="9"/>
      <c r="N1180" s="10"/>
      <c r="O1180" s="10"/>
      <c r="P1180" s="24"/>
      <c r="Q1180" s="12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</row>
    <row r="1181" spans="1:171" x14ac:dyDescent="0.2">
      <c r="A1181" s="109"/>
      <c r="B1181" s="4"/>
      <c r="C1181" s="4"/>
      <c r="D1181" s="6"/>
      <c r="E1181" s="4"/>
      <c r="F1181" s="22"/>
      <c r="G1181" s="7"/>
      <c r="H1181" s="4"/>
      <c r="I1181" s="4"/>
      <c r="J1181" s="4"/>
      <c r="K1181" s="4"/>
      <c r="L1181" s="23"/>
      <c r="M1181" s="9"/>
      <c r="N1181" s="10"/>
      <c r="O1181" s="10"/>
      <c r="P1181" s="24"/>
      <c r="Q1181" s="12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</row>
    <row r="1182" spans="1:171" x14ac:dyDescent="0.2">
      <c r="A1182" s="109"/>
      <c r="B1182" s="4"/>
      <c r="C1182" s="4"/>
      <c r="D1182" s="6"/>
      <c r="E1182" s="4"/>
      <c r="F1182" s="22"/>
      <c r="G1182" s="7"/>
      <c r="H1182" s="4"/>
      <c r="I1182" s="4"/>
      <c r="J1182" s="4"/>
      <c r="K1182" s="4"/>
      <c r="L1182" s="23"/>
      <c r="M1182" s="9"/>
      <c r="N1182" s="10"/>
      <c r="O1182" s="10"/>
      <c r="P1182" s="24"/>
      <c r="Q1182" s="12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</row>
    <row r="1183" spans="1:171" x14ac:dyDescent="0.2">
      <c r="A1183" s="109"/>
      <c r="B1183" s="4"/>
      <c r="C1183" s="4"/>
      <c r="D1183" s="6"/>
      <c r="E1183" s="4"/>
      <c r="F1183" s="22"/>
      <c r="G1183" s="7"/>
      <c r="H1183" s="4"/>
      <c r="I1183" s="4"/>
      <c r="J1183" s="4"/>
      <c r="K1183" s="4"/>
      <c r="L1183" s="23"/>
      <c r="M1183" s="9"/>
      <c r="N1183" s="10"/>
      <c r="O1183" s="10"/>
      <c r="P1183" s="24"/>
      <c r="Q1183" s="12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</row>
    <row r="1184" spans="1:171" x14ac:dyDescent="0.2">
      <c r="A1184" s="109"/>
      <c r="B1184" s="4"/>
      <c r="C1184" s="4"/>
      <c r="D1184" s="6"/>
      <c r="E1184" s="4"/>
      <c r="F1184" s="22"/>
      <c r="G1184" s="7"/>
      <c r="H1184" s="4"/>
      <c r="I1184" s="4"/>
      <c r="J1184" s="4"/>
      <c r="K1184" s="4"/>
      <c r="L1184" s="23"/>
      <c r="M1184" s="9"/>
      <c r="N1184" s="10"/>
      <c r="O1184" s="10"/>
      <c r="P1184" s="24"/>
      <c r="Q1184" s="12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</row>
    <row r="1185" spans="1:171" x14ac:dyDescent="0.2">
      <c r="A1185" s="109"/>
      <c r="B1185" s="4"/>
      <c r="C1185" s="4"/>
      <c r="D1185" s="6"/>
      <c r="E1185" s="4"/>
      <c r="F1185" s="22"/>
      <c r="G1185" s="7"/>
      <c r="H1185" s="4"/>
      <c r="I1185" s="4"/>
      <c r="J1185" s="4"/>
      <c r="K1185" s="4"/>
      <c r="L1185" s="23"/>
      <c r="M1185" s="9"/>
      <c r="N1185" s="10"/>
      <c r="O1185" s="10"/>
      <c r="P1185" s="24"/>
      <c r="Q1185" s="12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</row>
    <row r="1186" spans="1:171" x14ac:dyDescent="0.2">
      <c r="A1186" s="109"/>
      <c r="B1186" s="4"/>
      <c r="C1186" s="4"/>
      <c r="D1186" s="6"/>
      <c r="E1186" s="4"/>
      <c r="F1186" s="22"/>
      <c r="G1186" s="7"/>
      <c r="H1186" s="4"/>
      <c r="I1186" s="4"/>
      <c r="J1186" s="4"/>
      <c r="K1186" s="4"/>
      <c r="L1186" s="23"/>
      <c r="M1186" s="9"/>
      <c r="N1186" s="10"/>
      <c r="O1186" s="10"/>
      <c r="P1186" s="24"/>
      <c r="Q1186" s="12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</row>
    <row r="1187" spans="1:171" x14ac:dyDescent="0.2">
      <c r="A1187" s="109"/>
      <c r="B1187" s="4"/>
      <c r="C1187" s="4"/>
      <c r="D1187" s="6"/>
      <c r="E1187" s="4"/>
      <c r="F1187" s="22"/>
      <c r="G1187" s="7"/>
      <c r="H1187" s="4"/>
      <c r="I1187" s="4"/>
      <c r="J1187" s="4"/>
      <c r="K1187" s="4"/>
      <c r="L1187" s="23"/>
      <c r="M1187" s="9"/>
      <c r="N1187" s="10"/>
      <c r="O1187" s="10"/>
      <c r="P1187" s="24"/>
      <c r="Q1187" s="12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</row>
    <row r="1188" spans="1:171" x14ac:dyDescent="0.2">
      <c r="A1188" s="109"/>
      <c r="B1188" s="4"/>
      <c r="C1188" s="4"/>
      <c r="D1188" s="6"/>
      <c r="E1188" s="4"/>
      <c r="F1188" s="22"/>
      <c r="G1188" s="7"/>
      <c r="H1188" s="4"/>
      <c r="I1188" s="4"/>
      <c r="J1188" s="4"/>
      <c r="K1188" s="4"/>
      <c r="L1188" s="23"/>
      <c r="M1188" s="9"/>
      <c r="N1188" s="10"/>
      <c r="O1188" s="10"/>
      <c r="P1188" s="24"/>
      <c r="Q1188" s="12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</row>
    <row r="1189" spans="1:171" x14ac:dyDescent="0.2">
      <c r="A1189" s="109"/>
      <c r="B1189" s="4"/>
      <c r="C1189" s="4"/>
      <c r="D1189" s="6"/>
      <c r="E1189" s="4"/>
      <c r="F1189" s="22"/>
      <c r="G1189" s="7"/>
      <c r="H1189" s="4"/>
      <c r="I1189" s="4"/>
      <c r="J1189" s="4"/>
      <c r="K1189" s="4"/>
      <c r="L1189" s="23"/>
      <c r="M1189" s="9"/>
      <c r="N1189" s="10"/>
      <c r="O1189" s="10"/>
      <c r="P1189" s="24"/>
      <c r="Q1189" s="12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</row>
    <row r="1190" spans="1:171" x14ac:dyDescent="0.2">
      <c r="A1190" s="109"/>
      <c r="B1190" s="4"/>
      <c r="C1190" s="4"/>
      <c r="D1190" s="6"/>
      <c r="E1190" s="4"/>
      <c r="F1190" s="22"/>
      <c r="G1190" s="7"/>
      <c r="H1190" s="4"/>
      <c r="I1190" s="4"/>
      <c r="J1190" s="4"/>
      <c r="K1190" s="4"/>
      <c r="L1190" s="23"/>
      <c r="M1190" s="9"/>
      <c r="N1190" s="10"/>
      <c r="O1190" s="10"/>
      <c r="P1190" s="24"/>
      <c r="Q1190" s="12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</row>
    <row r="1191" spans="1:171" x14ac:dyDescent="0.2">
      <c r="A1191" s="109"/>
      <c r="B1191" s="4"/>
      <c r="C1191" s="4"/>
      <c r="D1191" s="6"/>
      <c r="E1191" s="4"/>
      <c r="F1191" s="22"/>
      <c r="G1191" s="7"/>
      <c r="H1191" s="4"/>
      <c r="I1191" s="4"/>
      <c r="J1191" s="4"/>
      <c r="K1191" s="4"/>
      <c r="L1191" s="23"/>
      <c r="M1191" s="9"/>
      <c r="N1191" s="10"/>
      <c r="O1191" s="10"/>
      <c r="P1191" s="24"/>
      <c r="Q1191" s="12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</row>
    <row r="1192" spans="1:171" x14ac:dyDescent="0.2">
      <c r="A1192" s="109"/>
      <c r="B1192" s="4"/>
      <c r="C1192" s="4"/>
      <c r="D1192" s="6"/>
      <c r="E1192" s="4"/>
      <c r="F1192" s="22"/>
      <c r="G1192" s="7"/>
      <c r="H1192" s="4"/>
      <c r="I1192" s="4"/>
      <c r="J1192" s="4"/>
      <c r="K1192" s="4"/>
      <c r="L1192" s="23"/>
      <c r="M1192" s="9"/>
      <c r="N1192" s="10"/>
      <c r="O1192" s="10"/>
      <c r="P1192" s="24"/>
      <c r="Q1192" s="12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</row>
    <row r="1193" spans="1:171" x14ac:dyDescent="0.2">
      <c r="A1193" s="109"/>
      <c r="B1193" s="4"/>
      <c r="C1193" s="4"/>
      <c r="D1193" s="6"/>
      <c r="E1193" s="4"/>
      <c r="F1193" s="22"/>
      <c r="G1193" s="7"/>
      <c r="H1193" s="4"/>
      <c r="I1193" s="4"/>
      <c r="J1193" s="4"/>
      <c r="K1193" s="4"/>
      <c r="L1193" s="23"/>
      <c r="M1193" s="9"/>
      <c r="N1193" s="10"/>
      <c r="O1193" s="10"/>
      <c r="P1193" s="24"/>
      <c r="Q1193" s="12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</row>
    <row r="1194" spans="1:171" x14ac:dyDescent="0.2">
      <c r="A1194" s="109"/>
      <c r="B1194" s="4"/>
      <c r="C1194" s="4"/>
      <c r="D1194" s="6"/>
      <c r="E1194" s="4"/>
      <c r="F1194" s="22"/>
      <c r="G1194" s="7"/>
      <c r="H1194" s="4"/>
      <c r="I1194" s="4"/>
      <c r="J1194" s="4"/>
      <c r="K1194" s="4"/>
      <c r="L1194" s="23"/>
      <c r="M1194" s="9"/>
      <c r="N1194" s="10"/>
      <c r="O1194" s="10"/>
      <c r="P1194" s="24"/>
      <c r="Q1194" s="12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</row>
    <row r="1195" spans="1:171" x14ac:dyDescent="0.2">
      <c r="A1195" s="109"/>
      <c r="B1195" s="4"/>
      <c r="C1195" s="4"/>
      <c r="D1195" s="6"/>
      <c r="E1195" s="4"/>
      <c r="F1195" s="22"/>
      <c r="G1195" s="7"/>
      <c r="H1195" s="4"/>
      <c r="I1195" s="4"/>
      <c r="J1195" s="4"/>
      <c r="K1195" s="4"/>
      <c r="L1195" s="23"/>
      <c r="M1195" s="9"/>
      <c r="N1195" s="10"/>
      <c r="O1195" s="10"/>
      <c r="P1195" s="24"/>
      <c r="Q1195" s="12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</row>
    <row r="1196" spans="1:171" x14ac:dyDescent="0.2">
      <c r="A1196" s="109"/>
      <c r="B1196" s="4"/>
      <c r="C1196" s="4"/>
      <c r="D1196" s="6"/>
      <c r="E1196" s="4"/>
      <c r="F1196" s="22"/>
      <c r="G1196" s="7"/>
      <c r="H1196" s="4"/>
      <c r="I1196" s="4"/>
      <c r="J1196" s="4"/>
      <c r="K1196" s="4"/>
      <c r="L1196" s="23"/>
      <c r="M1196" s="9"/>
      <c r="N1196" s="10"/>
      <c r="O1196" s="10"/>
      <c r="P1196" s="24"/>
      <c r="Q1196" s="12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</row>
    <row r="1197" spans="1:171" x14ac:dyDescent="0.2">
      <c r="A1197" s="109"/>
      <c r="B1197" s="4"/>
      <c r="C1197" s="4"/>
      <c r="D1197" s="6"/>
      <c r="E1197" s="4"/>
      <c r="F1197" s="22"/>
      <c r="G1197" s="7"/>
      <c r="H1197" s="4"/>
      <c r="I1197" s="4"/>
      <c r="J1197" s="4"/>
      <c r="K1197" s="4"/>
      <c r="L1197" s="23"/>
      <c r="M1197" s="9"/>
      <c r="N1197" s="10"/>
      <c r="O1197" s="10"/>
      <c r="P1197" s="24"/>
      <c r="Q1197" s="12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</row>
    <row r="1198" spans="1:171" x14ac:dyDescent="0.2">
      <c r="A1198" s="109"/>
      <c r="B1198" s="4"/>
      <c r="C1198" s="4"/>
      <c r="D1198" s="6"/>
      <c r="E1198" s="4"/>
      <c r="F1198" s="22"/>
      <c r="G1198" s="7"/>
      <c r="H1198" s="4"/>
      <c r="I1198" s="4"/>
      <c r="J1198" s="4"/>
      <c r="K1198" s="4"/>
      <c r="L1198" s="23"/>
      <c r="M1198" s="9"/>
      <c r="N1198" s="10"/>
      <c r="O1198" s="10"/>
      <c r="P1198" s="24"/>
      <c r="Q1198" s="12"/>
      <c r="R1198" s="13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  <c r="FD1198" s="37"/>
      <c r="FE1198" s="37"/>
      <c r="FF1198" s="37"/>
      <c r="FG1198" s="37"/>
      <c r="FH1198" s="37"/>
      <c r="FI1198" s="37"/>
      <c r="FJ1198" s="37"/>
      <c r="FK1198" s="37"/>
      <c r="FL1198" s="37"/>
      <c r="FM1198" s="38"/>
      <c r="FN1198" s="38"/>
      <c r="FO1198" s="38"/>
    </row>
    <row r="1199" spans="1:171" x14ac:dyDescent="0.2">
      <c r="A1199" s="109"/>
      <c r="B1199" s="4"/>
      <c r="C1199" s="4"/>
      <c r="D1199" s="6"/>
      <c r="E1199" s="4"/>
      <c r="F1199" s="22"/>
      <c r="G1199" s="7"/>
      <c r="H1199" s="4"/>
      <c r="I1199" s="4"/>
      <c r="J1199" s="4"/>
      <c r="K1199" s="4"/>
      <c r="L1199" s="23"/>
      <c r="M1199" s="9"/>
      <c r="N1199" s="10"/>
      <c r="O1199" s="10"/>
      <c r="P1199" s="24"/>
      <c r="Q1199" s="12"/>
      <c r="R1199" s="13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  <c r="FD1199" s="37"/>
      <c r="FE1199" s="37"/>
      <c r="FF1199" s="37"/>
      <c r="FG1199" s="37"/>
      <c r="FH1199" s="37"/>
      <c r="FI1199" s="37"/>
      <c r="FJ1199" s="37"/>
      <c r="FK1199" s="37"/>
      <c r="FL1199" s="37"/>
      <c r="FM1199" s="38"/>
      <c r="FN1199" s="38"/>
      <c r="FO1199" s="38"/>
    </row>
    <row r="1200" spans="1:171" x14ac:dyDescent="0.2">
      <c r="A1200" s="109"/>
      <c r="B1200" s="4"/>
      <c r="C1200" s="4"/>
      <c r="D1200" s="6"/>
      <c r="E1200" s="4"/>
      <c r="F1200" s="22"/>
      <c r="G1200" s="7"/>
      <c r="H1200" s="4"/>
      <c r="I1200" s="4"/>
      <c r="J1200" s="4"/>
      <c r="K1200" s="4"/>
      <c r="L1200" s="23"/>
      <c r="M1200" s="9"/>
      <c r="N1200" s="10"/>
      <c r="O1200" s="10"/>
      <c r="P1200" s="24"/>
      <c r="Q1200" s="12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</row>
    <row r="1201" spans="1:168" x14ac:dyDescent="0.2">
      <c r="A1201" s="109"/>
      <c r="B1201" s="4"/>
      <c r="C1201" s="4"/>
      <c r="D1201" s="6"/>
      <c r="E1201" s="4"/>
      <c r="F1201" s="22"/>
      <c r="G1201" s="7"/>
      <c r="H1201" s="4"/>
      <c r="I1201" s="4"/>
      <c r="J1201" s="4"/>
      <c r="K1201" s="4"/>
      <c r="L1201" s="23"/>
      <c r="M1201" s="9"/>
      <c r="N1201" s="10"/>
      <c r="O1201" s="10"/>
      <c r="P1201" s="24"/>
      <c r="Q1201" s="12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</row>
    <row r="1202" spans="1:168" x14ac:dyDescent="0.2">
      <c r="A1202" s="109"/>
      <c r="B1202" s="4"/>
      <c r="C1202" s="4"/>
      <c r="D1202" s="6"/>
      <c r="E1202" s="4"/>
      <c r="F1202" s="22"/>
      <c r="G1202" s="7"/>
      <c r="H1202" s="4"/>
      <c r="I1202" s="4"/>
      <c r="J1202" s="4"/>
      <c r="K1202" s="4"/>
      <c r="L1202" s="23"/>
      <c r="M1202" s="9"/>
      <c r="N1202" s="10"/>
      <c r="O1202" s="10"/>
      <c r="P1202" s="24"/>
      <c r="Q1202" s="12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</row>
    <row r="1203" spans="1:168" x14ac:dyDescent="0.2">
      <c r="A1203" s="109"/>
      <c r="B1203" s="4"/>
      <c r="C1203" s="4"/>
      <c r="D1203" s="6"/>
      <c r="E1203" s="4"/>
      <c r="F1203" s="22"/>
      <c r="G1203" s="7"/>
      <c r="H1203" s="4"/>
      <c r="I1203" s="4"/>
      <c r="J1203" s="4"/>
      <c r="K1203" s="4"/>
      <c r="L1203" s="23"/>
      <c r="M1203" s="9"/>
      <c r="N1203" s="10"/>
      <c r="O1203" s="10"/>
      <c r="P1203" s="24"/>
      <c r="Q1203" s="12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</row>
    <row r="1204" spans="1:168" x14ac:dyDescent="0.2">
      <c r="A1204" s="109"/>
      <c r="B1204" s="4"/>
      <c r="C1204" s="4"/>
      <c r="D1204" s="6"/>
      <c r="E1204" s="4"/>
      <c r="F1204" s="22"/>
      <c r="G1204" s="7"/>
      <c r="H1204" s="4"/>
      <c r="I1204" s="4"/>
      <c r="J1204" s="4"/>
      <c r="K1204" s="4"/>
      <c r="L1204" s="23"/>
      <c r="M1204" s="9"/>
      <c r="N1204" s="10"/>
      <c r="O1204" s="10"/>
      <c r="P1204" s="24"/>
      <c r="Q1204" s="12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</row>
    <row r="1205" spans="1:168" x14ac:dyDescent="0.2">
      <c r="A1205" s="109"/>
      <c r="B1205" s="4"/>
      <c r="C1205" s="4"/>
      <c r="D1205" s="6"/>
      <c r="E1205" s="4"/>
      <c r="F1205" s="22"/>
      <c r="G1205" s="7"/>
      <c r="H1205" s="4"/>
      <c r="I1205" s="4"/>
      <c r="J1205" s="4"/>
      <c r="K1205" s="4"/>
      <c r="L1205" s="23"/>
      <c r="M1205" s="9"/>
      <c r="N1205" s="10"/>
      <c r="O1205" s="10"/>
      <c r="P1205" s="24"/>
      <c r="Q1205" s="12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</row>
    <row r="1206" spans="1:168" x14ac:dyDescent="0.2">
      <c r="A1206" s="109"/>
      <c r="B1206" s="4"/>
      <c r="C1206" s="4"/>
      <c r="D1206" s="6"/>
      <c r="E1206" s="4"/>
      <c r="F1206" s="22"/>
      <c r="G1206" s="7"/>
      <c r="H1206" s="4"/>
      <c r="I1206" s="4"/>
      <c r="J1206" s="4"/>
      <c r="K1206" s="4"/>
      <c r="L1206" s="23"/>
      <c r="M1206" s="9"/>
      <c r="N1206" s="10"/>
      <c r="O1206" s="10"/>
      <c r="P1206" s="24"/>
      <c r="Q1206" s="12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</row>
    <row r="1207" spans="1:168" x14ac:dyDescent="0.2">
      <c r="A1207" s="109"/>
      <c r="B1207" s="4"/>
      <c r="C1207" s="4"/>
      <c r="D1207" s="6"/>
      <c r="E1207" s="4"/>
      <c r="F1207" s="22"/>
      <c r="G1207" s="7"/>
      <c r="H1207" s="4"/>
      <c r="I1207" s="4"/>
      <c r="J1207" s="4"/>
      <c r="K1207" s="4"/>
      <c r="L1207" s="23"/>
      <c r="M1207" s="9"/>
      <c r="N1207" s="10"/>
      <c r="O1207" s="10"/>
      <c r="P1207" s="24"/>
      <c r="Q1207" s="12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</row>
    <row r="1208" spans="1:168" x14ac:dyDescent="0.2">
      <c r="A1208" s="109"/>
      <c r="B1208" s="4"/>
      <c r="C1208" s="4"/>
      <c r="D1208" s="6"/>
      <c r="E1208" s="4"/>
      <c r="F1208" s="22"/>
      <c r="G1208" s="7"/>
      <c r="H1208" s="4"/>
      <c r="I1208" s="4"/>
      <c r="J1208" s="4"/>
      <c r="K1208" s="4"/>
      <c r="L1208" s="23"/>
      <c r="M1208" s="9"/>
      <c r="N1208" s="10"/>
      <c r="O1208" s="10"/>
      <c r="P1208" s="24"/>
      <c r="Q1208" s="12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</row>
    <row r="1209" spans="1:168" x14ac:dyDescent="0.2">
      <c r="A1209" s="109"/>
      <c r="B1209" s="4"/>
      <c r="C1209" s="4"/>
      <c r="D1209" s="6"/>
      <c r="E1209" s="4"/>
      <c r="F1209" s="22"/>
      <c r="G1209" s="7"/>
      <c r="H1209" s="4"/>
      <c r="I1209" s="4"/>
      <c r="J1209" s="4"/>
      <c r="K1209" s="4"/>
      <c r="L1209" s="23"/>
      <c r="M1209" s="9"/>
      <c r="N1209" s="10"/>
      <c r="O1209" s="10"/>
      <c r="P1209" s="24"/>
      <c r="Q1209" s="12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</row>
    <row r="1210" spans="1:168" x14ac:dyDescent="0.2">
      <c r="A1210" s="109"/>
      <c r="B1210" s="4"/>
      <c r="C1210" s="4"/>
      <c r="D1210" s="6"/>
      <c r="E1210" s="4"/>
      <c r="F1210" s="22"/>
      <c r="G1210" s="7"/>
      <c r="H1210" s="4"/>
      <c r="I1210" s="4"/>
      <c r="J1210" s="4"/>
      <c r="K1210" s="4"/>
      <c r="L1210" s="23"/>
      <c r="M1210" s="9"/>
      <c r="N1210" s="10"/>
      <c r="O1210" s="10"/>
      <c r="P1210" s="24"/>
      <c r="Q1210" s="12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</row>
    <row r="1211" spans="1:168" x14ac:dyDescent="0.2">
      <c r="A1211" s="109"/>
      <c r="B1211" s="4"/>
      <c r="C1211" s="4"/>
      <c r="D1211" s="6"/>
      <c r="E1211" s="4"/>
      <c r="F1211" s="22"/>
      <c r="G1211" s="7"/>
      <c r="H1211" s="4"/>
      <c r="I1211" s="4"/>
      <c r="J1211" s="4"/>
      <c r="K1211" s="4"/>
      <c r="L1211" s="23"/>
      <c r="M1211" s="9"/>
      <c r="N1211" s="10"/>
      <c r="O1211" s="10"/>
      <c r="P1211" s="24"/>
      <c r="Q1211" s="12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</row>
    <row r="1212" spans="1:168" x14ac:dyDescent="0.2">
      <c r="A1212" s="109"/>
      <c r="B1212" s="4"/>
      <c r="C1212" s="4"/>
      <c r="D1212" s="6"/>
      <c r="E1212" s="4"/>
      <c r="F1212" s="22"/>
      <c r="G1212" s="7"/>
      <c r="H1212" s="4"/>
      <c r="I1212" s="4"/>
      <c r="J1212" s="4"/>
      <c r="K1212" s="4"/>
      <c r="L1212" s="23"/>
      <c r="M1212" s="9"/>
      <c r="N1212" s="10"/>
      <c r="O1212" s="10"/>
      <c r="P1212" s="24"/>
      <c r="Q1212" s="12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</row>
    <row r="1213" spans="1:168" x14ac:dyDescent="0.2">
      <c r="A1213" s="109"/>
      <c r="B1213" s="4"/>
      <c r="C1213" s="4"/>
      <c r="D1213" s="6"/>
      <c r="E1213" s="4"/>
      <c r="F1213" s="22"/>
      <c r="G1213" s="7"/>
      <c r="H1213" s="4"/>
      <c r="I1213" s="4"/>
      <c r="J1213" s="4"/>
      <c r="K1213" s="4"/>
      <c r="L1213" s="23"/>
      <c r="M1213" s="9"/>
      <c r="N1213" s="10"/>
      <c r="O1213" s="10"/>
      <c r="P1213" s="24"/>
      <c r="Q1213" s="12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</row>
    <row r="1214" spans="1:168" x14ac:dyDescent="0.2">
      <c r="A1214" s="109"/>
      <c r="B1214" s="4"/>
      <c r="C1214" s="4"/>
      <c r="D1214" s="6"/>
      <c r="E1214" s="4"/>
      <c r="F1214" s="22"/>
      <c r="G1214" s="7"/>
      <c r="H1214" s="4"/>
      <c r="I1214" s="4"/>
      <c r="J1214" s="4"/>
      <c r="K1214" s="4"/>
      <c r="L1214" s="23"/>
      <c r="M1214" s="9"/>
      <c r="N1214" s="10"/>
      <c r="O1214" s="10"/>
      <c r="P1214" s="24"/>
      <c r="Q1214" s="12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</row>
    <row r="1215" spans="1:168" x14ac:dyDescent="0.2">
      <c r="A1215" s="109"/>
      <c r="B1215" s="4"/>
      <c r="C1215" s="4"/>
      <c r="D1215" s="6"/>
      <c r="E1215" s="4"/>
      <c r="F1215" s="22"/>
      <c r="G1215" s="7"/>
      <c r="H1215" s="4"/>
      <c r="I1215" s="4"/>
      <c r="J1215" s="4"/>
      <c r="K1215" s="4"/>
      <c r="L1215" s="23"/>
      <c r="M1215" s="9"/>
      <c r="N1215" s="10"/>
      <c r="O1215" s="10"/>
      <c r="P1215" s="24"/>
      <c r="Q1215" s="12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</row>
    <row r="1216" spans="1:168" x14ac:dyDescent="0.2">
      <c r="A1216" s="109"/>
      <c r="B1216" s="4"/>
      <c r="C1216" s="4"/>
      <c r="D1216" s="6"/>
      <c r="E1216" s="4"/>
      <c r="F1216" s="22"/>
      <c r="G1216" s="7"/>
      <c r="H1216" s="4"/>
      <c r="I1216" s="4"/>
      <c r="J1216" s="4"/>
      <c r="K1216" s="4"/>
      <c r="L1216" s="23"/>
      <c r="M1216" s="9"/>
      <c r="N1216" s="10"/>
      <c r="O1216" s="10"/>
      <c r="P1216" s="24"/>
      <c r="Q1216" s="12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</row>
    <row r="1217" spans="1:171" x14ac:dyDescent="0.2">
      <c r="A1217" s="109"/>
      <c r="B1217" s="4"/>
      <c r="C1217" s="4"/>
      <c r="D1217" s="6"/>
      <c r="E1217" s="4"/>
      <c r="F1217" s="22"/>
      <c r="G1217" s="7"/>
      <c r="H1217" s="4"/>
      <c r="I1217" s="4"/>
      <c r="J1217" s="4"/>
      <c r="K1217" s="4"/>
      <c r="L1217" s="23"/>
      <c r="M1217" s="9"/>
      <c r="N1217" s="10"/>
      <c r="O1217" s="10"/>
      <c r="P1217" s="24"/>
      <c r="Q1217" s="12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</row>
    <row r="1218" spans="1:171" x14ac:dyDescent="0.2">
      <c r="A1218" s="109"/>
      <c r="B1218" s="4"/>
      <c r="C1218" s="4"/>
      <c r="D1218" s="6"/>
      <c r="E1218" s="4"/>
      <c r="F1218" s="22"/>
      <c r="G1218" s="7"/>
      <c r="H1218" s="4"/>
      <c r="I1218" s="4"/>
      <c r="J1218" s="4"/>
      <c r="K1218" s="4"/>
      <c r="L1218" s="23"/>
      <c r="M1218" s="9"/>
      <c r="N1218" s="10"/>
      <c r="O1218" s="10"/>
      <c r="P1218" s="24"/>
      <c r="Q1218" s="12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</row>
    <row r="1219" spans="1:171" x14ac:dyDescent="0.2">
      <c r="A1219" s="109"/>
      <c r="B1219" s="4"/>
      <c r="C1219" s="4"/>
      <c r="D1219" s="6"/>
      <c r="E1219" s="4"/>
      <c r="F1219" s="22"/>
      <c r="G1219" s="7"/>
      <c r="H1219" s="4"/>
      <c r="I1219" s="4"/>
      <c r="J1219" s="4"/>
      <c r="K1219" s="4"/>
      <c r="L1219" s="23"/>
      <c r="M1219" s="9"/>
      <c r="N1219" s="10"/>
      <c r="O1219" s="10"/>
      <c r="P1219" s="24"/>
      <c r="Q1219" s="12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</row>
    <row r="1220" spans="1:171" x14ac:dyDescent="0.2">
      <c r="A1220" s="109"/>
      <c r="B1220" s="4"/>
      <c r="C1220" s="4"/>
      <c r="D1220" s="6"/>
      <c r="E1220" s="4"/>
      <c r="F1220" s="22"/>
      <c r="G1220" s="7"/>
      <c r="H1220" s="4"/>
      <c r="I1220" s="4"/>
      <c r="J1220" s="4"/>
      <c r="K1220" s="4"/>
      <c r="L1220" s="23"/>
      <c r="M1220" s="9"/>
      <c r="N1220" s="10"/>
      <c r="O1220" s="10"/>
      <c r="P1220" s="24"/>
      <c r="Q1220" s="12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</row>
    <row r="1221" spans="1:171" x14ac:dyDescent="0.2">
      <c r="A1221" s="109"/>
      <c r="B1221" s="4"/>
      <c r="C1221" s="4"/>
      <c r="D1221" s="6"/>
      <c r="E1221" s="4"/>
      <c r="F1221" s="22"/>
      <c r="G1221" s="7"/>
      <c r="H1221" s="4"/>
      <c r="I1221" s="4"/>
      <c r="J1221" s="4"/>
      <c r="K1221" s="4"/>
      <c r="L1221" s="23"/>
      <c r="M1221" s="9"/>
      <c r="N1221" s="10"/>
      <c r="O1221" s="10"/>
      <c r="P1221" s="24"/>
      <c r="Q1221" s="12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</row>
    <row r="1222" spans="1:171" x14ac:dyDescent="0.2">
      <c r="A1222" s="109"/>
      <c r="B1222" s="4"/>
      <c r="C1222" s="4"/>
      <c r="D1222" s="6"/>
      <c r="E1222" s="4"/>
      <c r="F1222" s="22"/>
      <c r="G1222" s="7"/>
      <c r="H1222" s="4"/>
      <c r="I1222" s="4"/>
      <c r="J1222" s="4"/>
      <c r="K1222" s="4"/>
      <c r="L1222" s="23"/>
      <c r="M1222" s="9"/>
      <c r="N1222" s="10"/>
      <c r="O1222" s="10"/>
      <c r="P1222" s="24"/>
      <c r="Q1222" s="12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</row>
    <row r="1223" spans="1:171" x14ac:dyDescent="0.2">
      <c r="A1223" s="109"/>
      <c r="B1223" s="4"/>
      <c r="C1223" s="4"/>
      <c r="D1223" s="6"/>
      <c r="E1223" s="4"/>
      <c r="F1223" s="22"/>
      <c r="G1223" s="7"/>
      <c r="H1223" s="4"/>
      <c r="I1223" s="4"/>
      <c r="J1223" s="4"/>
      <c r="K1223" s="4"/>
      <c r="L1223" s="23"/>
      <c r="M1223" s="9"/>
      <c r="N1223" s="10"/>
      <c r="O1223" s="10"/>
      <c r="P1223" s="24"/>
      <c r="Q1223" s="12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</row>
    <row r="1224" spans="1:171" x14ac:dyDescent="0.2">
      <c r="A1224" s="109"/>
      <c r="B1224" s="4"/>
      <c r="C1224" s="4"/>
      <c r="D1224" s="6"/>
      <c r="E1224" s="4"/>
      <c r="F1224" s="22"/>
      <c r="G1224" s="7"/>
      <c r="H1224" s="4"/>
      <c r="I1224" s="4"/>
      <c r="J1224" s="4"/>
      <c r="K1224" s="4"/>
      <c r="L1224" s="23"/>
      <c r="M1224" s="9"/>
      <c r="N1224" s="10"/>
      <c r="O1224" s="10"/>
      <c r="P1224" s="24"/>
      <c r="Q1224" s="12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</row>
    <row r="1225" spans="1:171" x14ac:dyDescent="0.2">
      <c r="A1225" s="109"/>
      <c r="B1225" s="4"/>
      <c r="C1225" s="4"/>
      <c r="D1225" s="6"/>
      <c r="E1225" s="4"/>
      <c r="F1225" s="22"/>
      <c r="G1225" s="7"/>
      <c r="H1225" s="4"/>
      <c r="I1225" s="4"/>
      <c r="J1225" s="4"/>
      <c r="K1225" s="4"/>
      <c r="L1225" s="23"/>
      <c r="M1225" s="9"/>
      <c r="N1225" s="10"/>
      <c r="O1225" s="10"/>
      <c r="P1225" s="24"/>
      <c r="Q1225" s="12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</row>
    <row r="1226" spans="1:171" x14ac:dyDescent="0.2">
      <c r="A1226" s="109"/>
      <c r="B1226" s="4"/>
      <c r="C1226" s="4"/>
      <c r="D1226" s="6"/>
      <c r="E1226" s="4"/>
      <c r="F1226" s="22"/>
      <c r="G1226" s="7"/>
      <c r="H1226" s="4"/>
      <c r="I1226" s="4"/>
      <c r="J1226" s="4"/>
      <c r="K1226" s="4"/>
      <c r="L1226" s="23"/>
      <c r="M1226" s="9"/>
      <c r="N1226" s="10"/>
      <c r="O1226" s="10"/>
      <c r="P1226" s="24"/>
      <c r="Q1226" s="12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</row>
    <row r="1227" spans="1:171" x14ac:dyDescent="0.2">
      <c r="A1227" s="109"/>
      <c r="B1227" s="4"/>
      <c r="C1227" s="4"/>
      <c r="D1227" s="6"/>
      <c r="E1227" s="4"/>
      <c r="F1227" s="22"/>
      <c r="G1227" s="7"/>
      <c r="H1227" s="4"/>
      <c r="I1227" s="4"/>
      <c r="J1227" s="4"/>
      <c r="K1227" s="4"/>
      <c r="L1227" s="23"/>
      <c r="M1227" s="9"/>
      <c r="N1227" s="10"/>
      <c r="O1227" s="10"/>
      <c r="P1227" s="24"/>
      <c r="Q1227" s="12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</row>
    <row r="1228" spans="1:171" x14ac:dyDescent="0.2">
      <c r="A1228" s="109"/>
      <c r="B1228" s="4"/>
      <c r="C1228" s="4"/>
      <c r="D1228" s="6"/>
      <c r="E1228" s="4"/>
      <c r="F1228" s="22"/>
      <c r="G1228" s="7"/>
      <c r="H1228" s="4"/>
      <c r="I1228" s="4"/>
      <c r="J1228" s="4"/>
      <c r="K1228" s="4"/>
      <c r="L1228" s="23"/>
      <c r="M1228" s="9"/>
      <c r="N1228" s="10"/>
      <c r="O1228" s="10"/>
      <c r="P1228" s="24"/>
      <c r="Q1228" s="12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</row>
    <row r="1229" spans="1:171" x14ac:dyDescent="0.2">
      <c r="A1229" s="109"/>
      <c r="B1229" s="4"/>
      <c r="C1229" s="4"/>
      <c r="D1229" s="6"/>
      <c r="E1229" s="4"/>
      <c r="F1229" s="22"/>
      <c r="G1229" s="7"/>
      <c r="H1229" s="4"/>
      <c r="I1229" s="4"/>
      <c r="J1229" s="4"/>
      <c r="K1229" s="4"/>
      <c r="L1229" s="23"/>
      <c r="M1229" s="9"/>
      <c r="N1229" s="10"/>
      <c r="O1229" s="10"/>
      <c r="P1229" s="24"/>
      <c r="Q1229" s="12"/>
      <c r="R1229" s="13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  <c r="FD1229" s="37"/>
      <c r="FE1229" s="37"/>
      <c r="FF1229" s="37"/>
      <c r="FG1229" s="37"/>
      <c r="FH1229" s="37"/>
      <c r="FI1229" s="37"/>
      <c r="FJ1229" s="37"/>
      <c r="FK1229" s="37"/>
      <c r="FL1229" s="37"/>
      <c r="FM1229" s="38"/>
      <c r="FN1229" s="38"/>
      <c r="FO1229" s="38"/>
    </row>
    <row r="1230" spans="1:171" x14ac:dyDescent="0.2">
      <c r="A1230" s="109"/>
      <c r="B1230" s="4"/>
      <c r="C1230" s="4"/>
      <c r="D1230" s="6"/>
      <c r="E1230" s="4"/>
      <c r="F1230" s="22"/>
      <c r="G1230" s="7"/>
      <c r="H1230" s="4"/>
      <c r="I1230" s="4"/>
      <c r="J1230" s="4"/>
      <c r="K1230" s="4"/>
      <c r="L1230" s="23"/>
      <c r="M1230" s="9"/>
      <c r="N1230" s="10"/>
      <c r="O1230" s="10"/>
      <c r="P1230" s="24"/>
      <c r="Q1230" s="12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</row>
    <row r="1231" spans="1:171" x14ac:dyDescent="0.2">
      <c r="A1231" s="109"/>
      <c r="B1231" s="4"/>
      <c r="C1231" s="4"/>
      <c r="D1231" s="6"/>
      <c r="E1231" s="4"/>
      <c r="F1231" s="22"/>
      <c r="G1231" s="7"/>
      <c r="H1231" s="4"/>
      <c r="I1231" s="4"/>
      <c r="J1231" s="4"/>
      <c r="K1231" s="4"/>
      <c r="L1231" s="23"/>
      <c r="M1231" s="9"/>
      <c r="N1231" s="10"/>
      <c r="O1231" s="10"/>
      <c r="P1231" s="24"/>
      <c r="Q1231" s="12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</row>
    <row r="1232" spans="1:171" x14ac:dyDescent="0.2">
      <c r="A1232" s="109"/>
      <c r="B1232" s="4"/>
      <c r="C1232" s="4"/>
      <c r="D1232" s="6"/>
      <c r="E1232" s="4"/>
      <c r="F1232" s="22"/>
      <c r="G1232" s="7"/>
      <c r="H1232" s="4"/>
      <c r="I1232" s="4"/>
      <c r="J1232" s="4"/>
      <c r="K1232" s="4"/>
      <c r="L1232" s="23"/>
      <c r="M1232" s="9"/>
      <c r="N1232" s="10"/>
      <c r="O1232" s="10"/>
      <c r="P1232" s="24"/>
      <c r="Q1232" s="12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</row>
    <row r="1233" spans="1:168" x14ac:dyDescent="0.2">
      <c r="A1233" s="109"/>
      <c r="B1233" s="4"/>
      <c r="C1233" s="4"/>
      <c r="D1233" s="6"/>
      <c r="E1233" s="4"/>
      <c r="F1233" s="22"/>
      <c r="G1233" s="7"/>
      <c r="H1233" s="4"/>
      <c r="I1233" s="4"/>
      <c r="J1233" s="4"/>
      <c r="K1233" s="4"/>
      <c r="L1233" s="23"/>
      <c r="M1233" s="9"/>
      <c r="N1233" s="10"/>
      <c r="O1233" s="10"/>
      <c r="P1233" s="24"/>
      <c r="Q1233" s="12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</row>
    <row r="1234" spans="1:168" x14ac:dyDescent="0.2">
      <c r="A1234" s="109"/>
      <c r="B1234" s="4"/>
      <c r="C1234" s="4"/>
      <c r="D1234" s="6"/>
      <c r="E1234" s="4"/>
      <c r="F1234" s="22"/>
      <c r="G1234" s="7"/>
      <c r="H1234" s="4"/>
      <c r="I1234" s="4"/>
      <c r="J1234" s="4"/>
      <c r="K1234" s="4"/>
      <c r="L1234" s="23"/>
      <c r="M1234" s="9"/>
      <c r="N1234" s="10"/>
      <c r="O1234" s="10"/>
      <c r="P1234" s="24"/>
      <c r="Q1234" s="12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</row>
    <row r="1235" spans="1:168" x14ac:dyDescent="0.2">
      <c r="A1235" s="109"/>
      <c r="B1235" s="4"/>
      <c r="C1235" s="4"/>
      <c r="D1235" s="6"/>
      <c r="E1235" s="4"/>
      <c r="F1235" s="22"/>
      <c r="G1235" s="7"/>
      <c r="H1235" s="4"/>
      <c r="I1235" s="4"/>
      <c r="J1235" s="4"/>
      <c r="K1235" s="4"/>
      <c r="L1235" s="23"/>
      <c r="M1235" s="9"/>
      <c r="N1235" s="10"/>
      <c r="O1235" s="10"/>
      <c r="P1235" s="24"/>
      <c r="Q1235" s="12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</row>
    <row r="1236" spans="1:168" x14ac:dyDescent="0.2">
      <c r="A1236" s="109"/>
      <c r="B1236" s="4"/>
      <c r="C1236" s="4"/>
      <c r="D1236" s="6"/>
      <c r="E1236" s="4"/>
      <c r="F1236" s="22"/>
      <c r="G1236" s="7"/>
      <c r="H1236" s="4"/>
      <c r="I1236" s="4"/>
      <c r="J1236" s="4"/>
      <c r="K1236" s="4"/>
      <c r="L1236" s="23"/>
      <c r="M1236" s="9"/>
      <c r="N1236" s="10"/>
      <c r="O1236" s="10"/>
      <c r="P1236" s="24"/>
      <c r="Q1236" s="12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</row>
    <row r="1237" spans="1:168" x14ac:dyDescent="0.2">
      <c r="A1237" s="109"/>
      <c r="B1237" s="4"/>
      <c r="C1237" s="4"/>
      <c r="D1237" s="6"/>
      <c r="E1237" s="4"/>
      <c r="F1237" s="22"/>
      <c r="G1237" s="7"/>
      <c r="H1237" s="4"/>
      <c r="I1237" s="4"/>
      <c r="J1237" s="4"/>
      <c r="K1237" s="4"/>
      <c r="L1237" s="23"/>
      <c r="M1237" s="9"/>
      <c r="N1237" s="10"/>
      <c r="O1237" s="10"/>
      <c r="P1237" s="24"/>
      <c r="Q1237" s="12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</row>
    <row r="1238" spans="1:168" x14ac:dyDescent="0.2">
      <c r="A1238" s="109"/>
      <c r="B1238" s="4"/>
      <c r="C1238" s="4"/>
      <c r="D1238" s="6"/>
      <c r="E1238" s="4"/>
      <c r="F1238" s="22"/>
      <c r="G1238" s="7"/>
      <c r="H1238" s="4"/>
      <c r="I1238" s="4"/>
      <c r="J1238" s="4"/>
      <c r="K1238" s="4"/>
      <c r="L1238" s="23"/>
      <c r="M1238" s="9"/>
      <c r="N1238" s="10"/>
      <c r="O1238" s="10"/>
      <c r="P1238" s="24"/>
      <c r="Q1238" s="12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</row>
    <row r="1239" spans="1:168" x14ac:dyDescent="0.2">
      <c r="A1239" s="109"/>
      <c r="B1239" s="4"/>
      <c r="C1239" s="4"/>
      <c r="D1239" s="6"/>
      <c r="E1239" s="4"/>
      <c r="F1239" s="22"/>
      <c r="G1239" s="7"/>
      <c r="H1239" s="4"/>
      <c r="I1239" s="4"/>
      <c r="J1239" s="4"/>
      <c r="K1239" s="4"/>
      <c r="L1239" s="23"/>
      <c r="M1239" s="9"/>
      <c r="N1239" s="10"/>
      <c r="O1239" s="10"/>
      <c r="P1239" s="24"/>
      <c r="Q1239" s="12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</row>
    <row r="1240" spans="1:168" x14ac:dyDescent="0.2">
      <c r="A1240" s="109"/>
      <c r="B1240" s="4"/>
      <c r="C1240" s="4"/>
      <c r="D1240" s="6"/>
      <c r="E1240" s="4"/>
      <c r="F1240" s="22"/>
      <c r="G1240" s="7"/>
      <c r="H1240" s="4"/>
      <c r="I1240" s="4"/>
      <c r="J1240" s="4"/>
      <c r="K1240" s="4"/>
      <c r="L1240" s="23"/>
      <c r="M1240" s="9"/>
      <c r="N1240" s="10"/>
      <c r="O1240" s="10"/>
      <c r="P1240" s="24"/>
      <c r="Q1240" s="12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</row>
    <row r="1241" spans="1:168" x14ac:dyDescent="0.2">
      <c r="A1241" s="109"/>
      <c r="B1241" s="4"/>
      <c r="C1241" s="4"/>
      <c r="D1241" s="6"/>
      <c r="E1241" s="4"/>
      <c r="F1241" s="22"/>
      <c r="G1241" s="7"/>
      <c r="H1241" s="4"/>
      <c r="I1241" s="4"/>
      <c r="J1241" s="4"/>
      <c r="K1241" s="4"/>
      <c r="L1241" s="23"/>
      <c r="M1241" s="9"/>
      <c r="N1241" s="10"/>
      <c r="O1241" s="10"/>
      <c r="P1241" s="24"/>
      <c r="Q1241" s="12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</row>
    <row r="1242" spans="1:168" x14ac:dyDescent="0.2">
      <c r="A1242" s="109"/>
      <c r="B1242" s="4"/>
      <c r="C1242" s="4"/>
      <c r="D1242" s="6"/>
      <c r="E1242" s="4"/>
      <c r="F1242" s="22"/>
      <c r="G1242" s="7"/>
      <c r="H1242" s="4"/>
      <c r="I1242" s="4"/>
      <c r="J1242" s="4"/>
      <c r="K1242" s="4"/>
      <c r="L1242" s="23"/>
      <c r="M1242" s="9"/>
      <c r="N1242" s="10"/>
      <c r="O1242" s="10"/>
      <c r="P1242" s="24"/>
      <c r="Q1242" s="12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</row>
    <row r="1243" spans="1:168" x14ac:dyDescent="0.2">
      <c r="A1243" s="109"/>
      <c r="B1243" s="4"/>
      <c r="C1243" s="4"/>
      <c r="D1243" s="6"/>
      <c r="E1243" s="4"/>
      <c r="F1243" s="22"/>
      <c r="G1243" s="7"/>
      <c r="H1243" s="4"/>
      <c r="I1243" s="4"/>
      <c r="J1243" s="4"/>
      <c r="K1243" s="4"/>
      <c r="L1243" s="23"/>
      <c r="M1243" s="9"/>
      <c r="N1243" s="10"/>
      <c r="O1243" s="10"/>
      <c r="P1243" s="24"/>
      <c r="Q1243" s="12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</row>
    <row r="1244" spans="1:168" x14ac:dyDescent="0.2">
      <c r="A1244" s="109"/>
      <c r="B1244" s="4"/>
      <c r="C1244" s="4"/>
      <c r="D1244" s="6"/>
      <c r="E1244" s="4"/>
      <c r="F1244" s="22"/>
      <c r="G1244" s="7"/>
      <c r="H1244" s="4"/>
      <c r="I1244" s="4"/>
      <c r="J1244" s="4"/>
      <c r="K1244" s="4"/>
      <c r="L1244" s="23"/>
      <c r="M1244" s="9"/>
      <c r="N1244" s="10"/>
      <c r="O1244" s="10"/>
      <c r="P1244" s="24"/>
      <c r="Q1244" s="12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</row>
    <row r="1245" spans="1:168" x14ac:dyDescent="0.2">
      <c r="A1245" s="109"/>
      <c r="B1245" s="4"/>
      <c r="C1245" s="4"/>
      <c r="D1245" s="6"/>
      <c r="E1245" s="4"/>
      <c r="F1245" s="22"/>
      <c r="G1245" s="7"/>
      <c r="H1245" s="4"/>
      <c r="I1245" s="4"/>
      <c r="J1245" s="4"/>
      <c r="K1245" s="4"/>
      <c r="L1245" s="23"/>
      <c r="M1245" s="9"/>
      <c r="N1245" s="10"/>
      <c r="O1245" s="10"/>
      <c r="P1245" s="24"/>
      <c r="Q1245" s="12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</row>
    <row r="1246" spans="1:168" x14ac:dyDescent="0.2">
      <c r="A1246" s="109"/>
      <c r="B1246" s="4"/>
      <c r="C1246" s="4"/>
      <c r="D1246" s="6"/>
      <c r="E1246" s="4"/>
      <c r="F1246" s="22"/>
      <c r="G1246" s="7"/>
      <c r="H1246" s="4"/>
      <c r="I1246" s="4"/>
      <c r="J1246" s="4"/>
      <c r="K1246" s="4"/>
      <c r="L1246" s="23"/>
      <c r="M1246" s="9"/>
      <c r="N1246" s="10"/>
      <c r="O1246" s="10"/>
      <c r="P1246" s="24"/>
      <c r="Q1246" s="12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</row>
    <row r="1247" spans="1:168" x14ac:dyDescent="0.2">
      <c r="A1247" s="109"/>
      <c r="B1247" s="4"/>
      <c r="C1247" s="4"/>
      <c r="D1247" s="6"/>
      <c r="E1247" s="4"/>
      <c r="F1247" s="22"/>
      <c r="G1247" s="7"/>
      <c r="H1247" s="4"/>
      <c r="I1247" s="4"/>
      <c r="J1247" s="4"/>
      <c r="K1247" s="4"/>
      <c r="L1247" s="23"/>
      <c r="M1247" s="9"/>
      <c r="N1247" s="10"/>
      <c r="O1247" s="10"/>
      <c r="P1247" s="24"/>
      <c r="Q1247" s="12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</row>
    <row r="1248" spans="1:168" x14ac:dyDescent="0.2">
      <c r="A1248" s="109"/>
      <c r="B1248" s="4"/>
      <c r="C1248" s="4"/>
      <c r="D1248" s="6"/>
      <c r="E1248" s="4"/>
      <c r="F1248" s="22"/>
      <c r="G1248" s="7"/>
      <c r="H1248" s="4"/>
      <c r="I1248" s="4"/>
      <c r="J1248" s="4"/>
      <c r="K1248" s="4"/>
      <c r="L1248" s="23"/>
      <c r="M1248" s="9"/>
      <c r="N1248" s="10"/>
      <c r="O1248" s="10"/>
      <c r="P1248" s="24"/>
      <c r="Q1248" s="12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</row>
    <row r="1249" spans="1:171" x14ac:dyDescent="0.2">
      <c r="A1249" s="109"/>
      <c r="B1249" s="4"/>
      <c r="C1249" s="4"/>
      <c r="D1249" s="6"/>
      <c r="E1249" s="4"/>
      <c r="F1249" s="22"/>
      <c r="G1249" s="7"/>
      <c r="H1249" s="4"/>
      <c r="I1249" s="4"/>
      <c r="J1249" s="4"/>
      <c r="K1249" s="4"/>
      <c r="L1249" s="23"/>
      <c r="M1249" s="9"/>
      <c r="N1249" s="10"/>
      <c r="O1249" s="10"/>
      <c r="P1249" s="24"/>
      <c r="Q1249" s="12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</row>
    <row r="1250" spans="1:171" x14ac:dyDescent="0.2">
      <c r="A1250" s="109"/>
      <c r="B1250" s="4"/>
      <c r="C1250" s="4"/>
      <c r="D1250" s="6"/>
      <c r="E1250" s="4"/>
      <c r="F1250" s="22"/>
      <c r="G1250" s="7"/>
      <c r="H1250" s="4"/>
      <c r="I1250" s="4"/>
      <c r="J1250" s="4"/>
      <c r="K1250" s="4"/>
      <c r="L1250" s="23"/>
      <c r="M1250" s="9"/>
      <c r="N1250" s="10"/>
      <c r="O1250" s="10"/>
      <c r="P1250" s="24"/>
      <c r="Q1250" s="12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</row>
    <row r="1251" spans="1:171" x14ac:dyDescent="0.2">
      <c r="A1251" s="109"/>
      <c r="B1251" s="4"/>
      <c r="C1251" s="4"/>
      <c r="D1251" s="6"/>
      <c r="E1251" s="4"/>
      <c r="F1251" s="22"/>
      <c r="G1251" s="7"/>
      <c r="H1251" s="4"/>
      <c r="I1251" s="4"/>
      <c r="J1251" s="4"/>
      <c r="K1251" s="4"/>
      <c r="L1251" s="23"/>
      <c r="M1251" s="9"/>
      <c r="N1251" s="10"/>
      <c r="O1251" s="10"/>
      <c r="P1251" s="24"/>
      <c r="Q1251" s="12"/>
      <c r="R1251" s="13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  <c r="FD1251" s="37"/>
      <c r="FE1251" s="37"/>
      <c r="FF1251" s="37"/>
      <c r="FG1251" s="37"/>
      <c r="FH1251" s="37"/>
      <c r="FI1251" s="37"/>
      <c r="FJ1251" s="37"/>
      <c r="FK1251" s="37"/>
      <c r="FL1251" s="37"/>
      <c r="FM1251" s="38"/>
      <c r="FN1251" s="38"/>
      <c r="FO1251" s="38"/>
    </row>
    <row r="1252" spans="1:171" x14ac:dyDescent="0.2">
      <c r="A1252" s="109"/>
      <c r="B1252" s="4"/>
      <c r="C1252" s="4"/>
      <c r="D1252" s="6"/>
      <c r="E1252" s="4"/>
      <c r="F1252" s="22"/>
      <c r="G1252" s="7"/>
      <c r="H1252" s="4"/>
      <c r="I1252" s="4"/>
      <c r="J1252" s="4"/>
      <c r="K1252" s="4"/>
      <c r="L1252" s="23"/>
      <c r="M1252" s="9"/>
      <c r="N1252" s="10"/>
      <c r="O1252" s="10"/>
      <c r="P1252" s="24"/>
      <c r="Q1252" s="12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</row>
    <row r="1253" spans="1:171" x14ac:dyDescent="0.2">
      <c r="A1253" s="109"/>
      <c r="B1253" s="4"/>
      <c r="C1253" s="4"/>
      <c r="D1253" s="6"/>
      <c r="E1253" s="4"/>
      <c r="F1253" s="22"/>
      <c r="G1253" s="7"/>
      <c r="H1253" s="4"/>
      <c r="I1253" s="4"/>
      <c r="J1253" s="4"/>
      <c r="K1253" s="4"/>
      <c r="L1253" s="23"/>
      <c r="M1253" s="9"/>
      <c r="N1253" s="10"/>
      <c r="O1253" s="10"/>
      <c r="P1253" s="24"/>
      <c r="Q1253" s="12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</row>
    <row r="1254" spans="1:171" x14ac:dyDescent="0.2">
      <c r="A1254" s="109"/>
      <c r="B1254" s="4"/>
      <c r="C1254" s="4"/>
      <c r="D1254" s="6"/>
      <c r="E1254" s="4"/>
      <c r="F1254" s="22"/>
      <c r="G1254" s="7"/>
      <c r="H1254" s="4"/>
      <c r="I1254" s="4"/>
      <c r="J1254" s="4"/>
      <c r="K1254" s="4"/>
      <c r="L1254" s="23"/>
      <c r="M1254" s="9"/>
      <c r="N1254" s="10"/>
      <c r="O1254" s="10"/>
      <c r="P1254" s="24"/>
      <c r="Q1254" s="12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</row>
    <row r="1255" spans="1:171" x14ac:dyDescent="0.2">
      <c r="A1255" s="109"/>
      <c r="B1255" s="4"/>
      <c r="C1255" s="4"/>
      <c r="D1255" s="6"/>
      <c r="E1255" s="4"/>
      <c r="F1255" s="22"/>
      <c r="G1255" s="7"/>
      <c r="H1255" s="4"/>
      <c r="I1255" s="4"/>
      <c r="J1255" s="4"/>
      <c r="K1255" s="4"/>
      <c r="L1255" s="23"/>
      <c r="M1255" s="9"/>
      <c r="N1255" s="10"/>
      <c r="O1255" s="10"/>
      <c r="P1255" s="24"/>
      <c r="Q1255" s="12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</row>
    <row r="1256" spans="1:171" x14ac:dyDescent="0.2">
      <c r="A1256" s="109"/>
      <c r="B1256" s="4"/>
      <c r="C1256" s="4"/>
      <c r="D1256" s="6"/>
      <c r="E1256" s="4"/>
      <c r="F1256" s="22"/>
      <c r="G1256" s="7"/>
      <c r="H1256" s="4"/>
      <c r="I1256" s="4"/>
      <c r="J1256" s="4"/>
      <c r="K1256" s="4"/>
      <c r="L1256" s="23"/>
      <c r="M1256" s="9"/>
      <c r="N1256" s="10"/>
      <c r="O1256" s="10"/>
      <c r="P1256" s="24"/>
      <c r="Q1256" s="12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</row>
    <row r="1257" spans="1:171" x14ac:dyDescent="0.2">
      <c r="A1257" s="109"/>
      <c r="B1257" s="4"/>
      <c r="C1257" s="4"/>
      <c r="D1257" s="6"/>
      <c r="E1257" s="4"/>
      <c r="F1257" s="22"/>
      <c r="G1257" s="7"/>
      <c r="H1257" s="4"/>
      <c r="I1257" s="4"/>
      <c r="J1257" s="4"/>
      <c r="K1257" s="4"/>
      <c r="L1257" s="23"/>
      <c r="M1257" s="9"/>
      <c r="N1257" s="10"/>
      <c r="O1257" s="10"/>
      <c r="P1257" s="24"/>
      <c r="Q1257" s="12"/>
      <c r="R1257" s="13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  <c r="FD1257" s="37"/>
      <c r="FE1257" s="37"/>
      <c r="FF1257" s="37"/>
      <c r="FG1257" s="37"/>
      <c r="FH1257" s="37"/>
      <c r="FI1257" s="37"/>
      <c r="FJ1257" s="37"/>
      <c r="FK1257" s="37"/>
      <c r="FL1257" s="37"/>
      <c r="FM1257" s="38"/>
      <c r="FN1257" s="38"/>
      <c r="FO1257" s="38"/>
    </row>
    <row r="1258" spans="1:171" x14ac:dyDescent="0.2">
      <c r="A1258" s="109"/>
      <c r="B1258" s="4"/>
      <c r="C1258" s="4"/>
      <c r="D1258" s="6"/>
      <c r="E1258" s="4"/>
      <c r="F1258" s="22"/>
      <c r="G1258" s="7"/>
      <c r="H1258" s="4"/>
      <c r="I1258" s="4"/>
      <c r="J1258" s="4"/>
      <c r="K1258" s="4"/>
      <c r="L1258" s="23"/>
      <c r="M1258" s="9"/>
      <c r="N1258" s="10"/>
      <c r="O1258" s="10"/>
      <c r="P1258" s="24"/>
      <c r="Q1258" s="12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</row>
    <row r="1259" spans="1:171" x14ac:dyDescent="0.2">
      <c r="A1259" s="109"/>
      <c r="B1259" s="4"/>
      <c r="C1259" s="4"/>
      <c r="D1259" s="6"/>
      <c r="E1259" s="4"/>
      <c r="F1259" s="22"/>
      <c r="G1259" s="7"/>
      <c r="H1259" s="4"/>
      <c r="I1259" s="4"/>
      <c r="J1259" s="4"/>
      <c r="K1259" s="4"/>
      <c r="L1259" s="23"/>
      <c r="M1259" s="9"/>
      <c r="N1259" s="10"/>
      <c r="O1259" s="10"/>
      <c r="P1259" s="24"/>
      <c r="Q1259" s="12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</row>
    <row r="1260" spans="1:171" x14ac:dyDescent="0.2">
      <c r="A1260" s="109"/>
      <c r="B1260" s="4"/>
      <c r="C1260" s="4"/>
      <c r="D1260" s="6"/>
      <c r="E1260" s="4"/>
      <c r="F1260" s="22"/>
      <c r="G1260" s="7"/>
      <c r="H1260" s="4"/>
      <c r="I1260" s="4"/>
      <c r="J1260" s="4"/>
      <c r="K1260" s="4"/>
      <c r="L1260" s="23"/>
      <c r="M1260" s="9"/>
      <c r="N1260" s="10"/>
      <c r="O1260" s="10"/>
      <c r="P1260" s="24"/>
      <c r="Q1260" s="12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</row>
    <row r="1261" spans="1:171" x14ac:dyDescent="0.2">
      <c r="A1261" s="109"/>
      <c r="B1261" s="4"/>
      <c r="C1261" s="4"/>
      <c r="D1261" s="6"/>
      <c r="E1261" s="4"/>
      <c r="F1261" s="22"/>
      <c r="G1261" s="7"/>
      <c r="H1261" s="4"/>
      <c r="I1261" s="4"/>
      <c r="J1261" s="4"/>
      <c r="K1261" s="4"/>
      <c r="L1261" s="23"/>
      <c r="M1261" s="9"/>
      <c r="N1261" s="10"/>
      <c r="O1261" s="10"/>
      <c r="P1261" s="24"/>
      <c r="Q1261" s="12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</row>
    <row r="1262" spans="1:171" x14ac:dyDescent="0.2">
      <c r="A1262" s="109"/>
      <c r="B1262" s="4"/>
      <c r="C1262" s="4"/>
      <c r="D1262" s="6"/>
      <c r="E1262" s="4"/>
      <c r="F1262" s="22"/>
      <c r="G1262" s="7"/>
      <c r="H1262" s="4"/>
      <c r="I1262" s="4"/>
      <c r="J1262" s="4"/>
      <c r="K1262" s="4"/>
      <c r="L1262" s="23"/>
      <c r="M1262" s="9"/>
      <c r="N1262" s="10"/>
      <c r="O1262" s="10"/>
      <c r="P1262" s="24"/>
      <c r="Q1262" s="12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</row>
    <row r="1263" spans="1:171" x14ac:dyDescent="0.2">
      <c r="A1263" s="109"/>
      <c r="B1263" s="4"/>
      <c r="C1263" s="4"/>
      <c r="D1263" s="6"/>
      <c r="E1263" s="4"/>
      <c r="F1263" s="22"/>
      <c r="G1263" s="7"/>
      <c r="H1263" s="4"/>
      <c r="I1263" s="4"/>
      <c r="J1263" s="4"/>
      <c r="K1263" s="4"/>
      <c r="L1263" s="23"/>
      <c r="M1263" s="9"/>
      <c r="N1263" s="10"/>
      <c r="O1263" s="10"/>
      <c r="P1263" s="24"/>
      <c r="Q1263" s="12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</row>
    <row r="1264" spans="1:171" x14ac:dyDescent="0.2">
      <c r="A1264" s="109"/>
      <c r="B1264" s="4"/>
      <c r="C1264" s="4"/>
      <c r="D1264" s="6"/>
      <c r="E1264" s="4"/>
      <c r="F1264" s="22"/>
      <c r="G1264" s="7"/>
      <c r="H1264" s="4"/>
      <c r="I1264" s="4"/>
      <c r="J1264" s="4"/>
      <c r="K1264" s="4"/>
      <c r="L1264" s="23"/>
      <c r="M1264" s="9"/>
      <c r="N1264" s="10"/>
      <c r="O1264" s="10"/>
      <c r="P1264" s="24"/>
      <c r="Q1264" s="12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</row>
    <row r="1265" spans="1:168" x14ac:dyDescent="0.2">
      <c r="A1265" s="109"/>
      <c r="B1265" s="4"/>
      <c r="C1265" s="4"/>
      <c r="D1265" s="6"/>
      <c r="E1265" s="4"/>
      <c r="F1265" s="22"/>
      <c r="G1265" s="7"/>
      <c r="H1265" s="4"/>
      <c r="I1265" s="4"/>
      <c r="J1265" s="4"/>
      <c r="K1265" s="4"/>
      <c r="L1265" s="23"/>
      <c r="M1265" s="9"/>
      <c r="N1265" s="10"/>
      <c r="O1265" s="10"/>
      <c r="P1265" s="24"/>
      <c r="Q1265" s="12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</row>
    <row r="1266" spans="1:168" x14ac:dyDescent="0.2">
      <c r="A1266" s="109"/>
      <c r="B1266" s="4"/>
      <c r="C1266" s="4"/>
      <c r="D1266" s="6"/>
      <c r="E1266" s="4"/>
      <c r="F1266" s="22"/>
      <c r="G1266" s="7"/>
      <c r="H1266" s="4"/>
      <c r="I1266" s="4"/>
      <c r="J1266" s="4"/>
      <c r="K1266" s="4"/>
      <c r="L1266" s="23"/>
      <c r="M1266" s="9"/>
      <c r="N1266" s="10"/>
      <c r="O1266" s="10"/>
      <c r="P1266" s="24"/>
      <c r="Q1266" s="12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</row>
    <row r="1267" spans="1:168" x14ac:dyDescent="0.2">
      <c r="A1267" s="109"/>
      <c r="B1267" s="4"/>
      <c r="C1267" s="4"/>
      <c r="D1267" s="6"/>
      <c r="E1267" s="4"/>
      <c r="F1267" s="22"/>
      <c r="G1267" s="7"/>
      <c r="H1267" s="4"/>
      <c r="I1267" s="4"/>
      <c r="J1267" s="4"/>
      <c r="K1267" s="4"/>
      <c r="L1267" s="23"/>
      <c r="M1267" s="9"/>
      <c r="N1267" s="10"/>
      <c r="O1267" s="10"/>
      <c r="P1267" s="24"/>
      <c r="Q1267" s="12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</row>
    <row r="1268" spans="1:168" x14ac:dyDescent="0.2">
      <c r="A1268" s="109"/>
      <c r="B1268" s="4"/>
      <c r="C1268" s="4"/>
      <c r="D1268" s="6"/>
      <c r="E1268" s="4"/>
      <c r="F1268" s="22"/>
      <c r="G1268" s="7"/>
      <c r="H1268" s="4"/>
      <c r="I1268" s="4"/>
      <c r="J1268" s="4"/>
      <c r="K1268" s="4"/>
      <c r="L1268" s="23"/>
      <c r="M1268" s="9"/>
      <c r="N1268" s="10"/>
      <c r="O1268" s="10"/>
      <c r="P1268" s="24"/>
      <c r="Q1268" s="12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</row>
    <row r="1269" spans="1:168" x14ac:dyDescent="0.2">
      <c r="A1269" s="109"/>
      <c r="B1269" s="4"/>
      <c r="C1269" s="4"/>
      <c r="D1269" s="6"/>
      <c r="E1269" s="4"/>
      <c r="F1269" s="22"/>
      <c r="G1269" s="7"/>
      <c r="H1269" s="4"/>
      <c r="I1269" s="4"/>
      <c r="J1269" s="4"/>
      <c r="K1269" s="4"/>
      <c r="L1269" s="23"/>
      <c r="M1269" s="9"/>
      <c r="N1269" s="10"/>
      <c r="O1269" s="10"/>
      <c r="P1269" s="24"/>
      <c r="Q1269" s="12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</row>
    <row r="1270" spans="1:168" x14ac:dyDescent="0.2">
      <c r="A1270" s="109"/>
      <c r="B1270" s="4"/>
      <c r="C1270" s="4"/>
      <c r="D1270" s="6"/>
      <c r="E1270" s="4"/>
      <c r="F1270" s="22"/>
      <c r="G1270" s="7"/>
      <c r="H1270" s="4"/>
      <c r="I1270" s="4"/>
      <c r="J1270" s="4"/>
      <c r="K1270" s="4"/>
      <c r="L1270" s="23"/>
      <c r="M1270" s="9"/>
      <c r="N1270" s="10"/>
      <c r="O1270" s="10"/>
      <c r="P1270" s="24"/>
      <c r="Q1270" s="12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</row>
    <row r="1271" spans="1:168" x14ac:dyDescent="0.2">
      <c r="A1271" s="109"/>
      <c r="B1271" s="4"/>
      <c r="C1271" s="4"/>
      <c r="D1271" s="6"/>
      <c r="E1271" s="4"/>
      <c r="F1271" s="22"/>
      <c r="G1271" s="7"/>
      <c r="H1271" s="4"/>
      <c r="I1271" s="4"/>
      <c r="J1271" s="4"/>
      <c r="K1271" s="4"/>
      <c r="L1271" s="23"/>
      <c r="M1271" s="9"/>
      <c r="N1271" s="10"/>
      <c r="O1271" s="10"/>
      <c r="P1271" s="24"/>
      <c r="Q1271" s="12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</row>
    <row r="1272" spans="1:168" x14ac:dyDescent="0.2">
      <c r="A1272" s="109"/>
      <c r="B1272" s="4"/>
      <c r="C1272" s="4"/>
      <c r="D1272" s="6"/>
      <c r="E1272" s="4"/>
      <c r="F1272" s="22"/>
      <c r="G1272" s="7"/>
      <c r="H1272" s="4"/>
      <c r="I1272" s="4"/>
      <c r="J1272" s="4"/>
      <c r="K1272" s="4"/>
      <c r="L1272" s="23"/>
      <c r="M1272" s="9"/>
      <c r="N1272" s="10"/>
      <c r="O1272" s="10"/>
      <c r="P1272" s="24"/>
      <c r="Q1272" s="12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</row>
    <row r="1273" spans="1:168" x14ac:dyDescent="0.2">
      <c r="A1273" s="109"/>
      <c r="B1273" s="4"/>
      <c r="C1273" s="4"/>
      <c r="D1273" s="6"/>
      <c r="E1273" s="4"/>
      <c r="F1273" s="22"/>
      <c r="G1273" s="7"/>
      <c r="H1273" s="4"/>
      <c r="I1273" s="4"/>
      <c r="J1273" s="4"/>
      <c r="K1273" s="4"/>
      <c r="L1273" s="23"/>
      <c r="M1273" s="9"/>
      <c r="N1273" s="10"/>
      <c r="O1273" s="10"/>
      <c r="P1273" s="24"/>
      <c r="Q1273" s="12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</row>
    <row r="1274" spans="1:168" x14ac:dyDescent="0.2">
      <c r="A1274" s="109"/>
      <c r="B1274" s="4"/>
      <c r="C1274" s="4"/>
      <c r="D1274" s="6"/>
      <c r="E1274" s="4"/>
      <c r="F1274" s="22"/>
      <c r="G1274" s="7"/>
      <c r="H1274" s="4"/>
      <c r="I1274" s="4"/>
      <c r="J1274" s="4"/>
      <c r="K1274" s="4"/>
      <c r="L1274" s="23"/>
      <c r="M1274" s="9"/>
      <c r="N1274" s="10"/>
      <c r="O1274" s="10"/>
      <c r="P1274" s="24"/>
      <c r="Q1274" s="12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</row>
    <row r="1275" spans="1:168" x14ac:dyDescent="0.2">
      <c r="A1275" s="109"/>
      <c r="B1275" s="4"/>
      <c r="C1275" s="4"/>
      <c r="D1275" s="6"/>
      <c r="E1275" s="4"/>
      <c r="F1275" s="22"/>
      <c r="G1275" s="7"/>
      <c r="H1275" s="4"/>
      <c r="I1275" s="4"/>
      <c r="J1275" s="4"/>
      <c r="K1275" s="4"/>
      <c r="L1275" s="23"/>
      <c r="M1275" s="9"/>
      <c r="N1275" s="10"/>
      <c r="O1275" s="10"/>
      <c r="P1275" s="24"/>
      <c r="Q1275" s="12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</row>
    <row r="1276" spans="1:168" x14ac:dyDescent="0.2">
      <c r="A1276" s="109"/>
      <c r="B1276" s="4"/>
      <c r="C1276" s="4"/>
      <c r="D1276" s="6"/>
      <c r="E1276" s="4"/>
      <c r="F1276" s="22"/>
      <c r="G1276" s="7"/>
      <c r="H1276" s="4"/>
      <c r="I1276" s="4"/>
      <c r="J1276" s="4"/>
      <c r="K1276" s="4"/>
      <c r="L1276" s="23"/>
      <c r="M1276" s="9"/>
      <c r="N1276" s="10"/>
      <c r="O1276" s="10"/>
      <c r="P1276" s="24"/>
      <c r="Q1276" s="12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</row>
    <row r="1277" spans="1:168" x14ac:dyDescent="0.2">
      <c r="A1277" s="109"/>
      <c r="B1277" s="4"/>
      <c r="C1277" s="4"/>
      <c r="D1277" s="6"/>
      <c r="E1277" s="4"/>
      <c r="F1277" s="22"/>
      <c r="G1277" s="7"/>
      <c r="H1277" s="4"/>
      <c r="I1277" s="4"/>
      <c r="J1277" s="4"/>
      <c r="K1277" s="4"/>
      <c r="L1277" s="23"/>
      <c r="M1277" s="9"/>
      <c r="N1277" s="10"/>
      <c r="O1277" s="10"/>
      <c r="P1277" s="24"/>
      <c r="Q1277" s="12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</row>
    <row r="1278" spans="1:168" x14ac:dyDescent="0.2">
      <c r="A1278" s="109"/>
      <c r="B1278" s="4"/>
      <c r="C1278" s="4"/>
      <c r="D1278" s="6"/>
      <c r="E1278" s="4"/>
      <c r="F1278" s="22"/>
      <c r="G1278" s="7"/>
      <c r="H1278" s="4"/>
      <c r="I1278" s="4"/>
      <c r="J1278" s="4"/>
      <c r="K1278" s="4"/>
      <c r="L1278" s="23"/>
      <c r="M1278" s="9"/>
      <c r="N1278" s="10"/>
      <c r="O1278" s="10"/>
      <c r="P1278" s="24"/>
      <c r="Q1278" s="12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</row>
    <row r="1279" spans="1:168" x14ac:dyDescent="0.2">
      <c r="A1279" s="109"/>
      <c r="B1279" s="4"/>
      <c r="C1279" s="4"/>
      <c r="D1279" s="6"/>
      <c r="E1279" s="4"/>
      <c r="F1279" s="22"/>
      <c r="G1279" s="7"/>
      <c r="H1279" s="4"/>
      <c r="I1279" s="4"/>
      <c r="J1279" s="4"/>
      <c r="K1279" s="4"/>
      <c r="L1279" s="23"/>
      <c r="M1279" s="9"/>
      <c r="N1279" s="10"/>
      <c r="O1279" s="10"/>
      <c r="P1279" s="24"/>
      <c r="Q1279" s="12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</row>
    <row r="1280" spans="1:168" x14ac:dyDescent="0.2">
      <c r="A1280" s="109"/>
      <c r="B1280" s="4"/>
      <c r="C1280" s="4"/>
      <c r="D1280" s="6"/>
      <c r="E1280" s="4"/>
      <c r="F1280" s="22"/>
      <c r="G1280" s="7"/>
      <c r="H1280" s="4"/>
      <c r="I1280" s="4"/>
      <c r="J1280" s="4"/>
      <c r="K1280" s="4"/>
      <c r="L1280" s="23"/>
      <c r="M1280" s="9"/>
      <c r="N1280" s="10"/>
      <c r="O1280" s="10"/>
      <c r="P1280" s="24"/>
      <c r="Q1280" s="12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</row>
    <row r="1281" spans="1:171" x14ac:dyDescent="0.2">
      <c r="A1281" s="109"/>
      <c r="B1281" s="4"/>
      <c r="C1281" s="4"/>
      <c r="D1281" s="6"/>
      <c r="E1281" s="4"/>
      <c r="F1281" s="22"/>
      <c r="G1281" s="7"/>
      <c r="H1281" s="4"/>
      <c r="I1281" s="4"/>
      <c r="J1281" s="4"/>
      <c r="K1281" s="4"/>
      <c r="L1281" s="23"/>
      <c r="M1281" s="9"/>
      <c r="N1281" s="10"/>
      <c r="O1281" s="10"/>
      <c r="P1281" s="24"/>
      <c r="Q1281" s="12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</row>
    <row r="1282" spans="1:171" x14ac:dyDescent="0.2">
      <c r="A1282" s="109"/>
      <c r="B1282" s="4"/>
      <c r="C1282" s="4"/>
      <c r="D1282" s="6"/>
      <c r="E1282" s="4"/>
      <c r="F1282" s="22"/>
      <c r="G1282" s="7"/>
      <c r="H1282" s="4"/>
      <c r="I1282" s="4"/>
      <c r="J1282" s="4"/>
      <c r="K1282" s="4"/>
      <c r="L1282" s="23"/>
      <c r="M1282" s="9"/>
      <c r="N1282" s="10"/>
      <c r="O1282" s="10"/>
      <c r="P1282" s="24"/>
      <c r="Q1282" s="12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</row>
    <row r="1283" spans="1:171" x14ac:dyDescent="0.2">
      <c r="A1283" s="109"/>
      <c r="B1283" s="4"/>
      <c r="C1283" s="4"/>
      <c r="D1283" s="6"/>
      <c r="E1283" s="4"/>
      <c r="F1283" s="22"/>
      <c r="G1283" s="7"/>
      <c r="H1283" s="4"/>
      <c r="I1283" s="4"/>
      <c r="J1283" s="4"/>
      <c r="K1283" s="4"/>
      <c r="L1283" s="23"/>
      <c r="M1283" s="9"/>
      <c r="N1283" s="10"/>
      <c r="O1283" s="10"/>
      <c r="P1283" s="24"/>
      <c r="Q1283" s="12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</row>
    <row r="1284" spans="1:171" x14ac:dyDescent="0.2">
      <c r="A1284" s="109"/>
      <c r="B1284" s="4"/>
      <c r="C1284" s="4"/>
      <c r="D1284" s="6"/>
      <c r="E1284" s="4"/>
      <c r="F1284" s="22"/>
      <c r="G1284" s="7"/>
      <c r="H1284" s="4"/>
      <c r="I1284" s="4"/>
      <c r="J1284" s="4"/>
      <c r="K1284" s="4"/>
      <c r="L1284" s="23"/>
      <c r="M1284" s="9"/>
      <c r="N1284" s="10"/>
      <c r="O1284" s="10"/>
      <c r="P1284" s="24"/>
      <c r="Q1284" s="12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</row>
    <row r="1285" spans="1:171" x14ac:dyDescent="0.2">
      <c r="A1285" s="109"/>
      <c r="B1285" s="4"/>
      <c r="C1285" s="4"/>
      <c r="D1285" s="6"/>
      <c r="E1285" s="4"/>
      <c r="F1285" s="22"/>
      <c r="G1285" s="7"/>
      <c r="H1285" s="4"/>
      <c r="I1285" s="4"/>
      <c r="J1285" s="4"/>
      <c r="K1285" s="4"/>
      <c r="L1285" s="23"/>
      <c r="M1285" s="9"/>
      <c r="N1285" s="10"/>
      <c r="O1285" s="10"/>
      <c r="P1285" s="24"/>
      <c r="Q1285" s="12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</row>
    <row r="1286" spans="1:171" x14ac:dyDescent="0.2">
      <c r="A1286" s="109"/>
      <c r="B1286" s="4"/>
      <c r="C1286" s="4"/>
      <c r="D1286" s="6"/>
      <c r="E1286" s="4"/>
      <c r="F1286" s="22"/>
      <c r="G1286" s="7"/>
      <c r="H1286" s="4"/>
      <c r="I1286" s="4"/>
      <c r="J1286" s="4"/>
      <c r="K1286" s="4"/>
      <c r="L1286" s="23"/>
      <c r="M1286" s="9"/>
      <c r="N1286" s="10"/>
      <c r="O1286" s="10"/>
      <c r="P1286" s="24"/>
      <c r="Q1286" s="12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</row>
    <row r="1287" spans="1:171" x14ac:dyDescent="0.2">
      <c r="A1287" s="109"/>
      <c r="B1287" s="4"/>
      <c r="C1287" s="4"/>
      <c r="D1287" s="6"/>
      <c r="E1287" s="4"/>
      <c r="F1287" s="22"/>
      <c r="G1287" s="7"/>
      <c r="H1287" s="4"/>
      <c r="I1287" s="4"/>
      <c r="J1287" s="4"/>
      <c r="K1287" s="4"/>
      <c r="L1287" s="23"/>
      <c r="M1287" s="9"/>
      <c r="N1287" s="10"/>
      <c r="O1287" s="10"/>
      <c r="P1287" s="24"/>
      <c r="Q1287" s="12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</row>
    <row r="1288" spans="1:171" x14ac:dyDescent="0.2">
      <c r="A1288" s="109"/>
      <c r="B1288" s="4"/>
      <c r="C1288" s="4"/>
      <c r="D1288" s="6"/>
      <c r="E1288" s="4"/>
      <c r="F1288" s="22"/>
      <c r="G1288" s="7"/>
      <c r="H1288" s="4"/>
      <c r="I1288" s="4"/>
      <c r="J1288" s="4"/>
      <c r="K1288" s="4"/>
      <c r="L1288" s="23"/>
      <c r="M1288" s="9"/>
      <c r="N1288" s="10"/>
      <c r="O1288" s="10"/>
      <c r="P1288" s="24"/>
      <c r="Q1288" s="12"/>
      <c r="R1288" s="13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  <c r="FD1288" s="37"/>
      <c r="FE1288" s="37"/>
      <c r="FF1288" s="37"/>
      <c r="FG1288" s="37"/>
      <c r="FH1288" s="37"/>
      <c r="FI1288" s="37"/>
      <c r="FJ1288" s="37"/>
      <c r="FK1288" s="37"/>
      <c r="FL1288" s="37"/>
      <c r="FM1288" s="38"/>
      <c r="FN1288" s="38"/>
      <c r="FO1288" s="38"/>
    </row>
    <row r="1289" spans="1:171" x14ac:dyDescent="0.2">
      <c r="A1289" s="109"/>
      <c r="B1289" s="4"/>
      <c r="C1289" s="4"/>
      <c r="D1289" s="6"/>
      <c r="E1289" s="4"/>
      <c r="F1289" s="22"/>
      <c r="G1289" s="7"/>
      <c r="H1289" s="4"/>
      <c r="I1289" s="4"/>
      <c r="J1289" s="4"/>
      <c r="K1289" s="4"/>
      <c r="L1289" s="23"/>
      <c r="M1289" s="9"/>
      <c r="N1289" s="10"/>
      <c r="O1289" s="10"/>
      <c r="P1289" s="24"/>
      <c r="Q1289" s="12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</row>
    <row r="1290" spans="1:171" x14ac:dyDescent="0.2">
      <c r="A1290" s="109"/>
      <c r="B1290" s="4"/>
      <c r="C1290" s="4"/>
      <c r="D1290" s="6"/>
      <c r="E1290" s="4"/>
      <c r="F1290" s="22"/>
      <c r="G1290" s="7"/>
      <c r="H1290" s="4"/>
      <c r="I1290" s="4"/>
      <c r="J1290" s="4"/>
      <c r="K1290" s="4"/>
      <c r="L1290" s="23"/>
      <c r="M1290" s="9"/>
      <c r="N1290" s="10"/>
      <c r="O1290" s="10"/>
      <c r="P1290" s="24"/>
      <c r="Q1290" s="12"/>
      <c r="R1290" s="13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  <c r="FK1290" s="37"/>
      <c r="FL1290" s="37"/>
      <c r="FM1290" s="38"/>
      <c r="FN1290" s="38"/>
      <c r="FO1290" s="38"/>
    </row>
    <row r="1291" spans="1:171" x14ac:dyDescent="0.2">
      <c r="A1291" s="109"/>
      <c r="B1291" s="4"/>
      <c r="C1291" s="4"/>
      <c r="D1291" s="6"/>
      <c r="E1291" s="4"/>
      <c r="F1291" s="22"/>
      <c r="G1291" s="7"/>
      <c r="H1291" s="4"/>
      <c r="I1291" s="4"/>
      <c r="J1291" s="4"/>
      <c r="K1291" s="4"/>
      <c r="L1291" s="23"/>
      <c r="M1291" s="9"/>
      <c r="N1291" s="10"/>
      <c r="O1291" s="10"/>
      <c r="P1291" s="24"/>
      <c r="Q1291" s="12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</row>
    <row r="1292" spans="1:171" x14ac:dyDescent="0.2">
      <c r="A1292" s="109"/>
      <c r="B1292" s="4"/>
      <c r="C1292" s="4"/>
      <c r="D1292" s="6"/>
      <c r="E1292" s="4"/>
      <c r="F1292" s="22"/>
      <c r="G1292" s="7"/>
      <c r="H1292" s="4"/>
      <c r="I1292" s="4"/>
      <c r="J1292" s="4"/>
      <c r="K1292" s="4"/>
      <c r="L1292" s="23"/>
      <c r="M1292" s="9"/>
      <c r="N1292" s="10"/>
      <c r="O1292" s="10"/>
      <c r="P1292" s="24"/>
      <c r="Q1292" s="12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</row>
    <row r="1293" spans="1:171" x14ac:dyDescent="0.2">
      <c r="A1293" s="109"/>
      <c r="B1293" s="4"/>
      <c r="C1293" s="4"/>
      <c r="D1293" s="6"/>
      <c r="E1293" s="4"/>
      <c r="F1293" s="22"/>
      <c r="G1293" s="7"/>
      <c r="H1293" s="4"/>
      <c r="I1293" s="4"/>
      <c r="J1293" s="4"/>
      <c r="K1293" s="4"/>
      <c r="L1293" s="23"/>
      <c r="M1293" s="9"/>
      <c r="N1293" s="10"/>
      <c r="O1293" s="10"/>
      <c r="P1293" s="24"/>
      <c r="Q1293" s="12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</row>
    <row r="1294" spans="1:171" x14ac:dyDescent="0.2">
      <c r="A1294" s="109"/>
      <c r="B1294" s="4"/>
      <c r="C1294" s="4"/>
      <c r="D1294" s="6"/>
      <c r="E1294" s="4"/>
      <c r="F1294" s="22"/>
      <c r="G1294" s="7"/>
      <c r="H1294" s="4"/>
      <c r="I1294" s="4"/>
      <c r="J1294" s="4"/>
      <c r="K1294" s="4"/>
      <c r="L1294" s="23"/>
      <c r="M1294" s="9"/>
      <c r="N1294" s="10"/>
      <c r="O1294" s="10"/>
      <c r="P1294" s="24"/>
      <c r="Q1294" s="12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</row>
    <row r="1295" spans="1:171" x14ac:dyDescent="0.2">
      <c r="A1295" s="109"/>
      <c r="B1295" s="4"/>
      <c r="C1295" s="4"/>
      <c r="D1295" s="6"/>
      <c r="E1295" s="4"/>
      <c r="F1295" s="22"/>
      <c r="G1295" s="7"/>
      <c r="H1295" s="4"/>
      <c r="I1295" s="4"/>
      <c r="J1295" s="4"/>
      <c r="K1295" s="4"/>
      <c r="L1295" s="23"/>
      <c r="M1295" s="9"/>
      <c r="N1295" s="10"/>
      <c r="O1295" s="10"/>
      <c r="P1295" s="24"/>
      <c r="Q1295" s="12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</row>
    <row r="1296" spans="1:171" x14ac:dyDescent="0.2">
      <c r="A1296" s="109"/>
      <c r="B1296" s="4"/>
      <c r="C1296" s="4"/>
      <c r="D1296" s="6"/>
      <c r="E1296" s="4"/>
      <c r="F1296" s="22"/>
      <c r="G1296" s="7"/>
      <c r="H1296" s="4"/>
      <c r="I1296" s="4"/>
      <c r="J1296" s="4"/>
      <c r="K1296" s="4"/>
      <c r="L1296" s="23"/>
      <c r="M1296" s="9"/>
      <c r="N1296" s="10"/>
      <c r="O1296" s="10"/>
      <c r="P1296" s="24"/>
      <c r="Q1296" s="12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</row>
    <row r="1297" spans="1:168" x14ac:dyDescent="0.2">
      <c r="A1297" s="109"/>
      <c r="B1297" s="4"/>
      <c r="C1297" s="4"/>
      <c r="D1297" s="6"/>
      <c r="E1297" s="4"/>
      <c r="F1297" s="22"/>
      <c r="G1297" s="7"/>
      <c r="H1297" s="4"/>
      <c r="I1297" s="4"/>
      <c r="J1297" s="4"/>
      <c r="K1297" s="4"/>
      <c r="L1297" s="23"/>
      <c r="M1297" s="9"/>
      <c r="N1297" s="10"/>
      <c r="O1297" s="10"/>
      <c r="P1297" s="24"/>
      <c r="Q1297" s="12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</row>
    <row r="1298" spans="1:168" x14ac:dyDescent="0.2">
      <c r="A1298" s="109"/>
      <c r="B1298" s="4"/>
      <c r="C1298" s="4"/>
      <c r="D1298" s="6"/>
      <c r="E1298" s="4"/>
      <c r="F1298" s="22"/>
      <c r="G1298" s="7"/>
      <c r="H1298" s="4"/>
      <c r="I1298" s="4"/>
      <c r="J1298" s="4"/>
      <c r="K1298" s="4"/>
      <c r="L1298" s="23"/>
      <c r="M1298" s="9"/>
      <c r="N1298" s="10"/>
      <c r="O1298" s="10"/>
      <c r="P1298" s="24"/>
      <c r="Q1298" s="12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</row>
    <row r="1299" spans="1:168" x14ac:dyDescent="0.2">
      <c r="A1299" s="109"/>
      <c r="B1299" s="4"/>
      <c r="C1299" s="4"/>
      <c r="D1299" s="6"/>
      <c r="E1299" s="4"/>
      <c r="F1299" s="22"/>
      <c r="G1299" s="7"/>
      <c r="H1299" s="4"/>
      <c r="I1299" s="4"/>
      <c r="J1299" s="4"/>
      <c r="K1299" s="4"/>
      <c r="L1299" s="23"/>
      <c r="M1299" s="9"/>
      <c r="N1299" s="10"/>
      <c r="O1299" s="10"/>
      <c r="P1299" s="24"/>
      <c r="Q1299" s="12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</row>
    <row r="1300" spans="1:168" x14ac:dyDescent="0.2">
      <c r="A1300" s="109"/>
      <c r="B1300" s="4"/>
      <c r="C1300" s="4"/>
      <c r="D1300" s="6"/>
      <c r="E1300" s="4"/>
      <c r="F1300" s="22"/>
      <c r="G1300" s="7"/>
      <c r="H1300" s="4"/>
      <c r="I1300" s="4"/>
      <c r="J1300" s="4"/>
      <c r="K1300" s="4"/>
      <c r="L1300" s="23"/>
      <c r="M1300" s="9"/>
      <c r="N1300" s="10"/>
      <c r="O1300" s="10"/>
      <c r="P1300" s="24"/>
      <c r="Q1300" s="12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</row>
    <row r="1301" spans="1:168" x14ac:dyDescent="0.2">
      <c r="A1301" s="109"/>
      <c r="B1301" s="4"/>
      <c r="C1301" s="4"/>
      <c r="D1301" s="6"/>
      <c r="E1301" s="4"/>
      <c r="F1301" s="22"/>
      <c r="G1301" s="7"/>
      <c r="H1301" s="4"/>
      <c r="I1301" s="4"/>
      <c r="J1301" s="4"/>
      <c r="K1301" s="4"/>
      <c r="L1301" s="23"/>
      <c r="M1301" s="9"/>
      <c r="N1301" s="10"/>
      <c r="O1301" s="10"/>
      <c r="P1301" s="24"/>
      <c r="Q1301" s="12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</row>
    <row r="1302" spans="1:168" x14ac:dyDescent="0.2">
      <c r="A1302" s="109"/>
      <c r="B1302" s="4"/>
      <c r="C1302" s="4"/>
      <c r="D1302" s="6"/>
      <c r="E1302" s="4"/>
      <c r="F1302" s="22"/>
      <c r="G1302" s="7"/>
      <c r="H1302" s="4"/>
      <c r="I1302" s="4"/>
      <c r="J1302" s="4"/>
      <c r="K1302" s="4"/>
      <c r="L1302" s="23"/>
      <c r="M1302" s="9"/>
      <c r="N1302" s="10"/>
      <c r="O1302" s="10"/>
      <c r="P1302" s="24"/>
      <c r="Q1302" s="12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</row>
    <row r="1303" spans="1:168" x14ac:dyDescent="0.2">
      <c r="A1303" s="109"/>
      <c r="B1303" s="4"/>
      <c r="C1303" s="4"/>
      <c r="D1303" s="6"/>
      <c r="E1303" s="4"/>
      <c r="F1303" s="22"/>
      <c r="G1303" s="7"/>
      <c r="H1303" s="4"/>
      <c r="I1303" s="4"/>
      <c r="J1303" s="4"/>
      <c r="K1303" s="4"/>
      <c r="L1303" s="23"/>
      <c r="M1303" s="9"/>
      <c r="N1303" s="10"/>
      <c r="O1303" s="10"/>
      <c r="P1303" s="24"/>
      <c r="Q1303" s="12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</row>
    <row r="1304" spans="1:168" x14ac:dyDescent="0.2">
      <c r="A1304" s="109"/>
      <c r="B1304" s="4"/>
      <c r="C1304" s="4"/>
      <c r="D1304" s="6"/>
      <c r="E1304" s="4"/>
      <c r="F1304" s="22"/>
      <c r="G1304" s="7"/>
      <c r="H1304" s="4"/>
      <c r="I1304" s="4"/>
      <c r="J1304" s="4"/>
      <c r="K1304" s="4"/>
      <c r="L1304" s="23"/>
      <c r="M1304" s="9"/>
      <c r="N1304" s="10"/>
      <c r="O1304" s="10"/>
      <c r="P1304" s="24"/>
      <c r="Q1304" s="12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</row>
    <row r="1305" spans="1:168" x14ac:dyDescent="0.2">
      <c r="A1305" s="109"/>
      <c r="B1305" s="4"/>
      <c r="C1305" s="4"/>
      <c r="D1305" s="6"/>
      <c r="E1305" s="4"/>
      <c r="F1305" s="22"/>
      <c r="G1305" s="7"/>
      <c r="H1305" s="4"/>
      <c r="I1305" s="4"/>
      <c r="J1305" s="4"/>
      <c r="K1305" s="4"/>
      <c r="L1305" s="23"/>
      <c r="M1305" s="9"/>
      <c r="N1305" s="10"/>
      <c r="O1305" s="10"/>
      <c r="P1305" s="24"/>
      <c r="Q1305" s="12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</row>
    <row r="1306" spans="1:168" x14ac:dyDescent="0.2">
      <c r="A1306" s="109"/>
      <c r="B1306" s="4"/>
      <c r="C1306" s="4"/>
      <c r="D1306" s="6"/>
      <c r="E1306" s="4"/>
      <c r="F1306" s="22"/>
      <c r="G1306" s="7"/>
      <c r="H1306" s="4"/>
      <c r="I1306" s="4"/>
      <c r="J1306" s="4"/>
      <c r="K1306" s="4"/>
      <c r="L1306" s="23"/>
      <c r="M1306" s="9"/>
      <c r="N1306" s="10"/>
      <c r="O1306" s="10"/>
      <c r="P1306" s="24"/>
      <c r="Q1306" s="12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</row>
    <row r="1307" spans="1:168" x14ac:dyDescent="0.2">
      <c r="A1307" s="109"/>
      <c r="B1307" s="4"/>
      <c r="C1307" s="4"/>
      <c r="D1307" s="6"/>
      <c r="E1307" s="4"/>
      <c r="F1307" s="22"/>
      <c r="G1307" s="7"/>
      <c r="H1307" s="4"/>
      <c r="I1307" s="4"/>
      <c r="J1307" s="4"/>
      <c r="K1307" s="4"/>
      <c r="L1307" s="23"/>
      <c r="M1307" s="9"/>
      <c r="N1307" s="10"/>
      <c r="O1307" s="10"/>
      <c r="P1307" s="24"/>
      <c r="Q1307" s="12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</row>
    <row r="1308" spans="1:168" x14ac:dyDescent="0.2">
      <c r="A1308" s="109"/>
      <c r="B1308" s="4"/>
      <c r="C1308" s="4"/>
      <c r="D1308" s="6"/>
      <c r="E1308" s="4"/>
      <c r="F1308" s="22"/>
      <c r="G1308" s="7"/>
      <c r="H1308" s="4"/>
      <c r="I1308" s="4"/>
      <c r="J1308" s="4"/>
      <c r="K1308" s="4"/>
      <c r="L1308" s="23"/>
      <c r="M1308" s="9"/>
      <c r="N1308" s="10"/>
      <c r="O1308" s="10"/>
      <c r="P1308" s="24"/>
      <c r="Q1308" s="12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</row>
    <row r="1309" spans="1:168" x14ac:dyDescent="0.2">
      <c r="A1309" s="109"/>
      <c r="B1309" s="4"/>
      <c r="C1309" s="4"/>
      <c r="D1309" s="6"/>
      <c r="E1309" s="4"/>
      <c r="F1309" s="22"/>
      <c r="G1309" s="7"/>
      <c r="H1309" s="4"/>
      <c r="I1309" s="4"/>
      <c r="J1309" s="4"/>
      <c r="K1309" s="4"/>
      <c r="L1309" s="23"/>
      <c r="M1309" s="9"/>
      <c r="N1309" s="10"/>
      <c r="O1309" s="10"/>
      <c r="P1309" s="24"/>
      <c r="Q1309" s="12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</row>
    <row r="1310" spans="1:168" x14ac:dyDescent="0.2">
      <c r="A1310" s="109"/>
      <c r="B1310" s="4"/>
      <c r="C1310" s="4"/>
      <c r="D1310" s="6"/>
      <c r="E1310" s="4"/>
      <c r="F1310" s="22"/>
      <c r="G1310" s="7"/>
      <c r="H1310" s="4"/>
      <c r="I1310" s="4"/>
      <c r="J1310" s="4"/>
      <c r="K1310" s="4"/>
      <c r="L1310" s="23"/>
      <c r="M1310" s="9"/>
      <c r="N1310" s="10"/>
      <c r="O1310" s="10"/>
      <c r="P1310" s="24"/>
      <c r="Q1310" s="12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</row>
    <row r="1311" spans="1:168" x14ac:dyDescent="0.2">
      <c r="A1311" s="109"/>
      <c r="B1311" s="4"/>
      <c r="C1311" s="4"/>
      <c r="D1311" s="6"/>
      <c r="E1311" s="4"/>
      <c r="F1311" s="22"/>
      <c r="G1311" s="7"/>
      <c r="H1311" s="4"/>
      <c r="I1311" s="4"/>
      <c r="J1311" s="4"/>
      <c r="K1311" s="4"/>
      <c r="L1311" s="23"/>
      <c r="M1311" s="9"/>
      <c r="N1311" s="10"/>
      <c r="O1311" s="10"/>
      <c r="P1311" s="24"/>
      <c r="Q1311" s="12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</row>
    <row r="1312" spans="1:168" x14ac:dyDescent="0.2">
      <c r="A1312" s="109"/>
      <c r="B1312" s="4"/>
      <c r="C1312" s="4"/>
      <c r="D1312" s="6"/>
      <c r="E1312" s="4"/>
      <c r="F1312" s="22"/>
      <c r="G1312" s="7"/>
      <c r="H1312" s="4"/>
      <c r="I1312" s="4"/>
      <c r="J1312" s="4"/>
      <c r="K1312" s="4"/>
      <c r="L1312" s="23"/>
      <c r="M1312" s="9"/>
      <c r="N1312" s="10"/>
      <c r="O1312" s="10"/>
      <c r="P1312" s="24"/>
      <c r="Q1312" s="12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</row>
    <row r="1313" spans="1:171" x14ac:dyDescent="0.2">
      <c r="A1313" s="109"/>
      <c r="B1313" s="4"/>
      <c r="C1313" s="4"/>
      <c r="D1313" s="6"/>
      <c r="E1313" s="4"/>
      <c r="F1313" s="22"/>
      <c r="G1313" s="7"/>
      <c r="H1313" s="4"/>
      <c r="I1313" s="4"/>
      <c r="J1313" s="4"/>
      <c r="K1313" s="4"/>
      <c r="L1313" s="23"/>
      <c r="M1313" s="9"/>
      <c r="N1313" s="10"/>
      <c r="O1313" s="10"/>
      <c r="P1313" s="24"/>
      <c r="Q1313" s="12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</row>
    <row r="1314" spans="1:171" x14ac:dyDescent="0.2">
      <c r="A1314" s="109"/>
      <c r="B1314" s="4"/>
      <c r="C1314" s="4"/>
      <c r="D1314" s="6"/>
      <c r="E1314" s="4"/>
      <c r="F1314" s="22"/>
      <c r="G1314" s="7"/>
      <c r="H1314" s="4"/>
      <c r="I1314" s="4"/>
      <c r="J1314" s="4"/>
      <c r="K1314" s="4"/>
      <c r="L1314" s="23"/>
      <c r="M1314" s="9"/>
      <c r="N1314" s="10"/>
      <c r="O1314" s="10"/>
      <c r="P1314" s="24"/>
      <c r="Q1314" s="12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</row>
    <row r="1315" spans="1:171" x14ac:dyDescent="0.2">
      <c r="A1315" s="109"/>
      <c r="B1315" s="4"/>
      <c r="C1315" s="4"/>
      <c r="D1315" s="6"/>
      <c r="E1315" s="4"/>
      <c r="F1315" s="22"/>
      <c r="G1315" s="7"/>
      <c r="H1315" s="4"/>
      <c r="I1315" s="4"/>
      <c r="J1315" s="4"/>
      <c r="K1315" s="4"/>
      <c r="L1315" s="23"/>
      <c r="M1315" s="9"/>
      <c r="N1315" s="10"/>
      <c r="O1315" s="10"/>
      <c r="P1315" s="24"/>
      <c r="Q1315" s="12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</row>
    <row r="1316" spans="1:171" x14ac:dyDescent="0.2">
      <c r="A1316" s="109"/>
      <c r="B1316" s="4"/>
      <c r="C1316" s="4"/>
      <c r="D1316" s="6"/>
      <c r="E1316" s="4"/>
      <c r="F1316" s="22"/>
      <c r="G1316" s="7"/>
      <c r="H1316" s="4"/>
      <c r="I1316" s="4"/>
      <c r="J1316" s="4"/>
      <c r="K1316" s="4"/>
      <c r="L1316" s="23"/>
      <c r="M1316" s="9"/>
      <c r="N1316" s="10"/>
      <c r="O1316" s="10"/>
      <c r="P1316" s="24"/>
      <c r="Q1316" s="12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</row>
    <row r="1317" spans="1:171" x14ac:dyDescent="0.2">
      <c r="A1317" s="109"/>
      <c r="B1317" s="4"/>
      <c r="C1317" s="4"/>
      <c r="D1317" s="6"/>
      <c r="E1317" s="4"/>
      <c r="F1317" s="22"/>
      <c r="G1317" s="7"/>
      <c r="H1317" s="4"/>
      <c r="I1317" s="4"/>
      <c r="J1317" s="4"/>
      <c r="K1317" s="4"/>
      <c r="L1317" s="23"/>
      <c r="M1317" s="9"/>
      <c r="N1317" s="10"/>
      <c r="O1317" s="10"/>
      <c r="P1317" s="24"/>
      <c r="Q1317" s="12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</row>
    <row r="1318" spans="1:171" x14ac:dyDescent="0.2">
      <c r="A1318" s="109"/>
      <c r="B1318" s="4"/>
      <c r="C1318" s="4"/>
      <c r="D1318" s="6"/>
      <c r="E1318" s="4"/>
      <c r="F1318" s="22"/>
      <c r="G1318" s="7"/>
      <c r="H1318" s="4"/>
      <c r="I1318" s="4"/>
      <c r="J1318" s="4"/>
      <c r="K1318" s="4"/>
      <c r="L1318" s="23"/>
      <c r="M1318" s="9"/>
      <c r="N1318" s="10"/>
      <c r="O1318" s="10"/>
      <c r="P1318" s="24"/>
      <c r="Q1318" s="12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</row>
    <row r="1319" spans="1:171" x14ac:dyDescent="0.2">
      <c r="A1319" s="109"/>
      <c r="B1319" s="4"/>
      <c r="C1319" s="4"/>
      <c r="D1319" s="6"/>
      <c r="E1319" s="4"/>
      <c r="F1319" s="22"/>
      <c r="G1319" s="7"/>
      <c r="H1319" s="4"/>
      <c r="I1319" s="4"/>
      <c r="J1319" s="4"/>
      <c r="K1319" s="4"/>
      <c r="L1319" s="23"/>
      <c r="M1319" s="9"/>
      <c r="N1319" s="10"/>
      <c r="O1319" s="10"/>
      <c r="P1319" s="24"/>
      <c r="Q1319" s="12"/>
      <c r="R1319" s="13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  <c r="FD1319" s="37"/>
      <c r="FE1319" s="37"/>
      <c r="FF1319" s="37"/>
      <c r="FG1319" s="37"/>
      <c r="FH1319" s="37"/>
      <c r="FI1319" s="37"/>
      <c r="FJ1319" s="37"/>
      <c r="FK1319" s="37"/>
      <c r="FL1319" s="37"/>
      <c r="FM1319" s="38"/>
      <c r="FN1319" s="38"/>
      <c r="FO1319" s="38"/>
    </row>
    <row r="1320" spans="1:171" x14ac:dyDescent="0.2">
      <c r="A1320" s="109"/>
      <c r="B1320" s="4"/>
      <c r="C1320" s="4"/>
      <c r="D1320" s="6"/>
      <c r="E1320" s="4"/>
      <c r="F1320" s="22"/>
      <c r="G1320" s="7"/>
      <c r="H1320" s="4"/>
      <c r="I1320" s="4"/>
      <c r="J1320" s="4"/>
      <c r="K1320" s="4"/>
      <c r="L1320" s="23"/>
      <c r="M1320" s="9"/>
      <c r="N1320" s="10"/>
      <c r="O1320" s="10"/>
      <c r="P1320" s="24"/>
      <c r="Q1320" s="12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</row>
    <row r="1321" spans="1:171" x14ac:dyDescent="0.2">
      <c r="A1321" s="109"/>
      <c r="B1321" s="4"/>
      <c r="C1321" s="4"/>
      <c r="D1321" s="6"/>
      <c r="E1321" s="4"/>
      <c r="F1321" s="22"/>
      <c r="G1321" s="7"/>
      <c r="H1321" s="4"/>
      <c r="I1321" s="4"/>
      <c r="J1321" s="4"/>
      <c r="K1321" s="4"/>
      <c r="L1321" s="23"/>
      <c r="M1321" s="9"/>
      <c r="N1321" s="10"/>
      <c r="O1321" s="10"/>
      <c r="P1321" s="24"/>
      <c r="Q1321" s="12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</row>
    <row r="1322" spans="1:171" x14ac:dyDescent="0.2">
      <c r="A1322" s="109"/>
      <c r="B1322" s="4"/>
      <c r="C1322" s="4"/>
      <c r="D1322" s="6"/>
      <c r="E1322" s="4"/>
      <c r="F1322" s="22"/>
      <c r="G1322" s="7"/>
      <c r="H1322" s="4"/>
      <c r="I1322" s="4"/>
      <c r="J1322" s="4"/>
      <c r="K1322" s="4"/>
      <c r="L1322" s="23"/>
      <c r="M1322" s="9"/>
      <c r="N1322" s="10"/>
      <c r="O1322" s="10"/>
      <c r="P1322" s="24"/>
      <c r="Q1322" s="12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</row>
    <row r="1323" spans="1:171" x14ac:dyDescent="0.2">
      <c r="A1323" s="109"/>
      <c r="B1323" s="4"/>
      <c r="C1323" s="4"/>
      <c r="D1323" s="6"/>
      <c r="E1323" s="4"/>
      <c r="F1323" s="22"/>
      <c r="G1323" s="7"/>
      <c r="H1323" s="4"/>
      <c r="I1323" s="4"/>
      <c r="J1323" s="4"/>
      <c r="K1323" s="4"/>
      <c r="L1323" s="23"/>
      <c r="M1323" s="9"/>
      <c r="N1323" s="10"/>
      <c r="O1323" s="10"/>
      <c r="P1323" s="24"/>
      <c r="Q1323" s="12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</row>
    <row r="1324" spans="1:171" x14ac:dyDescent="0.2">
      <c r="A1324" s="109"/>
      <c r="B1324" s="4"/>
      <c r="C1324" s="4"/>
      <c r="D1324" s="6"/>
      <c r="E1324" s="4"/>
      <c r="F1324" s="22"/>
      <c r="G1324" s="7"/>
      <c r="H1324" s="4"/>
      <c r="I1324" s="4"/>
      <c r="J1324" s="4"/>
      <c r="K1324" s="4"/>
      <c r="L1324" s="23"/>
      <c r="M1324" s="9"/>
      <c r="N1324" s="10"/>
      <c r="O1324" s="10"/>
      <c r="P1324" s="24"/>
      <c r="Q1324" s="12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</row>
    <row r="1325" spans="1:171" x14ac:dyDescent="0.2">
      <c r="A1325" s="109"/>
      <c r="B1325" s="4"/>
      <c r="C1325" s="4"/>
      <c r="D1325" s="6"/>
      <c r="E1325" s="4"/>
      <c r="F1325" s="22"/>
      <c r="G1325" s="7"/>
      <c r="H1325" s="4"/>
      <c r="I1325" s="4"/>
      <c r="J1325" s="4"/>
      <c r="K1325" s="4"/>
      <c r="L1325" s="23"/>
      <c r="M1325" s="9"/>
      <c r="N1325" s="10"/>
      <c r="O1325" s="10"/>
      <c r="P1325" s="24"/>
      <c r="Q1325" s="12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</row>
    <row r="1326" spans="1:171" x14ac:dyDescent="0.2">
      <c r="A1326" s="109"/>
      <c r="B1326" s="4"/>
      <c r="C1326" s="4"/>
      <c r="D1326" s="6"/>
      <c r="E1326" s="4"/>
      <c r="F1326" s="22"/>
      <c r="G1326" s="7"/>
      <c r="H1326" s="4"/>
      <c r="I1326" s="4"/>
      <c r="J1326" s="4"/>
      <c r="K1326" s="4"/>
      <c r="L1326" s="23"/>
      <c r="M1326" s="9"/>
      <c r="N1326" s="10"/>
      <c r="O1326" s="10"/>
      <c r="P1326" s="24"/>
      <c r="Q1326" s="12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</row>
    <row r="1327" spans="1:171" x14ac:dyDescent="0.2">
      <c r="A1327" s="109"/>
      <c r="B1327" s="4"/>
      <c r="C1327" s="4"/>
      <c r="D1327" s="6"/>
      <c r="E1327" s="4"/>
      <c r="F1327" s="22"/>
      <c r="G1327" s="7"/>
      <c r="H1327" s="4"/>
      <c r="I1327" s="4"/>
      <c r="J1327" s="4"/>
      <c r="K1327" s="4"/>
      <c r="L1327" s="23"/>
      <c r="M1327" s="9"/>
      <c r="N1327" s="10"/>
      <c r="O1327" s="10"/>
      <c r="P1327" s="24"/>
      <c r="Q1327" s="12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</row>
    <row r="1328" spans="1:171" x14ac:dyDescent="0.2">
      <c r="A1328" s="109"/>
      <c r="B1328" s="4"/>
      <c r="C1328" s="4"/>
      <c r="D1328" s="6"/>
      <c r="E1328" s="4"/>
      <c r="F1328" s="22"/>
      <c r="G1328" s="7"/>
      <c r="H1328" s="4"/>
      <c r="I1328" s="4"/>
      <c r="J1328" s="4"/>
      <c r="K1328" s="4"/>
      <c r="L1328" s="23"/>
      <c r="M1328" s="9"/>
      <c r="N1328" s="10"/>
      <c r="O1328" s="10"/>
      <c r="P1328" s="24"/>
      <c r="Q1328" s="12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</row>
    <row r="1329" spans="1:171" x14ac:dyDescent="0.2">
      <c r="A1329" s="109"/>
      <c r="B1329" s="4"/>
      <c r="C1329" s="4"/>
      <c r="D1329" s="6"/>
      <c r="E1329" s="4"/>
      <c r="F1329" s="22"/>
      <c r="G1329" s="7"/>
      <c r="H1329" s="4"/>
      <c r="I1329" s="4"/>
      <c r="J1329" s="4"/>
      <c r="K1329" s="4"/>
      <c r="L1329" s="23"/>
      <c r="M1329" s="9"/>
      <c r="N1329" s="10"/>
      <c r="O1329" s="10"/>
      <c r="P1329" s="24"/>
      <c r="Q1329" s="12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</row>
    <row r="1330" spans="1:171" x14ac:dyDescent="0.2">
      <c r="A1330" s="109"/>
      <c r="B1330" s="4"/>
      <c r="C1330" s="4"/>
      <c r="D1330" s="6"/>
      <c r="E1330" s="4"/>
      <c r="F1330" s="22"/>
      <c r="G1330" s="7"/>
      <c r="H1330" s="4"/>
      <c r="I1330" s="4"/>
      <c r="J1330" s="4"/>
      <c r="K1330" s="4"/>
      <c r="L1330" s="23"/>
      <c r="M1330" s="9"/>
      <c r="N1330" s="10"/>
      <c r="O1330" s="10"/>
      <c r="P1330" s="24"/>
      <c r="Q1330" s="12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</row>
    <row r="1331" spans="1:171" x14ac:dyDescent="0.2">
      <c r="A1331" s="109"/>
      <c r="B1331" s="4"/>
      <c r="C1331" s="4"/>
      <c r="D1331" s="6"/>
      <c r="E1331" s="4"/>
      <c r="F1331" s="22"/>
      <c r="G1331" s="7"/>
      <c r="H1331" s="4"/>
      <c r="I1331" s="4"/>
      <c r="J1331" s="4"/>
      <c r="K1331" s="4"/>
      <c r="L1331" s="23"/>
      <c r="M1331" s="9"/>
      <c r="N1331" s="10"/>
      <c r="O1331" s="10"/>
      <c r="P1331" s="24"/>
      <c r="Q1331" s="12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</row>
    <row r="1332" spans="1:171" x14ac:dyDescent="0.2">
      <c r="A1332" s="109"/>
      <c r="B1332" s="4"/>
      <c r="C1332" s="4"/>
      <c r="D1332" s="6"/>
      <c r="E1332" s="4"/>
      <c r="F1332" s="22"/>
      <c r="G1332" s="7"/>
      <c r="H1332" s="4"/>
      <c r="I1332" s="4"/>
      <c r="J1332" s="4"/>
      <c r="K1332" s="4"/>
      <c r="L1332" s="23"/>
      <c r="M1332" s="9"/>
      <c r="N1332" s="10"/>
      <c r="O1332" s="10"/>
      <c r="P1332" s="24"/>
      <c r="Q1332" s="12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</row>
    <row r="1333" spans="1:171" x14ac:dyDescent="0.2">
      <c r="A1333" s="109"/>
      <c r="B1333" s="4"/>
      <c r="C1333" s="4"/>
      <c r="D1333" s="6"/>
      <c r="E1333" s="4"/>
      <c r="F1333" s="22"/>
      <c r="G1333" s="7"/>
      <c r="H1333" s="4"/>
      <c r="I1333" s="4"/>
      <c r="J1333" s="4"/>
      <c r="K1333" s="4"/>
      <c r="L1333" s="23"/>
      <c r="M1333" s="9"/>
      <c r="N1333" s="10"/>
      <c r="O1333" s="10"/>
      <c r="P1333" s="24"/>
      <c r="Q1333" s="12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</row>
    <row r="1334" spans="1:171" x14ac:dyDescent="0.2">
      <c r="A1334" s="109"/>
      <c r="B1334" s="4"/>
      <c r="C1334" s="4"/>
      <c r="D1334" s="6"/>
      <c r="E1334" s="4"/>
      <c r="F1334" s="22"/>
      <c r="G1334" s="7"/>
      <c r="H1334" s="4"/>
      <c r="I1334" s="4"/>
      <c r="J1334" s="4"/>
      <c r="K1334" s="4"/>
      <c r="L1334" s="23"/>
      <c r="M1334" s="9"/>
      <c r="N1334" s="10"/>
      <c r="O1334" s="10"/>
      <c r="P1334" s="24"/>
      <c r="Q1334" s="12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</row>
    <row r="1335" spans="1:171" x14ac:dyDescent="0.2">
      <c r="A1335" s="109"/>
      <c r="B1335" s="4"/>
      <c r="C1335" s="4"/>
      <c r="D1335" s="6"/>
      <c r="E1335" s="4"/>
      <c r="F1335" s="22"/>
      <c r="G1335" s="7"/>
      <c r="H1335" s="4"/>
      <c r="I1335" s="4"/>
      <c r="J1335" s="4"/>
      <c r="K1335" s="4"/>
      <c r="L1335" s="23"/>
      <c r="M1335" s="9"/>
      <c r="N1335" s="10"/>
      <c r="O1335" s="10"/>
      <c r="P1335" s="24"/>
      <c r="Q1335" s="12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</row>
    <row r="1336" spans="1:171" x14ac:dyDescent="0.2">
      <c r="A1336" s="109"/>
      <c r="B1336" s="4"/>
      <c r="C1336" s="4"/>
      <c r="D1336" s="6"/>
      <c r="E1336" s="4"/>
      <c r="F1336" s="22"/>
      <c r="G1336" s="7"/>
      <c r="H1336" s="4"/>
      <c r="I1336" s="4"/>
      <c r="J1336" s="4"/>
      <c r="K1336" s="4"/>
      <c r="L1336" s="23"/>
      <c r="M1336" s="9"/>
      <c r="N1336" s="10"/>
      <c r="O1336" s="10"/>
      <c r="P1336" s="24"/>
      <c r="Q1336" s="12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</row>
    <row r="1337" spans="1:171" x14ac:dyDescent="0.2">
      <c r="A1337" s="109"/>
      <c r="B1337" s="4"/>
      <c r="C1337" s="4"/>
      <c r="D1337" s="6"/>
      <c r="E1337" s="4"/>
      <c r="F1337" s="22"/>
      <c r="G1337" s="7"/>
      <c r="H1337" s="4"/>
      <c r="I1337" s="4"/>
      <c r="J1337" s="4"/>
      <c r="K1337" s="4"/>
      <c r="L1337" s="23"/>
      <c r="M1337" s="9"/>
      <c r="N1337" s="10"/>
      <c r="O1337" s="10"/>
      <c r="P1337" s="24"/>
      <c r="Q1337" s="12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</row>
    <row r="1338" spans="1:171" x14ac:dyDescent="0.2">
      <c r="A1338" s="109"/>
      <c r="B1338" s="4"/>
      <c r="C1338" s="4"/>
      <c r="D1338" s="6"/>
      <c r="E1338" s="4"/>
      <c r="F1338" s="22"/>
      <c r="G1338" s="7"/>
      <c r="H1338" s="4"/>
      <c r="I1338" s="4"/>
      <c r="J1338" s="4"/>
      <c r="K1338" s="4"/>
      <c r="L1338" s="23"/>
      <c r="M1338" s="9"/>
      <c r="N1338" s="10"/>
      <c r="O1338" s="10"/>
      <c r="P1338" s="24"/>
      <c r="Q1338" s="12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</row>
    <row r="1339" spans="1:171" x14ac:dyDescent="0.2">
      <c r="A1339" s="109"/>
      <c r="B1339" s="4"/>
      <c r="C1339" s="4"/>
      <c r="D1339" s="6"/>
      <c r="E1339" s="4"/>
      <c r="F1339" s="22"/>
      <c r="G1339" s="7"/>
      <c r="H1339" s="4"/>
      <c r="I1339" s="4"/>
      <c r="J1339" s="4"/>
      <c r="K1339" s="4"/>
      <c r="L1339" s="23"/>
      <c r="M1339" s="9"/>
      <c r="N1339" s="10"/>
      <c r="O1339" s="10"/>
      <c r="P1339" s="24"/>
      <c r="Q1339" s="12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</row>
    <row r="1340" spans="1:171" x14ac:dyDescent="0.2">
      <c r="A1340" s="109"/>
      <c r="B1340" s="4"/>
      <c r="C1340" s="4"/>
      <c r="D1340" s="6"/>
      <c r="E1340" s="4"/>
      <c r="F1340" s="22"/>
      <c r="G1340" s="7"/>
      <c r="H1340" s="4"/>
      <c r="I1340" s="4"/>
      <c r="J1340" s="4"/>
      <c r="K1340" s="4"/>
      <c r="L1340" s="23"/>
      <c r="M1340" s="9"/>
      <c r="N1340" s="10"/>
      <c r="O1340" s="10"/>
      <c r="P1340" s="24"/>
      <c r="Q1340" s="12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</row>
    <row r="1341" spans="1:171" x14ac:dyDescent="0.2">
      <c r="A1341" s="109"/>
      <c r="B1341" s="4"/>
      <c r="C1341" s="4"/>
      <c r="D1341" s="6"/>
      <c r="E1341" s="4"/>
      <c r="F1341" s="22"/>
      <c r="G1341" s="7"/>
      <c r="H1341" s="4"/>
      <c r="I1341" s="4"/>
      <c r="J1341" s="4"/>
      <c r="K1341" s="4"/>
      <c r="L1341" s="23"/>
      <c r="M1341" s="9"/>
      <c r="N1341" s="10"/>
      <c r="O1341" s="10"/>
      <c r="P1341" s="24"/>
      <c r="Q1341" s="12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</row>
    <row r="1342" spans="1:171" x14ac:dyDescent="0.2">
      <c r="A1342" s="109"/>
      <c r="B1342" s="4"/>
      <c r="C1342" s="4"/>
      <c r="D1342" s="6"/>
      <c r="E1342" s="4"/>
      <c r="F1342" s="22"/>
      <c r="G1342" s="7"/>
      <c r="H1342" s="4"/>
      <c r="I1342" s="4"/>
      <c r="J1342" s="4"/>
      <c r="K1342" s="4"/>
      <c r="L1342" s="23"/>
      <c r="M1342" s="9"/>
      <c r="N1342" s="10"/>
      <c r="O1342" s="10"/>
      <c r="P1342" s="24"/>
      <c r="Q1342" s="12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</row>
    <row r="1343" spans="1:171" x14ac:dyDescent="0.2">
      <c r="A1343" s="109"/>
      <c r="B1343" s="4"/>
      <c r="C1343" s="4"/>
      <c r="D1343" s="6"/>
      <c r="E1343" s="4"/>
      <c r="F1343" s="22"/>
      <c r="G1343" s="7"/>
      <c r="H1343" s="4"/>
      <c r="I1343" s="4"/>
      <c r="J1343" s="4"/>
      <c r="K1343" s="4"/>
      <c r="L1343" s="23"/>
      <c r="M1343" s="9"/>
      <c r="N1343" s="10"/>
      <c r="O1343" s="10"/>
      <c r="P1343" s="24"/>
      <c r="Q1343" s="12"/>
      <c r="R1343" s="13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  <c r="FD1343" s="37"/>
      <c r="FE1343" s="37"/>
      <c r="FF1343" s="37"/>
      <c r="FG1343" s="37"/>
      <c r="FH1343" s="37"/>
      <c r="FI1343" s="37"/>
      <c r="FJ1343" s="37"/>
      <c r="FK1343" s="37"/>
      <c r="FL1343" s="37"/>
      <c r="FM1343" s="38"/>
      <c r="FN1343" s="38"/>
      <c r="FO1343" s="38"/>
    </row>
    <row r="1344" spans="1:171" x14ac:dyDescent="0.2">
      <c r="A1344" s="109"/>
      <c r="B1344" s="4"/>
      <c r="C1344" s="4"/>
      <c r="D1344" s="6"/>
      <c r="E1344" s="4"/>
      <c r="F1344" s="22"/>
      <c r="G1344" s="7"/>
      <c r="H1344" s="4"/>
      <c r="I1344" s="4"/>
      <c r="J1344" s="4"/>
      <c r="K1344" s="4"/>
      <c r="L1344" s="23"/>
      <c r="M1344" s="9"/>
      <c r="N1344" s="10"/>
      <c r="O1344" s="10"/>
      <c r="P1344" s="24"/>
      <c r="Q1344" s="12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</row>
    <row r="1345" spans="1:171" x14ac:dyDescent="0.2">
      <c r="A1345" s="109"/>
      <c r="B1345" s="4"/>
      <c r="C1345" s="4"/>
      <c r="D1345" s="6"/>
      <c r="E1345" s="4"/>
      <c r="F1345" s="22"/>
      <c r="G1345" s="7"/>
      <c r="H1345" s="4"/>
      <c r="I1345" s="4"/>
      <c r="J1345" s="4"/>
      <c r="K1345" s="4"/>
      <c r="L1345" s="23"/>
      <c r="M1345" s="9"/>
      <c r="N1345" s="10"/>
      <c r="O1345" s="10"/>
      <c r="P1345" s="24"/>
      <c r="Q1345" s="12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</row>
    <row r="1346" spans="1:171" x14ac:dyDescent="0.2">
      <c r="A1346" s="109"/>
      <c r="B1346" s="4"/>
      <c r="C1346" s="4"/>
      <c r="D1346" s="6"/>
      <c r="E1346" s="4"/>
      <c r="F1346" s="22"/>
      <c r="G1346" s="7"/>
      <c r="H1346" s="4"/>
      <c r="I1346" s="4"/>
      <c r="J1346" s="4"/>
      <c r="K1346" s="4"/>
      <c r="L1346" s="23"/>
      <c r="M1346" s="9"/>
      <c r="N1346" s="10"/>
      <c r="O1346" s="10"/>
      <c r="P1346" s="24"/>
      <c r="Q1346" s="12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</row>
    <row r="1347" spans="1:171" x14ac:dyDescent="0.2">
      <c r="A1347" s="109"/>
      <c r="B1347" s="4"/>
      <c r="C1347" s="4"/>
      <c r="D1347" s="6"/>
      <c r="E1347" s="4"/>
      <c r="F1347" s="22"/>
      <c r="G1347" s="7"/>
      <c r="H1347" s="4"/>
      <c r="I1347" s="4"/>
      <c r="J1347" s="4"/>
      <c r="K1347" s="4"/>
      <c r="L1347" s="23"/>
      <c r="M1347" s="9"/>
      <c r="N1347" s="10"/>
      <c r="O1347" s="10"/>
      <c r="P1347" s="24"/>
      <c r="Q1347" s="12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</row>
    <row r="1348" spans="1:171" x14ac:dyDescent="0.2">
      <c r="A1348" s="109"/>
      <c r="B1348" s="4"/>
      <c r="C1348" s="4"/>
      <c r="D1348" s="6"/>
      <c r="E1348" s="4"/>
      <c r="F1348" s="22"/>
      <c r="G1348" s="7"/>
      <c r="H1348" s="4"/>
      <c r="I1348" s="4"/>
      <c r="J1348" s="4"/>
      <c r="K1348" s="4"/>
      <c r="L1348" s="23"/>
      <c r="M1348" s="9"/>
      <c r="N1348" s="10"/>
      <c r="O1348" s="10"/>
      <c r="P1348" s="24"/>
      <c r="Q1348" s="12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</row>
    <row r="1349" spans="1:171" x14ac:dyDescent="0.2">
      <c r="A1349" s="109"/>
      <c r="B1349" s="4"/>
      <c r="C1349" s="4"/>
      <c r="D1349" s="6"/>
      <c r="E1349" s="4"/>
      <c r="F1349" s="22"/>
      <c r="G1349" s="7"/>
      <c r="H1349" s="4"/>
      <c r="I1349" s="4"/>
      <c r="J1349" s="4"/>
      <c r="K1349" s="4"/>
      <c r="L1349" s="23"/>
      <c r="M1349" s="9"/>
      <c r="N1349" s="10"/>
      <c r="O1349" s="10"/>
      <c r="P1349" s="24"/>
      <c r="Q1349" s="12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</row>
    <row r="1350" spans="1:171" x14ac:dyDescent="0.2">
      <c r="A1350" s="109"/>
      <c r="B1350" s="4"/>
      <c r="C1350" s="4"/>
      <c r="D1350" s="6"/>
      <c r="E1350" s="4"/>
      <c r="F1350" s="22"/>
      <c r="G1350" s="7"/>
      <c r="H1350" s="4"/>
      <c r="I1350" s="4"/>
      <c r="J1350" s="4"/>
      <c r="K1350" s="4"/>
      <c r="L1350" s="23"/>
      <c r="M1350" s="9"/>
      <c r="N1350" s="10"/>
      <c r="O1350" s="10"/>
      <c r="P1350" s="24"/>
      <c r="Q1350" s="12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</row>
    <row r="1351" spans="1:171" x14ac:dyDescent="0.2">
      <c r="A1351" s="109"/>
      <c r="B1351" s="4"/>
      <c r="C1351" s="4"/>
      <c r="D1351" s="6"/>
      <c r="E1351" s="4"/>
      <c r="F1351" s="22"/>
      <c r="G1351" s="7"/>
      <c r="H1351" s="4"/>
      <c r="I1351" s="4"/>
      <c r="J1351" s="4"/>
      <c r="K1351" s="4"/>
      <c r="L1351" s="23"/>
      <c r="M1351" s="9"/>
      <c r="N1351" s="10"/>
      <c r="O1351" s="10"/>
      <c r="P1351" s="24"/>
      <c r="Q1351" s="12"/>
      <c r="R1351" s="13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  <c r="FD1351" s="37"/>
      <c r="FE1351" s="37"/>
      <c r="FF1351" s="37"/>
      <c r="FG1351" s="37"/>
      <c r="FH1351" s="37"/>
      <c r="FI1351" s="37"/>
      <c r="FJ1351" s="37"/>
      <c r="FK1351" s="37"/>
      <c r="FL1351" s="37"/>
      <c r="FM1351" s="38"/>
      <c r="FN1351" s="38"/>
      <c r="FO1351" s="38"/>
    </row>
    <row r="1352" spans="1:171" x14ac:dyDescent="0.2">
      <c r="A1352" s="109"/>
      <c r="B1352" s="4"/>
      <c r="C1352" s="4"/>
      <c r="D1352" s="6"/>
      <c r="E1352" s="4"/>
      <c r="F1352" s="22"/>
      <c r="G1352" s="7"/>
      <c r="H1352" s="4"/>
      <c r="I1352" s="4"/>
      <c r="J1352" s="4"/>
      <c r="K1352" s="4"/>
      <c r="L1352" s="23"/>
      <c r="M1352" s="9"/>
      <c r="N1352" s="10"/>
      <c r="O1352" s="10"/>
      <c r="P1352" s="24"/>
      <c r="Q1352" s="12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</row>
    <row r="1353" spans="1:171" x14ac:dyDescent="0.2">
      <c r="A1353" s="109"/>
      <c r="B1353" s="4"/>
      <c r="C1353" s="4"/>
      <c r="D1353" s="6"/>
      <c r="E1353" s="4"/>
      <c r="F1353" s="22"/>
      <c r="G1353" s="7"/>
      <c r="H1353" s="4"/>
      <c r="I1353" s="4"/>
      <c r="J1353" s="4"/>
      <c r="K1353" s="4"/>
      <c r="L1353" s="23"/>
      <c r="M1353" s="9"/>
      <c r="N1353" s="10"/>
      <c r="O1353" s="10"/>
      <c r="P1353" s="24"/>
      <c r="Q1353" s="12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</row>
    <row r="1354" spans="1:171" x14ac:dyDescent="0.2">
      <c r="A1354" s="109"/>
      <c r="B1354" s="4"/>
      <c r="C1354" s="4"/>
      <c r="D1354" s="6"/>
      <c r="E1354" s="4"/>
      <c r="F1354" s="22"/>
      <c r="G1354" s="7"/>
      <c r="H1354" s="4"/>
      <c r="I1354" s="4"/>
      <c r="J1354" s="4"/>
      <c r="K1354" s="4"/>
      <c r="L1354" s="23"/>
      <c r="M1354" s="9"/>
      <c r="N1354" s="10"/>
      <c r="O1354" s="10"/>
      <c r="P1354" s="24"/>
      <c r="Q1354" s="12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</row>
    <row r="1355" spans="1:171" x14ac:dyDescent="0.2">
      <c r="A1355" s="109"/>
      <c r="B1355" s="4"/>
      <c r="C1355" s="4"/>
      <c r="D1355" s="6"/>
      <c r="E1355" s="4"/>
      <c r="F1355" s="22"/>
      <c r="G1355" s="7"/>
      <c r="H1355" s="4"/>
      <c r="I1355" s="4"/>
      <c r="J1355" s="4"/>
      <c r="K1355" s="4"/>
      <c r="L1355" s="23"/>
      <c r="M1355" s="9"/>
      <c r="N1355" s="10"/>
      <c r="O1355" s="10"/>
      <c r="P1355" s="24"/>
      <c r="Q1355" s="12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</row>
    <row r="1356" spans="1:171" x14ac:dyDescent="0.2">
      <c r="A1356" s="109"/>
      <c r="B1356" s="4"/>
      <c r="C1356" s="4"/>
      <c r="D1356" s="6"/>
      <c r="E1356" s="4"/>
      <c r="F1356" s="22"/>
      <c r="G1356" s="7"/>
      <c r="H1356" s="4"/>
      <c r="I1356" s="4"/>
      <c r="J1356" s="4"/>
      <c r="K1356" s="4"/>
      <c r="L1356" s="23"/>
      <c r="M1356" s="9"/>
      <c r="N1356" s="10"/>
      <c r="O1356" s="10"/>
      <c r="P1356" s="24"/>
      <c r="Q1356" s="12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</row>
    <row r="1357" spans="1:171" x14ac:dyDescent="0.2">
      <c r="A1357" s="109"/>
      <c r="B1357" s="4"/>
      <c r="C1357" s="4"/>
      <c r="D1357" s="6"/>
      <c r="E1357" s="4"/>
      <c r="F1357" s="22"/>
      <c r="G1357" s="7"/>
      <c r="H1357" s="4"/>
      <c r="I1357" s="4"/>
      <c r="J1357" s="4"/>
      <c r="K1357" s="4"/>
      <c r="L1357" s="23"/>
      <c r="M1357" s="9"/>
      <c r="N1357" s="10"/>
      <c r="O1357" s="10"/>
      <c r="P1357" s="24"/>
      <c r="Q1357" s="12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</row>
    <row r="1358" spans="1:171" x14ac:dyDescent="0.2">
      <c r="A1358" s="109"/>
      <c r="B1358" s="4"/>
      <c r="C1358" s="4"/>
      <c r="D1358" s="6"/>
      <c r="E1358" s="4"/>
      <c r="F1358" s="22"/>
      <c r="G1358" s="7"/>
      <c r="H1358" s="4"/>
      <c r="I1358" s="4"/>
      <c r="J1358" s="4"/>
      <c r="K1358" s="4"/>
      <c r="L1358" s="23"/>
      <c r="M1358" s="9"/>
      <c r="N1358" s="10"/>
      <c r="O1358" s="10"/>
      <c r="P1358" s="24"/>
      <c r="Q1358" s="12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</row>
    <row r="1359" spans="1:171" x14ac:dyDescent="0.2">
      <c r="A1359" s="109"/>
      <c r="B1359" s="4"/>
      <c r="C1359" s="4"/>
      <c r="D1359" s="6"/>
      <c r="E1359" s="4"/>
      <c r="F1359" s="22"/>
      <c r="G1359" s="7"/>
      <c r="H1359" s="4"/>
      <c r="I1359" s="4"/>
      <c r="J1359" s="4"/>
      <c r="K1359" s="4"/>
      <c r="L1359" s="23"/>
      <c r="M1359" s="9"/>
      <c r="N1359" s="10"/>
      <c r="O1359" s="10"/>
      <c r="P1359" s="24"/>
      <c r="Q1359" s="12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</row>
    <row r="1360" spans="1:171" x14ac:dyDescent="0.2">
      <c r="A1360" s="109"/>
      <c r="B1360" s="4"/>
      <c r="C1360" s="4"/>
      <c r="D1360" s="6"/>
      <c r="E1360" s="4"/>
      <c r="F1360" s="22"/>
      <c r="G1360" s="7"/>
      <c r="H1360" s="4"/>
      <c r="I1360" s="4"/>
      <c r="J1360" s="4"/>
      <c r="K1360" s="4"/>
      <c r="L1360" s="23"/>
      <c r="M1360" s="9"/>
      <c r="N1360" s="10"/>
      <c r="O1360" s="10"/>
      <c r="P1360" s="24"/>
      <c r="Q1360" s="12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</row>
    <row r="1361" spans="1:168" x14ac:dyDescent="0.2">
      <c r="A1361" s="109"/>
      <c r="B1361" s="4"/>
      <c r="C1361" s="4"/>
      <c r="D1361" s="6"/>
      <c r="E1361" s="4"/>
      <c r="F1361" s="22"/>
      <c r="G1361" s="7"/>
      <c r="H1361" s="4"/>
      <c r="I1361" s="4"/>
      <c r="J1361" s="4"/>
      <c r="K1361" s="4"/>
      <c r="L1361" s="23"/>
      <c r="M1361" s="9"/>
      <c r="N1361" s="10"/>
      <c r="O1361" s="10"/>
      <c r="P1361" s="24"/>
      <c r="Q1361" s="12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</row>
    <row r="1362" spans="1:168" x14ac:dyDescent="0.2">
      <c r="A1362" s="109"/>
      <c r="B1362" s="4"/>
      <c r="C1362" s="4"/>
      <c r="D1362" s="6"/>
      <c r="E1362" s="4"/>
      <c r="F1362" s="22"/>
      <c r="G1362" s="7"/>
      <c r="H1362" s="4"/>
      <c r="I1362" s="4"/>
      <c r="J1362" s="4"/>
      <c r="K1362" s="4"/>
      <c r="L1362" s="23"/>
      <c r="M1362" s="9"/>
      <c r="N1362" s="10"/>
      <c r="O1362" s="10"/>
      <c r="P1362" s="24"/>
      <c r="Q1362" s="12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</row>
    <row r="1363" spans="1:168" x14ac:dyDescent="0.2">
      <c r="A1363" s="109"/>
      <c r="B1363" s="4"/>
      <c r="C1363" s="4"/>
      <c r="D1363" s="6"/>
      <c r="E1363" s="4"/>
      <c r="F1363" s="22"/>
      <c r="G1363" s="7"/>
      <c r="H1363" s="4"/>
      <c r="I1363" s="4"/>
      <c r="J1363" s="4"/>
      <c r="K1363" s="4"/>
      <c r="L1363" s="23"/>
      <c r="M1363" s="9"/>
      <c r="N1363" s="10"/>
      <c r="O1363" s="10"/>
      <c r="P1363" s="24"/>
      <c r="Q1363" s="12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</row>
    <row r="1364" spans="1:168" x14ac:dyDescent="0.2">
      <c r="A1364" s="109"/>
      <c r="B1364" s="4"/>
      <c r="C1364" s="4"/>
      <c r="D1364" s="6"/>
      <c r="E1364" s="4"/>
      <c r="F1364" s="22"/>
      <c r="G1364" s="7"/>
      <c r="H1364" s="4"/>
      <c r="I1364" s="4"/>
      <c r="J1364" s="4"/>
      <c r="K1364" s="4"/>
      <c r="L1364" s="23"/>
      <c r="M1364" s="9"/>
      <c r="N1364" s="10"/>
      <c r="O1364" s="10"/>
      <c r="P1364" s="24"/>
      <c r="Q1364" s="12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</row>
    <row r="1365" spans="1:168" x14ac:dyDescent="0.2">
      <c r="A1365" s="109"/>
      <c r="B1365" s="4"/>
      <c r="C1365" s="4"/>
      <c r="D1365" s="6"/>
      <c r="E1365" s="4"/>
      <c r="F1365" s="22"/>
      <c r="G1365" s="7"/>
      <c r="H1365" s="4"/>
      <c r="I1365" s="4"/>
      <c r="J1365" s="4"/>
      <c r="K1365" s="4"/>
      <c r="L1365" s="23"/>
      <c r="M1365" s="9"/>
      <c r="N1365" s="10"/>
      <c r="O1365" s="10"/>
      <c r="P1365" s="24"/>
      <c r="Q1365" s="12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</row>
    <row r="1366" spans="1:168" x14ac:dyDescent="0.2">
      <c r="A1366" s="109"/>
      <c r="B1366" s="4"/>
      <c r="C1366" s="4"/>
      <c r="D1366" s="6"/>
      <c r="E1366" s="4"/>
      <c r="F1366" s="22"/>
      <c r="G1366" s="7"/>
      <c r="H1366" s="4"/>
      <c r="I1366" s="4"/>
      <c r="J1366" s="4"/>
      <c r="K1366" s="4"/>
      <c r="L1366" s="23"/>
      <c r="M1366" s="9"/>
      <c r="N1366" s="10"/>
      <c r="O1366" s="10"/>
      <c r="P1366" s="24"/>
      <c r="Q1366" s="12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</row>
    <row r="1367" spans="1:168" x14ac:dyDescent="0.2">
      <c r="A1367" s="109"/>
      <c r="B1367" s="4"/>
      <c r="C1367" s="4"/>
      <c r="D1367" s="6"/>
      <c r="E1367" s="4"/>
      <c r="F1367" s="22"/>
      <c r="G1367" s="7"/>
      <c r="H1367" s="4"/>
      <c r="I1367" s="4"/>
      <c r="J1367" s="4"/>
      <c r="K1367" s="4"/>
      <c r="L1367" s="23"/>
      <c r="M1367" s="9"/>
      <c r="N1367" s="10"/>
      <c r="O1367" s="10"/>
      <c r="P1367" s="24"/>
      <c r="Q1367" s="12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</row>
    <row r="1368" spans="1:168" x14ac:dyDescent="0.2">
      <c r="A1368" s="109"/>
      <c r="B1368" s="4"/>
      <c r="C1368" s="4"/>
      <c r="D1368" s="6"/>
      <c r="E1368" s="4"/>
      <c r="F1368" s="22"/>
      <c r="G1368" s="7"/>
      <c r="H1368" s="4"/>
      <c r="I1368" s="4"/>
      <c r="J1368" s="4"/>
      <c r="K1368" s="4"/>
      <c r="L1368" s="23"/>
      <c r="M1368" s="9"/>
      <c r="N1368" s="10"/>
      <c r="O1368" s="10"/>
      <c r="P1368" s="24"/>
      <c r="Q1368" s="12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</row>
    <row r="1369" spans="1:168" x14ac:dyDescent="0.2">
      <c r="A1369" s="109"/>
      <c r="B1369" s="4"/>
      <c r="C1369" s="4"/>
      <c r="D1369" s="6"/>
      <c r="E1369" s="4"/>
      <c r="F1369" s="22"/>
      <c r="G1369" s="7"/>
      <c r="H1369" s="4"/>
      <c r="I1369" s="4"/>
      <c r="J1369" s="4"/>
      <c r="K1369" s="4"/>
      <c r="L1369" s="23"/>
      <c r="M1369" s="9"/>
      <c r="N1369" s="10"/>
      <c r="O1369" s="10"/>
      <c r="P1369" s="24"/>
      <c r="Q1369" s="12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</row>
    <row r="1370" spans="1:168" x14ac:dyDescent="0.2">
      <c r="A1370" s="109"/>
      <c r="B1370" s="4"/>
      <c r="C1370" s="4"/>
      <c r="D1370" s="6"/>
      <c r="E1370" s="4"/>
      <c r="F1370" s="22"/>
      <c r="G1370" s="7"/>
      <c r="H1370" s="4"/>
      <c r="I1370" s="4"/>
      <c r="J1370" s="4"/>
      <c r="K1370" s="4"/>
      <c r="L1370" s="23"/>
      <c r="M1370" s="9"/>
      <c r="N1370" s="10"/>
      <c r="O1370" s="10"/>
      <c r="P1370" s="24"/>
      <c r="Q1370" s="12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</row>
    <row r="1371" spans="1:168" x14ac:dyDescent="0.2">
      <c r="A1371" s="109"/>
      <c r="B1371" s="4"/>
      <c r="C1371" s="4"/>
      <c r="D1371" s="6"/>
      <c r="E1371" s="4"/>
      <c r="F1371" s="22"/>
      <c r="G1371" s="7"/>
      <c r="H1371" s="4"/>
      <c r="I1371" s="4"/>
      <c r="J1371" s="4"/>
      <c r="K1371" s="4"/>
      <c r="L1371" s="23"/>
      <c r="M1371" s="9"/>
      <c r="N1371" s="10"/>
      <c r="O1371" s="10"/>
      <c r="P1371" s="24"/>
      <c r="Q1371" s="12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</row>
    <row r="1372" spans="1:168" x14ac:dyDescent="0.2">
      <c r="A1372" s="109"/>
      <c r="B1372" s="4"/>
      <c r="C1372" s="4"/>
      <c r="D1372" s="6"/>
      <c r="E1372" s="4"/>
      <c r="F1372" s="22"/>
      <c r="G1372" s="7"/>
      <c r="H1372" s="4"/>
      <c r="I1372" s="4"/>
      <c r="J1372" s="4"/>
      <c r="K1372" s="4"/>
      <c r="L1372" s="23"/>
      <c r="M1372" s="9"/>
      <c r="N1372" s="10"/>
      <c r="O1372" s="10"/>
      <c r="P1372" s="24"/>
      <c r="Q1372" s="12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</row>
    <row r="1373" spans="1:168" x14ac:dyDescent="0.2">
      <c r="A1373" s="109"/>
      <c r="B1373" s="4"/>
      <c r="C1373" s="4"/>
      <c r="D1373" s="6"/>
      <c r="E1373" s="4"/>
      <c r="F1373" s="22"/>
      <c r="G1373" s="7"/>
      <c r="H1373" s="4"/>
      <c r="I1373" s="4"/>
      <c r="J1373" s="4"/>
      <c r="K1373" s="4"/>
      <c r="L1373" s="23"/>
      <c r="M1373" s="9"/>
      <c r="N1373" s="10"/>
      <c r="O1373" s="10"/>
      <c r="P1373" s="24"/>
      <c r="Q1373" s="12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</row>
    <row r="1374" spans="1:168" x14ac:dyDescent="0.2">
      <c r="A1374" s="109"/>
      <c r="B1374" s="4"/>
      <c r="C1374" s="4"/>
      <c r="D1374" s="6"/>
      <c r="E1374" s="4"/>
      <c r="F1374" s="22"/>
      <c r="G1374" s="7"/>
      <c r="H1374" s="4"/>
      <c r="I1374" s="4"/>
      <c r="J1374" s="4"/>
      <c r="K1374" s="4"/>
      <c r="L1374" s="23"/>
      <c r="M1374" s="9"/>
      <c r="N1374" s="10"/>
      <c r="O1374" s="10"/>
      <c r="P1374" s="24"/>
      <c r="Q1374" s="12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</row>
    <row r="1375" spans="1:168" x14ac:dyDescent="0.2">
      <c r="A1375" s="109"/>
      <c r="B1375" s="4"/>
      <c r="C1375" s="4"/>
      <c r="D1375" s="6"/>
      <c r="E1375" s="4"/>
      <c r="F1375" s="22"/>
      <c r="G1375" s="7"/>
      <c r="H1375" s="4"/>
      <c r="I1375" s="4"/>
      <c r="J1375" s="4"/>
      <c r="K1375" s="4"/>
      <c r="L1375" s="23"/>
      <c r="M1375" s="9"/>
      <c r="N1375" s="10"/>
      <c r="O1375" s="10"/>
      <c r="P1375" s="24"/>
      <c r="Q1375" s="12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</row>
    <row r="1376" spans="1:168" x14ac:dyDescent="0.2">
      <c r="A1376" s="109"/>
      <c r="B1376" s="4"/>
      <c r="C1376" s="4"/>
      <c r="D1376" s="6"/>
      <c r="E1376" s="4"/>
      <c r="F1376" s="22"/>
      <c r="G1376" s="7"/>
      <c r="H1376" s="4"/>
      <c r="I1376" s="4"/>
      <c r="J1376" s="4"/>
      <c r="K1376" s="4"/>
      <c r="L1376" s="23"/>
      <c r="M1376" s="9"/>
      <c r="N1376" s="10"/>
      <c r="O1376" s="10"/>
      <c r="P1376" s="24"/>
      <c r="Q1376" s="12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</row>
    <row r="1377" spans="1:171" x14ac:dyDescent="0.2">
      <c r="A1377" s="109"/>
      <c r="B1377" s="4"/>
      <c r="C1377" s="4"/>
      <c r="D1377" s="6"/>
      <c r="E1377" s="4"/>
      <c r="F1377" s="22"/>
      <c r="G1377" s="7"/>
      <c r="H1377" s="4"/>
      <c r="I1377" s="4"/>
      <c r="J1377" s="4"/>
      <c r="K1377" s="4"/>
      <c r="L1377" s="23"/>
      <c r="M1377" s="9"/>
      <c r="N1377" s="10"/>
      <c r="O1377" s="10"/>
      <c r="P1377" s="24"/>
      <c r="Q1377" s="12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</row>
    <row r="1378" spans="1:171" x14ac:dyDescent="0.2">
      <c r="A1378" s="109"/>
      <c r="B1378" s="4"/>
      <c r="C1378" s="4"/>
      <c r="D1378" s="6"/>
      <c r="E1378" s="4"/>
      <c r="F1378" s="22"/>
      <c r="G1378" s="7"/>
      <c r="H1378" s="4"/>
      <c r="I1378" s="4"/>
      <c r="J1378" s="4"/>
      <c r="K1378" s="4"/>
      <c r="L1378" s="23"/>
      <c r="M1378" s="9"/>
      <c r="N1378" s="10"/>
      <c r="O1378" s="10"/>
      <c r="P1378" s="24"/>
      <c r="Q1378" s="12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</row>
    <row r="1379" spans="1:171" x14ac:dyDescent="0.2">
      <c r="A1379" s="109"/>
      <c r="B1379" s="4"/>
      <c r="C1379" s="4"/>
      <c r="D1379" s="6"/>
      <c r="E1379" s="4"/>
      <c r="F1379" s="22"/>
      <c r="G1379" s="7"/>
      <c r="H1379" s="4"/>
      <c r="I1379" s="4"/>
      <c r="J1379" s="4"/>
      <c r="K1379" s="4"/>
      <c r="L1379" s="23"/>
      <c r="M1379" s="9"/>
      <c r="N1379" s="10"/>
      <c r="O1379" s="10"/>
      <c r="P1379" s="24"/>
      <c r="Q1379" s="12"/>
      <c r="R1379" s="13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  <c r="FD1379" s="37"/>
      <c r="FE1379" s="37"/>
      <c r="FF1379" s="37"/>
      <c r="FG1379" s="37"/>
      <c r="FH1379" s="37"/>
      <c r="FI1379" s="37"/>
      <c r="FJ1379" s="37"/>
      <c r="FK1379" s="37"/>
      <c r="FL1379" s="37"/>
      <c r="FM1379" s="38"/>
      <c r="FN1379" s="38"/>
      <c r="FO1379" s="38"/>
    </row>
    <row r="1380" spans="1:171" x14ac:dyDescent="0.2">
      <c r="A1380" s="109"/>
      <c r="B1380" s="4"/>
      <c r="C1380" s="4"/>
      <c r="D1380" s="6"/>
      <c r="E1380" s="4"/>
      <c r="F1380" s="22"/>
      <c r="G1380" s="7"/>
      <c r="H1380" s="4"/>
      <c r="I1380" s="4"/>
      <c r="J1380" s="4"/>
      <c r="K1380" s="4"/>
      <c r="L1380" s="23"/>
      <c r="M1380" s="9"/>
      <c r="N1380" s="10"/>
      <c r="O1380" s="10"/>
      <c r="P1380" s="24"/>
      <c r="Q1380" s="12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</row>
    <row r="1381" spans="1:171" x14ac:dyDescent="0.2">
      <c r="A1381" s="109"/>
      <c r="B1381" s="4"/>
      <c r="C1381" s="4"/>
      <c r="D1381" s="6"/>
      <c r="E1381" s="4"/>
      <c r="F1381" s="22"/>
      <c r="G1381" s="7"/>
      <c r="H1381" s="4"/>
      <c r="I1381" s="4"/>
      <c r="J1381" s="4"/>
      <c r="K1381" s="4"/>
      <c r="L1381" s="23"/>
      <c r="M1381" s="9"/>
      <c r="N1381" s="10"/>
      <c r="O1381" s="10"/>
      <c r="P1381" s="24"/>
      <c r="Q1381" s="12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</row>
    <row r="1382" spans="1:171" x14ac:dyDescent="0.2">
      <c r="A1382" s="109"/>
      <c r="B1382" s="4"/>
      <c r="C1382" s="4"/>
      <c r="D1382" s="6"/>
      <c r="E1382" s="4"/>
      <c r="F1382" s="22"/>
      <c r="G1382" s="7"/>
      <c r="H1382" s="4"/>
      <c r="I1382" s="4"/>
      <c r="J1382" s="4"/>
      <c r="K1382" s="4"/>
      <c r="L1382" s="23"/>
      <c r="M1382" s="9"/>
      <c r="N1382" s="10"/>
      <c r="O1382" s="10"/>
      <c r="P1382" s="24"/>
      <c r="Q1382" s="12"/>
      <c r="R1382" s="13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  <c r="FD1382" s="37"/>
      <c r="FE1382" s="37"/>
      <c r="FF1382" s="37"/>
      <c r="FG1382" s="37"/>
      <c r="FH1382" s="37"/>
      <c r="FI1382" s="37"/>
      <c r="FJ1382" s="37"/>
      <c r="FK1382" s="37"/>
      <c r="FL1382" s="37"/>
      <c r="FM1382" s="38"/>
      <c r="FN1382" s="38"/>
      <c r="FO1382" s="38"/>
    </row>
    <row r="1383" spans="1:171" x14ac:dyDescent="0.2">
      <c r="A1383" s="109"/>
      <c r="B1383" s="4"/>
      <c r="C1383" s="4"/>
      <c r="D1383" s="6"/>
      <c r="E1383" s="4"/>
      <c r="F1383" s="22"/>
      <c r="G1383" s="7"/>
      <c r="H1383" s="4"/>
      <c r="I1383" s="4"/>
      <c r="J1383" s="4"/>
      <c r="K1383" s="4"/>
      <c r="L1383" s="23"/>
      <c r="M1383" s="9"/>
      <c r="N1383" s="10"/>
      <c r="O1383" s="10"/>
      <c r="P1383" s="24"/>
      <c r="Q1383" s="12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</row>
    <row r="1384" spans="1:171" x14ac:dyDescent="0.2">
      <c r="A1384" s="109"/>
      <c r="B1384" s="4"/>
      <c r="C1384" s="4"/>
      <c r="D1384" s="6"/>
      <c r="E1384" s="4"/>
      <c r="F1384" s="22"/>
      <c r="G1384" s="7"/>
      <c r="H1384" s="4"/>
      <c r="I1384" s="4"/>
      <c r="J1384" s="4"/>
      <c r="K1384" s="4"/>
      <c r="L1384" s="23"/>
      <c r="M1384" s="9"/>
      <c r="N1384" s="10"/>
      <c r="O1384" s="10"/>
      <c r="P1384" s="24"/>
      <c r="Q1384" s="12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</row>
    <row r="1385" spans="1:171" x14ac:dyDescent="0.2">
      <c r="A1385" s="109"/>
      <c r="B1385" s="4"/>
      <c r="C1385" s="4"/>
      <c r="D1385" s="6"/>
      <c r="E1385" s="4"/>
      <c r="F1385" s="22"/>
      <c r="G1385" s="7"/>
      <c r="H1385" s="4"/>
      <c r="I1385" s="4"/>
      <c r="J1385" s="4"/>
      <c r="K1385" s="4"/>
      <c r="L1385" s="23"/>
      <c r="M1385" s="9"/>
      <c r="N1385" s="10"/>
      <c r="O1385" s="10"/>
      <c r="P1385" s="24"/>
      <c r="Q1385" s="12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</row>
    <row r="1386" spans="1:171" x14ac:dyDescent="0.2">
      <c r="A1386" s="109"/>
      <c r="B1386" s="4"/>
      <c r="C1386" s="4"/>
      <c r="D1386" s="6"/>
      <c r="E1386" s="4"/>
      <c r="F1386" s="22"/>
      <c r="G1386" s="7"/>
      <c r="H1386" s="4"/>
      <c r="I1386" s="4"/>
      <c r="J1386" s="4"/>
      <c r="K1386" s="4"/>
      <c r="L1386" s="23"/>
      <c r="M1386" s="9"/>
      <c r="N1386" s="10"/>
      <c r="O1386" s="10"/>
      <c r="P1386" s="24"/>
      <c r="Q1386" s="12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</row>
    <row r="1387" spans="1:171" x14ac:dyDescent="0.2">
      <c r="A1387" s="109"/>
      <c r="B1387" s="4"/>
      <c r="C1387" s="4"/>
      <c r="D1387" s="6"/>
      <c r="E1387" s="4"/>
      <c r="F1387" s="22"/>
      <c r="G1387" s="7"/>
      <c r="H1387" s="4"/>
      <c r="I1387" s="4"/>
      <c r="J1387" s="4"/>
      <c r="K1387" s="4"/>
      <c r="L1387" s="23"/>
      <c r="M1387" s="9"/>
      <c r="N1387" s="10"/>
      <c r="O1387" s="10"/>
      <c r="P1387" s="24"/>
      <c r="Q1387" s="12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</row>
    <row r="1388" spans="1:171" x14ac:dyDescent="0.2">
      <c r="A1388" s="109"/>
      <c r="B1388" s="4"/>
      <c r="C1388" s="4"/>
      <c r="D1388" s="6"/>
      <c r="E1388" s="4"/>
      <c r="F1388" s="22"/>
      <c r="G1388" s="7"/>
      <c r="H1388" s="4"/>
      <c r="I1388" s="4"/>
      <c r="J1388" s="4"/>
      <c r="K1388" s="4"/>
      <c r="L1388" s="23"/>
      <c r="M1388" s="9"/>
      <c r="N1388" s="10"/>
      <c r="O1388" s="10"/>
      <c r="P1388" s="24"/>
      <c r="Q1388" s="12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</row>
    <row r="1389" spans="1:171" x14ac:dyDescent="0.2">
      <c r="A1389" s="109"/>
      <c r="B1389" s="4"/>
      <c r="C1389" s="4"/>
      <c r="D1389" s="6"/>
      <c r="E1389" s="4"/>
      <c r="F1389" s="22"/>
      <c r="G1389" s="7"/>
      <c r="H1389" s="4"/>
      <c r="I1389" s="4"/>
      <c r="J1389" s="4"/>
      <c r="K1389" s="4"/>
      <c r="L1389" s="23"/>
      <c r="M1389" s="9"/>
      <c r="N1389" s="10"/>
      <c r="O1389" s="10"/>
      <c r="P1389" s="24"/>
      <c r="Q1389" s="12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</row>
    <row r="1390" spans="1:171" x14ac:dyDescent="0.2">
      <c r="A1390" s="109"/>
      <c r="B1390" s="4"/>
      <c r="C1390" s="4"/>
      <c r="D1390" s="6"/>
      <c r="E1390" s="4"/>
      <c r="F1390" s="22"/>
      <c r="G1390" s="7"/>
      <c r="H1390" s="4"/>
      <c r="I1390" s="4"/>
      <c r="J1390" s="4"/>
      <c r="K1390" s="4"/>
      <c r="L1390" s="23"/>
      <c r="M1390" s="9"/>
      <c r="N1390" s="10"/>
      <c r="O1390" s="10"/>
      <c r="P1390" s="24"/>
      <c r="Q1390" s="12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</row>
    <row r="1391" spans="1:171" x14ac:dyDescent="0.2">
      <c r="A1391" s="109"/>
      <c r="B1391" s="4"/>
      <c r="C1391" s="4"/>
      <c r="D1391" s="6"/>
      <c r="E1391" s="4"/>
      <c r="F1391" s="22"/>
      <c r="G1391" s="7"/>
      <c r="H1391" s="4"/>
      <c r="I1391" s="4"/>
      <c r="J1391" s="4"/>
      <c r="K1391" s="4"/>
      <c r="L1391" s="23"/>
      <c r="M1391" s="9"/>
      <c r="N1391" s="10"/>
      <c r="O1391" s="10"/>
      <c r="P1391" s="24"/>
      <c r="Q1391" s="12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</row>
    <row r="1392" spans="1:171" x14ac:dyDescent="0.2">
      <c r="A1392" s="109"/>
      <c r="B1392" s="4"/>
      <c r="C1392" s="4"/>
      <c r="D1392" s="6"/>
      <c r="E1392" s="4"/>
      <c r="F1392" s="22"/>
      <c r="G1392" s="7"/>
      <c r="H1392" s="4"/>
      <c r="I1392" s="4"/>
      <c r="J1392" s="4"/>
      <c r="K1392" s="4"/>
      <c r="L1392" s="23"/>
      <c r="M1392" s="9"/>
      <c r="N1392" s="10"/>
      <c r="O1392" s="10"/>
      <c r="P1392" s="24"/>
      <c r="Q1392" s="12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</row>
    <row r="1393" spans="1:168" x14ac:dyDescent="0.2">
      <c r="A1393" s="109"/>
      <c r="B1393" s="4"/>
      <c r="C1393" s="4"/>
      <c r="D1393" s="6"/>
      <c r="E1393" s="4"/>
      <c r="F1393" s="22"/>
      <c r="G1393" s="7"/>
      <c r="H1393" s="4"/>
      <c r="I1393" s="4"/>
      <c r="J1393" s="4"/>
      <c r="K1393" s="4"/>
      <c r="L1393" s="23"/>
      <c r="M1393" s="9"/>
      <c r="N1393" s="10"/>
      <c r="O1393" s="10"/>
      <c r="P1393" s="24"/>
      <c r="Q1393" s="12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</row>
    <row r="1394" spans="1:168" x14ac:dyDescent="0.2">
      <c r="A1394" s="109"/>
      <c r="B1394" s="4"/>
      <c r="C1394" s="4"/>
      <c r="D1394" s="6"/>
      <c r="E1394" s="4"/>
      <c r="F1394" s="22"/>
      <c r="G1394" s="7"/>
      <c r="H1394" s="4"/>
      <c r="I1394" s="4"/>
      <c r="J1394" s="4"/>
      <c r="K1394" s="4"/>
      <c r="L1394" s="23"/>
      <c r="M1394" s="9"/>
      <c r="N1394" s="10"/>
      <c r="O1394" s="10"/>
      <c r="P1394" s="24"/>
      <c r="Q1394" s="12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</row>
    <row r="1395" spans="1:168" x14ac:dyDescent="0.2">
      <c r="A1395" s="109"/>
      <c r="B1395" s="4"/>
      <c r="C1395" s="4"/>
      <c r="D1395" s="6"/>
      <c r="E1395" s="4"/>
      <c r="F1395" s="22"/>
      <c r="G1395" s="7"/>
      <c r="H1395" s="4"/>
      <c r="I1395" s="4"/>
      <c r="J1395" s="4"/>
      <c r="K1395" s="4"/>
      <c r="L1395" s="23"/>
      <c r="M1395" s="9"/>
      <c r="N1395" s="10"/>
      <c r="O1395" s="10"/>
      <c r="P1395" s="24"/>
      <c r="Q1395" s="12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</row>
    <row r="1396" spans="1:168" x14ac:dyDescent="0.2">
      <c r="A1396" s="109"/>
      <c r="B1396" s="4"/>
      <c r="C1396" s="4"/>
      <c r="D1396" s="6"/>
      <c r="E1396" s="4"/>
      <c r="F1396" s="22"/>
      <c r="G1396" s="7"/>
      <c r="H1396" s="4"/>
      <c r="I1396" s="4"/>
      <c r="J1396" s="4"/>
      <c r="K1396" s="4"/>
      <c r="L1396" s="23"/>
      <c r="M1396" s="9"/>
      <c r="N1396" s="10"/>
      <c r="O1396" s="10"/>
      <c r="P1396" s="24"/>
      <c r="Q1396" s="12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</row>
    <row r="1397" spans="1:168" x14ac:dyDescent="0.2">
      <c r="A1397" s="109"/>
      <c r="B1397" s="4"/>
      <c r="C1397" s="4"/>
      <c r="D1397" s="6"/>
      <c r="E1397" s="4"/>
      <c r="F1397" s="22"/>
      <c r="G1397" s="7"/>
      <c r="H1397" s="4"/>
      <c r="I1397" s="4"/>
      <c r="J1397" s="4"/>
      <c r="K1397" s="4"/>
      <c r="L1397" s="23"/>
      <c r="M1397" s="9"/>
      <c r="N1397" s="10"/>
      <c r="O1397" s="10"/>
      <c r="P1397" s="24"/>
      <c r="Q1397" s="12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</row>
    <row r="1398" spans="1:168" x14ac:dyDescent="0.2">
      <c r="A1398" s="109"/>
      <c r="B1398" s="4"/>
      <c r="C1398" s="4"/>
      <c r="D1398" s="6"/>
      <c r="E1398" s="4"/>
      <c r="F1398" s="22"/>
      <c r="G1398" s="7"/>
      <c r="H1398" s="4"/>
      <c r="I1398" s="4"/>
      <c r="J1398" s="4"/>
      <c r="K1398" s="4"/>
      <c r="L1398" s="23"/>
      <c r="M1398" s="9"/>
      <c r="N1398" s="10"/>
      <c r="O1398" s="10"/>
      <c r="P1398" s="24"/>
      <c r="Q1398" s="12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</row>
    <row r="1399" spans="1:168" x14ac:dyDescent="0.2">
      <c r="A1399" s="109"/>
      <c r="B1399" s="4"/>
      <c r="C1399" s="4"/>
      <c r="D1399" s="6"/>
      <c r="E1399" s="4"/>
      <c r="F1399" s="22"/>
      <c r="G1399" s="7"/>
      <c r="H1399" s="4"/>
      <c r="I1399" s="4"/>
      <c r="J1399" s="4"/>
      <c r="K1399" s="4"/>
      <c r="L1399" s="23"/>
      <c r="M1399" s="9"/>
      <c r="N1399" s="10"/>
      <c r="O1399" s="10"/>
      <c r="P1399" s="24"/>
      <c r="Q1399" s="12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</row>
    <row r="1400" spans="1:168" x14ac:dyDescent="0.2">
      <c r="A1400" s="109"/>
      <c r="B1400" s="4"/>
      <c r="C1400" s="4"/>
      <c r="D1400" s="6"/>
      <c r="E1400" s="4"/>
      <c r="F1400" s="22"/>
      <c r="G1400" s="7"/>
      <c r="H1400" s="4"/>
      <c r="I1400" s="4"/>
      <c r="J1400" s="4"/>
      <c r="K1400" s="4"/>
      <c r="L1400" s="23"/>
      <c r="M1400" s="9"/>
      <c r="N1400" s="10"/>
      <c r="O1400" s="10"/>
      <c r="P1400" s="24"/>
      <c r="Q1400" s="12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</row>
    <row r="1401" spans="1:168" x14ac:dyDescent="0.2">
      <c r="A1401" s="109"/>
      <c r="B1401" s="4"/>
      <c r="C1401" s="4"/>
      <c r="D1401" s="6"/>
      <c r="E1401" s="4"/>
      <c r="F1401" s="22"/>
      <c r="G1401" s="7"/>
      <c r="H1401" s="4"/>
      <c r="I1401" s="4"/>
      <c r="J1401" s="4"/>
      <c r="K1401" s="4"/>
      <c r="L1401" s="23"/>
      <c r="M1401" s="9"/>
      <c r="N1401" s="10"/>
      <c r="O1401" s="10"/>
      <c r="P1401" s="24"/>
      <c r="Q1401" s="12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</row>
    <row r="1402" spans="1:168" x14ac:dyDescent="0.2">
      <c r="A1402" s="109"/>
      <c r="B1402" s="4"/>
      <c r="C1402" s="4"/>
      <c r="D1402" s="6"/>
      <c r="E1402" s="4"/>
      <c r="F1402" s="22"/>
      <c r="G1402" s="7"/>
      <c r="H1402" s="4"/>
      <c r="I1402" s="4"/>
      <c r="J1402" s="4"/>
      <c r="K1402" s="4"/>
      <c r="L1402" s="23"/>
      <c r="M1402" s="9"/>
      <c r="N1402" s="10"/>
      <c r="O1402" s="10"/>
      <c r="P1402" s="24"/>
      <c r="Q1402" s="12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</row>
    <row r="1403" spans="1:168" x14ac:dyDescent="0.2">
      <c r="A1403" s="109"/>
      <c r="B1403" s="4"/>
      <c r="C1403" s="4"/>
      <c r="D1403" s="6"/>
      <c r="E1403" s="4"/>
      <c r="F1403" s="22"/>
      <c r="G1403" s="7"/>
      <c r="H1403" s="4"/>
      <c r="I1403" s="4"/>
      <c r="J1403" s="4"/>
      <c r="K1403" s="4"/>
      <c r="L1403" s="23"/>
      <c r="M1403" s="9"/>
      <c r="N1403" s="10"/>
      <c r="O1403" s="10"/>
      <c r="P1403" s="24"/>
      <c r="Q1403" s="12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</row>
    <row r="1404" spans="1:168" x14ac:dyDescent="0.2">
      <c r="A1404" s="109"/>
      <c r="B1404" s="4"/>
      <c r="C1404" s="4"/>
      <c r="D1404" s="6"/>
      <c r="E1404" s="4"/>
      <c r="F1404" s="22"/>
      <c r="G1404" s="7"/>
      <c r="H1404" s="4"/>
      <c r="I1404" s="4"/>
      <c r="J1404" s="4"/>
      <c r="K1404" s="4"/>
      <c r="L1404" s="23"/>
      <c r="M1404" s="9"/>
      <c r="N1404" s="10"/>
      <c r="O1404" s="10"/>
      <c r="P1404" s="24"/>
      <c r="Q1404" s="12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</row>
    <row r="1405" spans="1:168" x14ac:dyDescent="0.2">
      <c r="A1405" s="109"/>
      <c r="B1405" s="4"/>
      <c r="C1405" s="4"/>
      <c r="D1405" s="6"/>
      <c r="E1405" s="4"/>
      <c r="F1405" s="22"/>
      <c r="G1405" s="7"/>
      <c r="H1405" s="4"/>
      <c r="I1405" s="4"/>
      <c r="J1405" s="4"/>
      <c r="K1405" s="4"/>
      <c r="L1405" s="23"/>
      <c r="M1405" s="9"/>
      <c r="N1405" s="10"/>
      <c r="O1405" s="10"/>
      <c r="P1405" s="24"/>
      <c r="Q1405" s="12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</row>
    <row r="1406" spans="1:168" x14ac:dyDescent="0.2">
      <c r="A1406" s="109"/>
      <c r="B1406" s="4"/>
      <c r="C1406" s="4"/>
      <c r="D1406" s="6"/>
      <c r="E1406" s="4"/>
      <c r="F1406" s="22"/>
      <c r="G1406" s="7"/>
      <c r="H1406" s="4"/>
      <c r="I1406" s="4"/>
      <c r="J1406" s="4"/>
      <c r="K1406" s="4"/>
      <c r="L1406" s="23"/>
      <c r="M1406" s="9"/>
      <c r="N1406" s="10"/>
      <c r="O1406" s="10"/>
      <c r="P1406" s="24"/>
      <c r="Q1406" s="12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</row>
    <row r="1407" spans="1:168" x14ac:dyDescent="0.2">
      <c r="A1407" s="109"/>
      <c r="B1407" s="4"/>
      <c r="C1407" s="4"/>
      <c r="D1407" s="6"/>
      <c r="E1407" s="4"/>
      <c r="F1407" s="22"/>
      <c r="G1407" s="7"/>
      <c r="H1407" s="4"/>
      <c r="I1407" s="4"/>
      <c r="J1407" s="4"/>
      <c r="K1407" s="4"/>
      <c r="L1407" s="23"/>
      <c r="M1407" s="9"/>
      <c r="N1407" s="10"/>
      <c r="O1407" s="10"/>
      <c r="P1407" s="24"/>
      <c r="Q1407" s="12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</row>
    <row r="1408" spans="1:168" x14ac:dyDescent="0.2">
      <c r="A1408" s="109"/>
      <c r="B1408" s="4"/>
      <c r="C1408" s="4"/>
      <c r="D1408" s="6"/>
      <c r="E1408" s="4"/>
      <c r="F1408" s="22"/>
      <c r="G1408" s="7"/>
      <c r="H1408" s="4"/>
      <c r="I1408" s="4"/>
      <c r="J1408" s="4"/>
      <c r="K1408" s="4"/>
      <c r="L1408" s="23"/>
      <c r="M1408" s="9"/>
      <c r="N1408" s="10"/>
      <c r="O1408" s="10"/>
      <c r="P1408" s="24"/>
      <c r="Q1408" s="12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</row>
    <row r="1409" spans="1:171" x14ac:dyDescent="0.2">
      <c r="A1409" s="109"/>
      <c r="B1409" s="4"/>
      <c r="C1409" s="4"/>
      <c r="D1409" s="6"/>
      <c r="E1409" s="4"/>
      <c r="F1409" s="22"/>
      <c r="G1409" s="7"/>
      <c r="H1409" s="4"/>
      <c r="I1409" s="4"/>
      <c r="J1409" s="4"/>
      <c r="K1409" s="4"/>
      <c r="L1409" s="23"/>
      <c r="M1409" s="9"/>
      <c r="N1409" s="10"/>
      <c r="O1409" s="10"/>
      <c r="P1409" s="24"/>
      <c r="Q1409" s="12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</row>
    <row r="1410" spans="1:171" x14ac:dyDescent="0.2">
      <c r="A1410" s="109"/>
      <c r="B1410" s="4"/>
      <c r="C1410" s="4"/>
      <c r="D1410" s="6"/>
      <c r="E1410" s="4"/>
      <c r="F1410" s="22"/>
      <c r="G1410" s="7"/>
      <c r="H1410" s="4"/>
      <c r="I1410" s="4"/>
      <c r="J1410" s="4"/>
      <c r="K1410" s="4"/>
      <c r="L1410" s="23"/>
      <c r="M1410" s="9"/>
      <c r="N1410" s="10"/>
      <c r="O1410" s="10"/>
      <c r="P1410" s="24"/>
      <c r="Q1410" s="12"/>
      <c r="R1410" s="13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  <c r="FD1410" s="37"/>
      <c r="FE1410" s="37"/>
      <c r="FF1410" s="37"/>
      <c r="FG1410" s="37"/>
      <c r="FH1410" s="37"/>
      <c r="FI1410" s="37"/>
      <c r="FJ1410" s="37"/>
      <c r="FK1410" s="37"/>
      <c r="FL1410" s="37"/>
      <c r="FM1410" s="38"/>
      <c r="FN1410" s="38"/>
      <c r="FO1410" s="38"/>
    </row>
    <row r="1411" spans="1:171" x14ac:dyDescent="0.2">
      <c r="A1411" s="109"/>
      <c r="B1411" s="4"/>
      <c r="C1411" s="4"/>
      <c r="D1411" s="6"/>
      <c r="E1411" s="4"/>
      <c r="F1411" s="22"/>
      <c r="G1411" s="7"/>
      <c r="H1411" s="4"/>
      <c r="I1411" s="4"/>
      <c r="J1411" s="4"/>
      <c r="K1411" s="4"/>
      <c r="L1411" s="23"/>
      <c r="M1411" s="9"/>
      <c r="N1411" s="10"/>
      <c r="O1411" s="10"/>
      <c r="P1411" s="24"/>
      <c r="Q1411" s="12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</row>
    <row r="1412" spans="1:171" x14ac:dyDescent="0.2">
      <c r="A1412" s="109"/>
      <c r="B1412" s="4"/>
      <c r="C1412" s="4"/>
      <c r="D1412" s="6"/>
      <c r="E1412" s="4"/>
      <c r="F1412" s="22"/>
      <c r="G1412" s="7"/>
      <c r="H1412" s="4"/>
      <c r="I1412" s="4"/>
      <c r="J1412" s="4"/>
      <c r="K1412" s="4"/>
      <c r="L1412" s="23"/>
      <c r="M1412" s="9"/>
      <c r="N1412" s="10"/>
      <c r="O1412" s="10"/>
      <c r="P1412" s="24"/>
      <c r="Q1412" s="12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</row>
    <row r="1413" spans="1:171" x14ac:dyDescent="0.2">
      <c r="A1413" s="109"/>
      <c r="B1413" s="4"/>
      <c r="C1413" s="4"/>
      <c r="D1413" s="6"/>
      <c r="E1413" s="4"/>
      <c r="F1413" s="22"/>
      <c r="G1413" s="7"/>
      <c r="H1413" s="4"/>
      <c r="I1413" s="4"/>
      <c r="J1413" s="4"/>
      <c r="K1413" s="4"/>
      <c r="L1413" s="23"/>
      <c r="M1413" s="9"/>
      <c r="N1413" s="10"/>
      <c r="O1413" s="10"/>
      <c r="P1413" s="24"/>
      <c r="Q1413" s="12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</row>
    <row r="1414" spans="1:171" x14ac:dyDescent="0.2">
      <c r="A1414" s="109"/>
      <c r="B1414" s="4"/>
      <c r="C1414" s="4"/>
      <c r="D1414" s="6"/>
      <c r="E1414" s="4"/>
      <c r="F1414" s="22"/>
      <c r="G1414" s="7"/>
      <c r="H1414" s="4"/>
      <c r="I1414" s="4"/>
      <c r="J1414" s="4"/>
      <c r="K1414" s="4"/>
      <c r="L1414" s="23"/>
      <c r="M1414" s="9"/>
      <c r="N1414" s="10"/>
      <c r="O1414" s="10"/>
      <c r="P1414" s="24"/>
      <c r="Q1414" s="12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</row>
    <row r="1415" spans="1:171" x14ac:dyDescent="0.2">
      <c r="A1415" s="109"/>
      <c r="B1415" s="4"/>
      <c r="C1415" s="4"/>
      <c r="D1415" s="6"/>
      <c r="E1415" s="4"/>
      <c r="F1415" s="22"/>
      <c r="G1415" s="7"/>
      <c r="H1415" s="4"/>
      <c r="I1415" s="4"/>
      <c r="J1415" s="4"/>
      <c r="K1415" s="4"/>
      <c r="L1415" s="23"/>
      <c r="M1415" s="9"/>
      <c r="N1415" s="10"/>
      <c r="O1415" s="10"/>
      <c r="P1415" s="24"/>
      <c r="Q1415" s="12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</row>
    <row r="1416" spans="1:171" x14ac:dyDescent="0.2">
      <c r="A1416" s="109"/>
      <c r="B1416" s="4"/>
      <c r="C1416" s="4"/>
      <c r="D1416" s="6"/>
      <c r="E1416" s="4"/>
      <c r="F1416" s="22"/>
      <c r="G1416" s="7"/>
      <c r="H1416" s="4"/>
      <c r="I1416" s="4"/>
      <c r="J1416" s="4"/>
      <c r="K1416" s="4"/>
      <c r="L1416" s="23"/>
      <c r="M1416" s="9"/>
      <c r="N1416" s="10"/>
      <c r="O1416" s="10"/>
      <c r="P1416" s="24"/>
      <c r="Q1416" s="12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</row>
    <row r="1417" spans="1:171" x14ac:dyDescent="0.2">
      <c r="A1417" s="109"/>
      <c r="B1417" s="4"/>
      <c r="C1417" s="4"/>
      <c r="D1417" s="6"/>
      <c r="E1417" s="4"/>
      <c r="F1417" s="22"/>
      <c r="G1417" s="7"/>
      <c r="H1417" s="4"/>
      <c r="I1417" s="4"/>
      <c r="J1417" s="4"/>
      <c r="K1417" s="4"/>
      <c r="L1417" s="23"/>
      <c r="M1417" s="9"/>
      <c r="N1417" s="10"/>
      <c r="O1417" s="10"/>
      <c r="P1417" s="24"/>
      <c r="Q1417" s="12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</row>
    <row r="1418" spans="1:171" x14ac:dyDescent="0.2">
      <c r="A1418" s="109"/>
      <c r="B1418" s="4"/>
      <c r="C1418" s="4"/>
      <c r="D1418" s="6"/>
      <c r="E1418" s="4"/>
      <c r="F1418" s="22"/>
      <c r="G1418" s="7"/>
      <c r="H1418" s="4"/>
      <c r="I1418" s="4"/>
      <c r="J1418" s="4"/>
      <c r="K1418" s="4"/>
      <c r="L1418" s="23"/>
      <c r="M1418" s="9"/>
      <c r="N1418" s="10"/>
      <c r="O1418" s="10"/>
      <c r="P1418" s="24"/>
      <c r="Q1418" s="12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</row>
    <row r="1419" spans="1:171" x14ac:dyDescent="0.2">
      <c r="A1419" s="109"/>
      <c r="B1419" s="4"/>
      <c r="C1419" s="4"/>
      <c r="D1419" s="6"/>
      <c r="E1419" s="4"/>
      <c r="F1419" s="22"/>
      <c r="G1419" s="7"/>
      <c r="H1419" s="4"/>
      <c r="I1419" s="4"/>
      <c r="J1419" s="4"/>
      <c r="K1419" s="4"/>
      <c r="L1419" s="23"/>
      <c r="M1419" s="9"/>
      <c r="N1419" s="10"/>
      <c r="O1419" s="10"/>
      <c r="P1419" s="24"/>
      <c r="Q1419" s="12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</row>
    <row r="1420" spans="1:171" x14ac:dyDescent="0.2">
      <c r="A1420" s="109"/>
      <c r="B1420" s="4"/>
      <c r="C1420" s="4"/>
      <c r="D1420" s="6"/>
      <c r="E1420" s="4"/>
      <c r="F1420" s="22"/>
      <c r="G1420" s="7"/>
      <c r="H1420" s="4"/>
      <c r="I1420" s="4"/>
      <c r="J1420" s="4"/>
      <c r="K1420" s="4"/>
      <c r="L1420" s="23"/>
      <c r="M1420" s="9"/>
      <c r="N1420" s="10"/>
      <c r="O1420" s="10"/>
      <c r="P1420" s="24"/>
      <c r="Q1420" s="12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</row>
    <row r="1421" spans="1:171" x14ac:dyDescent="0.2">
      <c r="A1421" s="109"/>
      <c r="B1421" s="4"/>
      <c r="C1421" s="4"/>
      <c r="D1421" s="6"/>
      <c r="E1421" s="4"/>
      <c r="F1421" s="22"/>
      <c r="G1421" s="7"/>
      <c r="H1421" s="4"/>
      <c r="I1421" s="4"/>
      <c r="J1421" s="4"/>
      <c r="K1421" s="4"/>
      <c r="L1421" s="23"/>
      <c r="M1421" s="9"/>
      <c r="N1421" s="10"/>
      <c r="O1421" s="10"/>
      <c r="P1421" s="24"/>
      <c r="Q1421" s="12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</row>
    <row r="1422" spans="1:171" x14ac:dyDescent="0.2">
      <c r="A1422" s="109"/>
      <c r="B1422" s="4"/>
      <c r="C1422" s="4"/>
      <c r="D1422" s="6"/>
      <c r="E1422" s="4"/>
      <c r="F1422" s="22"/>
      <c r="G1422" s="7"/>
      <c r="H1422" s="4"/>
      <c r="I1422" s="4"/>
      <c r="J1422" s="4"/>
      <c r="K1422" s="4"/>
      <c r="L1422" s="23"/>
      <c r="M1422" s="9"/>
      <c r="N1422" s="10"/>
      <c r="O1422" s="10"/>
      <c r="P1422" s="24"/>
      <c r="Q1422" s="12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</row>
    <row r="1423" spans="1:171" x14ac:dyDescent="0.2">
      <c r="A1423" s="109"/>
      <c r="B1423" s="4"/>
      <c r="C1423" s="4"/>
      <c r="D1423" s="6"/>
      <c r="E1423" s="4"/>
      <c r="F1423" s="22"/>
      <c r="G1423" s="7"/>
      <c r="H1423" s="4"/>
      <c r="I1423" s="4"/>
      <c r="J1423" s="4"/>
      <c r="K1423" s="4"/>
      <c r="L1423" s="23"/>
      <c r="M1423" s="9"/>
      <c r="N1423" s="10"/>
      <c r="O1423" s="10"/>
      <c r="P1423" s="24"/>
      <c r="Q1423" s="12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</row>
    <row r="1424" spans="1:171" x14ac:dyDescent="0.2">
      <c r="A1424" s="109"/>
      <c r="B1424" s="4"/>
      <c r="C1424" s="4"/>
      <c r="D1424" s="6"/>
      <c r="E1424" s="4"/>
      <c r="F1424" s="22"/>
      <c r="G1424" s="7"/>
      <c r="H1424" s="4"/>
      <c r="I1424" s="4"/>
      <c r="J1424" s="4"/>
      <c r="K1424" s="4"/>
      <c r="L1424" s="23"/>
      <c r="M1424" s="9"/>
      <c r="N1424" s="10"/>
      <c r="O1424" s="10"/>
      <c r="P1424" s="24"/>
      <c r="Q1424" s="12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</row>
    <row r="1425" spans="1:171" x14ac:dyDescent="0.2">
      <c r="A1425" s="109"/>
      <c r="B1425" s="4"/>
      <c r="C1425" s="4"/>
      <c r="D1425" s="6"/>
      <c r="E1425" s="4"/>
      <c r="F1425" s="22"/>
      <c r="G1425" s="7"/>
      <c r="H1425" s="4"/>
      <c r="I1425" s="4"/>
      <c r="J1425" s="4"/>
      <c r="K1425" s="4"/>
      <c r="L1425" s="23"/>
      <c r="M1425" s="9"/>
      <c r="N1425" s="10"/>
      <c r="O1425" s="10"/>
      <c r="P1425" s="24"/>
      <c r="Q1425" s="12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</row>
    <row r="1426" spans="1:171" x14ac:dyDescent="0.2">
      <c r="A1426" s="109"/>
      <c r="B1426" s="4"/>
      <c r="C1426" s="4"/>
      <c r="D1426" s="6"/>
      <c r="E1426" s="4"/>
      <c r="F1426" s="22"/>
      <c r="G1426" s="7"/>
      <c r="H1426" s="4"/>
      <c r="I1426" s="4"/>
      <c r="J1426" s="4"/>
      <c r="K1426" s="4"/>
      <c r="L1426" s="23"/>
      <c r="M1426" s="9"/>
      <c r="N1426" s="10"/>
      <c r="O1426" s="10"/>
      <c r="P1426" s="24"/>
      <c r="Q1426" s="12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</row>
    <row r="1427" spans="1:171" x14ac:dyDescent="0.2">
      <c r="A1427" s="110"/>
      <c r="B1427" s="54"/>
      <c r="C1427" s="54"/>
      <c r="D1427" s="66"/>
      <c r="E1427" s="54"/>
      <c r="F1427" s="64"/>
      <c r="G1427" s="55"/>
      <c r="H1427" s="4"/>
      <c r="I1427" s="4"/>
      <c r="J1427" s="4"/>
      <c r="K1427" s="54"/>
      <c r="L1427" s="56"/>
      <c r="M1427" s="57"/>
      <c r="N1427" s="58"/>
      <c r="O1427" s="58"/>
      <c r="P1427" s="59"/>
      <c r="Q1427" s="60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</row>
    <row r="1428" spans="1:171" x14ac:dyDescent="0.2">
      <c r="A1428" s="109"/>
      <c r="B1428" s="4"/>
      <c r="C1428" s="54"/>
      <c r="D1428" s="6"/>
      <c r="E1428" s="4"/>
      <c r="F1428" s="22"/>
      <c r="G1428" s="7"/>
      <c r="H1428" s="4"/>
      <c r="I1428" s="4"/>
      <c r="J1428" s="4"/>
      <c r="K1428" s="4"/>
      <c r="L1428" s="23"/>
      <c r="M1428" s="9"/>
      <c r="N1428" s="10"/>
      <c r="O1428" s="10"/>
      <c r="P1428" s="24"/>
      <c r="Q1428" s="12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</row>
    <row r="1429" spans="1:171" x14ac:dyDescent="0.2">
      <c r="A1429" s="109"/>
      <c r="B1429" s="4"/>
      <c r="C1429" s="4"/>
      <c r="D1429" s="6"/>
      <c r="E1429" s="4"/>
      <c r="F1429" s="22"/>
      <c r="G1429" s="7"/>
      <c r="H1429" s="4"/>
      <c r="I1429" s="4"/>
      <c r="J1429" s="4"/>
      <c r="K1429" s="4"/>
      <c r="L1429" s="23"/>
      <c r="M1429" s="9"/>
      <c r="N1429" s="10"/>
      <c r="O1429" s="10"/>
      <c r="P1429" s="24"/>
      <c r="Q1429" s="12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</row>
    <row r="1430" spans="1:171" x14ac:dyDescent="0.2">
      <c r="A1430" s="109"/>
      <c r="B1430" s="4"/>
      <c r="C1430" s="4"/>
      <c r="D1430" s="6"/>
      <c r="E1430" s="4"/>
      <c r="F1430" s="22"/>
      <c r="G1430" s="7"/>
      <c r="H1430" s="4"/>
      <c r="I1430" s="4"/>
      <c r="J1430" s="4"/>
      <c r="K1430" s="4"/>
      <c r="L1430" s="23"/>
      <c r="M1430" s="9"/>
      <c r="N1430" s="10"/>
      <c r="O1430" s="10"/>
      <c r="P1430" s="24"/>
      <c r="Q1430" s="12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</row>
    <row r="1431" spans="1:171" x14ac:dyDescent="0.2">
      <c r="A1431" s="109"/>
      <c r="B1431" s="4"/>
      <c r="C1431" s="4"/>
      <c r="D1431" s="6"/>
      <c r="E1431" s="4"/>
      <c r="F1431" s="22"/>
      <c r="G1431" s="7"/>
      <c r="H1431" s="4"/>
      <c r="I1431" s="4"/>
      <c r="J1431" s="4"/>
      <c r="K1431" s="4"/>
      <c r="L1431" s="23"/>
      <c r="M1431" s="9"/>
      <c r="N1431" s="10"/>
      <c r="O1431" s="10"/>
      <c r="P1431" s="24"/>
      <c r="Q1431" s="12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</row>
    <row r="1432" spans="1:171" x14ac:dyDescent="0.2">
      <c r="A1432" s="109"/>
      <c r="B1432" s="4"/>
      <c r="C1432" s="4"/>
      <c r="D1432" s="6"/>
      <c r="E1432" s="4"/>
      <c r="F1432" s="22"/>
      <c r="G1432" s="7"/>
      <c r="H1432" s="4"/>
      <c r="I1432" s="4"/>
      <c r="J1432" s="4"/>
      <c r="K1432" s="4"/>
      <c r="L1432" s="23"/>
      <c r="M1432" s="9"/>
      <c r="N1432" s="10"/>
      <c r="O1432" s="10"/>
      <c r="P1432" s="24"/>
      <c r="Q1432" s="12"/>
      <c r="R1432" s="13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  <c r="FD1432" s="37"/>
      <c r="FE1432" s="37"/>
      <c r="FF1432" s="37"/>
      <c r="FG1432" s="37"/>
      <c r="FH1432" s="37"/>
      <c r="FI1432" s="37"/>
      <c r="FJ1432" s="37"/>
      <c r="FK1432" s="37"/>
      <c r="FL1432" s="37"/>
      <c r="FM1432" s="38"/>
      <c r="FN1432" s="38"/>
      <c r="FO1432" s="38"/>
    </row>
    <row r="1433" spans="1:171" x14ac:dyDescent="0.2">
      <c r="A1433" s="109"/>
      <c r="B1433" s="4"/>
      <c r="C1433" s="4"/>
      <c r="D1433" s="6"/>
      <c r="E1433" s="4"/>
      <c r="F1433" s="22"/>
      <c r="G1433" s="7"/>
      <c r="H1433" s="4"/>
      <c r="I1433" s="4"/>
      <c r="J1433" s="4"/>
      <c r="K1433" s="4"/>
      <c r="L1433" s="23"/>
      <c r="M1433" s="9"/>
      <c r="N1433" s="10"/>
      <c r="O1433" s="10"/>
      <c r="P1433" s="24"/>
      <c r="Q1433" s="12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</row>
    <row r="1434" spans="1:171" x14ac:dyDescent="0.2">
      <c r="A1434" s="109"/>
      <c r="B1434" s="4"/>
      <c r="C1434" s="4"/>
      <c r="D1434" s="6"/>
      <c r="E1434" s="4"/>
      <c r="F1434" s="22"/>
      <c r="G1434" s="7"/>
      <c r="H1434" s="4"/>
      <c r="I1434" s="4"/>
      <c r="J1434" s="4"/>
      <c r="K1434" s="4"/>
      <c r="L1434" s="23"/>
      <c r="M1434" s="9"/>
      <c r="N1434" s="10"/>
      <c r="O1434" s="10"/>
      <c r="P1434" s="24"/>
      <c r="Q1434" s="12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</row>
    <row r="1435" spans="1:171" x14ac:dyDescent="0.2">
      <c r="A1435" s="109"/>
      <c r="B1435" s="4"/>
      <c r="C1435" s="4"/>
      <c r="D1435" s="6"/>
      <c r="E1435" s="4"/>
      <c r="F1435" s="22"/>
      <c r="G1435" s="7"/>
      <c r="H1435" s="4"/>
      <c r="I1435" s="4"/>
      <c r="J1435" s="4"/>
      <c r="K1435" s="4"/>
      <c r="L1435" s="23"/>
      <c r="M1435" s="9"/>
      <c r="N1435" s="10"/>
      <c r="O1435" s="10"/>
      <c r="P1435" s="24"/>
      <c r="Q1435" s="12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</row>
    <row r="1436" spans="1:171" x14ac:dyDescent="0.2">
      <c r="A1436" s="109"/>
      <c r="B1436" s="4"/>
      <c r="C1436" s="4"/>
      <c r="D1436" s="6"/>
      <c r="E1436" s="4"/>
      <c r="F1436" s="22"/>
      <c r="G1436" s="7"/>
      <c r="H1436" s="4"/>
      <c r="I1436" s="4"/>
      <c r="J1436" s="4"/>
      <c r="K1436" s="4"/>
      <c r="L1436" s="23"/>
      <c r="M1436" s="9"/>
      <c r="N1436" s="10"/>
      <c r="O1436" s="10"/>
      <c r="P1436" s="24"/>
      <c r="Q1436" s="12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</row>
    <row r="1437" spans="1:171" x14ac:dyDescent="0.2">
      <c r="A1437" s="109"/>
      <c r="B1437" s="4"/>
      <c r="C1437" s="4"/>
      <c r="D1437" s="6"/>
      <c r="E1437" s="4"/>
      <c r="F1437" s="22"/>
      <c r="G1437" s="7"/>
      <c r="H1437" s="4"/>
      <c r="I1437" s="4"/>
      <c r="J1437" s="4"/>
      <c r="K1437" s="4"/>
      <c r="L1437" s="23"/>
      <c r="M1437" s="9"/>
      <c r="N1437" s="10"/>
      <c r="O1437" s="10"/>
      <c r="P1437" s="24"/>
      <c r="Q1437" s="12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</row>
    <row r="1438" spans="1:171" x14ac:dyDescent="0.2">
      <c r="A1438" s="109"/>
      <c r="B1438" s="4"/>
      <c r="C1438" s="4"/>
      <c r="D1438" s="6"/>
      <c r="E1438" s="4"/>
      <c r="F1438" s="22"/>
      <c r="G1438" s="7"/>
      <c r="H1438" s="4"/>
      <c r="I1438" s="4"/>
      <c r="J1438" s="4"/>
      <c r="K1438" s="4"/>
      <c r="L1438" s="23"/>
      <c r="M1438" s="9"/>
      <c r="N1438" s="10"/>
      <c r="O1438" s="10"/>
      <c r="P1438" s="24"/>
      <c r="Q1438" s="12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</row>
    <row r="1439" spans="1:171" x14ac:dyDescent="0.2">
      <c r="A1439" s="109"/>
      <c r="B1439" s="4"/>
      <c r="C1439" s="4"/>
      <c r="D1439" s="6"/>
      <c r="E1439" s="4"/>
      <c r="F1439" s="22"/>
      <c r="G1439" s="7"/>
      <c r="H1439" s="4"/>
      <c r="I1439" s="4"/>
      <c r="J1439" s="4"/>
      <c r="K1439" s="4"/>
      <c r="L1439" s="23"/>
      <c r="M1439" s="9"/>
      <c r="N1439" s="10"/>
      <c r="O1439" s="10"/>
      <c r="P1439" s="24"/>
      <c r="Q1439" s="12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</row>
    <row r="1440" spans="1:171" x14ac:dyDescent="0.2">
      <c r="A1440" s="109"/>
      <c r="B1440" s="4"/>
      <c r="C1440" s="4"/>
      <c r="D1440" s="6"/>
      <c r="E1440" s="4"/>
      <c r="F1440" s="22"/>
      <c r="G1440" s="7"/>
      <c r="H1440" s="4"/>
      <c r="I1440" s="4"/>
      <c r="J1440" s="4"/>
      <c r="K1440" s="4"/>
      <c r="L1440" s="23"/>
      <c r="M1440" s="9"/>
      <c r="N1440" s="10"/>
      <c r="O1440" s="10"/>
      <c r="P1440" s="24"/>
      <c r="Q1440" s="12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</row>
    <row r="1441" spans="1:168" x14ac:dyDescent="0.2">
      <c r="A1441" s="109"/>
      <c r="B1441" s="4"/>
      <c r="C1441" s="4"/>
      <c r="D1441" s="6"/>
      <c r="E1441" s="4"/>
      <c r="F1441" s="22"/>
      <c r="G1441" s="7"/>
      <c r="H1441" s="4"/>
      <c r="I1441" s="4"/>
      <c r="J1441" s="4"/>
      <c r="K1441" s="4"/>
      <c r="L1441" s="23"/>
      <c r="M1441" s="9"/>
      <c r="N1441" s="10"/>
      <c r="O1441" s="10"/>
      <c r="P1441" s="24"/>
      <c r="Q1441" s="12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</row>
    <row r="1442" spans="1:168" x14ac:dyDescent="0.2">
      <c r="A1442" s="109"/>
      <c r="B1442" s="4"/>
      <c r="C1442" s="4"/>
      <c r="D1442" s="6"/>
      <c r="E1442" s="4"/>
      <c r="F1442" s="22"/>
      <c r="G1442" s="7"/>
      <c r="H1442" s="4"/>
      <c r="I1442" s="4"/>
      <c r="J1442" s="4"/>
      <c r="K1442" s="4"/>
      <c r="L1442" s="23"/>
      <c r="M1442" s="9"/>
      <c r="N1442" s="10"/>
      <c r="O1442" s="10"/>
      <c r="P1442" s="24"/>
      <c r="Q1442" s="12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</row>
    <row r="1443" spans="1:168" x14ac:dyDescent="0.2">
      <c r="A1443" s="109"/>
      <c r="B1443" s="4"/>
      <c r="C1443" s="4"/>
      <c r="D1443" s="6"/>
      <c r="E1443" s="4"/>
      <c r="F1443" s="22"/>
      <c r="G1443" s="7"/>
      <c r="H1443" s="4"/>
      <c r="I1443" s="4"/>
      <c r="J1443" s="4"/>
      <c r="K1443" s="4"/>
      <c r="L1443" s="23"/>
      <c r="M1443" s="9"/>
      <c r="N1443" s="10"/>
      <c r="O1443" s="10"/>
      <c r="P1443" s="24"/>
      <c r="Q1443" s="12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</row>
    <row r="1444" spans="1:168" x14ac:dyDescent="0.2">
      <c r="A1444" s="109"/>
      <c r="B1444" s="4"/>
      <c r="C1444" s="4"/>
      <c r="D1444" s="6"/>
      <c r="E1444" s="4"/>
      <c r="F1444" s="22"/>
      <c r="G1444" s="7"/>
      <c r="H1444" s="4"/>
      <c r="I1444" s="4"/>
      <c r="J1444" s="4"/>
      <c r="K1444" s="4"/>
      <c r="L1444" s="23"/>
      <c r="M1444" s="9"/>
      <c r="N1444" s="10"/>
      <c r="O1444" s="10"/>
      <c r="P1444" s="24"/>
      <c r="Q1444" s="12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</row>
    <row r="1445" spans="1:168" x14ac:dyDescent="0.2">
      <c r="A1445" s="109"/>
      <c r="B1445" s="4"/>
      <c r="C1445" s="4"/>
      <c r="D1445" s="6"/>
      <c r="E1445" s="4"/>
      <c r="F1445" s="22"/>
      <c r="G1445" s="7"/>
      <c r="H1445" s="4"/>
      <c r="I1445" s="4"/>
      <c r="J1445" s="4"/>
      <c r="K1445" s="4"/>
      <c r="L1445" s="23"/>
      <c r="M1445" s="9"/>
      <c r="N1445" s="10"/>
      <c r="O1445" s="10"/>
      <c r="P1445" s="24"/>
      <c r="Q1445" s="12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2017-07-03T21:38:55Z</dcterms:created>
  <dcterms:modified xsi:type="dcterms:W3CDTF">2020-08-26T16:22:40Z</dcterms:modified>
</cp:coreProperties>
</file>